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ersion history" sheetId="1" r:id="rId4"/>
    <sheet name="Contents" sheetId="2" r:id="rId5"/>
    <sheet name="Chapter 2" sheetId="3" r:id="rId6"/>
    <sheet name="Chapter 3" sheetId="4" r:id="rId7"/>
    <sheet name="Chapter 4" sheetId="5" r:id="rId8"/>
    <sheet name="Chapter 7" sheetId="6" r:id="rId9"/>
    <sheet name="Chapter 8" sheetId="7" r:id="rId10"/>
    <sheet name="Chapter 9" sheetId="8" r:id="rId11"/>
    <sheet name="Chapter 10" sheetId="9" r:id="rId12"/>
    <sheet name="Chapter 11" sheetId="10" r:id="rId13"/>
    <sheet name="TechAnnex - Figures" sheetId="11" r:id="rId14"/>
    <sheet name="TechAnnex- Indicators" sheetId="12" r:id="rId15"/>
  </sheets>
</workbook>
</file>

<file path=xl/sharedStrings.xml><?xml version="1.0" encoding="utf-8"?>
<sst xmlns="http://schemas.openxmlformats.org/spreadsheetml/2006/main" uniqueCount="575">
  <si>
    <t>Version no.</t>
  </si>
  <si>
    <t>Release date</t>
  </si>
  <si>
    <t>Summary of change</t>
  </si>
  <si>
    <t>08/07/26</t>
  </si>
  <si>
    <t>Data for figures in the Commission's 2026 Monitoring report</t>
  </si>
  <si>
    <t>This spreadsheet contains data used to produce figures in our 2026 monitoring report assessing progress towards meeting emissions budgets and the 2050 target.</t>
  </si>
  <si>
    <t>Chapter</t>
  </si>
  <si>
    <t>Figure</t>
  </si>
  <si>
    <t>Title/description</t>
  </si>
  <si>
    <r>
      <rPr>
        <u val="single"/>
        <sz val="11"/>
        <color indexed="8"/>
        <rFont val="Calibri"/>
      </rPr>
      <t>Chapter 2 Our findings</t>
    </r>
  </si>
  <si>
    <t>Figure 2.1</t>
  </si>
  <si>
    <t>Gross and net emissions, 1990–2024</t>
  </si>
  <si>
    <t>Figure 2.2</t>
  </si>
  <si>
    <t>Annual changes in gross emissions by sector since 2020</t>
  </si>
  <si>
    <t>Figure 2.3</t>
  </si>
  <si>
    <t>Emissions by sector applying net emissions under target accounting, 2020-2025</t>
  </si>
  <si>
    <t>Figure 2.4</t>
  </si>
  <si>
    <t>Historic and projected gross and net emissions in the first emissions budget period, 2022–2025</t>
  </si>
  <si>
    <t>Figure 2.5</t>
  </si>
  <si>
    <t>Overall assessment of risk to meeting the emissions budgets under current policies and plans</t>
  </si>
  <si>
    <t>Figure 2.6</t>
  </si>
  <si>
    <t>Assessment of risks to sectors’ contributions under current policies and plans – for the second emissions budget period, 2026-2030</t>
  </si>
  <si>
    <t>Figure 2.7</t>
  </si>
  <si>
    <t xml:space="preserve">Historic and projected gross and net emissions in the first, second and third emissions budgets </t>
  </si>
  <si>
    <t>Figure 2.8</t>
  </si>
  <si>
    <t>Biogenic methane emissions projections by sector in the Government’s second emissions reduction plan</t>
  </si>
  <si>
    <t>Figure 2.9</t>
  </si>
  <si>
    <t>Increases in projected biogenic methane emissions in 2030 over the last three years</t>
  </si>
  <si>
    <t>Figure 2.10</t>
  </si>
  <si>
    <t>Assessment of risks to sectors’ contributions to emissions reduction under current policies and plans – for the third emissions budget period (2031-2035)</t>
  </si>
  <si>
    <t>Figure 2.11</t>
  </si>
  <si>
    <t>Increases in rate of decarbonisation required to meet future emissions budgets (annual average MtCO2e)</t>
  </si>
  <si>
    <t>Figure 2.13</t>
  </si>
  <si>
    <t>Five-year running costs for comparable compact sports utility vehicles (SUVs)</t>
  </si>
  <si>
    <t>Figure 2.14</t>
  </si>
  <si>
    <t>Cost of installing and running a new heat pump compared with running existing fossil fuel boilers</t>
  </si>
  <si>
    <r>
      <rPr>
        <u val="single"/>
        <sz val="11"/>
        <color indexed="8"/>
        <rFont val="Calibri"/>
      </rPr>
      <t>Chapter 3 Economy and emissions pricing</t>
    </r>
  </si>
  <si>
    <t>Figure 3.1</t>
  </si>
  <si>
    <t>NZU spot prices and relevant market events January 2024 – March 2026</t>
  </si>
  <si>
    <t>Figure 3.2</t>
  </si>
  <si>
    <t xml:space="preserve">Forecast industrial allocation and auction volumes to 2050 </t>
  </si>
  <si>
    <r>
      <rPr>
        <u val="single"/>
        <sz val="11"/>
        <color indexed="11"/>
        <rFont val="Calibri"/>
      </rPr>
      <t>Chapter 4 Benefits and impacts</t>
    </r>
  </si>
  <si>
    <t>Figure 4.1</t>
  </si>
  <si>
    <t>Maximum and minimum annual change in residential energy prices of electricity compared with other fuels (1995-2025)</t>
  </si>
  <si>
    <r>
      <rPr>
        <u val="single"/>
        <sz val="11"/>
        <color indexed="11"/>
        <rFont val="Calibri"/>
      </rPr>
      <t>Chapter 7 Energy, industry and buildings</t>
    </r>
  </si>
  <si>
    <t>Figure 7.1</t>
  </si>
  <si>
    <t>Emissions by subsector</t>
  </si>
  <si>
    <t>Figure 7.2</t>
  </si>
  <si>
    <t>Proportion of electricity generation from hydro, coal and gas</t>
  </si>
  <si>
    <t>Figure 7.3</t>
  </si>
  <si>
    <t>Industrial fossil fuel energy use</t>
  </si>
  <si>
    <t>Figure 7.4</t>
  </si>
  <si>
    <t>Industrial electricity and direct renewable energy use</t>
  </si>
  <si>
    <t>Figure 7.5</t>
  </si>
  <si>
    <t>Lifetime cost for new boiler systems or replacement at end-of-life, for &lt; 100 °C applications with central assumptions</t>
  </si>
  <si>
    <r>
      <rPr>
        <u val="single"/>
        <sz val="11"/>
        <color indexed="11"/>
        <rFont val="Calibri"/>
      </rPr>
      <t>Chapter 8 Transport</t>
    </r>
  </si>
  <si>
    <t>Figure 8.1</t>
  </si>
  <si>
    <t>Share of zero- and low-emission vehicles entering the light fleet (%)</t>
  </si>
  <si>
    <t>Figure 8.2</t>
  </si>
  <si>
    <t>Share of zero- and low-emission vehicle share of heavy vehicles entering the fleet (includes buses) (%)</t>
  </si>
  <si>
    <t>Figure 8.3</t>
  </si>
  <si>
    <t>Total Cost of Ownership, Compact SUVs (NPV)</t>
  </si>
  <si>
    <t>Figure 8.4</t>
  </si>
  <si>
    <t>Cost comparisions: Utility vehicle (NPV)</t>
  </si>
  <si>
    <r>
      <rPr>
        <u val="single"/>
        <sz val="11"/>
        <color indexed="11"/>
        <rFont val="Calibri"/>
      </rPr>
      <t>Chapter 9 Agriculture</t>
    </r>
  </si>
  <si>
    <t>Figure 9.1</t>
  </si>
  <si>
    <t>Total agricultural biogenic methane</t>
  </si>
  <si>
    <t>Figure 9.2</t>
  </si>
  <si>
    <t>Total dairy cattle</t>
  </si>
  <si>
    <t>Figure 9.3</t>
  </si>
  <si>
    <t>Total sheep and beef livestock</t>
  </si>
  <si>
    <t>Figure 9.4</t>
  </si>
  <si>
    <t>Total nitrogen fertiliser use</t>
  </si>
  <si>
    <r>
      <rPr>
        <u val="single"/>
        <sz val="11"/>
        <color indexed="11"/>
        <rFont val="Calibri"/>
      </rPr>
      <t>Chapter 10 Waste and fluorinated gases</t>
    </r>
  </si>
  <si>
    <t>Figure 10.1</t>
  </si>
  <si>
    <t>Waste management emissions</t>
  </si>
  <si>
    <t>Figure 10.2</t>
  </si>
  <si>
    <t>Diversion of organic waste from landfill</t>
  </si>
  <si>
    <t>Figure 10.3</t>
  </si>
  <si>
    <t>Breakdown of HFC emissions by activity</t>
  </si>
  <si>
    <r>
      <rPr>
        <u val="single"/>
        <sz val="11"/>
        <color indexed="11"/>
        <rFont val="Calibri"/>
      </rPr>
      <t>Chapter 11 Forestry</t>
    </r>
  </si>
  <si>
    <t>Figure 11.1</t>
  </si>
  <si>
    <t>Net emissions from afforestation and reforestation, target accounting method</t>
  </si>
  <si>
    <t>Figure 11.2</t>
  </si>
  <si>
    <t>Net emissions from deforestation, target accounting method</t>
  </si>
  <si>
    <t>Figure 11.3</t>
  </si>
  <si>
    <t>Afforestation and deforestation activity</t>
  </si>
  <si>
    <r>
      <rPr>
        <u val="single"/>
        <sz val="11"/>
        <color indexed="11"/>
        <rFont val="Calibri"/>
      </rPr>
      <t>TechAnnex - Figures</t>
    </r>
  </si>
  <si>
    <t>Figure 1</t>
  </si>
  <si>
    <t>ERM25 adequacy assessment updated to align with the ERM26 methodology</t>
  </si>
  <si>
    <t>Figure 2</t>
  </si>
  <si>
    <t>Government’s WAM path compared to EB4 demonstration path, projected to 2050</t>
  </si>
  <si>
    <t>Figure 3</t>
  </si>
  <si>
    <t>Further reductions possible in the third emissions budget period</t>
  </si>
  <si>
    <t>Figure 4</t>
  </si>
  <si>
    <t>Capital cost assumptions ($/kWth, 2025 NZD)</t>
  </si>
  <si>
    <t>Figure 5</t>
  </si>
  <si>
    <t>Fuel price assumptions ($/GJ, 2025 NZD). NZ ETS price impact is excluded except for electricity</t>
  </si>
  <si>
    <t>Figure 6</t>
  </si>
  <si>
    <t>Lifetime cost for new boiler systems or replacement at end-of-life, for &lt; 100 °C applications with central assumptions (NZD, excl. GST)</t>
  </si>
  <si>
    <t>Figure 7</t>
  </si>
  <si>
    <t>Cost per GJ of heat output (NZD/GJ, excl. GST) of installing and running new low-carbon heating systems compared with running existing fossil fuel boilers, with central assumptions</t>
  </si>
  <si>
    <t>Figure 8</t>
  </si>
  <si>
    <t xml:space="preserve">Cost per GJ (NZD/GJ, excl. GST) of heat output of installing and running a new heat pump compared with running existing fossil fuel boilers under central assumptions but with a low gas price   </t>
  </si>
  <si>
    <t>Figure 9</t>
  </si>
  <si>
    <t xml:space="preserve">LCOH ($/GJ) vs utilisation rate of new heat pump vs existing fossil fuel boiler   </t>
  </si>
  <si>
    <t>Figure 10</t>
  </si>
  <si>
    <t>Gross emissions since 2015, as reported in the GHG Inventories published in 2022, 2025 &amp; 2026</t>
  </si>
  <si>
    <t>Figure 11</t>
  </si>
  <si>
    <t xml:space="preserve">Emissions by sector </t>
  </si>
  <si>
    <t>Figure 12</t>
  </si>
  <si>
    <t>Figure 13</t>
  </si>
  <si>
    <t xml:space="preserve">Emissions by industrial sector </t>
  </si>
  <si>
    <t>Figure 14</t>
  </si>
  <si>
    <t xml:space="preserve">Residential and commercial buildings emissions </t>
  </si>
  <si>
    <t>Figure 15</t>
  </si>
  <si>
    <t xml:space="preserve">Electricity supply emissions by fuel type </t>
  </si>
  <si>
    <t>Figure 16</t>
  </si>
  <si>
    <t>Total renewable generation capacity</t>
  </si>
  <si>
    <t>Figure 17</t>
  </si>
  <si>
    <t>Fossil fuel emissions in industry</t>
  </si>
  <si>
    <t>Figure 21</t>
  </si>
  <si>
    <t xml:space="preserve">Transport emissions by subcategory </t>
  </si>
  <si>
    <t>Figure 22</t>
  </si>
  <si>
    <t>Passenger transport emissions by vehicle type</t>
  </si>
  <si>
    <t>Figure 23</t>
  </si>
  <si>
    <t xml:space="preserve">Freight transport emissions </t>
  </si>
  <si>
    <t>Figure 27</t>
  </si>
  <si>
    <t xml:space="preserve">Emissions from waste </t>
  </si>
  <si>
    <t>Figure 29</t>
  </si>
  <si>
    <t xml:space="preserve">F-gas emissions </t>
  </si>
  <si>
    <t>Figure 30</t>
  </si>
  <si>
    <t xml:space="preserve">Breakdown of HFC emissions by activity </t>
  </si>
  <si>
    <t>Figure 31</t>
  </si>
  <si>
    <t>Release of HFCs from product manufacturing, leakage and disposal</t>
  </si>
  <si>
    <t>Figure 33</t>
  </si>
  <si>
    <t xml:space="preserve">Agricultural emissions, all gases </t>
  </si>
  <si>
    <t>Figure 34</t>
  </si>
  <si>
    <t xml:space="preserve">Agricultural biogenic methane emissions </t>
  </si>
  <si>
    <t>Figure 36</t>
  </si>
  <si>
    <t>Removals by accounting method</t>
  </si>
  <si>
    <r>
      <rPr>
        <u val="single"/>
        <sz val="11"/>
        <color indexed="8"/>
        <rFont val="Calibri"/>
      </rPr>
      <t>TechAnnex - Indicators</t>
    </r>
  </si>
  <si>
    <t>Figure 18</t>
  </si>
  <si>
    <t xml:space="preserve">Progress indicators dashboard for electricity supply     </t>
  </si>
  <si>
    <t>Figure 19</t>
  </si>
  <si>
    <t xml:space="preserve">Progress indicators dashboard for buildings   </t>
  </si>
  <si>
    <t>Figure 20</t>
  </si>
  <si>
    <t xml:space="preserve">Progress indicators dashboard for industry </t>
  </si>
  <si>
    <t>Figure 24</t>
  </si>
  <si>
    <t xml:space="preserve">Progress indicators dashboard for passenger transport </t>
  </si>
  <si>
    <t>Figure 25</t>
  </si>
  <si>
    <t xml:space="preserve">Progress indicators dashboard for freight transport   </t>
  </si>
  <si>
    <t>Figure 26</t>
  </si>
  <si>
    <t xml:space="preserve">Progress indicators dashboard for aviation </t>
  </si>
  <si>
    <t>Figure 28</t>
  </si>
  <si>
    <t xml:space="preserve">Progress indicators dashboard for waste </t>
  </si>
  <si>
    <t>Figure 32</t>
  </si>
  <si>
    <t xml:space="preserve">Progress indicators dashboard for f-gases </t>
  </si>
  <si>
    <t>Figure 35</t>
  </si>
  <si>
    <t>Progress indicators dashboard for agriculture</t>
  </si>
  <si>
    <t>Figure 37</t>
  </si>
  <si>
    <t xml:space="preserve">Progress indicators dashboard for forest removals    </t>
  </si>
  <si>
    <t>Chapter 2 Our key findings</t>
  </si>
  <si>
    <t>Gross and net emissions by gas, 1990–2024</t>
  </si>
  <si>
    <r>
      <rPr>
        <b val="1"/>
        <sz val="11"/>
        <color indexed="8"/>
        <rFont val="Calibri"/>
      </rPr>
      <t>Emissions (MtCO</t>
    </r>
    <r>
      <rPr>
        <b val="1"/>
        <vertAlign val="subscript"/>
        <sz val="9"/>
        <color indexed="8"/>
        <rFont val="Calibri"/>
      </rPr>
      <t>2</t>
    </r>
    <r>
      <rPr>
        <b val="1"/>
        <sz val="11"/>
        <color indexed="8"/>
        <rFont val="Calibri"/>
      </rPr>
      <t>e)</t>
    </r>
  </si>
  <si>
    <t>GHGs except biogenic methane</t>
  </si>
  <si>
    <t>Biogenic methane</t>
  </si>
  <si>
    <t>Gross emissions</t>
  </si>
  <si>
    <t>Net emissions</t>
  </si>
  <si>
    <t>Removals (forests)</t>
  </si>
  <si>
    <r>
      <rPr>
        <b val="1"/>
        <sz val="11"/>
        <color indexed="8"/>
        <rFont val="Calibri"/>
      </rPr>
      <t>Change in emissions from</t>
    </r>
    <r>
      <rPr>
        <b val="1"/>
        <vertAlign val="subscript"/>
        <sz val="9"/>
        <color indexed="8"/>
        <rFont val="Calibri"/>
      </rPr>
      <t xml:space="preserve"> </t>
    </r>
    <r>
      <rPr>
        <b val="1"/>
        <sz val="11"/>
        <color indexed="8"/>
        <rFont val="Calibri"/>
      </rPr>
      <t>previous year (MtCO</t>
    </r>
    <r>
      <rPr>
        <b val="1"/>
        <vertAlign val="subscript"/>
        <sz val="11"/>
        <color indexed="8"/>
        <rFont val="Calibri"/>
      </rPr>
      <t>2</t>
    </r>
    <r>
      <rPr>
        <b val="1"/>
        <sz val="11"/>
        <color indexed="8"/>
        <rFont val="Calibri"/>
      </rPr>
      <t>e)</t>
    </r>
  </si>
  <si>
    <t>Transport</t>
  </si>
  <si>
    <t>Energy and industry</t>
  </si>
  <si>
    <t>Agriculture</t>
  </si>
  <si>
    <t>Waste</t>
  </si>
  <si>
    <t>F-gases</t>
  </si>
  <si>
    <t>Provisional</t>
  </si>
  <si>
    <t>Energy and
 industry</t>
  </si>
  <si>
    <t>Forests</t>
  </si>
  <si>
    <t>Gross emissions (measured)</t>
  </si>
  <si>
    <t>Net emissions 
(measured)</t>
  </si>
  <si>
    <t>Gross emissions (projection)</t>
  </si>
  <si>
    <t>Net emissions (projection)</t>
  </si>
  <si>
    <t>Recommended emissions budget
(annual average)</t>
  </si>
  <si>
    <t>&lt;net emissions low projection&gt;</t>
  </si>
  <si>
    <t>Net emissions projection range</t>
  </si>
  <si>
    <t>Gross emissions projection range</t>
  </si>
  <si>
    <t>Net emissions low</t>
  </si>
  <si>
    <t>Net emissions high</t>
  </si>
  <si>
    <t>Gross emissions low</t>
  </si>
  <si>
    <t>Gross emissions high</t>
  </si>
  <si>
    <t>Emissions budget (annual average)</t>
  </si>
  <si>
    <r>
      <rPr>
        <b val="1"/>
        <sz val="11"/>
        <color indexed="8"/>
        <rFont val="Calibri"/>
      </rPr>
      <t>Annual average net emissions (MtCO</t>
    </r>
    <r>
      <rPr>
        <b val="1"/>
        <vertAlign val="subscript"/>
        <sz val="9"/>
        <color indexed="8"/>
        <rFont val="Calibri"/>
      </rPr>
      <t>2</t>
    </r>
    <r>
      <rPr>
        <b val="1"/>
        <sz val="11"/>
        <color indexed="8"/>
        <rFont val="Calibri"/>
      </rPr>
      <t>e)</t>
    </r>
  </si>
  <si>
    <t>Emissions budget 2 (2026-2030)</t>
  </si>
  <si>
    <t>Emissions budget 3 (2031-2035)</t>
  </si>
  <si>
    <t>Gap in emissions plan</t>
  </si>
  <si>
    <t>Insufficient to deliver</t>
  </si>
  <si>
    <t>Significant risk to delivery</t>
  </si>
  <si>
    <t>Moderate risk to delivery</t>
  </si>
  <si>
    <t>No significant risk to delivery</t>
  </si>
  <si>
    <t>Assessment of risk to sectors’ contributions under current policies and plans – for the second emissions budget period (2026–2030)</t>
  </si>
  <si>
    <t>Energy &amp; industry</t>
  </si>
  <si>
    <t>Net emissions (measured)</t>
  </si>
  <si>
    <t>&lt;net emissions - low projection&gt;</t>
  </si>
  <si>
    <t>Emissions budgets (annual average)</t>
  </si>
  <si>
    <t>Recommended emissions budgets (annual average)</t>
  </si>
  <si>
    <t>Agriculture (ERP2 projection)</t>
  </si>
  <si>
    <t>Waste (ERP2 projection)</t>
  </si>
  <si>
    <t>2030 methane goal</t>
  </si>
  <si>
    <t>low (ERP2 projection)</t>
  </si>
  <si>
    <t>high (ERP2 projection)</t>
  </si>
  <si>
    <t>Range</t>
  </si>
  <si>
    <t>Biogenic methane emissions in 2030 - changes over the last three years</t>
  </si>
  <si>
    <t>ERM24</t>
  </si>
  <si>
    <t>ERM25</t>
  </si>
  <si>
    <t>ERM26</t>
  </si>
  <si>
    <t>Agriculture in 2030</t>
  </si>
  <si>
    <t>Waste in 2030</t>
  </si>
  <si>
    <t>Lower Range</t>
  </si>
  <si>
    <t>Upper Range</t>
  </si>
  <si>
    <t>Assessment of risks to sectors’ contributions to emissions reduction under current policies and plans – for the third emissions budget period (2031–2035)</t>
  </si>
  <si>
    <t>Decarbonisation rates</t>
  </si>
  <si>
    <r>
      <rPr>
        <b val="1"/>
        <sz val="11"/>
        <color indexed="8"/>
        <rFont val="Calibri"/>
      </rPr>
      <t>MtCO</t>
    </r>
    <r>
      <rPr>
        <b val="1"/>
        <vertAlign val="subscript"/>
        <sz val="11"/>
        <color indexed="8"/>
        <rFont val="Calibri"/>
      </rPr>
      <t>2</t>
    </r>
    <r>
      <rPr>
        <b val="1"/>
        <sz val="11"/>
        <color indexed="8"/>
        <rFont val="Calibri"/>
      </rPr>
      <t>e</t>
    </r>
  </si>
  <si>
    <t>EB1</t>
  </si>
  <si>
    <t>EB2 required</t>
  </si>
  <si>
    <t>EB3 required</t>
  </si>
  <si>
    <t>EB3 planned</t>
  </si>
  <si>
    <t>EB3 what's feasible</t>
  </si>
  <si>
    <t>5 Year Running Costs</t>
  </si>
  <si>
    <t>Battery Evs</t>
  </si>
  <si>
    <t>Kia EV3 Light</t>
  </si>
  <si>
    <t>MG S5 EV  49 Excite</t>
  </si>
  <si>
    <t>MG S5 EV  62 Excite</t>
  </si>
  <si>
    <t>BYD Atto 2 Dynamic</t>
  </si>
  <si>
    <t>Petrol cars</t>
  </si>
  <si>
    <t>Toyota Yaris Cross GX Hybrid</t>
  </si>
  <si>
    <t>MG ZS Vibe Turbo</t>
  </si>
  <si>
    <t>Kia Seltos LX</t>
  </si>
  <si>
    <t>Mitsubishi ASX LS</t>
  </si>
  <si>
    <t>Capital</t>
  </si>
  <si>
    <t>Running costs</t>
  </si>
  <si>
    <t>Electric</t>
  </si>
  <si>
    <t>Heat Pump</t>
  </si>
  <si>
    <t>Fossil fuel</t>
  </si>
  <si>
    <t>Coal Boiler</t>
  </si>
  <si>
    <t>Gas Boiler</t>
  </si>
  <si>
    <t>Diesel Boiler</t>
  </si>
  <si>
    <t>LPG Boiler</t>
  </si>
  <si>
    <t>Chapter 3 Economy and emissions pricing</t>
  </si>
  <si>
    <t>NZU spot prices and relevant market events January 2024 – May 2026</t>
  </si>
  <si>
    <t>NZU price</t>
  </si>
  <si>
    <t>Date</t>
  </si>
  <si>
    <t>NZU spot price</t>
  </si>
  <si>
    <t>NZU auction clearing price</t>
  </si>
  <si>
    <t>Proposed NZ ETS cap, after technical adjustments</t>
  </si>
  <si>
    <t>Forecast units from industrial allocation</t>
  </si>
  <si>
    <t>Units available at auction (volumes recommended by Commission to 2031, projected from 2032 onwards)</t>
  </si>
  <si>
    <t xml:space="preserve">Chapter 4 Benefits and impacts </t>
  </si>
  <si>
    <t>Figure 4.1Maximum and minimum annual change in residential energy prices of electricity compared with other fuels (1995-2025)</t>
  </si>
  <si>
    <t>Min</t>
  </si>
  <si>
    <t>Max</t>
  </si>
  <si>
    <t>Electricity</t>
  </si>
  <si>
    <t>Petrol</t>
  </si>
  <si>
    <t>Diesel</t>
  </si>
  <si>
    <t>Gas</t>
  </si>
  <si>
    <t>Chapter 7 Energy, industry and buildings</t>
  </si>
  <si>
    <t>Energy and industry emissions by subsector</t>
  </si>
  <si>
    <t>Industry</t>
  </si>
  <si>
    <t>Buildings</t>
  </si>
  <si>
    <t>Electricity supply</t>
  </si>
  <si>
    <t>Domestic fuel supply</t>
  </si>
  <si>
    <t>Residential and commercial liquid fossil fuels</t>
  </si>
  <si>
    <t xml:space="preserve">Stats NZ provisional </t>
  </si>
  <si>
    <t>Government's 2025 projections</t>
  </si>
  <si>
    <t>Figure 7.2Proportion of electricity generation from hydro, coal and gas</t>
  </si>
  <si>
    <t>Hydro</t>
  </si>
  <si>
    <t>Coal</t>
  </si>
  <si>
    <t>Hydro (Government's 2025 projections)</t>
  </si>
  <si>
    <t>Gas (Government's 2025 projections)</t>
  </si>
  <si>
    <t>Coal (Government's 2025 projections)</t>
  </si>
  <si>
    <t>Figure 7.3Industrial fossil fuel energy use</t>
  </si>
  <si>
    <t>Total industrial energy demand (PJ)</t>
  </si>
  <si>
    <t>Liquid Fuels</t>
  </si>
  <si>
    <t>Figure 7.4 Industrial electricity and direct renewable energy use</t>
  </si>
  <si>
    <t>Direct use of renewables (existing)</t>
  </si>
  <si>
    <t>New biomass from fuel switching</t>
  </si>
  <si>
    <t>Lifetime cost for new boiler systems or replacement at end-of-life, for &lt; 100°C applications for an average user</t>
  </si>
  <si>
    <t>Cost per GJ heat output (NZD, excl. GST)</t>
  </si>
  <si>
    <t>Operations</t>
  </si>
  <si>
    <t>Maintenance</t>
  </si>
  <si>
    <t>Fuel</t>
  </si>
  <si>
    <t>Carbon (NZ ETS cost)</t>
  </si>
  <si>
    <t>Total</t>
  </si>
  <si>
    <t>Coal to Biomass Boiler Conversion</t>
  </si>
  <si>
    <t>Biomass Boiler</t>
  </si>
  <si>
    <t>Steam-generating heat pump</t>
  </si>
  <si>
    <t>Electrode Boiler</t>
  </si>
  <si>
    <t>Chapter 8 Transport</t>
  </si>
  <si>
    <t>%</t>
  </si>
  <si>
    <t>Measured</t>
  </si>
  <si>
    <t>Government's 2026 projections</t>
  </si>
  <si>
    <t>Figure 8.2 Share of zero- and low-emission vehicle share of heavy vehicles entering the fleet (includes buses) (%)</t>
  </si>
  <si>
    <t>Measured (Rolling annual average)</t>
  </si>
  <si>
    <t>Five-year total cost of ownership, compact sports utility vehicles</t>
  </si>
  <si>
    <t>Total Cost of Ownership, Compact SUV (NPV, $k excl. GST)</t>
  </si>
  <si>
    <t>Vehicle cost (incl. resale)</t>
  </si>
  <si>
    <t>Finance</t>
  </si>
  <si>
    <t>Fuel/ electricity</t>
  </si>
  <si>
    <t>Fuel excise/ RUC</t>
  </si>
  <si>
    <t>Maintenance &amp; tyres</t>
  </si>
  <si>
    <t>Cost comparisonsUtility vehicle (NPV)</t>
  </si>
  <si>
    <t>Cost comparisionsUte (NPV, $k excl. GST)</t>
  </si>
  <si>
    <t>Purchase cost</t>
  </si>
  <si>
    <t>Total cost of 5-year ownership</t>
  </si>
  <si>
    <t>Lifetime cost</t>
  </si>
  <si>
    <t>Toyota Hilux SR Hybrid 4WD DC</t>
  </si>
  <si>
    <t>Mitsubishi Triton GLXR 4WD DC</t>
  </si>
  <si>
    <t>Toyota Hilux SR5 Hybrid 4WD DC</t>
  </si>
  <si>
    <t>Ford Ranger XLT DC</t>
  </si>
  <si>
    <t>Plug-in hybrid Evs</t>
  </si>
  <si>
    <t xml:space="preserve">BYD Shark 6 </t>
  </si>
  <si>
    <t>Ford Ranger XLT DC PHEV</t>
  </si>
  <si>
    <t>Geely Ridarra RD6</t>
  </si>
  <si>
    <t>Chapter 9 Agriculture</t>
  </si>
  <si>
    <r>
      <rPr>
        <b val="1"/>
        <sz val="11"/>
        <color indexed="8"/>
        <rFont val="Calibri"/>
      </rPr>
      <t>Emissions (MtCH</t>
    </r>
    <r>
      <rPr>
        <b val="1"/>
        <vertAlign val="subscript"/>
        <sz val="11"/>
        <color indexed="8"/>
        <rFont val="Calibri"/>
      </rPr>
      <t>4</t>
    </r>
    <r>
      <rPr>
        <b val="1"/>
        <sz val="11"/>
        <color indexed="8"/>
        <rFont val="Calibri"/>
      </rPr>
      <t>)</t>
    </r>
  </si>
  <si>
    <t>Government's 2025 Projections</t>
  </si>
  <si>
    <t>Government's 2026 Projections</t>
  </si>
  <si>
    <t>10% reduction from 2017 levels</t>
  </si>
  <si>
    <t>Million cattle</t>
  </si>
  <si>
    <t>Million stock units</t>
  </si>
  <si>
    <t>Million kg N</t>
  </si>
  <si>
    <t>Chapter 10 Waste and fluorinated gases</t>
  </si>
  <si>
    <r>
      <rPr>
        <b val="1"/>
        <sz val="11"/>
        <color indexed="8"/>
        <rFont val="Calibri"/>
      </rPr>
      <t xml:space="preserve"> MtCO</t>
    </r>
    <r>
      <rPr>
        <b val="1"/>
        <vertAlign val="subscript"/>
        <sz val="11"/>
        <color indexed="8"/>
        <rFont val="Calibri"/>
      </rPr>
      <t>2</t>
    </r>
    <r>
      <rPr>
        <b val="1"/>
        <sz val="11"/>
        <color indexed="8"/>
        <rFont val="Calibri"/>
      </rPr>
      <t>e</t>
    </r>
  </si>
  <si>
    <t>Municipal landfill</t>
  </si>
  <si>
    <t>Composting</t>
  </si>
  <si>
    <t>Anaerobic digestion</t>
  </si>
  <si>
    <t>Diversion of organic waste away from landfill</t>
  </si>
  <si>
    <t>% Diversion</t>
  </si>
  <si>
    <t>Government's 2026 plan</t>
  </si>
  <si>
    <t>Commercial refrigeration</t>
  </si>
  <si>
    <t>Domestic refrigeration</t>
  </si>
  <si>
    <t>Industrial refrigeration</t>
  </si>
  <si>
    <t>Transport refrigeration</t>
  </si>
  <si>
    <t>Mobile air conditioning</t>
  </si>
  <si>
    <t>Stationary air conditioning</t>
  </si>
  <si>
    <t>Aerosols</t>
  </si>
  <si>
    <t>Chapter 11 Forestry</t>
  </si>
  <si>
    <r>
      <rPr>
        <b val="1"/>
        <sz val="11"/>
        <color indexed="8"/>
        <rFont val="Calibri"/>
      </rPr>
      <t>(MtCO</t>
    </r>
    <r>
      <rPr>
        <b val="1"/>
        <vertAlign val="subscript"/>
        <sz val="11"/>
        <color indexed="8"/>
        <rFont val="Calibri"/>
      </rPr>
      <t>2</t>
    </r>
    <r>
      <rPr>
        <b val="1"/>
        <sz val="11"/>
        <color indexed="8"/>
        <rFont val="Calibri"/>
      </rPr>
      <t>e)</t>
    </r>
  </si>
  <si>
    <t>Actual</t>
  </si>
  <si>
    <t xml:space="preserve">Figure 11.2 </t>
  </si>
  <si>
    <t>Government's 2026 plan (WAM)</t>
  </si>
  <si>
    <t>Ha</t>
  </si>
  <si>
    <t>Natural Afforestation</t>
  </si>
  <si>
    <t>Planted afforestation</t>
  </si>
  <si>
    <t>Deforestation</t>
  </si>
  <si>
    <t xml:space="preserve">Technical Annex Key Figures </t>
  </si>
  <si>
    <t>Annual average emissions version</t>
  </si>
  <si>
    <t>ERM25 (Updated)</t>
  </si>
  <si>
    <t>Emissions budget level</t>
  </si>
  <si>
    <t>Emissions baseline (without impact of policies)</t>
  </si>
  <si>
    <t>EB4 demo path</t>
  </si>
  <si>
    <t>Emissions budgets set by Government</t>
  </si>
  <si>
    <t>Commission's proposed fourth emissions budget</t>
  </si>
  <si>
    <t>Government's WAM</t>
  </si>
  <si>
    <t xml:space="preserve">. </t>
  </si>
  <si>
    <t>Total needed to meet EB3</t>
  </si>
  <si>
    <t>Farming</t>
  </si>
  <si>
    <t>Electricity generation</t>
  </si>
  <si>
    <t>Emission intensity of passenger vehicles</t>
  </si>
  <si>
    <t>Passenger vehicle mode shift</t>
  </si>
  <si>
    <t>Fossil fuel use in buildings</t>
  </si>
  <si>
    <t>Emission intensity of freight vehicles</t>
  </si>
  <si>
    <t>Freight mode shift</t>
  </si>
  <si>
    <t>Alternative land uses</t>
  </si>
  <si>
    <t>Organic waste</t>
  </si>
  <si>
    <t>Aviation</t>
  </si>
  <si>
    <t>Total possible</t>
  </si>
  <si>
    <r>
      <rPr>
        <b val="1"/>
        <sz val="11"/>
        <color indexed="8"/>
        <rFont val="Calibri"/>
      </rPr>
      <t>Capital cost assumptions ($/kW</t>
    </r>
    <r>
      <rPr>
        <b val="1"/>
        <vertAlign val="subscript"/>
        <sz val="11"/>
        <color indexed="8"/>
        <rFont val="Calibri"/>
      </rPr>
      <t>th</t>
    </r>
    <r>
      <rPr>
        <b val="1"/>
        <sz val="11"/>
        <color indexed="8"/>
        <rFont val="Calibri"/>
      </rPr>
      <t>, 2025 NZD)</t>
    </r>
  </si>
  <si>
    <t>Active assumptions</t>
  </si>
  <si>
    <t>Biomass</t>
  </si>
  <si>
    <t>Variable</t>
  </si>
  <si>
    <t>Scenario</t>
  </si>
  <si>
    <t>Unit</t>
  </si>
  <si>
    <t>Steam-generating Heat Pump</t>
  </si>
  <si>
    <t>Capital costs (excl. electricity network upgrades)</t>
  </si>
  <si>
    <t>Central</t>
  </si>
  <si>
    <t>$/kW_th</t>
  </si>
  <si>
    <t>Lifetime</t>
  </si>
  <si>
    <t>years</t>
  </si>
  <si>
    <t>COP</t>
  </si>
  <si>
    <t>Low</t>
  </si>
  <si>
    <t>High</t>
  </si>
  <si>
    <t>Fuel price (excl. ETS)</t>
  </si>
  <si>
    <t>$/GJ</t>
  </si>
  <si>
    <t>ETS emissions factor</t>
  </si>
  <si>
    <t>kgCO2e/GJ</t>
  </si>
  <si>
    <t>LPG</t>
  </si>
  <si>
    <t>Running cost only</t>
  </si>
  <si>
    <t>Levelised Cost of Heat - existing fossil boilers ($ per GJ heat output)</t>
  </si>
  <si>
    <t>Running cost</t>
  </si>
  <si>
    <t>Renewable</t>
  </si>
  <si>
    <t>Existing fossil 
(opex only)</t>
  </si>
  <si>
    <t>Cost per GJ (NZD/GJ, excl. GST) of heat output of installing and running a new heat pump compared with running existing fossil fuel boilers under central assumptions but with a low gas price</t>
  </si>
  <si>
    <t>LCOH ($/GJ) vs utilisation rate of new heat pump vs existing fossil fuel boiler   </t>
  </si>
  <si>
    <t>Utilisation factor</t>
  </si>
  <si>
    <t>Coal boiler</t>
  </si>
  <si>
    <t>Gas boiler</t>
  </si>
  <si>
    <t>LPG boiler</t>
  </si>
  <si>
    <t>Heat pump (&lt;100°C)</t>
  </si>
  <si>
    <t>2026 GHG Inventory</t>
  </si>
  <si>
    <t>2025 GHG Inventory</t>
  </si>
  <si>
    <t>2024 GHG Inventory</t>
  </si>
  <si>
    <t>2022 GHG Inventory</t>
  </si>
  <si>
    <t>Emissions by sector</t>
  </si>
  <si>
    <t>Emissions by industrial sector</t>
  </si>
  <si>
    <t>Metals</t>
  </si>
  <si>
    <t>Chemicals</t>
  </si>
  <si>
    <t>Pulp, paper and print</t>
  </si>
  <si>
    <t>Food processing, beverages and tobacco</t>
  </si>
  <si>
    <t>Minerals</t>
  </si>
  <si>
    <t>Agriculture/forestry/fishing</t>
  </si>
  <si>
    <t>Other energy emissions</t>
  </si>
  <si>
    <t>Product use category 2F</t>
  </si>
  <si>
    <t>Other process and product use emissions</t>
  </si>
  <si>
    <t>Residential and commercial buildings emissions</t>
  </si>
  <si>
    <t>Residential</t>
  </si>
  <si>
    <t>Commercial</t>
  </si>
  <si>
    <t>Electricity supply emissions by fuel type</t>
  </si>
  <si>
    <t>Gaseous fuels</t>
  </si>
  <si>
    <t>Solid fuels</t>
  </si>
  <si>
    <t>Other fuels</t>
  </si>
  <si>
    <t>Geothermal</t>
  </si>
  <si>
    <t>Generation capacity (MW)</t>
  </si>
  <si>
    <t>Existing renewable capacity</t>
  </si>
  <si>
    <t>New capacity added in year</t>
  </si>
  <si>
    <t>Fossil fuel supply emissions in industry</t>
  </si>
  <si>
    <t>Petroleum refining</t>
  </si>
  <si>
    <t>Hydrogen production</t>
  </si>
  <si>
    <t>Manufacturing of solid fuels and other energy</t>
  </si>
  <si>
    <t>Fugitive emissions</t>
  </si>
  <si>
    <t>Transport emissions by subcategory</t>
  </si>
  <si>
    <t xml:space="preserve">Passenger </t>
  </si>
  <si>
    <t>Freight</t>
  </si>
  <si>
    <t>Government's 2026 projection</t>
  </si>
  <si>
    <t>Light passenger vehicles</t>
  </si>
  <si>
    <t>Light commercial vehicles</t>
  </si>
  <si>
    <t>Motorcycles</t>
  </si>
  <si>
    <t>Freight transport emissions</t>
  </si>
  <si>
    <t>Road freight</t>
  </si>
  <si>
    <t>Rail</t>
  </si>
  <si>
    <t>Coastal shipping</t>
  </si>
  <si>
    <t>Emissions from waste</t>
  </si>
  <si>
    <t>Solid waste disposal at municipal landfills</t>
  </si>
  <si>
    <t>Solid waste disposal at non-municipal landfills</t>
  </si>
  <si>
    <t>Composting &amp; anaerobic digestion</t>
  </si>
  <si>
    <t>Waste incineration</t>
  </si>
  <si>
    <t>Open burning of waste</t>
  </si>
  <si>
    <t>Wastewater treatment and discharge</t>
  </si>
  <si>
    <t>F-gas emissions</t>
  </si>
  <si>
    <t>HFCs</t>
  </si>
  <si>
    <t>PFCs</t>
  </si>
  <si>
    <t>SF6</t>
  </si>
  <si>
    <t>Domestic  refrigeration</t>
  </si>
  <si>
    <t>Mobile air-conditioning</t>
  </si>
  <si>
    <t>Stationary air-conditioning</t>
  </si>
  <si>
    <t>Aerosols and other</t>
  </si>
  <si>
    <t>Manufacturing</t>
  </si>
  <si>
    <t>Leakage</t>
  </si>
  <si>
    <t>Disposal</t>
  </si>
  <si>
    <t>Agricultural emissions, all gases</t>
  </si>
  <si>
    <t>Enteric Fermentation</t>
  </si>
  <si>
    <t>Soils, fertiliser, lime</t>
  </si>
  <si>
    <t>Manure Management</t>
  </si>
  <si>
    <t>Other</t>
  </si>
  <si>
    <t>Agricultural biogenic methane emissions</t>
  </si>
  <si>
    <r>
      <rPr>
        <b val="1"/>
        <sz val="11"/>
        <color indexed="8"/>
        <rFont val="Calibri"/>
      </rPr>
      <t>Methane emissions (MtCH</t>
    </r>
    <r>
      <rPr>
        <b val="1"/>
        <vertAlign val="subscript"/>
        <sz val="6"/>
        <color indexed="8"/>
        <rFont val="Calibri"/>
      </rPr>
      <t>4</t>
    </r>
    <r>
      <rPr>
        <b val="1"/>
        <sz val="11"/>
        <color indexed="8"/>
        <rFont val="Calibri"/>
      </rPr>
      <t>)</t>
    </r>
  </si>
  <si>
    <t>Dairy</t>
  </si>
  <si>
    <t>Sheep and Beef</t>
  </si>
  <si>
    <t>SUM</t>
  </si>
  <si>
    <r>
      <rPr>
        <b val="1"/>
        <sz val="11"/>
        <color indexed="8"/>
        <rFont val="Calibri"/>
      </rPr>
      <t>Net emissions (MtCO</t>
    </r>
    <r>
      <rPr>
        <b val="1"/>
        <vertAlign val="subscript"/>
        <sz val="6"/>
        <color indexed="8"/>
        <rFont val="Calibri"/>
      </rPr>
      <t>2</t>
    </r>
    <r>
      <rPr>
        <b val="1"/>
        <sz val="11"/>
        <color indexed="8"/>
        <rFont val="Calibri"/>
      </rPr>
      <t>e)</t>
    </r>
  </si>
  <si>
    <t>Target accounting (Forests)</t>
  </si>
  <si>
    <t>GHG Inventory (LULUCF)</t>
  </si>
  <si>
    <t>Technical Annex Indicators</t>
  </si>
  <si>
    <t>Progress indicators dashboard for electricity supply</t>
  </si>
  <si>
    <t>Electricity generation emissions (MtCO2e)</t>
  </si>
  <si>
    <t>Year</t>
  </si>
  <si>
    <t>EB4 Demo Path</t>
  </si>
  <si>
    <t>Government WAM 2025</t>
  </si>
  <si>
    <t>Electricity generation emissions intensity (gCO2/kWh)</t>
  </si>
  <si>
    <t>Geothermal emissions intensity (gCO2/kWh)</t>
  </si>
  <si>
    <t>Electricity generation from coal (proportion of net generation)</t>
  </si>
  <si>
    <t>Electricity generation from fossil gas (proportion of net generation)</t>
  </si>
  <si>
    <t>Electricity consumption (GWh)</t>
  </si>
  <si>
    <t>Electricity generation from renewables (proportion of net generation)</t>
  </si>
  <si>
    <t>Renewables share of final energy consumption (%)</t>
  </si>
  <si>
    <t>Total renewable generation capacity  (MW)</t>
  </si>
  <si>
    <t>12 month rolling average wholesale electricity price ($/MWh)</t>
  </si>
  <si>
    <t>Progress indicators dashboard for buildings</t>
  </si>
  <si>
    <t>Buildings emissions (MtCO2e)</t>
  </si>
  <si>
    <t>Fossil gas use in commercial buildings (PJ)</t>
  </si>
  <si>
    <t>Total energy demand in commercial buildings (PJ)</t>
  </si>
  <si>
    <t>Total energy demand in residential buildings (PJ)</t>
  </si>
  <si>
    <t>Fossil gas use in residential buildings (PJ)</t>
  </si>
  <si>
    <t>Coal use in commercial buildings (PJ)</t>
  </si>
  <si>
    <t>Buildings using gas (number of active connections)</t>
  </si>
  <si>
    <t>(Monthly)</t>
  </si>
  <si>
    <t>Residential electricity demand per metered connection (GWh)</t>
  </si>
  <si>
    <t>Commercial electricity demand per metered connection (GWh)</t>
  </si>
  <si>
    <t>Progress indicators dashboard for industry</t>
  </si>
  <si>
    <t>Industrial energy and process emissions (MtCO2e)</t>
  </si>
  <si>
    <t>Share of electricity and renewables in industrial total final energy use (%)</t>
  </si>
  <si>
    <t>Fossil gas use in industrial sector (PJ)</t>
  </si>
  <si>
    <t>Liquid fuel use in industrial sector (PJ)</t>
  </si>
  <si>
    <t>Coal use in industrial sector (PJ)</t>
  </si>
  <si>
    <t>Passenger transport emissions (MtCO2e)</t>
  </si>
  <si>
    <t>Total travel by light vehicles (Billion km)</t>
  </si>
  <si>
    <t>Average emissions intensity of light vehicles (including EV's) (gco2e per km)</t>
  </si>
  <si>
    <t>Share of zero emission vehicles entering the light fleet (%)</t>
  </si>
  <si>
    <t>ZEV share of light vehicle fleet (%)</t>
  </si>
  <si>
    <t>Emissions intensity of light passenger vehicles entering fleet (g/km)</t>
  </si>
  <si>
    <t>Emissions intensity of light commercial vehicles entering fleet (g/km)</t>
  </si>
  <si>
    <t>Household travel share of public and active modes (%)</t>
  </si>
  <si>
    <t>Pedestrian</t>
  </si>
  <si>
    <t>Cyclist</t>
  </si>
  <si>
    <t>Public transport (bus/train/ferry)</t>
  </si>
  <si>
    <t>EV charging stations (Number)</t>
  </si>
  <si>
    <t>2030 Target</t>
  </si>
  <si>
    <t>Progress indicators dashboard for freight transport</t>
  </si>
  <si>
    <t>Annual freight emissions (MtCO2e)</t>
  </si>
  <si>
    <t>Zero Emission vehicle (ZEV) share of trucks in the fleet  (%)</t>
  </si>
  <si>
    <t>Emissions intensity of heavy vehicles (gco2e per km)</t>
  </si>
  <si>
    <t>ZEV share of heavy vehicles entering the fleet (includes buses) (%)</t>
  </si>
  <si>
    <t>Rolling average (annual)</t>
  </si>
  <si>
    <t>Goods transported by road  (Million tonne km)</t>
  </si>
  <si>
    <t>Goods moved by rail (Million tonne km )</t>
  </si>
  <si>
    <t>Emissions intensity of freight moved by road (gCO2e per tonne-km)</t>
  </si>
  <si>
    <t>Aviation emissions (MtCO2e)</t>
  </si>
  <si>
    <t>Domestic flights (hours)</t>
  </si>
  <si>
    <t>Progress indicators for waste</t>
  </si>
  <si>
    <t>Annual tonnage sent to unmanaged landfills (Mt)</t>
  </si>
  <si>
    <t>Annual tonnage sent to municipal and uncategorised landfills (Mt)</t>
  </si>
  <si>
    <t>Diversion of organic waste away from landfill (%)</t>
  </si>
  <si>
    <t>What's feasible (EB4 demo path)</t>
  </si>
  <si>
    <t>Implied emission factors (ktCO2e/kt)</t>
  </si>
  <si>
    <t>Anaerobic Digestion</t>
  </si>
  <si>
    <t>Total Waste GHG Emissions (MtCO2e)</t>
  </si>
  <si>
    <t>Total emissions from F-Gases (MtCO2e)</t>
  </si>
  <si>
    <t>Recovery of HFCs (MtCO2e)</t>
  </si>
  <si>
    <t>Imports of HFCs &amp; PFCs in pre-charged equipment (MtCO2e)</t>
  </si>
  <si>
    <t>Bulk Imports of HFCs &amp; PFCs (MtCO2e)</t>
  </si>
  <si>
    <t>Exports of HFCs and PFCs (MtCO2e)</t>
  </si>
  <si>
    <t>Total agricultural biogenic methane  (MtCH4)</t>
  </si>
  <si>
    <t>10% reduction from 2017</t>
  </si>
  <si>
    <t>Nitrogen fertiliser use (million kg N)</t>
  </si>
  <si>
    <t>Total dairy cattle (million cattle)</t>
  </si>
  <si>
    <t>Total sheep and beef stock (million stock units)</t>
  </si>
  <si>
    <t>Land use for dairy (million hectares)</t>
  </si>
  <si>
    <t>Land use for sheep and beef (million hectares)</t>
  </si>
  <si>
    <t>Animal productivity - dairy (kg milksolids/cow)</t>
  </si>
  <si>
    <t>Animal productivity - sheep and beef (kg meat/stock unit)</t>
  </si>
  <si>
    <t>Land use for horticulture (million hectares)</t>
  </si>
  <si>
    <t>Effect of mitigation technologies (MtCO2e)</t>
  </si>
  <si>
    <t>Progress indicators dashboard for forest removals   </t>
  </si>
  <si>
    <t>Net emissions from forests, target accounting method (MtCO2)</t>
  </si>
  <si>
    <t>Net emissions from afforestation &amp; reforestation, target accounting method (MtCO2)</t>
  </si>
  <si>
    <t>Natural afforestation (Hectares)</t>
  </si>
  <si>
    <t>Intended planting</t>
  </si>
  <si>
    <t>Planted afforestation (Hectares)</t>
  </si>
  <si>
    <t>Net emissions from deforestation, target accounting method (MtCO2)</t>
  </si>
  <si>
    <t>Deforestation (all) (Hectares)</t>
  </si>
  <si>
    <t>Intended deforestation</t>
  </si>
  <si>
    <t>Deforestation of pre-1990 planted forests (Hectares)</t>
  </si>
  <si>
    <t>Deforestation of pre-1990 natural forests (Hectares)</t>
  </si>
  <si>
    <t>Deforestation of post-1989 planted forests (Hectares)</t>
  </si>
  <si>
    <t>Deforestation of post-1989 natural forests (Hectares)</t>
  </si>
</sst>
</file>

<file path=xl/styles.xml><?xml version="1.0" encoding="utf-8"?>
<styleSheet xmlns="http://schemas.openxmlformats.org/spreadsheetml/2006/main">
  <numFmts count="25">
    <numFmt numFmtId="0" formatCode="General"/>
    <numFmt numFmtId="59" formatCode="0.0"/>
    <numFmt numFmtId="60" formatCode="0.0%"/>
    <numFmt numFmtId="61" formatCode="0.000"/>
    <numFmt numFmtId="62" formatCode="&quot; &quot;&quot;$&quot;* #,##0.00&quot; &quot;;&quot;-&quot;&quot;$&quot;* #,##0.00&quot; &quot;;&quot; &quot;&quot;$&quot;* &quot;-&quot;??&quot; &quot;"/>
    <numFmt numFmtId="63" formatCode="&quot;$&quot;#,##0.00"/>
    <numFmt numFmtId="64" formatCode="&quot; &quot;* #,##0.0&quot; &quot;;&quot; &quot;* (#,##0.0);&quot; &quot;* &quot;-&quot;??&quot; &quot;"/>
    <numFmt numFmtId="65" formatCode="&quot; &quot;* #,##0.00&quot; &quot;;&quot; &quot;* (#,##0.00);&quot; &quot;* &quot;-&quot;??&quot; &quot;"/>
    <numFmt numFmtId="66" formatCode="yyyy"/>
    <numFmt numFmtId="67" formatCode="&quot; &quot;&quot;$&quot;* #,##0.0&quot; &quot;;&quot;-&quot;&quot;$&quot;* #,##0.0&quot; &quot;;&quot; &quot;&quot;$&quot;* &quot;-&quot;??&quot; &quot;"/>
    <numFmt numFmtId="68" formatCode="&quot; &quot;&quot;$&quot;* #,##0&quot; &quot;;&quot;-&quot;&quot;$&quot;* #,##0&quot; &quot;;&quot; &quot;&quot;$&quot;* &quot;-&quot;??&quot; &quot;"/>
    <numFmt numFmtId="69" formatCode="0.00000000000000%"/>
    <numFmt numFmtId="70" formatCode="#,##0.0"/>
    <numFmt numFmtId="71" formatCode="&quot; &quot;* #,##0.00&quot; &quot;;&quot;-&quot;* #,##0.00&quot; &quot;;&quot; &quot;* &quot;-&quot;??&quot; &quot;"/>
    <numFmt numFmtId="72" formatCode="&quot; &quot;* #,##0&quot; &quot;;&quot; &quot;* (#,##0);&quot; &quot;* &quot;-&quot;??&quot; &quot;"/>
    <numFmt numFmtId="73" formatCode="0.0000"/>
    <numFmt numFmtId="74" formatCode="&quot;$&quot;#,##0.0;&quot;-&quot;&quot;$&quot;#,##0.0"/>
    <numFmt numFmtId="75" formatCode="&quot; &quot;* #,##0.000&quot; &quot;;&quot;-&quot;* #,##0.000&quot; &quot;;&quot; &quot;* &quot;-&quot;??&quot; &quot;"/>
    <numFmt numFmtId="76" formatCode="&quot; &quot;* #,##0.0&quot; &quot;;&quot;-&quot;* #,##0.0&quot; &quot;;&quot; &quot;* &quot;-&quot;??&quot; &quot;"/>
    <numFmt numFmtId="77" formatCode="&quot; &quot;* #,##0.0000&quot; &quot;;&quot; &quot;* (#,##0.0000);&quot; &quot;* &quot;-&quot;??&quot; &quot;"/>
    <numFmt numFmtId="78" formatCode="&quot; &quot;#,##0.000&quot; &quot;;&quot;-&quot;#,##0.000&quot; &quot;;&quot; '-&quot;??&quot; &quot;"/>
    <numFmt numFmtId="79" formatCode="&quot; &quot;#,##0&quot; &quot;;&quot; '(&quot;#,##0);&quot; '- &quot;"/>
    <numFmt numFmtId="80" formatCode="&quot; &quot;#,##0.00&quot; &quot;;&quot;-&quot;#,##0.00&quot; &quot;;&quot; '-&quot;??&quot; &quot;"/>
    <numFmt numFmtId="81" formatCode="&quot; &quot;#,##0&quot; &quot;;&quot; '(&quot;#,##0);&quot; '-&quot;??&quot; &quot;"/>
    <numFmt numFmtId="82" formatCode="&quot;$&quot;#,##0.0;[Red]&quot;$&quot;#,##0.0"/>
  </numFmts>
  <fonts count="35">
    <font>
      <sz val="11"/>
      <color indexed="8"/>
      <name val="Calibri"/>
    </font>
    <font>
      <sz val="10"/>
      <color indexed="8"/>
      <name val="Calibri"/>
    </font>
    <font>
      <sz val="1"/>
      <color indexed="8"/>
      <name val="Calibri"/>
    </font>
    <font>
      <sz val="15"/>
      <color indexed="8"/>
      <name val="Calibri"/>
    </font>
    <font>
      <b val="1"/>
      <sz val="11"/>
      <color indexed="8"/>
      <name val="Calibri"/>
    </font>
    <font>
      <b val="1"/>
      <sz val="14"/>
      <color indexed="8"/>
      <name val="Calibri"/>
    </font>
    <font>
      <i val="1"/>
      <sz val="11"/>
      <color indexed="8"/>
      <name val="Calibri"/>
    </font>
    <font>
      <u val="single"/>
      <sz val="11"/>
      <color indexed="8"/>
      <name val="Calibri"/>
    </font>
    <font>
      <sz val="11"/>
      <color indexed="11"/>
      <name val="Calibri"/>
    </font>
    <font>
      <u val="single"/>
      <sz val="11"/>
      <color indexed="11"/>
      <name val="Calibri"/>
    </font>
    <font>
      <b val="1"/>
      <sz val="14"/>
      <color indexed="9"/>
      <name val="Calibri"/>
    </font>
    <font>
      <b val="1"/>
      <vertAlign val="subscript"/>
      <sz val="9"/>
      <color indexed="8"/>
      <name val="Calibri"/>
    </font>
    <font>
      <b val="1"/>
      <sz val="10"/>
      <color indexed="8"/>
      <name val="Calibri"/>
    </font>
    <font>
      <b val="1"/>
      <vertAlign val="subscript"/>
      <sz val="11"/>
      <color indexed="8"/>
      <name val="Calibri"/>
    </font>
    <font>
      <sz val="11"/>
      <color indexed="9"/>
      <name val="Calibri"/>
    </font>
    <font>
      <sz val="14"/>
      <color indexed="8"/>
      <name val="Calibri"/>
    </font>
    <font>
      <b val="1"/>
      <sz val="12"/>
      <color indexed="8"/>
      <name val="Calibri"/>
    </font>
    <font>
      <sz val="11"/>
      <color indexed="8"/>
      <name val="Andale Mono"/>
    </font>
    <font>
      <sz val="16"/>
      <color indexed="8"/>
      <name val="Calibri"/>
    </font>
    <font>
      <b val="1"/>
      <sz val="16"/>
      <color indexed="9"/>
      <name val="Calibri"/>
    </font>
    <font>
      <b val="1"/>
      <vertAlign val="subscript"/>
      <sz val="6"/>
      <color indexed="8"/>
      <name val="Calibri"/>
    </font>
    <font>
      <sz val="9"/>
      <color indexed="17"/>
      <name val="Calibri"/>
    </font>
    <font>
      <sz val="10"/>
      <color indexed="17"/>
      <name val="Calibri"/>
    </font>
    <font>
      <b val="1"/>
      <sz val="11"/>
      <color indexed="17"/>
      <name val="Calibri"/>
    </font>
    <font>
      <sz val="10"/>
      <color indexed="11"/>
      <name val="Calibri"/>
    </font>
    <font>
      <b val="1"/>
      <sz val="10"/>
      <color indexed="11"/>
      <name val="Calibri"/>
    </font>
    <font>
      <sz val="9"/>
      <color indexed="11"/>
      <name val="Calibri"/>
    </font>
    <font>
      <b val="1"/>
      <sz val="10"/>
      <color indexed="17"/>
      <name val="Calibri"/>
    </font>
    <font>
      <sz val="18"/>
      <color indexed="8"/>
      <name val="Calibri"/>
    </font>
    <font>
      <b val="1"/>
      <sz val="12"/>
      <color indexed="11"/>
      <name val="Calibri"/>
    </font>
    <font>
      <sz val="10"/>
      <color indexed="30"/>
      <name val="Calibri"/>
    </font>
    <font>
      <sz val="12"/>
      <color indexed="8"/>
      <name val="Calibri"/>
    </font>
    <font>
      <sz val="12"/>
      <color indexed="8"/>
      <name val="Helvetica Neue"/>
    </font>
    <font>
      <sz val="14"/>
      <color indexed="9"/>
      <name val="Calibri"/>
    </font>
    <font>
      <sz val="8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>
        <color indexed="12"/>
      </left>
      <right>
        <color indexed="12"/>
      </right>
      <top>
        <color indexed="12"/>
      </top>
      <bottom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5" fillId="2" borderId="8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15" fontId="0" fillId="2" borderId="8" applyNumberFormat="1" applyFont="1" applyFill="1" applyBorder="1" applyAlignment="1" applyProtection="0">
      <alignment vertical="bottom"/>
    </xf>
    <xf numFmtId="0" fontId="6" fillId="2" borderId="8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49" fontId="4" fillId="2" borderId="1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8" fillId="2" borderId="8" applyNumberFormat="0" applyFont="1" applyFill="1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vertical="bottom"/>
    </xf>
    <xf numFmtId="49" fontId="8" fillId="2" borderId="8" applyNumberFormat="1" applyFont="1" applyFill="1" applyBorder="1" applyAlignment="1" applyProtection="0">
      <alignment vertical="bottom"/>
    </xf>
    <xf numFmtId="49" fontId="0" fillId="2" borderId="1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0" fillId="2" borderId="13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vertical="bottom"/>
    </xf>
    <xf numFmtId="0" fontId="12" fillId="2" borderId="8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horizontal="right" vertical="bottom"/>
    </xf>
    <xf numFmtId="2" fontId="0" fillId="2" borderId="8" applyNumberFormat="1" applyFont="1" applyFill="1" applyBorder="1" applyAlignment="1" applyProtection="0">
      <alignment vertical="bottom"/>
    </xf>
    <xf numFmtId="49" fontId="0" fillId="2" borderId="16" applyNumberFormat="1" applyFont="1" applyFill="1" applyBorder="1" applyAlignment="1" applyProtection="0">
      <alignment horizontal="right" vertical="bottom"/>
    </xf>
    <xf numFmtId="2" fontId="0" fillId="2" borderId="1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horizontal="right" vertical="bottom"/>
    </xf>
    <xf numFmtId="2" fontId="0" fillId="2" borderId="7" applyNumberFormat="1" applyFont="1" applyFill="1" applyBorder="1" applyAlignment="1" applyProtection="0">
      <alignment vertical="bottom"/>
    </xf>
    <xf numFmtId="59" fontId="0" fillId="2" borderId="8" applyNumberFormat="1" applyFont="1" applyFill="1" applyBorder="1" applyAlignment="1" applyProtection="0">
      <alignment vertical="bottom"/>
    </xf>
    <xf numFmtId="60" fontId="0" fillId="2" borderId="5" applyNumberFormat="1" applyFont="1" applyFill="1" applyBorder="1" applyAlignment="1" applyProtection="0">
      <alignment vertical="bottom"/>
    </xf>
    <xf numFmtId="59" fontId="14" fillId="2" borderId="8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 wrapText="1"/>
    </xf>
    <xf numFmtId="60" fontId="0" fillId="2" borderId="8" applyNumberFormat="1" applyFont="1" applyFill="1" applyBorder="1" applyAlignment="1" applyProtection="0">
      <alignment vertical="bottom"/>
    </xf>
    <xf numFmtId="4" fontId="0" fillId="2" borderId="8" applyNumberFormat="1" applyFont="1" applyFill="1" applyBorder="1" applyAlignment="1" applyProtection="0">
      <alignment vertical="bottom"/>
    </xf>
    <xf numFmtId="49" fontId="0" fillId="2" borderId="16" applyNumberFormat="1" applyFont="1" applyFill="1" applyBorder="1" applyAlignment="1" applyProtection="0">
      <alignment vertical="bottom"/>
    </xf>
    <xf numFmtId="61" fontId="0" fillId="2" borderId="8" applyNumberFormat="1" applyFont="1" applyFill="1" applyBorder="1" applyAlignment="1" applyProtection="0">
      <alignment vertical="bottom"/>
    </xf>
    <xf numFmtId="49" fontId="4" fillId="2" borderId="9" applyNumberFormat="1" applyFont="1" applyFill="1" applyBorder="1" applyAlignment="1" applyProtection="0">
      <alignment vertical="bottom"/>
    </xf>
    <xf numFmtId="0" fontId="4" fillId="2" borderId="8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horizontal="left" vertical="bottom"/>
    </xf>
    <xf numFmtId="49" fontId="0" fillId="2" borderId="8" applyNumberFormat="1" applyFont="1" applyFill="1" applyBorder="1" applyAlignment="1" applyProtection="0">
      <alignment horizontal="left" vertical="bottom" wrapText="1"/>
    </xf>
    <xf numFmtId="0" fontId="0" fillId="2" borderId="8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horizontal="left" vertical="bottom"/>
    </xf>
    <xf numFmtId="49" fontId="6" fillId="2" borderId="8" applyNumberFormat="1" applyFont="1" applyFill="1" applyBorder="1" applyAlignment="1" applyProtection="0">
      <alignment horizontal="left" vertical="bottom"/>
    </xf>
    <xf numFmtId="0" fontId="0" fillId="2" borderId="8" applyNumberFormat="0" applyFont="1" applyFill="1" applyBorder="1" applyAlignment="1" applyProtection="0">
      <alignment vertical="bottom" wrapText="1"/>
    </xf>
    <xf numFmtId="1" fontId="0" fillId="2" borderId="8" applyNumberFormat="1" applyFont="1" applyFill="1" applyBorder="1" applyAlignment="1" applyProtection="0">
      <alignment vertical="bottom"/>
    </xf>
    <xf numFmtId="0" fontId="12" fillId="2" borderId="8" applyNumberFormat="0" applyFont="1" applyFill="1" applyBorder="1" applyAlignment="1" applyProtection="0">
      <alignment vertical="bottom"/>
    </xf>
    <xf numFmtId="60" fontId="12" fillId="2" borderId="8" applyNumberFormat="1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horizontal="right" vertical="bottom"/>
    </xf>
    <xf numFmtId="49" fontId="12" fillId="2" borderId="8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horizontal="right" vertical="bottom"/>
    </xf>
    <xf numFmtId="62" fontId="0" fillId="2" borderId="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7" applyNumberFormat="1" applyFont="1" applyFill="1" applyBorder="1" applyAlignment="1" applyProtection="0">
      <alignment vertical="bottom"/>
    </xf>
    <xf numFmtId="0" fontId="15" fillId="3" borderId="17" applyNumberFormat="1" applyFont="1" applyFill="1" applyBorder="1" applyAlignment="1" applyProtection="0">
      <alignment vertical="bottom"/>
    </xf>
    <xf numFmtId="0" fontId="4" fillId="4" borderId="17" applyNumberFormat="1" applyFont="1" applyFill="1" applyBorder="1" applyAlignment="1" applyProtection="0">
      <alignment vertical="bottom"/>
    </xf>
    <xf numFmtId="0" fontId="0" borderId="17" applyNumberFormat="1" applyFont="1" applyFill="0" applyBorder="1" applyAlignment="1" applyProtection="0">
      <alignment vertical="bottom"/>
    </xf>
    <xf numFmtId="14" fontId="0" fillId="2" borderId="8" applyNumberFormat="1" applyFont="1" applyFill="1" applyBorder="1" applyAlignment="1" applyProtection="0">
      <alignment vertical="bottom"/>
    </xf>
    <xf numFmtId="14" fontId="0" fillId="2" borderId="5" applyNumberFormat="1" applyFont="1" applyFill="1" applyBorder="1" applyAlignment="1" applyProtection="0">
      <alignment vertical="bottom"/>
    </xf>
    <xf numFmtId="63" fontId="0" fillId="2" borderId="8" applyNumberFormat="1" applyFont="1" applyFill="1" applyBorder="1" applyAlignment="1" applyProtection="0">
      <alignment vertical="bottom"/>
    </xf>
    <xf numFmtId="63" fontId="0" fillId="2" borderId="5" applyNumberFormat="1" applyFont="1" applyFill="1" applyBorder="1" applyAlignment="1" applyProtection="0">
      <alignment vertical="bottom"/>
    </xf>
    <xf numFmtId="0" fontId="0" fillId="4" borderId="17" applyNumberFormat="1" applyFont="1" applyFill="1" applyBorder="1" applyAlignment="1" applyProtection="0">
      <alignment vertical="bottom"/>
    </xf>
    <xf numFmtId="49" fontId="16" fillId="2" borderId="8" applyNumberFormat="1" applyFont="1" applyFill="1" applyBorder="1" applyAlignment="1" applyProtection="0">
      <alignment vertical="bottom"/>
    </xf>
    <xf numFmtId="64" fontId="0" fillId="2" borderId="8" applyNumberFormat="1" applyFont="1" applyFill="1" applyBorder="1" applyAlignment="1" applyProtection="0">
      <alignment vertical="bottom"/>
    </xf>
    <xf numFmtId="14" fontId="0" fillId="2" borderId="1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9" fontId="0" fillId="2" borderId="8" applyNumberFormat="1" applyFont="1" applyFill="1" applyBorder="1" applyAlignment="1" applyProtection="0">
      <alignment vertical="bottom"/>
    </xf>
    <xf numFmtId="0" fontId="4" fillId="2" borderId="9" applyNumberFormat="0" applyFont="1" applyFill="1" applyBorder="1" applyAlignment="1" applyProtection="0">
      <alignment vertical="bottom"/>
    </xf>
    <xf numFmtId="59" fontId="0" fillId="2" borderId="5" applyNumberFormat="1" applyFont="1" applyFill="1" applyBorder="1" applyAlignment="1" applyProtection="0">
      <alignment vertical="bottom"/>
    </xf>
    <xf numFmtId="59" fontId="0" fillId="2" borderId="11" applyNumberFormat="1" applyFont="1" applyFill="1" applyBorder="1" applyAlignment="1" applyProtection="0">
      <alignment vertical="bottom"/>
    </xf>
    <xf numFmtId="59" fontId="0" fillId="2" borderId="1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7" fillId="2" borderId="8" applyNumberFormat="0" applyFont="1" applyFill="1" applyBorder="1" applyAlignment="1" applyProtection="0">
      <alignment vertical="bottom"/>
    </xf>
    <xf numFmtId="65" fontId="0" fillId="2" borderId="8" applyNumberFormat="1" applyFont="1" applyFill="1" applyBorder="1" applyAlignment="1" applyProtection="0">
      <alignment vertical="bottom"/>
    </xf>
    <xf numFmtId="66" fontId="0" fillId="2" borderId="8" applyNumberFormat="1" applyFont="1" applyFill="1" applyBorder="1" applyAlignment="1" applyProtection="0">
      <alignment vertical="bottom"/>
    </xf>
    <xf numFmtId="10" fontId="0" fillId="2" borderId="8" applyNumberFormat="1" applyFont="1" applyFill="1" applyBorder="1" applyAlignment="1" applyProtection="0">
      <alignment vertical="bottom"/>
    </xf>
    <xf numFmtId="10" fontId="0" fillId="2" borderId="5" applyNumberFormat="1" applyFont="1" applyFill="1" applyBorder="1" applyAlignment="1" applyProtection="0">
      <alignment vertical="bottom"/>
    </xf>
    <xf numFmtId="49" fontId="16" fillId="4" borderId="9" applyNumberFormat="1" applyFont="1" applyFill="1" applyBorder="1" applyAlignment="1" applyProtection="0">
      <alignment vertical="center"/>
    </xf>
    <xf numFmtId="67" fontId="0" fillId="2" borderId="8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2" fontId="0" fillId="2" borderId="5" applyNumberFormat="1" applyFont="1" applyFill="1" applyBorder="1" applyAlignment="1" applyProtection="0">
      <alignment vertical="bottom"/>
    </xf>
    <xf numFmtId="14" fontId="0" fillId="2" borderId="8" applyNumberFormat="1" applyFont="1" applyFill="1" applyBorder="1" applyAlignment="1" applyProtection="0">
      <alignment horizontal="center" vertical="top"/>
    </xf>
    <xf numFmtId="68" fontId="0" fillId="2" borderId="8" applyNumberFormat="1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horizontal="left" vertical="center" readingOrder="1"/>
    </xf>
    <xf numFmtId="0" fontId="15" fillId="2" borderId="9" applyNumberFormat="0" applyFont="1" applyFill="1" applyBorder="1" applyAlignment="1" applyProtection="0">
      <alignment vertical="bottom"/>
    </xf>
    <xf numFmtId="14" fontId="4" fillId="2" borderId="8" applyNumberFormat="1" applyFont="1" applyFill="1" applyBorder="1" applyAlignment="1" applyProtection="0">
      <alignment vertical="bottom"/>
    </xf>
    <xf numFmtId="61" fontId="0" fillId="2" borderId="1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5" fillId="2" borderId="8" applyNumberFormat="0" applyFont="1" applyFill="1" applyBorder="1" applyAlignment="1" applyProtection="0">
      <alignment vertical="bottom"/>
    </xf>
    <xf numFmtId="0" fontId="4" fillId="2" borderId="5" applyNumberFormat="0" applyFont="1" applyFill="1" applyBorder="1" applyAlignment="1" applyProtection="0">
      <alignment vertical="bottom"/>
    </xf>
    <xf numFmtId="65" fontId="0" fillId="2" borderId="5" applyNumberFormat="1" applyFont="1" applyFill="1" applyBorder="1" applyAlignment="1" applyProtection="0">
      <alignment vertical="bottom"/>
    </xf>
    <xf numFmtId="64" fontId="0" fillId="2" borderId="5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9" fontId="0" fillId="2" borderId="8" applyNumberFormat="1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horizontal="left" vertical="bottom"/>
    </xf>
    <xf numFmtId="70" fontId="0" fillId="2" borderId="8" applyNumberFormat="1" applyFont="1" applyFill="1" applyBorder="1" applyAlignment="1" applyProtection="0">
      <alignment vertical="bottom"/>
    </xf>
    <xf numFmtId="0" fontId="4" fillId="2" borderId="5" applyNumberFormat="1" applyFont="1" applyFill="1" applyBorder="1" applyAlignment="1" applyProtection="0">
      <alignment vertical="bottom"/>
    </xf>
    <xf numFmtId="2" fontId="0" fillId="2" borderId="1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5" borderId="8" applyNumberFormat="1" applyFont="1" applyFill="1" applyBorder="1" applyAlignment="1" applyProtection="0">
      <alignment vertical="bottom"/>
    </xf>
    <xf numFmtId="71" fontId="0" fillId="2" borderId="8" applyNumberFormat="1" applyFont="1" applyFill="1" applyBorder="1" applyAlignment="1" applyProtection="0">
      <alignment vertical="bottom"/>
    </xf>
    <xf numFmtId="3" fontId="0" fillId="2" borderId="8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bottom"/>
    </xf>
    <xf numFmtId="72" fontId="0" fillId="2" borderId="8" applyNumberFormat="1" applyFont="1" applyFill="1" applyBorder="1" applyAlignment="1" applyProtection="0">
      <alignment vertical="bottom"/>
    </xf>
    <xf numFmtId="0" fontId="16" fillId="2" borderId="8" applyNumberFormat="0" applyFont="1" applyFill="1" applyBorder="1" applyAlignment="1" applyProtection="0">
      <alignment vertical="bottom"/>
    </xf>
    <xf numFmtId="72" fontId="0" fillId="2" borderId="1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8" fillId="3" borderId="17" applyNumberFormat="1" applyFont="1" applyFill="1" applyBorder="1" applyAlignment="1" applyProtection="0">
      <alignment vertical="bottom"/>
    </xf>
    <xf numFmtId="49" fontId="19" fillId="2" borderId="13" applyNumberFormat="1" applyFont="1" applyFill="1" applyBorder="1" applyAlignment="1" applyProtection="0">
      <alignment vertical="bottom"/>
    </xf>
    <xf numFmtId="0" fontId="15" fillId="2" borderId="17" applyNumberFormat="1" applyFont="1" applyFill="1" applyBorder="1" applyAlignment="1" applyProtection="0">
      <alignment vertical="bottom"/>
    </xf>
    <xf numFmtId="0" fontId="10" fillId="2" borderId="9" applyNumberFormat="0" applyFont="1" applyFill="1" applyBorder="1" applyAlignment="1" applyProtection="0">
      <alignment vertical="bottom"/>
    </xf>
    <xf numFmtId="66" fontId="4" fillId="2" borderId="8" applyNumberFormat="1" applyFont="1" applyFill="1" applyBorder="1" applyAlignment="1" applyProtection="0">
      <alignment vertical="bottom"/>
    </xf>
    <xf numFmtId="73" fontId="0" fillId="2" borderId="8" applyNumberFormat="1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vertical="bottom" wrapText="1"/>
    </xf>
    <xf numFmtId="74" fontId="0" fillId="2" borderId="8" applyNumberFormat="1" applyFont="1" applyFill="1" applyBorder="1" applyAlignment="1" applyProtection="0">
      <alignment vertical="bottom"/>
    </xf>
    <xf numFmtId="49" fontId="0" fillId="4" borderId="8" applyNumberFormat="1" applyFont="1" applyFill="1" applyBorder="1" applyAlignment="1" applyProtection="0">
      <alignment vertical="center"/>
    </xf>
    <xf numFmtId="49" fontId="0" fillId="2" borderId="8" applyNumberFormat="1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75" fontId="0" fillId="2" borderId="8" applyNumberFormat="1" applyFont="1" applyFill="1" applyBorder="1" applyAlignment="1" applyProtection="0">
      <alignment vertical="bottom"/>
    </xf>
    <xf numFmtId="76" fontId="0" fillId="2" borderId="8" applyNumberFormat="1" applyFont="1" applyFill="1" applyBorder="1" applyAlignment="1" applyProtection="0">
      <alignment vertical="bottom"/>
    </xf>
    <xf numFmtId="75" fontId="4" fillId="2" borderId="8" applyNumberFormat="1" applyFont="1" applyFill="1" applyBorder="1" applyAlignment="1" applyProtection="0">
      <alignment vertical="bottom"/>
    </xf>
    <xf numFmtId="76" fontId="4" fillId="2" borderId="8" applyNumberFormat="1" applyFont="1" applyFill="1" applyBorder="1" applyAlignment="1" applyProtection="0">
      <alignment vertical="bottom"/>
    </xf>
    <xf numFmtId="71" fontId="4" fillId="2" borderId="8" applyNumberFormat="1" applyFont="1" applyFill="1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horizontal="right" vertical="bottom"/>
    </xf>
    <xf numFmtId="2" fontId="4" fillId="2" borderId="8" applyNumberFormat="1" applyFont="1" applyFill="1" applyBorder="1" applyAlignment="1" applyProtection="0">
      <alignment vertical="bottom"/>
    </xf>
    <xf numFmtId="0" fontId="4" fillId="2" borderId="17" applyNumberFormat="1" applyFont="1" applyFill="1" applyBorder="1" applyAlignment="1" applyProtection="0">
      <alignment vertical="bottom"/>
    </xf>
    <xf numFmtId="0" fontId="6" fillId="2" borderId="8" applyNumberFormat="0" applyFont="1" applyFill="1" applyBorder="1" applyAlignment="1" applyProtection="0">
      <alignment horizontal="right" vertical="bottom"/>
    </xf>
    <xf numFmtId="77" fontId="0" fillId="2" borderId="8" applyNumberFormat="1" applyFont="1" applyFill="1" applyBorder="1" applyAlignment="1" applyProtection="0">
      <alignment vertical="bottom"/>
    </xf>
    <xf numFmtId="0" fontId="0" fillId="6" borderId="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8" applyNumberFormat="1" applyFont="1" applyFill="1" applyBorder="1" applyAlignment="1" applyProtection="0">
      <alignment vertical="bottom"/>
    </xf>
    <xf numFmtId="0" fontId="0" borderId="18" applyNumberFormat="1" applyFont="1" applyFill="0" applyBorder="1" applyAlignment="1" applyProtection="0">
      <alignment vertical="bottom"/>
    </xf>
    <xf numFmtId="0" fontId="15" fillId="3" borderId="18" applyNumberFormat="1" applyFont="1" applyFill="1" applyBorder="1" applyAlignment="1" applyProtection="0">
      <alignment vertical="bottom"/>
    </xf>
    <xf numFmtId="0" fontId="15" fillId="2" borderId="18" applyNumberFormat="1" applyFont="1" applyFill="1" applyBorder="1" applyAlignment="1" applyProtection="0">
      <alignment vertical="bottom"/>
    </xf>
    <xf numFmtId="0" fontId="33" fillId="2" borderId="9" applyNumberFormat="0" applyFont="1" applyFill="1" applyBorder="1" applyAlignment="1" applyProtection="0">
      <alignment vertical="bottom"/>
    </xf>
    <xf numFmtId="0" fontId="4" fillId="4" borderId="18" applyNumberFormat="1" applyFont="1" applyFill="1" applyBorder="1" applyAlignment="1" applyProtection="0">
      <alignment vertical="bottom"/>
    </xf>
    <xf numFmtId="49" fontId="0" fillId="4" borderId="9" applyNumberFormat="1" applyFont="1" applyFill="1" applyBorder="1" applyAlignment="1" applyProtection="0">
      <alignment vertical="center"/>
    </xf>
    <xf numFmtId="0" fontId="4" borderId="19" applyNumberFormat="1" applyFont="1" applyFill="0" applyBorder="1" applyAlignment="1" applyProtection="0">
      <alignment vertical="bottom"/>
    </xf>
    <xf numFmtId="49" fontId="4" fillId="2" borderId="20" applyNumberFormat="1" applyFont="1" applyFill="1" applyBorder="1" applyAlignment="1" applyProtection="0">
      <alignment vertical="bottom"/>
    </xf>
    <xf numFmtId="49" fontId="0" borderId="18" applyNumberFormat="1" applyFont="1" applyFill="0" applyBorder="1" applyAlignment="1" applyProtection="0">
      <alignment vertical="bottom"/>
    </xf>
    <xf numFmtId="0" fontId="4" borderId="18" applyNumberFormat="1" applyFont="1" applyFill="0" applyBorder="1" applyAlignment="1" applyProtection="0">
      <alignment vertical="bottom"/>
    </xf>
    <xf numFmtId="0" fontId="4" fillId="2" borderId="20" applyNumberFormat="0" applyFont="1" applyFill="1" applyBorder="1" applyAlignment="1" applyProtection="0">
      <alignment vertical="bottom"/>
    </xf>
    <xf numFmtId="65" fontId="0" borderId="18" applyNumberFormat="1" applyFont="1" applyFill="0" applyBorder="1" applyAlignment="1" applyProtection="0">
      <alignment vertical="bottom"/>
    </xf>
    <xf numFmtId="64" fontId="0" borderId="18" applyNumberFormat="1" applyFont="1" applyFill="0" applyBorder="1" applyAlignment="1" applyProtection="0">
      <alignment vertical="bottom"/>
    </xf>
    <xf numFmtId="10" fontId="0" borderId="18" applyNumberFormat="1" applyFont="1" applyFill="0" applyBorder="1" applyAlignment="1" applyProtection="0">
      <alignment vertical="bottom"/>
    </xf>
    <xf numFmtId="9" fontId="0" borderId="18" applyNumberFormat="1" applyFont="1" applyFill="0" applyBorder="1" applyAlignment="1" applyProtection="0">
      <alignment vertical="bottom"/>
    </xf>
    <xf numFmtId="60" fontId="0" borderId="18" applyNumberFormat="1" applyFont="1" applyFill="0" applyBorder="1" applyAlignment="1" applyProtection="0">
      <alignment vertical="bottom"/>
    </xf>
    <xf numFmtId="62" fontId="0" borderId="18" applyNumberFormat="1" applyFont="1" applyFill="0" applyBorder="1" applyAlignment="1" applyProtection="0">
      <alignment vertical="bottom"/>
    </xf>
    <xf numFmtId="0" fontId="5" fillId="2" borderId="3" applyNumberFormat="0" applyFont="1" applyFill="1" applyBorder="1" applyAlignment="1" applyProtection="0">
      <alignment vertical="bottom"/>
    </xf>
    <xf numFmtId="0" fontId="4" fillId="2" borderId="12" applyNumberFormat="0" applyFont="1" applyFill="1" applyBorder="1" applyAlignment="1" applyProtection="0">
      <alignment vertical="bottom"/>
    </xf>
    <xf numFmtId="0" fontId="0" borderId="19" applyNumberFormat="1" applyFont="1" applyFill="0" applyBorder="1" applyAlignment="1" applyProtection="0">
      <alignment vertical="bottom"/>
    </xf>
    <xf numFmtId="14" fontId="4" borderId="18" applyNumberFormat="1" applyFont="1" applyFill="0" applyBorder="1" applyAlignment="1" applyProtection="0">
      <alignment vertical="bottom"/>
    </xf>
    <xf numFmtId="72" fontId="0" borderId="18" applyNumberFormat="1" applyFont="1" applyFill="0" applyBorder="1" applyAlignment="1" applyProtection="0">
      <alignment vertical="bottom"/>
    </xf>
    <xf numFmtId="0" fontId="5" fillId="2" borderId="20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center"/>
    </xf>
    <xf numFmtId="0" fontId="34" fillId="2" borderId="9" applyNumberFormat="0" applyFont="1" applyFill="1" applyBorder="1" applyAlignment="1" applyProtection="0">
      <alignment vertical="center"/>
    </xf>
    <xf numFmtId="2" fontId="0" borderId="18" applyNumberFormat="1" applyFont="1" applyFill="0" applyBorder="1" applyAlignment="1" applyProtection="0">
      <alignment vertical="bottom"/>
    </xf>
    <xf numFmtId="0" fontId="0" fillId="4" borderId="18" applyNumberFormat="1" applyFont="1" applyFill="1" applyBorder="1" applyAlignment="1" applyProtection="0">
      <alignment vertical="bottom"/>
    </xf>
    <xf numFmtId="0" fontId="14" fillId="2" borderId="9" applyNumberFormat="0" applyFont="1" applyFill="1" applyBorder="1" applyAlignment="1" applyProtection="0">
      <alignment vertical="bottom"/>
    </xf>
    <xf numFmtId="14" fontId="0" borderId="18" applyNumberFormat="1" applyFont="1" applyFill="0" applyBorder="1" applyAlignment="1" applyProtection="0">
      <alignment vertical="bottom"/>
    </xf>
    <xf numFmtId="1" fontId="0" borderId="18" applyNumberFormat="1" applyFont="1" applyFill="0" applyBorder="1" applyAlignment="1" applyProtection="0">
      <alignment vertical="bottom"/>
    </xf>
    <xf numFmtId="73" fontId="0" borderId="18" applyNumberFormat="1" applyFont="1" applyFill="0" applyBorder="1" applyAlignment="1" applyProtection="0">
      <alignment vertical="bottom"/>
    </xf>
    <xf numFmtId="66" fontId="4" borderId="18" applyNumberFormat="1" applyFont="1" applyFill="0" applyBorder="1" applyAlignment="1" applyProtection="0">
      <alignment vertical="bottom"/>
    </xf>
    <xf numFmtId="66" fontId="0" borderId="18" applyNumberFormat="1" applyFont="1" applyFill="0" applyBorder="1" applyAlignment="1" applyProtection="0">
      <alignment vertical="bottom"/>
    </xf>
    <xf numFmtId="66" fontId="4" borderId="19" applyNumberFormat="1" applyFont="1" applyFill="0" applyBorder="1" applyAlignment="1" applyProtection="0">
      <alignment vertical="bottom"/>
    </xf>
    <xf numFmtId="0" fontId="4" fillId="2" borderId="3" applyNumberFormat="0" applyFont="1" applyFill="1" applyBorder="1" applyAlignment="1" applyProtection="0">
      <alignment vertical="bottom"/>
    </xf>
    <xf numFmtId="49" fontId="4" fillId="2" borderId="20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83256"/>
      <rgbColor rgb="00000000"/>
      <rgbColor rgb="ff5bc4be"/>
      <rgbColor rgb="fffbe7e5"/>
      <rgbColor rgb="ffff0000"/>
      <rgbColor rgb="ffffff00"/>
      <rgbColor rgb="ff002060"/>
      <rgbColor rgb="ffd8d8d8"/>
      <rgbColor rgb="ffa6c0cb"/>
      <rgbColor rgb="ff00acd3"/>
      <rgbColor rgb="ff005d9e"/>
      <rgbColor rgb="ffef4d7f"/>
      <rgbColor rgb="ffafc7d0"/>
      <rgbColor rgb="ff9e76b4"/>
      <rgbColor rgb="ff0061a3"/>
      <rgbColor rgb="ffef4e7e"/>
      <rgbColor rgb="fffea54a"/>
      <rgbColor rgb="ff0b677e"/>
      <rgbColor rgb="fff9f9f9"/>
      <rgbColor rgb="ff003a5d"/>
      <rgbColor rgb="ff6ac17b"/>
      <rgbColor rgb="ff92d050"/>
      <rgbColor rgb="ffffc000"/>
      <rgbColor rgb="ffd99c3f"/>
      <rgbColor rgb="ffa6a6a6"/>
      <rgbColor rgb="ff7f7f7f"/>
      <rgbColor rgb="ff156082"/>
      <rgbColor rgb="ffe97132"/>
      <rgbColor rgb="ff196b24"/>
      <rgbColor rgb="ff0f9ed5"/>
      <rgbColor rgb="ffa02b93"/>
      <rgbColor rgb="ff84a9b6"/>
      <rgbColor rgb="ff878787"/>
      <rgbColor rgb="2d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
</file>

<file path=xl/charts/_rels/chart1.xml.rels><?xml version="1.0" encoding="UTF-8"?>
<Relationships xmlns="http://schemas.openxmlformats.org/package/2006/relationships"><Relationship Id="rId1" Type="http://schemas.openxmlformats.org/officeDocument/2006/relationships/image" Target="../media/image1.bmp"/></Relationships>

</file>

<file path=xl/charts/_rels/chart16.xml.rels><?xml version="1.0" encoding="UTF-8"?>
<Relationships xmlns="http://schemas.openxmlformats.org/package/2006/relationships"><Relationship Id="rId1" Type="http://schemas.openxmlformats.org/officeDocument/2006/relationships/image" Target="../media/image2.bmp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35654"/>
          <c:y val="0.0434463"/>
          <c:w val="0.895316"/>
          <c:h val="0.7955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'TechAnnex - Figures'!$I$46</c:f>
              <c:strCache/>
            </c:strRef>
          </c:tx>
          <c:spPr>
            <a:solidFill>
              <a:srgbClr val="00ACD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txPr>
              <a:bodyPr/>
              <a:lstStyle/>
              <a:p>
                <a:pPr>
                  <a:defRPr b="0" i="0" strike="noStrike" sz="900" u="none">
                    <a:solidFill>
                      <a:srgbClr val="00206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Figures'!$J$44:$AL$44</c:f>
              <c:strCache>
                <c:ptCount val="0"/>
              </c:strCache>
            </c:strRef>
          </c:cat>
          <c:val>
            <c:numRef>
              <c:f>'TechAnnex - Figures'!$J$46:$AL$46</c:f>
              <c:numCache>
                <c:ptCount val="0"/>
              </c:numCache>
            </c:numRef>
          </c:val>
        </c:ser>
        <c:ser>
          <c:idx val="2"/>
          <c:order val="1"/>
          <c:tx>
            <c:strRef>
              <c:f>'TechAnnex - Figures'!$I$47</c:f>
              <c:strCache/>
            </c:strRef>
          </c:tx>
          <c:spPr>
            <a:blipFill rotWithShape="1">
              <a:blip r:embed="rId1"/>
              <a:srcRect l="0" t="0" r="0" b="0"/>
              <a:tile tx="0" ty="0" sx="100000" sy="100000" flip="none" algn="tl"/>
            </a:blip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txPr>
              <a:bodyPr/>
              <a:lstStyle/>
              <a:p>
                <a:pPr>
                  <a:defRPr b="0" i="0" strike="noStrike" sz="900" u="none">
                    <a:solidFill>
                      <a:srgbClr val="00206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Figures'!$J$44:$AL$44</c:f>
              <c:strCache>
                <c:ptCount val="0"/>
              </c:strCache>
            </c:strRef>
          </c:cat>
          <c:val>
            <c:numRef>
              <c:f>'TechAnnex - Figures'!$J$47:$AL$47</c:f>
              <c:numCache>
                <c:ptCount val="0"/>
              </c:numCache>
            </c:numRef>
          </c:val>
        </c:ser>
        <c:gapWidth val="0"/>
        <c:overlap val="0"/>
        <c:axId val="2094734552"/>
        <c:axId val="2094734553"/>
      </c:barChart>
      <c:lineChart>
        <c:grouping val="standard"/>
        <c:varyColors val="0"/>
        <c:ser>
          <c:idx val="0"/>
          <c:order val="2"/>
          <c:tx>
            <c:strRef>
              <c:f>'TechAnnex - Figures'!$I$45</c:f>
              <c:strCache/>
            </c:strRef>
          </c:tx>
          <c:spPr>
            <a:noFill/>
            <a:ln w="28575" cap="flat">
              <a:solidFill>
                <a:srgbClr val="005E9E"/>
              </a:solidFill>
              <a:prstDash val="dash"/>
              <a:round/>
            </a:ln>
            <a:effectLst/>
          </c:spPr>
          <c:marker>
            <c:symbol val="none"/>
            <c:size val="4"/>
            <c:spPr>
              <a:noFill/>
              <a:ln w="28575" cap="flat">
                <a:solidFill>
                  <a:srgbClr val="005E9E"/>
                </a:solidFill>
                <a:prstDash val="dash"/>
                <a:round/>
              </a:ln>
              <a:effectLst/>
            </c:spPr>
          </c:marker>
          <c:dLbls>
            <c:numFmt formatCode="0" sourceLinked="0"/>
            <c:txPr>
              <a:bodyPr/>
              <a:lstStyle/>
              <a:p>
                <a:pPr>
                  <a:defRPr b="0" i="0" strike="noStrike" sz="900" u="none">
                    <a:solidFill>
                      <a:srgbClr val="00206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Figures'!$J$44:$AL$44</c:f>
              <c:strCache>
                <c:ptCount val="0"/>
              </c:strCache>
            </c:strRef>
          </c:cat>
          <c:val>
            <c:numRef>
              <c:f>'TechAnnex - Figures'!$J$45:$AL$45</c:f>
              <c:numCache>
                <c:ptCount val="0"/>
              </c:numCache>
            </c:numRef>
          </c:val>
          <c:smooth val="0"/>
        </c:ser>
        <c:ser>
          <c:idx val="3"/>
          <c:order val="3"/>
          <c:tx>
            <c:strRef>
              <c:f>'TechAnnex - Figures'!$I$48</c:f>
              <c:strCache/>
            </c:strRef>
          </c:tx>
          <c:spPr>
            <a:noFill/>
            <a:ln w="31750" cap="flat">
              <a:solidFill>
                <a:srgbClr val="EF4D7F"/>
              </a:solidFill>
              <a:prstDash val="solid"/>
              <a:round/>
            </a:ln>
            <a:effectLst/>
          </c:spPr>
          <c:marker>
            <c:symbol val="none"/>
            <c:size val="5"/>
            <c:spPr>
              <a:noFill/>
              <a:ln w="31750" cap="flat">
                <a:solidFill>
                  <a:srgbClr val="EF4D7F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900" u="none">
                    <a:solidFill>
                      <a:srgbClr val="00206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Figures'!$J$44:$AL$44</c:f>
              <c:strCache>
                <c:ptCount val="0"/>
              </c:strCache>
            </c:strRef>
          </c:cat>
          <c:val>
            <c:numRef>
              <c:f>'TechAnnex - Figures'!$J$48:$AL$48</c:f>
              <c:numCache>
                <c:ptCount val="0"/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6C0C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1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100" u="none">
                    <a:solidFill>
                      <a:srgbClr val="002060"/>
                    </a:solidFill>
                    <a:latin typeface="Calibri"/>
                  </a:rPr>
                  <a:t>Net emissions, (MtCO2e)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20"/>
        <c:minorUnit val="1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"/>
          <c:y val="0.951216"/>
          <c:w val="1"/>
          <c:h val="0.048783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11648"/>
          <c:y val="0.0453692"/>
          <c:w val="0.883352"/>
          <c:h val="0.756894"/>
        </c:manualLayout>
      </c:layout>
      <c:lineChart>
        <c:grouping val="standard"/>
        <c:varyColors val="0"/>
        <c:ser>
          <c:idx val="0"/>
          <c:order val="0"/>
          <c:tx>
            <c:strRef>
              <c:f>'TechAnnex - Figures'!$I$245</c:f>
              <c:strCache>
                <c:ptCount val="1"/>
                <c:pt idx="0">
                  <c:v>Transport</c:v>
                </c:pt>
              </c:strCache>
            </c:strRef>
          </c:tx>
          <c:spPr>
            <a:noFill/>
            <a:ln w="381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6"/>
            <c:spPr>
              <a:noFill/>
              <a:ln w="38100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Figures'!$J$244:$AR$244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Figures'!$J$245:$AR$245</c:f>
              <c:numCache>
                <c:ptCount val="35"/>
                <c:pt idx="0">
                  <c:v>8.123485</c:v>
                </c:pt>
                <c:pt idx="1">
                  <c:v>8.103195</c:v>
                </c:pt>
                <c:pt idx="2">
                  <c:v>8.465404</c:v>
                </c:pt>
                <c:pt idx="3">
                  <c:v>8.917149</c:v>
                </c:pt>
                <c:pt idx="4">
                  <c:v>9.577112</c:v>
                </c:pt>
                <c:pt idx="5">
                  <c:v>10.239762</c:v>
                </c:pt>
                <c:pt idx="6">
                  <c:v>10.370239</c:v>
                </c:pt>
                <c:pt idx="7">
                  <c:v>10.595914</c:v>
                </c:pt>
                <c:pt idx="8">
                  <c:v>10.800290</c:v>
                </c:pt>
                <c:pt idx="9">
                  <c:v>11.085250</c:v>
                </c:pt>
                <c:pt idx="10">
                  <c:v>11.635189</c:v>
                </c:pt>
                <c:pt idx="11">
                  <c:v>11.692736</c:v>
                </c:pt>
                <c:pt idx="12">
                  <c:v>12.148080</c:v>
                </c:pt>
                <c:pt idx="13">
                  <c:v>12.682560</c:v>
                </c:pt>
                <c:pt idx="14">
                  <c:v>12.975977</c:v>
                </c:pt>
                <c:pt idx="15">
                  <c:v>13.046886</c:v>
                </c:pt>
                <c:pt idx="16">
                  <c:v>13.165768</c:v>
                </c:pt>
                <c:pt idx="17">
                  <c:v>13.268766</c:v>
                </c:pt>
                <c:pt idx="18">
                  <c:v>13.278569</c:v>
                </c:pt>
                <c:pt idx="19">
                  <c:v>13.085963</c:v>
                </c:pt>
                <c:pt idx="20">
                  <c:v>13.334773</c:v>
                </c:pt>
                <c:pt idx="21">
                  <c:v>13.318210</c:v>
                </c:pt>
                <c:pt idx="22">
                  <c:v>12.993509</c:v>
                </c:pt>
                <c:pt idx="23">
                  <c:v>13.068244</c:v>
                </c:pt>
                <c:pt idx="24">
                  <c:v>13.326977</c:v>
                </c:pt>
                <c:pt idx="25">
                  <c:v>13.801803</c:v>
                </c:pt>
                <c:pt idx="26">
                  <c:v>13.894375</c:v>
                </c:pt>
                <c:pt idx="27">
                  <c:v>14.792889</c:v>
                </c:pt>
                <c:pt idx="28">
                  <c:v>15.115516</c:v>
                </c:pt>
                <c:pt idx="29">
                  <c:v>14.644249</c:v>
                </c:pt>
                <c:pt idx="30">
                  <c:v>13.192242</c:v>
                </c:pt>
                <c:pt idx="31">
                  <c:v>13.846520</c:v>
                </c:pt>
                <c:pt idx="32">
                  <c:v>13.504445</c:v>
                </c:pt>
                <c:pt idx="33">
                  <c:v>13.808916</c:v>
                </c:pt>
                <c:pt idx="34">
                  <c:v>13.744754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'TechAnnex - Figures'!$I$246</c:f>
              <c:strCache>
                <c:ptCount val="1"/>
                <c:pt idx="0">
                  <c:v>Energy and industry</c:v>
                </c:pt>
              </c:strCache>
            </c:strRef>
          </c:tx>
          <c:spPr>
            <a:noFill/>
            <a:ln w="38100" cap="rnd">
              <a:solidFill>
                <a:srgbClr val="EF4D7F"/>
              </a:solidFill>
              <a:prstDash val="solid"/>
              <a:round/>
            </a:ln>
            <a:effectLst/>
          </c:spPr>
          <c:marker>
            <c:symbol val="none"/>
            <c:size val="6"/>
            <c:spPr>
              <a:noFill/>
              <a:ln w="38100" cap="rnd">
                <a:solidFill>
                  <a:srgbClr val="EF4D7F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Figures'!$J$244:$AR$244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Figures'!$J$246:$AR$246</c:f>
              <c:numCache>
                <c:ptCount val="35"/>
                <c:pt idx="0">
                  <c:v>18.521321</c:v>
                </c:pt>
                <c:pt idx="1">
                  <c:v>19.176815</c:v>
                </c:pt>
                <c:pt idx="2">
                  <c:v>20.728432</c:v>
                </c:pt>
                <c:pt idx="3">
                  <c:v>19.901544</c:v>
                </c:pt>
                <c:pt idx="4">
                  <c:v>19.448739</c:v>
                </c:pt>
                <c:pt idx="5">
                  <c:v>18.629930</c:v>
                </c:pt>
                <c:pt idx="6">
                  <c:v>20.140917</c:v>
                </c:pt>
                <c:pt idx="7">
                  <c:v>21.829607</c:v>
                </c:pt>
                <c:pt idx="8">
                  <c:v>20.058888</c:v>
                </c:pt>
                <c:pt idx="9">
                  <c:v>21.311690</c:v>
                </c:pt>
                <c:pt idx="10">
                  <c:v>21.455632</c:v>
                </c:pt>
                <c:pt idx="11">
                  <c:v>23.451149</c:v>
                </c:pt>
                <c:pt idx="12">
                  <c:v>22.934908</c:v>
                </c:pt>
                <c:pt idx="13">
                  <c:v>23.924819</c:v>
                </c:pt>
                <c:pt idx="14">
                  <c:v>23.259190</c:v>
                </c:pt>
                <c:pt idx="15">
                  <c:v>24.834088</c:v>
                </c:pt>
                <c:pt idx="16">
                  <c:v>25.111731</c:v>
                </c:pt>
                <c:pt idx="17">
                  <c:v>23.754599</c:v>
                </c:pt>
                <c:pt idx="18">
                  <c:v>24.659077</c:v>
                </c:pt>
                <c:pt idx="19">
                  <c:v>22.087865</c:v>
                </c:pt>
                <c:pt idx="20">
                  <c:v>22.338507</c:v>
                </c:pt>
                <c:pt idx="21">
                  <c:v>21.641621</c:v>
                </c:pt>
                <c:pt idx="22">
                  <c:v>23.278256</c:v>
                </c:pt>
                <c:pt idx="23">
                  <c:v>22.396486</c:v>
                </c:pt>
                <c:pt idx="24">
                  <c:v>22.332023</c:v>
                </c:pt>
                <c:pt idx="25">
                  <c:v>22.187902</c:v>
                </c:pt>
                <c:pt idx="26">
                  <c:v>20.417572</c:v>
                </c:pt>
                <c:pt idx="27">
                  <c:v>20.900923</c:v>
                </c:pt>
                <c:pt idx="28">
                  <c:v>20.556055</c:v>
                </c:pt>
                <c:pt idx="29">
                  <c:v>21.986851</c:v>
                </c:pt>
                <c:pt idx="30">
                  <c:v>20.857350</c:v>
                </c:pt>
                <c:pt idx="31">
                  <c:v>20.722244</c:v>
                </c:pt>
                <c:pt idx="32">
                  <c:v>18.322221</c:v>
                </c:pt>
                <c:pt idx="33">
                  <c:v>17.580019</c:v>
                </c:pt>
                <c:pt idx="34">
                  <c:v>17.770264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'TechAnnex - Figures'!$I$247</c:f>
              <c:strCache>
                <c:ptCount val="1"/>
                <c:pt idx="0">
                  <c:v>Agriculture</c:v>
                </c:pt>
              </c:strCache>
            </c:strRef>
          </c:tx>
          <c:spPr>
            <a:noFill/>
            <a:ln w="3810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  <c:size val="6"/>
            <c:spPr>
              <a:noFill/>
              <a:ln w="38100" cap="rnd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Figures'!$J$244:$AR$244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Figures'!$J$247:$AR$247</c:f>
              <c:numCache>
                <c:ptCount val="35"/>
                <c:pt idx="0">
                  <c:v>36.749982</c:v>
                </c:pt>
                <c:pt idx="1">
                  <c:v>37.101354</c:v>
                </c:pt>
                <c:pt idx="2">
                  <c:v>36.649161</c:v>
                </c:pt>
                <c:pt idx="3">
                  <c:v>36.858741</c:v>
                </c:pt>
                <c:pt idx="4">
                  <c:v>38.444313</c:v>
                </c:pt>
                <c:pt idx="5">
                  <c:v>39.094753</c:v>
                </c:pt>
                <c:pt idx="6">
                  <c:v>39.780080</c:v>
                </c:pt>
                <c:pt idx="7">
                  <c:v>40.423482</c:v>
                </c:pt>
                <c:pt idx="8">
                  <c:v>39.703196</c:v>
                </c:pt>
                <c:pt idx="9">
                  <c:v>39.688567</c:v>
                </c:pt>
                <c:pt idx="10">
                  <c:v>40.994020</c:v>
                </c:pt>
                <c:pt idx="11">
                  <c:v>41.637319</c:v>
                </c:pt>
                <c:pt idx="12">
                  <c:v>41.675991</c:v>
                </c:pt>
                <c:pt idx="13">
                  <c:v>42.457792</c:v>
                </c:pt>
                <c:pt idx="14">
                  <c:v>42.728723</c:v>
                </c:pt>
                <c:pt idx="15">
                  <c:v>42.911975</c:v>
                </c:pt>
                <c:pt idx="16">
                  <c:v>42.671990</c:v>
                </c:pt>
                <c:pt idx="17">
                  <c:v>41.584263</c:v>
                </c:pt>
                <c:pt idx="18">
                  <c:v>40.649662</c:v>
                </c:pt>
                <c:pt idx="19">
                  <c:v>40.565230</c:v>
                </c:pt>
                <c:pt idx="20">
                  <c:v>40.740639</c:v>
                </c:pt>
                <c:pt idx="21">
                  <c:v>41.287943</c:v>
                </c:pt>
                <c:pt idx="22">
                  <c:v>42.343056</c:v>
                </c:pt>
                <c:pt idx="23">
                  <c:v>42.290853</c:v>
                </c:pt>
                <c:pt idx="24">
                  <c:v>42.704096</c:v>
                </c:pt>
                <c:pt idx="25">
                  <c:v>42.429000</c:v>
                </c:pt>
                <c:pt idx="26">
                  <c:v>41.935907</c:v>
                </c:pt>
                <c:pt idx="27">
                  <c:v>42.030738</c:v>
                </c:pt>
                <c:pt idx="28">
                  <c:v>42.317875</c:v>
                </c:pt>
                <c:pt idx="29">
                  <c:v>42.456776</c:v>
                </c:pt>
                <c:pt idx="30">
                  <c:v>42.373903</c:v>
                </c:pt>
                <c:pt idx="31">
                  <c:v>42.227314</c:v>
                </c:pt>
                <c:pt idx="32">
                  <c:v>41.247989</c:v>
                </c:pt>
                <c:pt idx="33">
                  <c:v>40.286509</c:v>
                </c:pt>
                <c:pt idx="34">
                  <c:v>40.148421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'TechAnnex - Figures'!$I$248</c:f>
              <c:strCache>
                <c:ptCount val="1"/>
                <c:pt idx="0">
                  <c:v>Waste</c:v>
                </c:pt>
              </c:strCache>
            </c:strRef>
          </c:tx>
          <c:spPr>
            <a:noFill/>
            <a:ln w="38100" cap="rnd">
              <a:solidFill>
                <a:srgbClr val="9E76B4"/>
              </a:solidFill>
              <a:prstDash val="solid"/>
              <a:round/>
            </a:ln>
            <a:effectLst/>
          </c:spPr>
          <c:marker>
            <c:symbol val="none"/>
            <c:size val="6"/>
            <c:spPr>
              <a:noFill/>
              <a:ln w="38100" cap="rnd">
                <a:solidFill>
                  <a:srgbClr val="9E76B4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Figures'!$J$244:$AR$244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Figures'!$J$248:$AR$248</c:f>
              <c:numCache>
                <c:ptCount val="35"/>
                <c:pt idx="0">
                  <c:v>3.328471</c:v>
                </c:pt>
                <c:pt idx="1">
                  <c:v>3.420495</c:v>
                </c:pt>
                <c:pt idx="2">
                  <c:v>3.506921</c:v>
                </c:pt>
                <c:pt idx="3">
                  <c:v>3.597094</c:v>
                </c:pt>
                <c:pt idx="4">
                  <c:v>3.546339</c:v>
                </c:pt>
                <c:pt idx="5">
                  <c:v>3.625684</c:v>
                </c:pt>
                <c:pt idx="6">
                  <c:v>3.694410</c:v>
                </c:pt>
                <c:pt idx="7">
                  <c:v>3.768246</c:v>
                </c:pt>
                <c:pt idx="8">
                  <c:v>3.799606</c:v>
                </c:pt>
                <c:pt idx="9">
                  <c:v>3.831713</c:v>
                </c:pt>
                <c:pt idx="10">
                  <c:v>3.852066</c:v>
                </c:pt>
                <c:pt idx="11">
                  <c:v>3.861067</c:v>
                </c:pt>
                <c:pt idx="12">
                  <c:v>3.871608</c:v>
                </c:pt>
                <c:pt idx="13">
                  <c:v>3.794164</c:v>
                </c:pt>
                <c:pt idx="14">
                  <c:v>3.820579</c:v>
                </c:pt>
                <c:pt idx="15">
                  <c:v>3.804881</c:v>
                </c:pt>
                <c:pt idx="16">
                  <c:v>3.763056</c:v>
                </c:pt>
                <c:pt idx="17">
                  <c:v>3.734436</c:v>
                </c:pt>
                <c:pt idx="18">
                  <c:v>3.685440</c:v>
                </c:pt>
                <c:pt idx="19">
                  <c:v>3.626187</c:v>
                </c:pt>
                <c:pt idx="20">
                  <c:v>3.590288</c:v>
                </c:pt>
                <c:pt idx="21">
                  <c:v>3.489105</c:v>
                </c:pt>
                <c:pt idx="22">
                  <c:v>3.422534</c:v>
                </c:pt>
                <c:pt idx="23">
                  <c:v>3.371022</c:v>
                </c:pt>
                <c:pt idx="24">
                  <c:v>3.331560</c:v>
                </c:pt>
                <c:pt idx="25">
                  <c:v>3.294057</c:v>
                </c:pt>
                <c:pt idx="26">
                  <c:v>3.263514</c:v>
                </c:pt>
                <c:pt idx="27">
                  <c:v>3.227243</c:v>
                </c:pt>
                <c:pt idx="28">
                  <c:v>3.182226</c:v>
                </c:pt>
                <c:pt idx="29">
                  <c:v>3.149863</c:v>
                </c:pt>
                <c:pt idx="30">
                  <c:v>3.115184</c:v>
                </c:pt>
                <c:pt idx="31">
                  <c:v>3.075756</c:v>
                </c:pt>
                <c:pt idx="32">
                  <c:v>3.039053</c:v>
                </c:pt>
                <c:pt idx="33">
                  <c:v>3.023143</c:v>
                </c:pt>
                <c:pt idx="34">
                  <c:v>3.009086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'TechAnnex - Figures'!$I$249</c:f>
              <c:strCache>
                <c:ptCount val="1"/>
                <c:pt idx="0">
                  <c:v>F-gases</c:v>
                </c:pt>
              </c:strCache>
            </c:strRef>
          </c:tx>
          <c:spPr>
            <a:noFill/>
            <a:ln w="38100" cap="rnd">
              <a:solidFill>
                <a:srgbClr val="A6C0CB"/>
              </a:solidFill>
              <a:prstDash val="solid"/>
              <a:round/>
            </a:ln>
            <a:effectLst/>
          </c:spPr>
          <c:marker>
            <c:symbol val="none"/>
            <c:size val="6"/>
            <c:spPr>
              <a:noFill/>
              <a:ln w="38100" cap="rnd">
                <a:solidFill>
                  <a:srgbClr val="A6C0CB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Figures'!$J$244:$AR$244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Figures'!$J$249:$AR$249</c:f>
              <c:numCache>
                <c:ptCount val="35"/>
                <c:pt idx="0">
                  <c:v>0.838594</c:v>
                </c:pt>
                <c:pt idx="1">
                  <c:v>0.833969</c:v>
                </c:pt>
                <c:pt idx="2">
                  <c:v>0.438191</c:v>
                </c:pt>
                <c:pt idx="3">
                  <c:v>0.212767</c:v>
                </c:pt>
                <c:pt idx="4">
                  <c:v>0.204452</c:v>
                </c:pt>
                <c:pt idx="5">
                  <c:v>0.197218</c:v>
                </c:pt>
                <c:pt idx="6">
                  <c:v>0.326113</c:v>
                </c:pt>
                <c:pt idx="7">
                  <c:v>0.344889</c:v>
                </c:pt>
                <c:pt idx="8">
                  <c:v>0.289876</c:v>
                </c:pt>
                <c:pt idx="9">
                  <c:v>0.315086</c:v>
                </c:pt>
                <c:pt idx="10">
                  <c:v>0.350009</c:v>
                </c:pt>
                <c:pt idx="11">
                  <c:v>0.406009</c:v>
                </c:pt>
                <c:pt idx="12">
                  <c:v>0.480663</c:v>
                </c:pt>
                <c:pt idx="13">
                  <c:v>0.584761</c:v>
                </c:pt>
                <c:pt idx="14">
                  <c:v>0.673017</c:v>
                </c:pt>
                <c:pt idx="15">
                  <c:v>0.761725</c:v>
                </c:pt>
                <c:pt idx="16">
                  <c:v>0.892122</c:v>
                </c:pt>
                <c:pt idx="17">
                  <c:v>0.912555</c:v>
                </c:pt>
                <c:pt idx="18">
                  <c:v>0.998526</c:v>
                </c:pt>
                <c:pt idx="19">
                  <c:v>1.081510</c:v>
                </c:pt>
                <c:pt idx="20">
                  <c:v>1.103506</c:v>
                </c:pt>
                <c:pt idx="21">
                  <c:v>1.135490</c:v>
                </c:pt>
                <c:pt idx="22">
                  <c:v>1.184623</c:v>
                </c:pt>
                <c:pt idx="23">
                  <c:v>1.225662</c:v>
                </c:pt>
                <c:pt idx="24">
                  <c:v>1.286849</c:v>
                </c:pt>
                <c:pt idx="25">
                  <c:v>1.291616</c:v>
                </c:pt>
                <c:pt idx="26">
                  <c:v>1.305477</c:v>
                </c:pt>
                <c:pt idx="27">
                  <c:v>1.346214</c:v>
                </c:pt>
                <c:pt idx="28">
                  <c:v>1.387751</c:v>
                </c:pt>
                <c:pt idx="29">
                  <c:v>1.416123</c:v>
                </c:pt>
                <c:pt idx="30">
                  <c:v>1.417932</c:v>
                </c:pt>
                <c:pt idx="31">
                  <c:v>1.652170</c:v>
                </c:pt>
                <c:pt idx="32">
                  <c:v>1.544300</c:v>
                </c:pt>
                <c:pt idx="33">
                  <c:v>1.196139</c:v>
                </c:pt>
                <c:pt idx="34">
                  <c:v>1.134875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75602"/>
          <c:y val="0.942131"/>
          <c:w val="0.874222"/>
          <c:h val="0.057869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934255"/>
          <c:y val="0.0485046"/>
          <c:w val="0.65185"/>
          <c:h val="0.8164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'TechAnnex - Figures'!$I$267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rgbClr val="00ACD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Figures'!$K$266:$P$266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'TechAnnex - Figures'!$K$267:$P$267</c:f>
              <c:numCache>
                <c:ptCount val="6"/>
                <c:pt idx="0">
                  <c:v>-1.452007</c:v>
                </c:pt>
                <c:pt idx="1">
                  <c:v>0.654278</c:v>
                </c:pt>
                <c:pt idx="2">
                  <c:v>-0.342075</c:v>
                </c:pt>
                <c:pt idx="3">
                  <c:v>0.304471</c:v>
                </c:pt>
                <c:pt idx="4">
                  <c:v>-0.064163</c:v>
                </c:pt>
                <c:pt idx="5">
                  <c:v>-0.084925</c:v>
                </c:pt>
              </c:numCache>
            </c:numRef>
          </c:val>
        </c:ser>
        <c:ser>
          <c:idx val="1"/>
          <c:order val="1"/>
          <c:tx>
            <c:strRef>
              <c:f>'TechAnnex - Figures'!$I$268</c:f>
              <c:strCache>
                <c:ptCount val="1"/>
                <c:pt idx="0">
                  <c:v>Energy and industry</c:v>
                </c:pt>
              </c:strCache>
            </c:strRef>
          </c:tx>
          <c:spPr>
            <a:solidFill>
              <a:srgbClr val="EF4D7F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Figures'!$K$266:$P$266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'TechAnnex - Figures'!$K$268:$P$268</c:f>
              <c:numCache>
                <c:ptCount val="6"/>
                <c:pt idx="0">
                  <c:v>-1.129500</c:v>
                </c:pt>
                <c:pt idx="1">
                  <c:v>-0.135106</c:v>
                </c:pt>
                <c:pt idx="2">
                  <c:v>-2.400023</c:v>
                </c:pt>
                <c:pt idx="3">
                  <c:v>-0.742202</c:v>
                </c:pt>
                <c:pt idx="4">
                  <c:v>0.190245</c:v>
                </c:pt>
                <c:pt idx="5">
                  <c:v>-1.646187</c:v>
                </c:pt>
              </c:numCache>
            </c:numRef>
          </c:val>
        </c:ser>
        <c:ser>
          <c:idx val="2"/>
          <c:order val="2"/>
          <c:tx>
            <c:strRef>
              <c:f>'TechAnnex - Figures'!$I$269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Figures'!$K$266:$P$266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'TechAnnex - Figures'!$K$269:$P$269</c:f>
              <c:numCache>
                <c:ptCount val="6"/>
                <c:pt idx="0">
                  <c:v>-0.082873</c:v>
                </c:pt>
                <c:pt idx="1">
                  <c:v>-0.146590</c:v>
                </c:pt>
                <c:pt idx="2">
                  <c:v>-0.979325</c:v>
                </c:pt>
                <c:pt idx="3">
                  <c:v>-0.961480</c:v>
                </c:pt>
                <c:pt idx="4">
                  <c:v>-0.138088</c:v>
                </c:pt>
                <c:pt idx="5">
                  <c:v>0.012630</c:v>
                </c:pt>
              </c:numCache>
            </c:numRef>
          </c:val>
        </c:ser>
        <c:ser>
          <c:idx val="3"/>
          <c:order val="3"/>
          <c:tx>
            <c:strRef>
              <c:f>'TechAnnex - Figures'!$I$270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rgbClr val="9E76B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Figures'!$K$266:$P$266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'TechAnnex - Figures'!$K$270:$P$270</c:f>
              <c:numCache>
                <c:ptCount val="6"/>
                <c:pt idx="0">
                  <c:v>-0.034680</c:v>
                </c:pt>
                <c:pt idx="1">
                  <c:v>-0.039428</c:v>
                </c:pt>
                <c:pt idx="2">
                  <c:v>-0.036703</c:v>
                </c:pt>
                <c:pt idx="3">
                  <c:v>-0.015910</c:v>
                </c:pt>
                <c:pt idx="4">
                  <c:v>-0.014057</c:v>
                </c:pt>
                <c:pt idx="5">
                  <c:v>-0.009406</c:v>
                </c:pt>
              </c:numCache>
            </c:numRef>
          </c:val>
        </c:ser>
        <c:ser>
          <c:idx val="4"/>
          <c:order val="4"/>
          <c:tx>
            <c:strRef>
              <c:f>'TechAnnex - Figures'!$I$271</c:f>
              <c:strCache>
                <c:ptCount val="1"/>
                <c:pt idx="0">
                  <c:v>F-gases</c:v>
                </c:pt>
              </c:strCache>
            </c:strRef>
          </c:tx>
          <c:spPr>
            <a:solidFill>
              <a:srgbClr val="A6C0CB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Figures'!$K$266:$P$266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'TechAnnex - Figures'!$K$271:$P$271</c:f>
              <c:numCache>
                <c:ptCount val="6"/>
                <c:pt idx="0">
                  <c:v>0.001809</c:v>
                </c:pt>
                <c:pt idx="1">
                  <c:v>0.234237</c:v>
                </c:pt>
                <c:pt idx="2">
                  <c:v>-0.107870</c:v>
                </c:pt>
                <c:pt idx="3">
                  <c:v>-0.348161</c:v>
                </c:pt>
                <c:pt idx="4">
                  <c:v>-0.061263</c:v>
                </c:pt>
                <c:pt idx="5">
                  <c:v>-0.120767</c:v>
                </c:pt>
              </c:numCache>
            </c:numRef>
          </c:val>
        </c:ser>
        <c:ser>
          <c:idx val="5"/>
          <c:order val="5"/>
          <c:tx>
            <c:strRef>
              <c:f>'TechAnnex - Figures'!$I$272</c:f>
              <c:strCache>
                <c:ptCount val="1"/>
                <c:pt idx="0">
                  <c:v>Gross emissions</c:v>
                </c:pt>
              </c:strCache>
            </c:strRef>
          </c:tx>
          <c:spPr>
            <a:noFill/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Figures'!$K$266:$P$266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'TechAnnex - Figures'!$K$272:$P$272</c:f>
              <c:numCache>
                <c:ptCount val="6"/>
                <c:pt idx="0">
                  <c:v>-2.697251</c:v>
                </c:pt>
                <c:pt idx="1">
                  <c:v>0.567391</c:v>
                </c:pt>
                <c:pt idx="2">
                  <c:v>-3.865996</c:v>
                </c:pt>
                <c:pt idx="3">
                  <c:v>-1.763281</c:v>
                </c:pt>
                <c:pt idx="4">
                  <c:v>-0.087325</c:v>
                </c:pt>
                <c:pt idx="5">
                  <c:v>-1.848655</c:v>
                </c:pt>
              </c:numCache>
            </c:numRef>
          </c:val>
        </c:ser>
        <c:gapWidth val="5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#,##0.0" sourceLinked="0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2.5"/>
        <c:minorUnit val="1.25"/>
      </c:valAx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773578"/>
          <c:y val="0.307529"/>
          <c:w val="0.226422"/>
          <c:h val="0.31602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63726"/>
          <c:y val="0.038514"/>
          <c:w val="0.788094"/>
          <c:h val="0.67747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Figures'!$I$289</c:f>
              <c:strCache>
                <c:ptCount val="1"/>
                <c:pt idx="0">
                  <c:v>Metals</c:v>
                </c:pt>
              </c:strCache>
            </c:strRef>
          </c:tx>
          <c:spPr>
            <a:solidFill>
              <a:srgbClr val="0061A3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Figures'!$J$289:$AR$289</c:f>
              <c:numCache>
                <c:ptCount val="35"/>
                <c:pt idx="0">
                  <c:v>2.732632</c:v>
                </c:pt>
                <c:pt idx="1">
                  <c:v>2.869327</c:v>
                </c:pt>
                <c:pt idx="2">
                  <c:v>2.491026</c:v>
                </c:pt>
                <c:pt idx="3">
                  <c:v>2.350418</c:v>
                </c:pt>
                <c:pt idx="4">
                  <c:v>2.217396</c:v>
                </c:pt>
                <c:pt idx="5">
                  <c:v>2.225672</c:v>
                </c:pt>
                <c:pt idx="6">
                  <c:v>2.360804</c:v>
                </c:pt>
                <c:pt idx="7">
                  <c:v>2.169831</c:v>
                </c:pt>
                <c:pt idx="8">
                  <c:v>2.130645</c:v>
                </c:pt>
                <c:pt idx="9">
                  <c:v>2.225793</c:v>
                </c:pt>
                <c:pt idx="10">
                  <c:v>2.194133</c:v>
                </c:pt>
                <c:pt idx="11">
                  <c:v>2.288250</c:v>
                </c:pt>
                <c:pt idx="12">
                  <c:v>2.271668</c:v>
                </c:pt>
                <c:pt idx="13">
                  <c:v>2.514227</c:v>
                </c:pt>
                <c:pt idx="14">
                  <c:v>2.531294</c:v>
                </c:pt>
                <c:pt idx="15">
                  <c:v>2.445893</c:v>
                </c:pt>
                <c:pt idx="16">
                  <c:v>2.459531</c:v>
                </c:pt>
                <c:pt idx="17">
                  <c:v>2.458438</c:v>
                </c:pt>
                <c:pt idx="18">
                  <c:v>2.270792</c:v>
                </c:pt>
                <c:pt idx="19">
                  <c:v>2.177819</c:v>
                </c:pt>
                <c:pt idx="20">
                  <c:v>2.482722</c:v>
                </c:pt>
                <c:pt idx="21">
                  <c:v>2.455834</c:v>
                </c:pt>
                <c:pt idx="22">
                  <c:v>2.404326</c:v>
                </c:pt>
                <c:pt idx="23">
                  <c:v>2.541055</c:v>
                </c:pt>
                <c:pt idx="24">
                  <c:v>2.547125</c:v>
                </c:pt>
                <c:pt idx="25">
                  <c:v>2.520549</c:v>
                </c:pt>
                <c:pt idx="26">
                  <c:v>2.452497</c:v>
                </c:pt>
                <c:pt idx="27">
                  <c:v>2.533358</c:v>
                </c:pt>
                <c:pt idx="28">
                  <c:v>2.467359</c:v>
                </c:pt>
                <c:pt idx="29">
                  <c:v>2.493348</c:v>
                </c:pt>
                <c:pt idx="30">
                  <c:v>2.363299</c:v>
                </c:pt>
                <c:pt idx="31">
                  <c:v>2.444543</c:v>
                </c:pt>
                <c:pt idx="32">
                  <c:v>2.315457</c:v>
                </c:pt>
                <c:pt idx="33">
                  <c:v>2.240032</c:v>
                </c:pt>
                <c:pt idx="34">
                  <c:v>2.250734</c:v>
                </c:pt>
              </c:numCache>
            </c:numRef>
          </c:val>
        </c:ser>
        <c:ser>
          <c:idx val="1"/>
          <c:order val="1"/>
          <c:tx>
            <c:strRef>
              <c:f>'TechAnnex - Figures'!$I$290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Figures'!$J$290:$AR$290</c:f>
              <c:numCache>
                <c:ptCount val="35"/>
                <c:pt idx="0">
                  <c:v>0.742320</c:v>
                </c:pt>
                <c:pt idx="1">
                  <c:v>1.165488</c:v>
                </c:pt>
                <c:pt idx="2">
                  <c:v>0.958664</c:v>
                </c:pt>
                <c:pt idx="3">
                  <c:v>1.057891</c:v>
                </c:pt>
                <c:pt idx="4">
                  <c:v>1.388635</c:v>
                </c:pt>
                <c:pt idx="5">
                  <c:v>1.629891</c:v>
                </c:pt>
                <c:pt idx="6">
                  <c:v>1.996120</c:v>
                </c:pt>
                <c:pt idx="7">
                  <c:v>2.159766</c:v>
                </c:pt>
                <c:pt idx="8">
                  <c:v>2.046666</c:v>
                </c:pt>
                <c:pt idx="9">
                  <c:v>2.213596</c:v>
                </c:pt>
                <c:pt idx="10">
                  <c:v>2.492226</c:v>
                </c:pt>
                <c:pt idx="11">
                  <c:v>2.336016</c:v>
                </c:pt>
                <c:pt idx="12">
                  <c:v>2.589225</c:v>
                </c:pt>
                <c:pt idx="13">
                  <c:v>1.484001</c:v>
                </c:pt>
                <c:pt idx="14">
                  <c:v>1.318934</c:v>
                </c:pt>
                <c:pt idx="15">
                  <c:v>0.703261</c:v>
                </c:pt>
                <c:pt idx="16">
                  <c:v>0.776342</c:v>
                </c:pt>
                <c:pt idx="17">
                  <c:v>0.785102</c:v>
                </c:pt>
                <c:pt idx="18">
                  <c:v>0.928027</c:v>
                </c:pt>
                <c:pt idx="19">
                  <c:v>1.226806</c:v>
                </c:pt>
                <c:pt idx="20">
                  <c:v>1.223100</c:v>
                </c:pt>
                <c:pt idx="21">
                  <c:v>1.206687</c:v>
                </c:pt>
                <c:pt idx="22">
                  <c:v>1.405667</c:v>
                </c:pt>
                <c:pt idx="23">
                  <c:v>1.737779</c:v>
                </c:pt>
                <c:pt idx="24">
                  <c:v>2.430048</c:v>
                </c:pt>
                <c:pt idx="25">
                  <c:v>2.153372</c:v>
                </c:pt>
                <c:pt idx="26">
                  <c:v>2.323023</c:v>
                </c:pt>
                <c:pt idx="27">
                  <c:v>2.072861</c:v>
                </c:pt>
                <c:pt idx="28">
                  <c:v>1.789323</c:v>
                </c:pt>
                <c:pt idx="29">
                  <c:v>1.953578</c:v>
                </c:pt>
                <c:pt idx="30">
                  <c:v>1.813538</c:v>
                </c:pt>
                <c:pt idx="31">
                  <c:v>1.432480</c:v>
                </c:pt>
                <c:pt idx="32">
                  <c:v>1.386481</c:v>
                </c:pt>
                <c:pt idx="33">
                  <c:v>1.436013</c:v>
                </c:pt>
                <c:pt idx="34">
                  <c:v>0.798551</c:v>
                </c:pt>
              </c:numCache>
            </c:numRef>
          </c:val>
        </c:ser>
        <c:ser>
          <c:idx val="2"/>
          <c:order val="2"/>
          <c:tx>
            <c:strRef>
              <c:f>'TechAnnex - Figures'!$I$291</c:f>
              <c:strCache>
                <c:ptCount val="1"/>
                <c:pt idx="0">
                  <c:v>Pulp, paper and print</c:v>
                </c:pt>
              </c:strCache>
            </c:strRef>
          </c:tx>
          <c:spPr>
            <a:solidFill>
              <a:srgbClr val="9E76B4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Figures'!$J$291:$AR$291</c:f>
              <c:numCache>
                <c:ptCount val="35"/>
                <c:pt idx="0">
                  <c:v>0.561805</c:v>
                </c:pt>
                <c:pt idx="1">
                  <c:v>0.548058</c:v>
                </c:pt>
                <c:pt idx="2">
                  <c:v>0.540671</c:v>
                </c:pt>
                <c:pt idx="3">
                  <c:v>0.523557</c:v>
                </c:pt>
                <c:pt idx="4">
                  <c:v>0.556718</c:v>
                </c:pt>
                <c:pt idx="5">
                  <c:v>0.582012</c:v>
                </c:pt>
                <c:pt idx="6">
                  <c:v>0.584223</c:v>
                </c:pt>
                <c:pt idx="7">
                  <c:v>0.581165</c:v>
                </c:pt>
                <c:pt idx="8">
                  <c:v>0.559393</c:v>
                </c:pt>
                <c:pt idx="9">
                  <c:v>0.604309</c:v>
                </c:pt>
                <c:pt idx="10">
                  <c:v>0.649893</c:v>
                </c:pt>
                <c:pt idx="11">
                  <c:v>0.634343</c:v>
                </c:pt>
                <c:pt idx="12">
                  <c:v>0.567861</c:v>
                </c:pt>
                <c:pt idx="13">
                  <c:v>0.509024</c:v>
                </c:pt>
                <c:pt idx="14">
                  <c:v>0.622012</c:v>
                </c:pt>
                <c:pt idx="15">
                  <c:v>0.603755</c:v>
                </c:pt>
                <c:pt idx="16">
                  <c:v>0.608938</c:v>
                </c:pt>
                <c:pt idx="17">
                  <c:v>0.609876</c:v>
                </c:pt>
                <c:pt idx="18">
                  <c:v>0.557825</c:v>
                </c:pt>
                <c:pt idx="19">
                  <c:v>0.495934</c:v>
                </c:pt>
                <c:pt idx="20">
                  <c:v>0.493373</c:v>
                </c:pt>
                <c:pt idx="21">
                  <c:v>0.504628</c:v>
                </c:pt>
                <c:pt idx="22">
                  <c:v>0.539778</c:v>
                </c:pt>
                <c:pt idx="23">
                  <c:v>0.473534</c:v>
                </c:pt>
                <c:pt idx="24">
                  <c:v>0.471392</c:v>
                </c:pt>
                <c:pt idx="25">
                  <c:v>0.460581</c:v>
                </c:pt>
                <c:pt idx="26">
                  <c:v>0.471458</c:v>
                </c:pt>
                <c:pt idx="27">
                  <c:v>0.534892</c:v>
                </c:pt>
                <c:pt idx="28">
                  <c:v>0.509431</c:v>
                </c:pt>
                <c:pt idx="29">
                  <c:v>0.500252</c:v>
                </c:pt>
                <c:pt idx="30">
                  <c:v>0.449333</c:v>
                </c:pt>
                <c:pt idx="31">
                  <c:v>0.422155</c:v>
                </c:pt>
                <c:pt idx="32">
                  <c:v>0.402591</c:v>
                </c:pt>
                <c:pt idx="33">
                  <c:v>0.387766</c:v>
                </c:pt>
                <c:pt idx="34">
                  <c:v>0.334020</c:v>
                </c:pt>
              </c:numCache>
            </c:numRef>
          </c:val>
        </c:ser>
        <c:ser>
          <c:idx val="3"/>
          <c:order val="3"/>
          <c:tx>
            <c:strRef>
              <c:f>'TechAnnex - Figures'!$I$292</c:f>
              <c:strCache>
                <c:ptCount val="1"/>
                <c:pt idx="0">
                  <c:v>Food processing, beverages and tobacco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Figures'!$J$292:$AR$292</c:f>
              <c:numCache>
                <c:ptCount val="35"/>
                <c:pt idx="0">
                  <c:v>1.671723</c:v>
                </c:pt>
                <c:pt idx="1">
                  <c:v>1.693520</c:v>
                </c:pt>
                <c:pt idx="2">
                  <c:v>1.814798</c:v>
                </c:pt>
                <c:pt idx="3">
                  <c:v>1.659361</c:v>
                </c:pt>
                <c:pt idx="4">
                  <c:v>1.746108</c:v>
                </c:pt>
                <c:pt idx="5">
                  <c:v>1.774665</c:v>
                </c:pt>
                <c:pt idx="6">
                  <c:v>1.792691</c:v>
                </c:pt>
                <c:pt idx="7">
                  <c:v>1.829888</c:v>
                </c:pt>
                <c:pt idx="8">
                  <c:v>1.815598</c:v>
                </c:pt>
                <c:pt idx="9">
                  <c:v>1.608320</c:v>
                </c:pt>
                <c:pt idx="10">
                  <c:v>1.673579</c:v>
                </c:pt>
                <c:pt idx="11">
                  <c:v>1.704258</c:v>
                </c:pt>
                <c:pt idx="12">
                  <c:v>1.794364</c:v>
                </c:pt>
                <c:pt idx="13">
                  <c:v>1.833432</c:v>
                </c:pt>
                <c:pt idx="14">
                  <c:v>1.960156</c:v>
                </c:pt>
                <c:pt idx="15">
                  <c:v>1.970369</c:v>
                </c:pt>
                <c:pt idx="16">
                  <c:v>1.932090</c:v>
                </c:pt>
                <c:pt idx="17">
                  <c:v>2.161310</c:v>
                </c:pt>
                <c:pt idx="18">
                  <c:v>2.051950</c:v>
                </c:pt>
                <c:pt idx="19">
                  <c:v>1.932107</c:v>
                </c:pt>
                <c:pt idx="20">
                  <c:v>2.369762</c:v>
                </c:pt>
                <c:pt idx="21">
                  <c:v>2.320242</c:v>
                </c:pt>
                <c:pt idx="22">
                  <c:v>2.526044</c:v>
                </c:pt>
                <c:pt idx="23">
                  <c:v>2.393770</c:v>
                </c:pt>
                <c:pt idx="24">
                  <c:v>2.692803</c:v>
                </c:pt>
                <c:pt idx="25">
                  <c:v>2.987580</c:v>
                </c:pt>
                <c:pt idx="26">
                  <c:v>2.733391</c:v>
                </c:pt>
                <c:pt idx="27">
                  <c:v>2.761327</c:v>
                </c:pt>
                <c:pt idx="28">
                  <c:v>3.037627</c:v>
                </c:pt>
                <c:pt idx="29">
                  <c:v>3.107745</c:v>
                </c:pt>
                <c:pt idx="30">
                  <c:v>2.885514</c:v>
                </c:pt>
                <c:pt idx="31">
                  <c:v>2.810444</c:v>
                </c:pt>
                <c:pt idx="32">
                  <c:v>2.690197</c:v>
                </c:pt>
                <c:pt idx="33">
                  <c:v>2.700893</c:v>
                </c:pt>
                <c:pt idx="34">
                  <c:v>2.495112</c:v>
                </c:pt>
              </c:numCache>
            </c:numRef>
          </c:val>
        </c:ser>
        <c:ser>
          <c:idx val="4"/>
          <c:order val="4"/>
          <c:tx>
            <c:strRef>
              <c:f>'TechAnnex - Figures'!$I$293</c:f>
              <c:strCache>
                <c:ptCount val="1"/>
                <c:pt idx="0">
                  <c:v>Minerals</c:v>
                </c:pt>
              </c:strCache>
            </c:strRef>
          </c:tx>
          <c:spPr>
            <a:solidFill>
              <a:srgbClr val="EF4E7E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Figures'!$J$293:$AR$293</c:f>
              <c:numCache>
                <c:ptCount val="35"/>
                <c:pt idx="0">
                  <c:v>1.057960</c:v>
                </c:pt>
                <c:pt idx="1">
                  <c:v>0.967168</c:v>
                </c:pt>
                <c:pt idx="2">
                  <c:v>0.928890</c:v>
                </c:pt>
                <c:pt idx="3">
                  <c:v>1.100344</c:v>
                </c:pt>
                <c:pt idx="4">
                  <c:v>1.135125</c:v>
                </c:pt>
                <c:pt idx="5">
                  <c:v>1.275715</c:v>
                </c:pt>
                <c:pt idx="6">
                  <c:v>1.197041</c:v>
                </c:pt>
                <c:pt idx="7">
                  <c:v>1.282151</c:v>
                </c:pt>
                <c:pt idx="8">
                  <c:v>1.203130</c:v>
                </c:pt>
                <c:pt idx="9">
                  <c:v>1.296126</c:v>
                </c:pt>
                <c:pt idx="10">
                  <c:v>1.294342</c:v>
                </c:pt>
                <c:pt idx="11">
                  <c:v>1.282181</c:v>
                </c:pt>
                <c:pt idx="12">
                  <c:v>1.283881</c:v>
                </c:pt>
                <c:pt idx="13">
                  <c:v>1.286335</c:v>
                </c:pt>
                <c:pt idx="14">
                  <c:v>1.267741</c:v>
                </c:pt>
                <c:pt idx="15">
                  <c:v>1.400765</c:v>
                </c:pt>
                <c:pt idx="16">
                  <c:v>1.324293</c:v>
                </c:pt>
                <c:pt idx="17">
                  <c:v>1.593509</c:v>
                </c:pt>
                <c:pt idx="18">
                  <c:v>1.460289</c:v>
                </c:pt>
                <c:pt idx="19">
                  <c:v>1.220649</c:v>
                </c:pt>
                <c:pt idx="20">
                  <c:v>1.220856</c:v>
                </c:pt>
                <c:pt idx="21">
                  <c:v>1.163140</c:v>
                </c:pt>
                <c:pt idx="22">
                  <c:v>1.203808</c:v>
                </c:pt>
                <c:pt idx="23">
                  <c:v>1.490864</c:v>
                </c:pt>
                <c:pt idx="24">
                  <c:v>1.459395</c:v>
                </c:pt>
                <c:pt idx="25">
                  <c:v>1.457899</c:v>
                </c:pt>
                <c:pt idx="26">
                  <c:v>1.162373</c:v>
                </c:pt>
                <c:pt idx="27">
                  <c:v>1.112900</c:v>
                </c:pt>
                <c:pt idx="28">
                  <c:v>1.078554</c:v>
                </c:pt>
                <c:pt idx="29">
                  <c:v>1.190399</c:v>
                </c:pt>
                <c:pt idx="30">
                  <c:v>0.819078</c:v>
                </c:pt>
                <c:pt idx="31">
                  <c:v>0.925202</c:v>
                </c:pt>
                <c:pt idx="32">
                  <c:v>0.994833</c:v>
                </c:pt>
                <c:pt idx="33">
                  <c:v>0.895338</c:v>
                </c:pt>
                <c:pt idx="34">
                  <c:v>0.931006</c:v>
                </c:pt>
              </c:numCache>
            </c:numRef>
          </c:val>
        </c:ser>
        <c:ser>
          <c:idx val="5"/>
          <c:order val="5"/>
          <c:tx>
            <c:strRef>
              <c:f>'TechAnnex - Figures'!$I$294</c:f>
              <c:strCache>
                <c:ptCount val="1"/>
                <c:pt idx="0">
                  <c:v>Agriculture/forestry/fishing</c:v>
                </c:pt>
              </c:strCache>
            </c:strRef>
          </c:tx>
          <c:spPr>
            <a:solidFill>
              <a:srgbClr val="FEA54A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Figures'!$J$294:$AR$294</c:f>
              <c:numCache>
                <c:ptCount val="35"/>
                <c:pt idx="0">
                  <c:v>1.238189</c:v>
                </c:pt>
                <c:pt idx="1">
                  <c:v>1.121285</c:v>
                </c:pt>
                <c:pt idx="2">
                  <c:v>1.225760</c:v>
                </c:pt>
                <c:pt idx="3">
                  <c:v>1.243214</c:v>
                </c:pt>
                <c:pt idx="4">
                  <c:v>1.318093</c:v>
                </c:pt>
                <c:pt idx="5">
                  <c:v>1.393290</c:v>
                </c:pt>
                <c:pt idx="6">
                  <c:v>1.432300</c:v>
                </c:pt>
                <c:pt idx="7">
                  <c:v>1.524263</c:v>
                </c:pt>
                <c:pt idx="8">
                  <c:v>1.574799</c:v>
                </c:pt>
                <c:pt idx="9">
                  <c:v>1.610512</c:v>
                </c:pt>
                <c:pt idx="10">
                  <c:v>1.549417</c:v>
                </c:pt>
                <c:pt idx="11">
                  <c:v>1.565711</c:v>
                </c:pt>
                <c:pt idx="12">
                  <c:v>1.710119</c:v>
                </c:pt>
                <c:pt idx="13">
                  <c:v>1.789451</c:v>
                </c:pt>
                <c:pt idx="14">
                  <c:v>1.631630</c:v>
                </c:pt>
                <c:pt idx="15">
                  <c:v>1.808382</c:v>
                </c:pt>
                <c:pt idx="16">
                  <c:v>1.841594</c:v>
                </c:pt>
                <c:pt idx="17">
                  <c:v>1.769378</c:v>
                </c:pt>
                <c:pt idx="18">
                  <c:v>1.685847</c:v>
                </c:pt>
                <c:pt idx="19">
                  <c:v>1.464019</c:v>
                </c:pt>
                <c:pt idx="20">
                  <c:v>1.341635</c:v>
                </c:pt>
                <c:pt idx="21">
                  <c:v>1.467034</c:v>
                </c:pt>
                <c:pt idx="22">
                  <c:v>1.666245</c:v>
                </c:pt>
                <c:pt idx="23">
                  <c:v>1.752569</c:v>
                </c:pt>
                <c:pt idx="24">
                  <c:v>1.598236</c:v>
                </c:pt>
                <c:pt idx="25">
                  <c:v>1.475335</c:v>
                </c:pt>
                <c:pt idx="26">
                  <c:v>1.399587</c:v>
                </c:pt>
                <c:pt idx="27">
                  <c:v>1.386341</c:v>
                </c:pt>
                <c:pt idx="28">
                  <c:v>1.378066</c:v>
                </c:pt>
                <c:pt idx="29">
                  <c:v>1.658224</c:v>
                </c:pt>
                <c:pt idx="30">
                  <c:v>1.623263</c:v>
                </c:pt>
                <c:pt idx="31">
                  <c:v>1.505725</c:v>
                </c:pt>
                <c:pt idx="32">
                  <c:v>1.374374</c:v>
                </c:pt>
                <c:pt idx="33">
                  <c:v>1.415772</c:v>
                </c:pt>
                <c:pt idx="34">
                  <c:v>1.475276</c:v>
                </c:pt>
              </c:numCache>
            </c:numRef>
          </c:val>
        </c:ser>
        <c:ser>
          <c:idx val="6"/>
          <c:order val="6"/>
          <c:tx>
            <c:strRef>
              <c:f>'TechAnnex - Figures'!$I$295</c:f>
              <c:strCache>
                <c:ptCount val="1"/>
                <c:pt idx="0">
                  <c:v>Other energy emissions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Figures'!$J$295:$AR$295</c:f>
              <c:numCache>
                <c:ptCount val="35"/>
                <c:pt idx="0">
                  <c:v>1.336038</c:v>
                </c:pt>
                <c:pt idx="1">
                  <c:v>1.499289</c:v>
                </c:pt>
                <c:pt idx="2">
                  <c:v>1.557601</c:v>
                </c:pt>
                <c:pt idx="3">
                  <c:v>1.739233</c:v>
                </c:pt>
                <c:pt idx="4">
                  <c:v>1.573437</c:v>
                </c:pt>
                <c:pt idx="5">
                  <c:v>1.300092</c:v>
                </c:pt>
                <c:pt idx="6">
                  <c:v>1.330757</c:v>
                </c:pt>
                <c:pt idx="7">
                  <c:v>1.194741</c:v>
                </c:pt>
                <c:pt idx="8">
                  <c:v>1.110354</c:v>
                </c:pt>
                <c:pt idx="9">
                  <c:v>0.969563</c:v>
                </c:pt>
                <c:pt idx="10">
                  <c:v>1.132675</c:v>
                </c:pt>
                <c:pt idx="11">
                  <c:v>1.619623</c:v>
                </c:pt>
                <c:pt idx="12">
                  <c:v>1.631882</c:v>
                </c:pt>
                <c:pt idx="13">
                  <c:v>2.074072</c:v>
                </c:pt>
                <c:pt idx="14">
                  <c:v>1.441702</c:v>
                </c:pt>
                <c:pt idx="15">
                  <c:v>1.215867</c:v>
                </c:pt>
                <c:pt idx="16">
                  <c:v>1.289304</c:v>
                </c:pt>
                <c:pt idx="17">
                  <c:v>1.375959</c:v>
                </c:pt>
                <c:pt idx="18">
                  <c:v>1.490137</c:v>
                </c:pt>
                <c:pt idx="19">
                  <c:v>1.280301</c:v>
                </c:pt>
                <c:pt idx="20">
                  <c:v>1.094913</c:v>
                </c:pt>
                <c:pt idx="21">
                  <c:v>0.987195</c:v>
                </c:pt>
                <c:pt idx="22">
                  <c:v>0.943868</c:v>
                </c:pt>
                <c:pt idx="23">
                  <c:v>1.136188</c:v>
                </c:pt>
                <c:pt idx="24">
                  <c:v>1.022856</c:v>
                </c:pt>
                <c:pt idx="25">
                  <c:v>0.905987</c:v>
                </c:pt>
                <c:pt idx="26">
                  <c:v>1.032950</c:v>
                </c:pt>
                <c:pt idx="27">
                  <c:v>1.197991</c:v>
                </c:pt>
                <c:pt idx="28">
                  <c:v>1.238513</c:v>
                </c:pt>
                <c:pt idx="29">
                  <c:v>1.314811</c:v>
                </c:pt>
                <c:pt idx="30">
                  <c:v>1.172464</c:v>
                </c:pt>
                <c:pt idx="31">
                  <c:v>1.325441</c:v>
                </c:pt>
                <c:pt idx="32">
                  <c:v>1.290381</c:v>
                </c:pt>
                <c:pt idx="33">
                  <c:v>1.217993</c:v>
                </c:pt>
                <c:pt idx="34">
                  <c:v>1.225270</c:v>
                </c:pt>
              </c:numCache>
            </c:numRef>
          </c:val>
        </c:ser>
        <c:ser>
          <c:idx val="7"/>
          <c:order val="7"/>
          <c:tx>
            <c:strRef>
              <c:f>'TechAnnex - Figures'!$I$296</c:f>
              <c:strCache>
                <c:ptCount val="1"/>
                <c:pt idx="0">
                  <c:v>Product use category 2F</c:v>
                </c:pt>
              </c:strCache>
            </c:strRef>
          </c:tx>
          <c:spPr>
            <a:solidFill>
              <a:srgbClr val="A6C0CB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Figures'!$J$296:$AR$296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0.000260</c:v>
                </c:pt>
                <c:pt idx="3">
                  <c:v>0.000390</c:v>
                </c:pt>
                <c:pt idx="4">
                  <c:v>0.012875</c:v>
                </c:pt>
                <c:pt idx="5">
                  <c:v>0.040561</c:v>
                </c:pt>
                <c:pt idx="6">
                  <c:v>0.087932</c:v>
                </c:pt>
                <c:pt idx="7">
                  <c:v>0.139908</c:v>
                </c:pt>
                <c:pt idx="8">
                  <c:v>0.191624</c:v>
                </c:pt>
                <c:pt idx="9">
                  <c:v>0.227991</c:v>
                </c:pt>
                <c:pt idx="10">
                  <c:v>0.269015</c:v>
                </c:pt>
                <c:pt idx="11">
                  <c:v>0.321823</c:v>
                </c:pt>
                <c:pt idx="12">
                  <c:v>0.389301</c:v>
                </c:pt>
                <c:pt idx="13">
                  <c:v>0.458992</c:v>
                </c:pt>
                <c:pt idx="14">
                  <c:v>0.561758</c:v>
                </c:pt>
                <c:pt idx="15">
                  <c:v>0.673070</c:v>
                </c:pt>
                <c:pt idx="16">
                  <c:v>0.783548</c:v>
                </c:pt>
                <c:pt idx="17">
                  <c:v>0.849737</c:v>
                </c:pt>
                <c:pt idx="18">
                  <c:v>0.940290</c:v>
                </c:pt>
                <c:pt idx="19">
                  <c:v>1.011229</c:v>
                </c:pt>
                <c:pt idx="20">
                  <c:v>1.037327</c:v>
                </c:pt>
                <c:pt idx="21">
                  <c:v>1.084204</c:v>
                </c:pt>
                <c:pt idx="22">
                  <c:v>1.120234</c:v>
                </c:pt>
                <c:pt idx="23">
                  <c:v>1.163462</c:v>
                </c:pt>
                <c:pt idx="24">
                  <c:v>1.203326</c:v>
                </c:pt>
                <c:pt idx="25">
                  <c:v>1.221758</c:v>
                </c:pt>
                <c:pt idx="26">
                  <c:v>1.242035</c:v>
                </c:pt>
                <c:pt idx="27">
                  <c:v>1.276388</c:v>
                </c:pt>
                <c:pt idx="28">
                  <c:v>1.307273</c:v>
                </c:pt>
                <c:pt idx="29">
                  <c:v>1.319274</c:v>
                </c:pt>
                <c:pt idx="30">
                  <c:v>1.321651</c:v>
                </c:pt>
                <c:pt idx="31">
                  <c:v>1.590343</c:v>
                </c:pt>
                <c:pt idx="32">
                  <c:v>1.473778</c:v>
                </c:pt>
                <c:pt idx="33">
                  <c:v>1.118406</c:v>
                </c:pt>
                <c:pt idx="34">
                  <c:v>1.042613</c:v>
                </c:pt>
              </c:numCache>
            </c:numRef>
          </c:val>
        </c:ser>
        <c:ser>
          <c:idx val="8"/>
          <c:order val="8"/>
          <c:tx>
            <c:strRef>
              <c:f>'TechAnnex - Figures'!$I$297</c:f>
              <c:strCache>
                <c:ptCount val="1"/>
                <c:pt idx="0">
                  <c:v>Other process and product use emissions</c:v>
                </c:pt>
              </c:strCache>
            </c:strRef>
          </c:tx>
          <c:spPr>
            <a:solidFill>
              <a:srgbClr val="0B677E"/>
            </a:solidFill>
            <a:ln w="12700" cap="flat">
              <a:noFill/>
              <a:miter lim="400000"/>
            </a:ln>
            <a:effectLst/>
          </c:spPr>
          <c:dLbls>
            <c:numFmt formatCode="&quot; &quot;#,##0.000&quot; &quot;;&quot;-&quot;#,##0.0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Figures'!$J$288:$AR$288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Figures'!$J$297:$AR$297</c:f>
              <c:numCache>
                <c:ptCount val="35"/>
                <c:pt idx="0">
                  <c:v>0.137032</c:v>
                </c:pt>
                <c:pt idx="1">
                  <c:v>0.134469</c:v>
                </c:pt>
                <c:pt idx="2">
                  <c:v>0.140042</c:v>
                </c:pt>
                <c:pt idx="3">
                  <c:v>0.138582</c:v>
                </c:pt>
                <c:pt idx="4">
                  <c:v>0.138588</c:v>
                </c:pt>
                <c:pt idx="5">
                  <c:v>0.139563</c:v>
                </c:pt>
                <c:pt idx="6">
                  <c:v>0.137879</c:v>
                </c:pt>
                <c:pt idx="7">
                  <c:v>0.140489</c:v>
                </c:pt>
                <c:pt idx="8">
                  <c:v>0.131774</c:v>
                </c:pt>
                <c:pt idx="9">
                  <c:v>0.126542</c:v>
                </c:pt>
                <c:pt idx="10">
                  <c:v>0.119570</c:v>
                </c:pt>
                <c:pt idx="11">
                  <c:v>0.116686</c:v>
                </c:pt>
                <c:pt idx="12">
                  <c:v>0.122665</c:v>
                </c:pt>
                <c:pt idx="13">
                  <c:v>0.123421</c:v>
                </c:pt>
                <c:pt idx="14">
                  <c:v>0.116810</c:v>
                </c:pt>
                <c:pt idx="15">
                  <c:v>0.117754</c:v>
                </c:pt>
                <c:pt idx="16">
                  <c:v>0.109413</c:v>
                </c:pt>
                <c:pt idx="17">
                  <c:v>0.115232</c:v>
                </c:pt>
                <c:pt idx="18">
                  <c:v>0.128964</c:v>
                </c:pt>
                <c:pt idx="19">
                  <c:v>0.130279</c:v>
                </c:pt>
                <c:pt idx="20">
                  <c:v>0.134508</c:v>
                </c:pt>
                <c:pt idx="21">
                  <c:v>0.129107</c:v>
                </c:pt>
                <c:pt idx="22">
                  <c:v>0.132691</c:v>
                </c:pt>
                <c:pt idx="23">
                  <c:v>0.138338</c:v>
                </c:pt>
                <c:pt idx="24">
                  <c:v>0.135548</c:v>
                </c:pt>
                <c:pt idx="25">
                  <c:v>0.146360</c:v>
                </c:pt>
                <c:pt idx="26">
                  <c:v>0.157518</c:v>
                </c:pt>
                <c:pt idx="27">
                  <c:v>0.153051</c:v>
                </c:pt>
                <c:pt idx="28">
                  <c:v>0.179882</c:v>
                </c:pt>
                <c:pt idx="29">
                  <c:v>0.178305</c:v>
                </c:pt>
                <c:pt idx="30">
                  <c:v>0.163775</c:v>
                </c:pt>
                <c:pt idx="31">
                  <c:v>0.178014</c:v>
                </c:pt>
                <c:pt idx="32">
                  <c:v>0.188649</c:v>
                </c:pt>
                <c:pt idx="33">
                  <c:v>0.192975</c:v>
                </c:pt>
                <c:pt idx="34">
                  <c:v>0.215841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9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#,##0" sourceLinked="0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3.5"/>
        <c:minorUnit val="1.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"/>
          <c:y val="0.871958"/>
          <c:w val="1"/>
          <c:h val="0.12804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980171"/>
          <c:y val="0.0462377"/>
          <c:w val="0.896983"/>
          <c:h val="0.725835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Figures'!$I$312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rgbClr val="0061A3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Figures'!$J$311:$AR$311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Figures'!$J$312:$AR$312</c:f>
              <c:numCache>
                <c:ptCount val="35"/>
                <c:pt idx="0">
                  <c:v>0.626981</c:v>
                </c:pt>
                <c:pt idx="1">
                  <c:v>0.531495</c:v>
                </c:pt>
                <c:pt idx="2">
                  <c:v>0.448124</c:v>
                </c:pt>
                <c:pt idx="3">
                  <c:v>0.420933</c:v>
                </c:pt>
                <c:pt idx="4">
                  <c:v>0.434545</c:v>
                </c:pt>
                <c:pt idx="5">
                  <c:v>0.427900</c:v>
                </c:pt>
                <c:pt idx="6">
                  <c:v>0.434581</c:v>
                </c:pt>
                <c:pt idx="7">
                  <c:v>0.455156</c:v>
                </c:pt>
                <c:pt idx="8">
                  <c:v>0.470848</c:v>
                </c:pt>
                <c:pt idx="9">
                  <c:v>0.477258</c:v>
                </c:pt>
                <c:pt idx="10">
                  <c:v>0.560309</c:v>
                </c:pt>
                <c:pt idx="11">
                  <c:v>0.525297</c:v>
                </c:pt>
                <c:pt idx="12">
                  <c:v>0.494675</c:v>
                </c:pt>
                <c:pt idx="13">
                  <c:v>0.520951</c:v>
                </c:pt>
                <c:pt idx="14">
                  <c:v>0.543816</c:v>
                </c:pt>
                <c:pt idx="15">
                  <c:v>0.507625</c:v>
                </c:pt>
                <c:pt idx="16">
                  <c:v>0.512192</c:v>
                </c:pt>
                <c:pt idx="17">
                  <c:v>0.429776</c:v>
                </c:pt>
                <c:pt idx="18">
                  <c:v>0.400803</c:v>
                </c:pt>
                <c:pt idx="19">
                  <c:v>0.501365</c:v>
                </c:pt>
                <c:pt idx="20">
                  <c:v>0.443628</c:v>
                </c:pt>
                <c:pt idx="21">
                  <c:v>0.442378</c:v>
                </c:pt>
                <c:pt idx="22">
                  <c:v>0.450448</c:v>
                </c:pt>
                <c:pt idx="23">
                  <c:v>0.430584</c:v>
                </c:pt>
                <c:pt idx="24">
                  <c:v>0.457356</c:v>
                </c:pt>
                <c:pt idx="25">
                  <c:v>0.476722</c:v>
                </c:pt>
                <c:pt idx="26">
                  <c:v>0.447669</c:v>
                </c:pt>
                <c:pt idx="27">
                  <c:v>0.463132</c:v>
                </c:pt>
                <c:pt idx="28">
                  <c:v>0.459259</c:v>
                </c:pt>
                <c:pt idx="29">
                  <c:v>0.450612</c:v>
                </c:pt>
                <c:pt idx="30">
                  <c:v>0.473336</c:v>
                </c:pt>
                <c:pt idx="31">
                  <c:v>0.468444</c:v>
                </c:pt>
                <c:pt idx="32">
                  <c:v>0.441510</c:v>
                </c:pt>
                <c:pt idx="33">
                  <c:v>0.460151</c:v>
                </c:pt>
                <c:pt idx="34">
                  <c:v>0.466784</c:v>
                </c:pt>
              </c:numCache>
            </c:numRef>
          </c:val>
        </c:ser>
        <c:ser>
          <c:idx val="1"/>
          <c:order val="1"/>
          <c:tx>
            <c:strRef>
              <c:f>'TechAnnex - Figures'!$I$313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Figures'!$J$311:$AR$311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Figures'!$J$313:$AR$313</c:f>
              <c:numCache>
                <c:ptCount val="35"/>
                <c:pt idx="0">
                  <c:v>0.804113</c:v>
                </c:pt>
                <c:pt idx="1">
                  <c:v>0.807777</c:v>
                </c:pt>
                <c:pt idx="2">
                  <c:v>0.927735</c:v>
                </c:pt>
                <c:pt idx="3">
                  <c:v>0.672593</c:v>
                </c:pt>
                <c:pt idx="4">
                  <c:v>0.895640</c:v>
                </c:pt>
                <c:pt idx="5">
                  <c:v>0.812550</c:v>
                </c:pt>
                <c:pt idx="6">
                  <c:v>0.719641</c:v>
                </c:pt>
                <c:pt idx="7">
                  <c:v>0.704120</c:v>
                </c:pt>
                <c:pt idx="8">
                  <c:v>0.727176</c:v>
                </c:pt>
                <c:pt idx="9">
                  <c:v>0.722215</c:v>
                </c:pt>
                <c:pt idx="10">
                  <c:v>0.752189</c:v>
                </c:pt>
                <c:pt idx="11">
                  <c:v>0.764073</c:v>
                </c:pt>
                <c:pt idx="12">
                  <c:v>0.750798</c:v>
                </c:pt>
                <c:pt idx="13">
                  <c:v>0.874964</c:v>
                </c:pt>
                <c:pt idx="14">
                  <c:v>0.943878</c:v>
                </c:pt>
                <c:pt idx="15">
                  <c:v>0.906672</c:v>
                </c:pt>
                <c:pt idx="16">
                  <c:v>0.812705</c:v>
                </c:pt>
                <c:pt idx="17">
                  <c:v>0.792582</c:v>
                </c:pt>
                <c:pt idx="18">
                  <c:v>0.800622</c:v>
                </c:pt>
                <c:pt idx="19">
                  <c:v>0.748996</c:v>
                </c:pt>
                <c:pt idx="20">
                  <c:v>0.799648</c:v>
                </c:pt>
                <c:pt idx="21">
                  <c:v>0.768122</c:v>
                </c:pt>
                <c:pt idx="22">
                  <c:v>0.844713</c:v>
                </c:pt>
                <c:pt idx="23">
                  <c:v>0.851277</c:v>
                </c:pt>
                <c:pt idx="24">
                  <c:v>0.894354</c:v>
                </c:pt>
                <c:pt idx="25">
                  <c:v>0.946877</c:v>
                </c:pt>
                <c:pt idx="26">
                  <c:v>0.927189</c:v>
                </c:pt>
                <c:pt idx="27">
                  <c:v>0.981428</c:v>
                </c:pt>
                <c:pt idx="28">
                  <c:v>0.938772</c:v>
                </c:pt>
                <c:pt idx="29">
                  <c:v>1.122508</c:v>
                </c:pt>
                <c:pt idx="30">
                  <c:v>1.030398</c:v>
                </c:pt>
                <c:pt idx="31">
                  <c:v>1.049867</c:v>
                </c:pt>
                <c:pt idx="32">
                  <c:v>1.203074</c:v>
                </c:pt>
                <c:pt idx="33">
                  <c:v>1.071331</c:v>
                </c:pt>
                <c:pt idx="34">
                  <c:v>0.995544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#,##0.0" sourceLinked="0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0.45"/>
        <c:minorUnit val="0.2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04074"/>
          <c:y val="0.941262"/>
          <c:w val="0.407314"/>
          <c:h val="0.058737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941185"/>
          <c:y val="0.0454397"/>
          <c:w val="0.892916"/>
          <c:h val="0.731649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Figures'!$I$333</c:f>
              <c:strCache>
                <c:ptCount val="1"/>
                <c:pt idx="0">
                  <c:v>Gaseous fuels</c:v>
                </c:pt>
              </c:strCache>
            </c:strRef>
          </c:tx>
          <c:spPr>
            <a:solidFill>
              <a:srgbClr val="0061A3"/>
            </a:solidFill>
            <a:ln w="12700" cap="flat">
              <a:noFill/>
              <a:miter lim="400000"/>
            </a:ln>
            <a:effectLst/>
          </c:spPr>
          <c:dLbls>
            <c:numFmt formatCode="&quot; &quot;#,##0.00&quot; &quot;;&quot;-&quot;#,##0.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Figures'!$J$332:$AS$332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'TechAnnex - Figures'!$J$333:$AS$333</c:f>
              <c:numCache>
                <c:ptCount val="36"/>
                <c:pt idx="0">
                  <c:v>3.002383</c:v>
                </c:pt>
                <c:pt idx="1">
                  <c:v>3.672215</c:v>
                </c:pt>
                <c:pt idx="2">
                  <c:v>3.962390</c:v>
                </c:pt>
                <c:pt idx="3">
                  <c:v>3.646457</c:v>
                </c:pt>
                <c:pt idx="4">
                  <c:v>2.907452</c:v>
                </c:pt>
                <c:pt idx="5">
                  <c:v>2.431621</c:v>
                </c:pt>
                <c:pt idx="6">
                  <c:v>3.382397</c:v>
                </c:pt>
                <c:pt idx="7">
                  <c:v>4.749468</c:v>
                </c:pt>
                <c:pt idx="8">
                  <c:v>3.644664</c:v>
                </c:pt>
                <c:pt idx="9">
                  <c:v>4.571590</c:v>
                </c:pt>
                <c:pt idx="10">
                  <c:v>4.459008</c:v>
                </c:pt>
                <c:pt idx="11">
                  <c:v>5.463658</c:v>
                </c:pt>
                <c:pt idx="12">
                  <c:v>4.656811</c:v>
                </c:pt>
                <c:pt idx="13">
                  <c:v>4.361982</c:v>
                </c:pt>
                <c:pt idx="14">
                  <c:v>3.034103</c:v>
                </c:pt>
                <c:pt idx="15">
                  <c:v>4.026926</c:v>
                </c:pt>
                <c:pt idx="16">
                  <c:v>4.116567</c:v>
                </c:pt>
                <c:pt idx="17">
                  <c:v>4.831950</c:v>
                </c:pt>
                <c:pt idx="18">
                  <c:v>4.433986</c:v>
                </c:pt>
                <c:pt idx="19">
                  <c:v>3.688557</c:v>
                </c:pt>
                <c:pt idx="20">
                  <c:v>4.282025</c:v>
                </c:pt>
                <c:pt idx="21">
                  <c:v>3.519370</c:v>
                </c:pt>
                <c:pt idx="22">
                  <c:v>3.740300</c:v>
                </c:pt>
                <c:pt idx="23">
                  <c:v>3.580458</c:v>
                </c:pt>
                <c:pt idx="24">
                  <c:v>3.020408</c:v>
                </c:pt>
                <c:pt idx="25">
                  <c:v>2.951926</c:v>
                </c:pt>
                <c:pt idx="26">
                  <c:v>2.609847</c:v>
                </c:pt>
                <c:pt idx="27">
                  <c:v>3.096360</c:v>
                </c:pt>
                <c:pt idx="28">
                  <c:v>2.526725</c:v>
                </c:pt>
                <c:pt idx="29">
                  <c:v>2.570582</c:v>
                </c:pt>
                <c:pt idx="30">
                  <c:v>2.808175</c:v>
                </c:pt>
                <c:pt idx="31">
                  <c:v>2.216548</c:v>
                </c:pt>
                <c:pt idx="32">
                  <c:v>2.165520</c:v>
                </c:pt>
                <c:pt idx="33">
                  <c:v>2.203483</c:v>
                </c:pt>
                <c:pt idx="34">
                  <c:v>1.966576</c:v>
                </c:pt>
                <c:pt idx="35">
                  <c:v>1.759523</c:v>
                </c:pt>
              </c:numCache>
            </c:numRef>
          </c:val>
        </c:ser>
        <c:ser>
          <c:idx val="1"/>
          <c:order val="1"/>
          <c:tx>
            <c:strRef>
              <c:f>'TechAnnex - Figures'!$I$334</c:f>
              <c:strCache>
                <c:ptCount val="1"/>
                <c:pt idx="0">
                  <c:v>Solid fuels</c:v>
                </c:pt>
              </c:strCache>
            </c:strRef>
          </c:tx>
          <c:spPr>
            <a:solidFill>
              <a:srgbClr val="FEA54A"/>
            </a:solidFill>
            <a:ln w="12700" cap="flat">
              <a:noFill/>
              <a:miter lim="400000"/>
            </a:ln>
            <a:effectLst/>
          </c:spPr>
          <c:dLbls>
            <c:numFmt formatCode="&quot; &quot;#,##0.00&quot; &quot;;&quot;-&quot;#,##0.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Figures'!$J$332:$AS$332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'TechAnnex - Figures'!$J$334:$AS$334</c:f>
              <c:numCache>
                <c:ptCount val="36"/>
                <c:pt idx="0">
                  <c:v>0.476861</c:v>
                </c:pt>
                <c:pt idx="1">
                  <c:v>0.222142</c:v>
                </c:pt>
                <c:pt idx="2">
                  <c:v>0.887601</c:v>
                </c:pt>
                <c:pt idx="3">
                  <c:v>0.433462</c:v>
                </c:pt>
                <c:pt idx="4">
                  <c:v>0.378179</c:v>
                </c:pt>
                <c:pt idx="5">
                  <c:v>0.554734</c:v>
                </c:pt>
                <c:pt idx="6">
                  <c:v>0.608117</c:v>
                </c:pt>
                <c:pt idx="7">
                  <c:v>1.185806</c:v>
                </c:pt>
                <c:pt idx="8">
                  <c:v>0.759360</c:v>
                </c:pt>
                <c:pt idx="9">
                  <c:v>1.105030</c:v>
                </c:pt>
                <c:pt idx="10">
                  <c:v>0.891657</c:v>
                </c:pt>
                <c:pt idx="11">
                  <c:v>1.365864</c:v>
                </c:pt>
                <c:pt idx="12">
                  <c:v>1.369892</c:v>
                </c:pt>
                <c:pt idx="13">
                  <c:v>2.998572</c:v>
                </c:pt>
                <c:pt idx="14">
                  <c:v>3.927178</c:v>
                </c:pt>
                <c:pt idx="15">
                  <c:v>4.977345</c:v>
                </c:pt>
                <c:pt idx="16">
                  <c:v>4.706773</c:v>
                </c:pt>
                <c:pt idx="17">
                  <c:v>2.419914</c:v>
                </c:pt>
                <c:pt idx="18">
                  <c:v>3.995577</c:v>
                </c:pt>
                <c:pt idx="19">
                  <c:v>2.563116</c:v>
                </c:pt>
                <c:pt idx="20">
                  <c:v>1.281100</c:v>
                </c:pt>
                <c:pt idx="21">
                  <c:v>1.525265</c:v>
                </c:pt>
                <c:pt idx="22">
                  <c:v>2.709605</c:v>
                </c:pt>
                <c:pt idx="23">
                  <c:v>1.623004</c:v>
                </c:pt>
                <c:pt idx="24">
                  <c:v>1.221347</c:v>
                </c:pt>
                <c:pt idx="25">
                  <c:v>1.108348</c:v>
                </c:pt>
                <c:pt idx="26">
                  <c:v>0.447663</c:v>
                </c:pt>
                <c:pt idx="27">
                  <c:v>0.524954</c:v>
                </c:pt>
                <c:pt idx="28">
                  <c:v>0.945696</c:v>
                </c:pt>
                <c:pt idx="29">
                  <c:v>1.496467</c:v>
                </c:pt>
                <c:pt idx="30">
                  <c:v>1.599990</c:v>
                </c:pt>
                <c:pt idx="31">
                  <c:v>2.356590</c:v>
                </c:pt>
                <c:pt idx="32">
                  <c:v>0.719135</c:v>
                </c:pt>
                <c:pt idx="33">
                  <c:v>0.529725</c:v>
                </c:pt>
                <c:pt idx="34">
                  <c:v>1.719585</c:v>
                </c:pt>
                <c:pt idx="35">
                  <c:v>1.073023</c:v>
                </c:pt>
              </c:numCache>
            </c:numRef>
          </c:val>
        </c:ser>
        <c:ser>
          <c:idx val="2"/>
          <c:order val="2"/>
          <c:tx>
            <c:strRef>
              <c:f>'TechAnnex - Figures'!$I$335</c:f>
              <c:strCache>
                <c:ptCount val="1"/>
                <c:pt idx="0">
                  <c:v>Other fuels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&quot; &quot;#,##0.00&quot; &quot;;&quot;-&quot;#,##0.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Figures'!$J$332:$AS$332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'TechAnnex - Figures'!$J$335:$AS$335</c:f>
              <c:numCache>
                <c:ptCount val="36"/>
                <c:pt idx="0">
                  <c:v>0.010618</c:v>
                </c:pt>
                <c:pt idx="1">
                  <c:v>0.022741</c:v>
                </c:pt>
                <c:pt idx="2">
                  <c:v>0.184300</c:v>
                </c:pt>
                <c:pt idx="3">
                  <c:v>0.055945</c:v>
                </c:pt>
                <c:pt idx="4">
                  <c:v>0.018968</c:v>
                </c:pt>
                <c:pt idx="5">
                  <c:v>0.045341</c:v>
                </c:pt>
                <c:pt idx="6">
                  <c:v>0.017679</c:v>
                </c:pt>
                <c:pt idx="7">
                  <c:v>0.000130</c:v>
                </c:pt>
                <c:pt idx="8">
                  <c:v>0.002902</c:v>
                </c:pt>
                <c:pt idx="9">
                  <c:v>0.000091</c:v>
                </c:pt>
                <c:pt idx="10">
                  <c:v>0.000059</c:v>
                </c:pt>
                <c:pt idx="11">
                  <c:v>0.000042</c:v>
                </c:pt>
                <c:pt idx="12">
                  <c:v>0.000052</c:v>
                </c:pt>
                <c:pt idx="13">
                  <c:v>0.017761</c:v>
                </c:pt>
                <c:pt idx="14">
                  <c:v>0.021516</c:v>
                </c:pt>
                <c:pt idx="15">
                  <c:v>0.003357</c:v>
                </c:pt>
                <c:pt idx="16">
                  <c:v>0.020248</c:v>
                </c:pt>
                <c:pt idx="17">
                  <c:v>0.001255</c:v>
                </c:pt>
                <c:pt idx="18">
                  <c:v>0.110756</c:v>
                </c:pt>
                <c:pt idx="19">
                  <c:v>0.007974</c:v>
                </c:pt>
                <c:pt idx="20">
                  <c:v>0.001871</c:v>
                </c:pt>
                <c:pt idx="21">
                  <c:v>0.001497</c:v>
                </c:pt>
                <c:pt idx="22">
                  <c:v>0.002910</c:v>
                </c:pt>
                <c:pt idx="23">
                  <c:v>0.002863</c:v>
                </c:pt>
                <c:pt idx="24">
                  <c:v>0.002718</c:v>
                </c:pt>
                <c:pt idx="25">
                  <c:v>0.001014</c:v>
                </c:pt>
                <c:pt idx="26">
                  <c:v>0.002716</c:v>
                </c:pt>
                <c:pt idx="27">
                  <c:v>0.004319</c:v>
                </c:pt>
                <c:pt idx="28">
                  <c:v>0.008651</c:v>
                </c:pt>
                <c:pt idx="29">
                  <c:v>0.002790</c:v>
                </c:pt>
                <c:pt idx="30">
                  <c:v>0.099561</c:v>
                </c:pt>
                <c:pt idx="31">
                  <c:v>0.021477</c:v>
                </c:pt>
                <c:pt idx="32">
                  <c:v>0.006303</c:v>
                </c:pt>
                <c:pt idx="33">
                  <c:v>0.004208</c:v>
                </c:pt>
                <c:pt idx="34">
                  <c:v>0.021810</c:v>
                </c:pt>
                <c:pt idx="35">
                  <c:v>0.005262</c:v>
                </c:pt>
              </c:numCache>
            </c:numRef>
          </c:val>
        </c:ser>
        <c:ser>
          <c:idx val="3"/>
          <c:order val="3"/>
          <c:tx>
            <c:strRef>
              <c:f>'TechAnnex - Figures'!$I$336</c:f>
              <c:strCache>
                <c:ptCount val="1"/>
                <c:pt idx="0">
                  <c:v>Geothermal</c:v>
                </c:pt>
              </c:strCache>
            </c:strRef>
          </c:tx>
          <c:spPr>
            <a:solidFill>
              <a:srgbClr val="EF4E7E"/>
            </a:solidFill>
            <a:ln w="12700" cap="flat">
              <a:noFill/>
              <a:miter lim="400000"/>
            </a:ln>
            <a:effectLst/>
          </c:spPr>
          <c:dLbls>
            <c:numFmt formatCode="&quot; &quot;#,##0.00&quot; &quot;;&quot;-&quot;#,##0.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Figures'!$J$332:$AS$332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'TechAnnex - Figures'!$J$336:$AS$336</c:f>
              <c:numCache>
                <c:ptCount val="36"/>
                <c:pt idx="0">
                  <c:v>0.283368</c:v>
                </c:pt>
                <c:pt idx="1">
                  <c:v>0.291893</c:v>
                </c:pt>
                <c:pt idx="2">
                  <c:v>0.293831</c:v>
                </c:pt>
                <c:pt idx="3">
                  <c:v>0.310012</c:v>
                </c:pt>
                <c:pt idx="4">
                  <c:v>0.302749</c:v>
                </c:pt>
                <c:pt idx="5">
                  <c:v>0.295483</c:v>
                </c:pt>
                <c:pt idx="6">
                  <c:v>0.403794</c:v>
                </c:pt>
                <c:pt idx="7">
                  <c:v>0.347878</c:v>
                </c:pt>
                <c:pt idx="8">
                  <c:v>0.436564</c:v>
                </c:pt>
                <c:pt idx="9">
                  <c:v>0.407812</c:v>
                </c:pt>
                <c:pt idx="10">
                  <c:v>0.425847</c:v>
                </c:pt>
                <c:pt idx="11">
                  <c:v>0.337245</c:v>
                </c:pt>
                <c:pt idx="12">
                  <c:v>0.385417</c:v>
                </c:pt>
                <c:pt idx="13">
                  <c:v>0.340923</c:v>
                </c:pt>
                <c:pt idx="14">
                  <c:v>0.346028</c:v>
                </c:pt>
                <c:pt idx="15">
                  <c:v>0.331975</c:v>
                </c:pt>
                <c:pt idx="16">
                  <c:v>0.376787</c:v>
                </c:pt>
                <c:pt idx="17">
                  <c:v>0.343355</c:v>
                </c:pt>
                <c:pt idx="18">
                  <c:v>0.528699</c:v>
                </c:pt>
                <c:pt idx="19">
                  <c:v>0.744803</c:v>
                </c:pt>
                <c:pt idx="20">
                  <c:v>0.766887</c:v>
                </c:pt>
                <c:pt idx="21">
                  <c:v>0.759827</c:v>
                </c:pt>
                <c:pt idx="22">
                  <c:v>0.753524</c:v>
                </c:pt>
                <c:pt idx="23">
                  <c:v>0.756373</c:v>
                </c:pt>
                <c:pt idx="24">
                  <c:v>0.771420</c:v>
                </c:pt>
                <c:pt idx="25">
                  <c:v>0.812569</c:v>
                </c:pt>
                <c:pt idx="26">
                  <c:v>0.720863</c:v>
                </c:pt>
                <c:pt idx="27">
                  <c:v>0.672554</c:v>
                </c:pt>
                <c:pt idx="28">
                  <c:v>0.614118</c:v>
                </c:pt>
                <c:pt idx="29">
                  <c:v>0.602753</c:v>
                </c:pt>
                <c:pt idx="30">
                  <c:v>0.566532</c:v>
                </c:pt>
                <c:pt idx="31">
                  <c:v>0.546152</c:v>
                </c:pt>
                <c:pt idx="32">
                  <c:v>0.540730</c:v>
                </c:pt>
                <c:pt idx="33">
                  <c:v>0.475307</c:v>
                </c:pt>
                <c:pt idx="34">
                  <c:v>0.478398</c:v>
                </c:pt>
                <c:pt idx="35">
                  <c:v>0.490069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&quot; &quot;#,##0&quot; &quot;;&quot; '(&quot;#,##0);&quot; '- &quot;" sourceLinked="0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2.5"/>
        <c:minorUnit val="1.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03835"/>
          <c:y val="0.94206"/>
          <c:w val="0.834335"/>
          <c:h val="0.057939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14419"/>
          <c:y val="0.0393853"/>
          <c:w val="0.814542"/>
          <c:h val="0.703574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Figures'!$I$376</c:f>
              <c:strCache>
                <c:ptCount val="1"/>
                <c:pt idx="0">
                  <c:v>Fugitive emissions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dLbls>
            <c:numFmt formatCode="&quot; &quot;#,##0.00&quot; &quot;;&quot;-&quot;#,##0.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Figures'!$J$372:$AR$372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Figures'!$J$376:$AR$376</c:f>
              <c:numCache>
                <c:ptCount val="35"/>
                <c:pt idx="0">
                  <c:v>1.272462</c:v>
                </c:pt>
                <c:pt idx="1">
                  <c:v>1.341020</c:v>
                </c:pt>
                <c:pt idx="2">
                  <c:v>1.281665</c:v>
                </c:pt>
                <c:pt idx="3">
                  <c:v>1.325838</c:v>
                </c:pt>
                <c:pt idx="4">
                  <c:v>1.432302</c:v>
                </c:pt>
                <c:pt idx="5">
                  <c:v>1.191210</c:v>
                </c:pt>
                <c:pt idx="6">
                  <c:v>1.524709</c:v>
                </c:pt>
                <c:pt idx="7">
                  <c:v>1.602772</c:v>
                </c:pt>
                <c:pt idx="8">
                  <c:v>1.494682</c:v>
                </c:pt>
                <c:pt idx="9">
                  <c:v>1.414911</c:v>
                </c:pt>
                <c:pt idx="10">
                  <c:v>1.298722</c:v>
                </c:pt>
                <c:pt idx="11">
                  <c:v>1.446671</c:v>
                </c:pt>
                <c:pt idx="12">
                  <c:v>1.257620</c:v>
                </c:pt>
                <c:pt idx="13">
                  <c:v>1.179725</c:v>
                </c:pt>
                <c:pt idx="14">
                  <c:v>1.460582</c:v>
                </c:pt>
                <c:pt idx="15">
                  <c:v>1.667282</c:v>
                </c:pt>
                <c:pt idx="16">
                  <c:v>2.034784</c:v>
                </c:pt>
                <c:pt idx="17">
                  <c:v>1.874846</c:v>
                </c:pt>
                <c:pt idx="18">
                  <c:v>1.656366</c:v>
                </c:pt>
                <c:pt idx="19">
                  <c:v>1.717111</c:v>
                </c:pt>
                <c:pt idx="20">
                  <c:v>2.141946</c:v>
                </c:pt>
                <c:pt idx="21">
                  <c:v>1.993390</c:v>
                </c:pt>
                <c:pt idx="22">
                  <c:v>1.460877</c:v>
                </c:pt>
                <c:pt idx="23">
                  <c:v>1.053778</c:v>
                </c:pt>
                <c:pt idx="24">
                  <c:v>1.156791</c:v>
                </c:pt>
                <c:pt idx="25">
                  <c:v>1.268128</c:v>
                </c:pt>
                <c:pt idx="26">
                  <c:v>1.084157</c:v>
                </c:pt>
                <c:pt idx="27">
                  <c:v>0.929294</c:v>
                </c:pt>
                <c:pt idx="28">
                  <c:v>0.888468</c:v>
                </c:pt>
                <c:pt idx="29">
                  <c:v>0.769310</c:v>
                </c:pt>
                <c:pt idx="30">
                  <c:v>0.666690</c:v>
                </c:pt>
                <c:pt idx="31">
                  <c:v>0.625691</c:v>
                </c:pt>
                <c:pt idx="32">
                  <c:v>0.778265</c:v>
                </c:pt>
                <c:pt idx="33">
                  <c:v>0.697075</c:v>
                </c:pt>
                <c:pt idx="34">
                  <c:v>0.732085</c:v>
                </c:pt>
              </c:numCache>
            </c:numRef>
          </c:val>
        </c:ser>
        <c:ser>
          <c:idx val="1"/>
          <c:order val="1"/>
          <c:tx>
            <c:strRef>
              <c:f>'TechAnnex - Figures'!$I$373</c:f>
              <c:strCache>
                <c:ptCount val="1"/>
                <c:pt idx="0">
                  <c:v>Petroleum refining</c:v>
                </c:pt>
              </c:strCache>
            </c:strRef>
          </c:tx>
          <c:spPr>
            <a:solidFill>
              <a:srgbClr val="EF4D7F"/>
            </a:solidFill>
            <a:ln w="12700" cap="flat">
              <a:noFill/>
              <a:miter lim="400000"/>
            </a:ln>
            <a:effectLst/>
          </c:spPr>
          <c:dLbls>
            <c:numFmt formatCode="&quot; &quot;#,##0.00&quot; &quot;;&quot;-&quot;#,##0.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Figures'!$J$372:$AR$372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Figures'!$J$373:$AR$373</c:f>
              <c:numCache>
                <c:ptCount val="35"/>
                <c:pt idx="0">
                  <c:v>0.780014</c:v>
                </c:pt>
                <c:pt idx="1">
                  <c:v>0.775049</c:v>
                </c:pt>
                <c:pt idx="2">
                  <c:v>0.768298</c:v>
                </c:pt>
                <c:pt idx="3">
                  <c:v>0.833242</c:v>
                </c:pt>
                <c:pt idx="4">
                  <c:v>0.831461</c:v>
                </c:pt>
                <c:pt idx="5">
                  <c:v>0.796967</c:v>
                </c:pt>
                <c:pt idx="6">
                  <c:v>0.801713</c:v>
                </c:pt>
                <c:pt idx="7">
                  <c:v>0.829317</c:v>
                </c:pt>
                <c:pt idx="8">
                  <c:v>0.855176</c:v>
                </c:pt>
                <c:pt idx="9">
                  <c:v>0.820687</c:v>
                </c:pt>
                <c:pt idx="10">
                  <c:v>0.819384</c:v>
                </c:pt>
                <c:pt idx="11">
                  <c:v>0.815169</c:v>
                </c:pt>
                <c:pt idx="12">
                  <c:v>0.849784</c:v>
                </c:pt>
                <c:pt idx="13">
                  <c:v>0.851577</c:v>
                </c:pt>
                <c:pt idx="14">
                  <c:v>0.812030</c:v>
                </c:pt>
                <c:pt idx="15">
                  <c:v>0.837537</c:v>
                </c:pt>
                <c:pt idx="16">
                  <c:v>0.909663</c:v>
                </c:pt>
                <c:pt idx="17">
                  <c:v>0.881408</c:v>
                </c:pt>
                <c:pt idx="18">
                  <c:v>0.897204</c:v>
                </c:pt>
                <c:pt idx="19">
                  <c:v>0.880455</c:v>
                </c:pt>
                <c:pt idx="20">
                  <c:v>0.887859</c:v>
                </c:pt>
                <c:pt idx="21">
                  <c:v>0.895777</c:v>
                </c:pt>
                <c:pt idx="22">
                  <c:v>0.900580</c:v>
                </c:pt>
                <c:pt idx="23">
                  <c:v>0.870193</c:v>
                </c:pt>
                <c:pt idx="24">
                  <c:v>0.861866</c:v>
                </c:pt>
                <c:pt idx="25">
                  <c:v>0.918265</c:v>
                </c:pt>
                <c:pt idx="26">
                  <c:v>0.811508</c:v>
                </c:pt>
                <c:pt idx="27">
                  <c:v>0.802957</c:v>
                </c:pt>
                <c:pt idx="28">
                  <c:v>0.747066</c:v>
                </c:pt>
                <c:pt idx="29">
                  <c:v>0.835171</c:v>
                </c:pt>
                <c:pt idx="30">
                  <c:v>0.653876</c:v>
                </c:pt>
                <c:pt idx="31">
                  <c:v>0.690950</c:v>
                </c:pt>
                <c:pt idx="32">
                  <c:v>0.166138</c:v>
                </c:pt>
                <c:pt idx="33">
                  <c:v>0.000000</c:v>
                </c:pt>
                <c:pt idx="34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'TechAnnex - Figures'!$I$374</c:f>
              <c:strCache>
                <c:ptCount val="1"/>
                <c:pt idx="0">
                  <c:v>Hydrogen production</c:v>
                </c:pt>
              </c:strCache>
            </c:strRef>
          </c:tx>
          <c:spPr>
            <a:solidFill>
              <a:srgbClr val="0061A3"/>
            </a:solidFill>
            <a:ln w="12700" cap="flat">
              <a:noFill/>
              <a:miter lim="400000"/>
            </a:ln>
            <a:effectLst/>
          </c:spPr>
          <c:dLbls>
            <c:numFmt formatCode="&quot; &quot;#,##0.00&quot; &quot;;&quot;-&quot;#,##0.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Figures'!$J$372:$AR$372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Figures'!$J$374:$AR$374</c:f>
              <c:numCache>
                <c:ptCount val="35"/>
                <c:pt idx="0">
                  <c:v>0.152288</c:v>
                </c:pt>
                <c:pt idx="1">
                  <c:v>0.166657</c:v>
                </c:pt>
                <c:pt idx="2">
                  <c:v>0.158180</c:v>
                </c:pt>
                <c:pt idx="3">
                  <c:v>0.161056</c:v>
                </c:pt>
                <c:pt idx="4">
                  <c:v>0.178211</c:v>
                </c:pt>
                <c:pt idx="5">
                  <c:v>0.142577</c:v>
                </c:pt>
                <c:pt idx="6">
                  <c:v>0.166556</c:v>
                </c:pt>
                <c:pt idx="7">
                  <c:v>0.158494</c:v>
                </c:pt>
                <c:pt idx="8">
                  <c:v>0.176391</c:v>
                </c:pt>
                <c:pt idx="9">
                  <c:v>0.177284</c:v>
                </c:pt>
                <c:pt idx="10">
                  <c:v>0.182924</c:v>
                </c:pt>
                <c:pt idx="11">
                  <c:v>0.187155</c:v>
                </c:pt>
                <c:pt idx="12">
                  <c:v>0.197476</c:v>
                </c:pt>
                <c:pt idx="13">
                  <c:v>0.184349</c:v>
                </c:pt>
                <c:pt idx="14">
                  <c:v>0.175431</c:v>
                </c:pt>
                <c:pt idx="15">
                  <c:v>0.212545</c:v>
                </c:pt>
                <c:pt idx="16">
                  <c:v>0.227764</c:v>
                </c:pt>
                <c:pt idx="17">
                  <c:v>0.224898</c:v>
                </c:pt>
                <c:pt idx="18">
                  <c:v>0.246653</c:v>
                </c:pt>
                <c:pt idx="19">
                  <c:v>0.238760</c:v>
                </c:pt>
                <c:pt idx="20">
                  <c:v>0.243785</c:v>
                </c:pt>
                <c:pt idx="21">
                  <c:v>0.255342</c:v>
                </c:pt>
                <c:pt idx="22">
                  <c:v>0.251378</c:v>
                </c:pt>
                <c:pt idx="23">
                  <c:v>0.241523</c:v>
                </c:pt>
                <c:pt idx="24">
                  <c:v>0.234019</c:v>
                </c:pt>
                <c:pt idx="25">
                  <c:v>0.260166</c:v>
                </c:pt>
                <c:pt idx="26">
                  <c:v>0.172204</c:v>
                </c:pt>
                <c:pt idx="27">
                  <c:v>0.173771</c:v>
                </c:pt>
                <c:pt idx="28">
                  <c:v>0.147940</c:v>
                </c:pt>
                <c:pt idx="29">
                  <c:v>0.159040</c:v>
                </c:pt>
                <c:pt idx="30">
                  <c:v>0.134194</c:v>
                </c:pt>
                <c:pt idx="31">
                  <c:v>0.043372</c:v>
                </c:pt>
                <c:pt idx="32">
                  <c:v>0.014376</c:v>
                </c:pt>
                <c:pt idx="33">
                  <c:v>0.014376</c:v>
                </c:pt>
                <c:pt idx="34">
                  <c:v>0.014376</c:v>
                </c:pt>
              </c:numCache>
            </c:numRef>
          </c:val>
        </c:ser>
        <c:ser>
          <c:idx val="3"/>
          <c:order val="3"/>
          <c:tx>
            <c:strRef>
              <c:f>'TechAnnex - Figures'!$I$375</c:f>
              <c:strCache>
                <c:ptCount val="1"/>
                <c:pt idx="0">
                  <c:v>Manufacturing of solid fuels and other energy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&quot; &quot;#,##0.00&quot; &quot;;&quot;-&quot;#,##0.00&quot; &quot;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Figures'!$J$372:$AR$372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Figures'!$J$375:$AR$375</c:f>
              <c:numCache>
                <c:ptCount val="35"/>
                <c:pt idx="0">
                  <c:v>1.704233</c:v>
                </c:pt>
                <c:pt idx="1">
                  <c:v>1.391727</c:v>
                </c:pt>
                <c:pt idx="2">
                  <c:v>1.763220</c:v>
                </c:pt>
                <c:pt idx="3">
                  <c:v>1.654622</c:v>
                </c:pt>
                <c:pt idx="4">
                  <c:v>1.357704</c:v>
                </c:pt>
                <c:pt idx="5">
                  <c:v>0.926688</c:v>
                </c:pt>
                <c:pt idx="6">
                  <c:v>0.691314</c:v>
                </c:pt>
                <c:pt idx="7">
                  <c:v>0.336221</c:v>
                </c:pt>
                <c:pt idx="8">
                  <c:v>0.227946</c:v>
                </c:pt>
                <c:pt idx="9">
                  <c:v>0.225815</c:v>
                </c:pt>
                <c:pt idx="10">
                  <c:v>0.195051</c:v>
                </c:pt>
                <c:pt idx="11">
                  <c:v>0.207767</c:v>
                </c:pt>
                <c:pt idx="12">
                  <c:v>0.188554</c:v>
                </c:pt>
                <c:pt idx="13">
                  <c:v>0.160573</c:v>
                </c:pt>
                <c:pt idx="14">
                  <c:v>0.206306</c:v>
                </c:pt>
                <c:pt idx="15">
                  <c:v>0.202893</c:v>
                </c:pt>
                <c:pt idx="16">
                  <c:v>0.178122</c:v>
                </c:pt>
                <c:pt idx="17">
                  <c:v>0.135980</c:v>
                </c:pt>
                <c:pt idx="18">
                  <c:v>0.107888</c:v>
                </c:pt>
                <c:pt idx="19">
                  <c:v>0.175256</c:v>
                </c:pt>
                <c:pt idx="20">
                  <c:v>0.207882</c:v>
                </c:pt>
                <c:pt idx="21">
                  <c:v>0.298754</c:v>
                </c:pt>
                <c:pt idx="22">
                  <c:v>0.343169</c:v>
                </c:pt>
                <c:pt idx="23">
                  <c:v>0.301815</c:v>
                </c:pt>
                <c:pt idx="24">
                  <c:v>0.352431</c:v>
                </c:pt>
                <c:pt idx="25">
                  <c:v>0.289547</c:v>
                </c:pt>
                <c:pt idx="26">
                  <c:v>0.289828</c:v>
                </c:pt>
                <c:pt idx="27">
                  <c:v>0.299025</c:v>
                </c:pt>
                <c:pt idx="28">
                  <c:v>0.379701</c:v>
                </c:pt>
                <c:pt idx="29">
                  <c:v>0.336678</c:v>
                </c:pt>
                <c:pt idx="30">
                  <c:v>0.244493</c:v>
                </c:pt>
                <c:pt idx="31">
                  <c:v>0.244111</c:v>
                </c:pt>
                <c:pt idx="32">
                  <c:v>0.225571</c:v>
                </c:pt>
                <c:pt idx="33">
                  <c:v>0.221343</c:v>
                </c:pt>
                <c:pt idx="34">
                  <c:v>0.243955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#,##0" sourceLinked="0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"/>
          <c:y val="0.908729"/>
          <c:w val="1"/>
          <c:h val="0.091270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07001"/>
          <c:y val="0.0454269"/>
          <c:w val="0.851524"/>
          <c:h val="0.753567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Figures'!$I$397</c:f>
              <c:strCache>
                <c:ptCount val="1"/>
                <c:pt idx="0">
                  <c:v>Passenger 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Figures'!$J$396:$AD$396</c:f>
              <c:strCach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strCache>
            </c:strRef>
          </c:cat>
          <c:val>
            <c:numRef>
              <c:f>'TechAnnex - Figures'!$J$397:$X$397</c:f>
              <c:numCache>
                <c:ptCount val="15"/>
                <c:pt idx="0">
                  <c:v>8.878567</c:v>
                </c:pt>
                <c:pt idx="1">
                  <c:v>8.733896</c:v>
                </c:pt>
                <c:pt idx="2">
                  <c:v>8.571105</c:v>
                </c:pt>
                <c:pt idx="3">
                  <c:v>8.501056</c:v>
                </c:pt>
                <c:pt idx="4">
                  <c:v>8.692758</c:v>
                </c:pt>
                <c:pt idx="5">
                  <c:v>9.001260</c:v>
                </c:pt>
                <c:pt idx="6">
                  <c:v>9.209583</c:v>
                </c:pt>
                <c:pt idx="7">
                  <c:v>9.680009</c:v>
                </c:pt>
                <c:pt idx="8">
                  <c:v>9.768436</c:v>
                </c:pt>
                <c:pt idx="9">
                  <c:v>9.533207</c:v>
                </c:pt>
                <c:pt idx="10">
                  <c:v>8.569039</c:v>
                </c:pt>
                <c:pt idx="11">
                  <c:v>8.854103</c:v>
                </c:pt>
                <c:pt idx="12">
                  <c:v>8.595825</c:v>
                </c:pt>
                <c:pt idx="13">
                  <c:v>8.789848</c:v>
                </c:pt>
                <c:pt idx="14">
                  <c:v>8.737088</c:v>
                </c:pt>
              </c:numCache>
            </c:numRef>
          </c:val>
        </c:ser>
        <c:ser>
          <c:idx val="1"/>
          <c:order val="1"/>
          <c:tx>
            <c:strRef>
              <c:f>'TechAnnex - Figures'!$I$398</c:f>
              <c:strCache>
                <c:ptCount val="1"/>
                <c:pt idx="0">
                  <c:v>Freight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Figures'!$J$396:$AD$396</c:f>
              <c:strCach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strCache>
            </c:strRef>
          </c:cat>
          <c:val>
            <c:numRef>
              <c:f>'TechAnnex - Figures'!$J$398:$X$398</c:f>
              <c:numCache>
                <c:ptCount val="15"/>
                <c:pt idx="0">
                  <c:v>3.445411</c:v>
                </c:pt>
                <c:pt idx="1">
                  <c:v>3.552961</c:v>
                </c:pt>
                <c:pt idx="2">
                  <c:v>3.557624</c:v>
                </c:pt>
                <c:pt idx="3">
                  <c:v>3.657417</c:v>
                </c:pt>
                <c:pt idx="4">
                  <c:v>3.773010</c:v>
                </c:pt>
                <c:pt idx="5">
                  <c:v>3.904194</c:v>
                </c:pt>
                <c:pt idx="6">
                  <c:v>3.727671</c:v>
                </c:pt>
                <c:pt idx="7">
                  <c:v>4.082097</c:v>
                </c:pt>
                <c:pt idx="8">
                  <c:v>4.234388</c:v>
                </c:pt>
                <c:pt idx="9">
                  <c:v>4.047071</c:v>
                </c:pt>
                <c:pt idx="10">
                  <c:v>3.871308</c:v>
                </c:pt>
                <c:pt idx="11">
                  <c:v>4.126897</c:v>
                </c:pt>
                <c:pt idx="12">
                  <c:v>4.028425</c:v>
                </c:pt>
                <c:pt idx="13">
                  <c:v>4.062532</c:v>
                </c:pt>
                <c:pt idx="14">
                  <c:v>4.069644</c:v>
                </c:pt>
              </c:numCache>
            </c:numRef>
          </c:val>
        </c:ser>
        <c:ser>
          <c:idx val="2"/>
          <c:order val="2"/>
          <c:tx>
            <c:strRef>
              <c:f>'TechAnnex - Figures'!$I$399</c:f>
              <c:strCache>
                <c:ptCount val="1"/>
                <c:pt idx="0">
                  <c:v>Aviation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Figures'!$J$396:$AD$396</c:f>
              <c:strCach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strCache>
            </c:strRef>
          </c:cat>
          <c:val>
            <c:numRef>
              <c:f>'TechAnnex - Figures'!$J$399:$X$399</c:f>
              <c:numCache>
                <c:ptCount val="15"/>
                <c:pt idx="0">
                  <c:v>0.963884</c:v>
                </c:pt>
                <c:pt idx="1">
                  <c:v>0.988320</c:v>
                </c:pt>
                <c:pt idx="2">
                  <c:v>0.819785</c:v>
                </c:pt>
                <c:pt idx="3">
                  <c:v>0.862825</c:v>
                </c:pt>
                <c:pt idx="4">
                  <c:v>0.817384</c:v>
                </c:pt>
                <c:pt idx="5">
                  <c:v>0.855631</c:v>
                </c:pt>
                <c:pt idx="6">
                  <c:v>0.925498</c:v>
                </c:pt>
                <c:pt idx="7">
                  <c:v>0.995864</c:v>
                </c:pt>
                <c:pt idx="8">
                  <c:v>1.078021</c:v>
                </c:pt>
                <c:pt idx="9">
                  <c:v>1.024149</c:v>
                </c:pt>
                <c:pt idx="10">
                  <c:v>0.709126</c:v>
                </c:pt>
                <c:pt idx="11">
                  <c:v>0.823836</c:v>
                </c:pt>
                <c:pt idx="12">
                  <c:v>0.842146</c:v>
                </c:pt>
                <c:pt idx="13">
                  <c:v>0.922041</c:v>
                </c:pt>
                <c:pt idx="14">
                  <c:v>0.907830</c:v>
                </c:pt>
              </c:numCache>
            </c:numRef>
          </c:val>
        </c:ser>
        <c:ser>
          <c:idx val="3"/>
          <c:order val="3"/>
          <c:tx>
            <c:strRef>
              <c:f>'TechAnnex - Figures'!$I$400</c:f>
              <c:strCache>
                <c:ptCount val="1"/>
                <c:pt idx="0">
                  <c:v>Provisional</c:v>
                </c:pt>
              </c:strCache>
            </c:strRef>
          </c:tx>
          <c:spPr>
            <a:noFill/>
            <a:ln w="12700" cap="flat">
              <a:noFill/>
              <a:miter lim="400000"/>
            </a:ln>
            <a:effectLst/>
          </c:spPr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Figures'!$J$396:$AD$396</c:f>
              <c:strCach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strCache>
            </c:strRef>
          </c:cat>
          <c:val>
            <c:numRef>
              <c:f>'TechAnnex - Figures'!$J$400:$Y$400</c:f>
              <c:numCache>
                <c:ptCount val="1"/>
                <c:pt idx="15">
                  <c:v>13.623262</c:v>
                </c:pt>
              </c:numCache>
            </c:numRef>
          </c:val>
        </c:ser>
        <c:ser>
          <c:idx val="4"/>
          <c:order val="4"/>
          <c:tx>
            <c:strRef>
              <c:f>'TechAnnex - Figures'!$I$401</c:f>
              <c:strCache>
                <c:ptCount val="1"/>
                <c:pt idx="0">
                  <c:v>Government's 2026 projection</c:v>
                </c:pt>
              </c:strCache>
            </c:strRef>
          </c:tx>
          <c:spPr>
            <a:solidFill>
              <a:schemeClr val="accent5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dLbls>
            <c:numFmt formatCode="General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Figures'!$J$396:$AD$396</c:f>
              <c:strCach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strCache>
            </c:strRef>
          </c:cat>
          <c:val>
            <c:numRef>
              <c:f>'TechAnnex - Figures'!$J$401:$AD$401</c:f>
              <c:numCache>
                <c:ptCount val="7"/>
                <c:pt idx="14">
                  <c:v>14.309213</c:v>
                </c:pt>
                <c:pt idx="15">
                  <c:v>14.233152</c:v>
                </c:pt>
                <c:pt idx="16">
                  <c:v>14.206560</c:v>
                </c:pt>
                <c:pt idx="17">
                  <c:v>14.183677</c:v>
                </c:pt>
                <c:pt idx="18">
                  <c:v>14.125062</c:v>
                </c:pt>
                <c:pt idx="19">
                  <c:v>14.069195</c:v>
                </c:pt>
                <c:pt idx="20">
                  <c:v>13.953068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7.5"/>
        <c:minorUnit val="3.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219518"/>
          <c:y val="0.942073"/>
          <c:w val="0.978048"/>
          <c:h val="0.057926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15937"/>
          <c:y val="0.0495277"/>
          <c:w val="0.871547"/>
          <c:h val="0.721928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Figures'!$I$419</c:f>
              <c:strCache>
                <c:ptCount val="1"/>
                <c:pt idx="0">
                  <c:v>Light passenger vehicles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Figures'!$J$418:$X$418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'TechAnnex - Figures'!$J$419:$X$419</c:f>
              <c:numCache>
                <c:ptCount val="15"/>
                <c:pt idx="0">
                  <c:v>6.962313</c:v>
                </c:pt>
                <c:pt idx="1">
                  <c:v>6.797112</c:v>
                </c:pt>
                <c:pt idx="2">
                  <c:v>6.627291</c:v>
                </c:pt>
                <c:pt idx="3">
                  <c:v>6.534760</c:v>
                </c:pt>
                <c:pt idx="4">
                  <c:v>6.629172</c:v>
                </c:pt>
                <c:pt idx="5">
                  <c:v>6.820958</c:v>
                </c:pt>
                <c:pt idx="6">
                  <c:v>6.942899</c:v>
                </c:pt>
                <c:pt idx="7">
                  <c:v>7.158305</c:v>
                </c:pt>
                <c:pt idx="8">
                  <c:v>7.101837</c:v>
                </c:pt>
                <c:pt idx="9">
                  <c:v>6.967285</c:v>
                </c:pt>
                <c:pt idx="10">
                  <c:v>6.080221</c:v>
                </c:pt>
                <c:pt idx="11">
                  <c:v>6.203353</c:v>
                </c:pt>
                <c:pt idx="12">
                  <c:v>5.906280</c:v>
                </c:pt>
                <c:pt idx="13">
                  <c:v>6.038930</c:v>
                </c:pt>
                <c:pt idx="14">
                  <c:v>5.984895</c:v>
                </c:pt>
              </c:numCache>
            </c:numRef>
          </c:val>
        </c:ser>
        <c:ser>
          <c:idx val="1"/>
          <c:order val="1"/>
          <c:tx>
            <c:strRef>
              <c:f>'TechAnnex - Figures'!$I$420</c:f>
              <c:strCache>
                <c:ptCount val="1"/>
                <c:pt idx="0">
                  <c:v>Light commercial vehicles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Figures'!$J$418:$X$418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'TechAnnex - Figures'!$J$420:$X$420</c:f>
              <c:numCache>
                <c:ptCount val="15"/>
                <c:pt idx="0">
                  <c:v>1.870496</c:v>
                </c:pt>
                <c:pt idx="1">
                  <c:v>1.892596</c:v>
                </c:pt>
                <c:pt idx="2">
                  <c:v>1.900585</c:v>
                </c:pt>
                <c:pt idx="3">
                  <c:v>1.922820</c:v>
                </c:pt>
                <c:pt idx="4">
                  <c:v>2.019493</c:v>
                </c:pt>
                <c:pt idx="5">
                  <c:v>2.135059</c:v>
                </c:pt>
                <c:pt idx="6">
                  <c:v>2.220772</c:v>
                </c:pt>
                <c:pt idx="7">
                  <c:v>2.475028</c:v>
                </c:pt>
                <c:pt idx="8">
                  <c:v>2.619016</c:v>
                </c:pt>
                <c:pt idx="9">
                  <c:v>2.516828</c:v>
                </c:pt>
                <c:pt idx="10">
                  <c:v>2.444057</c:v>
                </c:pt>
                <c:pt idx="11">
                  <c:v>2.605981</c:v>
                </c:pt>
                <c:pt idx="12">
                  <c:v>2.648098</c:v>
                </c:pt>
                <c:pt idx="13">
                  <c:v>2.710228</c:v>
                </c:pt>
                <c:pt idx="14">
                  <c:v>2.711846</c:v>
                </c:pt>
              </c:numCache>
            </c:numRef>
          </c:val>
        </c:ser>
        <c:ser>
          <c:idx val="2"/>
          <c:order val="2"/>
          <c:tx>
            <c:strRef>
              <c:f>'TechAnnex - Figures'!$I$421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rgbClr val="003A5D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Figures'!$J$418:$X$418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'TechAnnex - Figures'!$J$421:$X$421</c:f>
              <c:numCache>
                <c:ptCount val="15"/>
                <c:pt idx="0">
                  <c:v>0.045759</c:v>
                </c:pt>
                <c:pt idx="1">
                  <c:v>0.044188</c:v>
                </c:pt>
                <c:pt idx="2">
                  <c:v>0.043229</c:v>
                </c:pt>
                <c:pt idx="3">
                  <c:v>0.043475</c:v>
                </c:pt>
                <c:pt idx="4">
                  <c:v>0.044092</c:v>
                </c:pt>
                <c:pt idx="5">
                  <c:v>0.045243</c:v>
                </c:pt>
                <c:pt idx="6">
                  <c:v>0.045912</c:v>
                </c:pt>
                <c:pt idx="7">
                  <c:v>0.046676</c:v>
                </c:pt>
                <c:pt idx="8">
                  <c:v>0.047583</c:v>
                </c:pt>
                <c:pt idx="9">
                  <c:v>0.049093</c:v>
                </c:pt>
                <c:pt idx="10">
                  <c:v>0.044761</c:v>
                </c:pt>
                <c:pt idx="11">
                  <c:v>0.044769</c:v>
                </c:pt>
                <c:pt idx="12">
                  <c:v>0.041447</c:v>
                </c:pt>
                <c:pt idx="13">
                  <c:v>0.040690</c:v>
                </c:pt>
                <c:pt idx="14">
                  <c:v>0.040348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MtCO₂e 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2.5"/>
        <c:minorUnit val="1.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484586"/>
          <c:y val="0.937972"/>
          <c:w val="0.923534"/>
          <c:h val="0.062027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60264"/>
          <c:y val="0.0544863"/>
          <c:w val="0.918974"/>
          <c:h val="0.710553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Figures'!$I$438</c:f>
              <c:strCache>
                <c:ptCount val="1"/>
                <c:pt idx="0">
                  <c:v>Road freight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Figures'!$J$437:$AG$437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'TechAnnex - Figures'!$J$438:$AG$438</c:f>
              <c:numCache>
                <c:ptCount val="24"/>
                <c:pt idx="0">
                  <c:v>2.198861</c:v>
                </c:pt>
                <c:pt idx="1">
                  <c:v>2.377228</c:v>
                </c:pt>
                <c:pt idx="2">
                  <c:v>2.438257</c:v>
                </c:pt>
                <c:pt idx="3">
                  <c:v>2.458578</c:v>
                </c:pt>
                <c:pt idx="4">
                  <c:v>2.633166</c:v>
                </c:pt>
                <c:pt idx="5">
                  <c:v>2.713519</c:v>
                </c:pt>
                <c:pt idx="6">
                  <c:v>2.819128</c:v>
                </c:pt>
                <c:pt idx="7">
                  <c:v>2.883919</c:v>
                </c:pt>
                <c:pt idx="8">
                  <c:v>2.809626</c:v>
                </c:pt>
                <c:pt idx="9">
                  <c:v>3.009776</c:v>
                </c:pt>
                <c:pt idx="10">
                  <c:v>3.088695</c:v>
                </c:pt>
                <c:pt idx="11">
                  <c:v>3.091654</c:v>
                </c:pt>
                <c:pt idx="12">
                  <c:v>3.103331</c:v>
                </c:pt>
                <c:pt idx="13">
                  <c:v>3.244047</c:v>
                </c:pt>
                <c:pt idx="14">
                  <c:v>3.327334</c:v>
                </c:pt>
                <c:pt idx="15">
                  <c:v>3.315813</c:v>
                </c:pt>
                <c:pt idx="16">
                  <c:v>3.688383</c:v>
                </c:pt>
                <c:pt idx="17">
                  <c:v>3.836517</c:v>
                </c:pt>
                <c:pt idx="18">
                  <c:v>3.574915</c:v>
                </c:pt>
                <c:pt idx="19">
                  <c:v>3.472217</c:v>
                </c:pt>
                <c:pt idx="20">
                  <c:v>3.770954</c:v>
                </c:pt>
                <c:pt idx="21">
                  <c:v>3.770198</c:v>
                </c:pt>
                <c:pt idx="22">
                  <c:v>3.809904</c:v>
                </c:pt>
                <c:pt idx="23">
                  <c:v>3.818661</c:v>
                </c:pt>
              </c:numCache>
            </c:numRef>
          </c:val>
        </c:ser>
        <c:ser>
          <c:idx val="1"/>
          <c:order val="1"/>
          <c:tx>
            <c:strRef>
              <c:f>'TechAnnex - Figures'!$I$439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Figures'!$J$437:$AG$437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'TechAnnex - Figures'!$J$439:$AG$439</c:f>
              <c:numCache>
                <c:ptCount val="24"/>
                <c:pt idx="0">
                  <c:v>0.213193</c:v>
                </c:pt>
                <c:pt idx="1">
                  <c:v>0.178186</c:v>
                </c:pt>
                <c:pt idx="2">
                  <c:v>0.186312</c:v>
                </c:pt>
                <c:pt idx="3">
                  <c:v>0.192249</c:v>
                </c:pt>
                <c:pt idx="4">
                  <c:v>0.170575</c:v>
                </c:pt>
                <c:pt idx="5">
                  <c:v>0.172811</c:v>
                </c:pt>
                <c:pt idx="6">
                  <c:v>0.176111</c:v>
                </c:pt>
                <c:pt idx="7">
                  <c:v>0.170440</c:v>
                </c:pt>
                <c:pt idx="8">
                  <c:v>0.180250</c:v>
                </c:pt>
                <c:pt idx="9">
                  <c:v>0.157348</c:v>
                </c:pt>
                <c:pt idx="10">
                  <c:v>0.168067</c:v>
                </c:pt>
                <c:pt idx="11">
                  <c:v>0.169171</c:v>
                </c:pt>
                <c:pt idx="12">
                  <c:v>0.162682</c:v>
                </c:pt>
                <c:pt idx="13">
                  <c:v>0.157282</c:v>
                </c:pt>
                <c:pt idx="14">
                  <c:v>0.153307</c:v>
                </c:pt>
                <c:pt idx="15">
                  <c:v>0.142832</c:v>
                </c:pt>
                <c:pt idx="16">
                  <c:v>0.122998</c:v>
                </c:pt>
                <c:pt idx="17">
                  <c:v>0.133663</c:v>
                </c:pt>
                <c:pt idx="18">
                  <c:v>0.140052</c:v>
                </c:pt>
                <c:pt idx="19">
                  <c:v>0.124765</c:v>
                </c:pt>
                <c:pt idx="20">
                  <c:v>0.129960</c:v>
                </c:pt>
                <c:pt idx="21">
                  <c:v>0.127383</c:v>
                </c:pt>
                <c:pt idx="22">
                  <c:v>0.119677</c:v>
                </c:pt>
                <c:pt idx="23">
                  <c:v>0.111648</c:v>
                </c:pt>
              </c:numCache>
            </c:numRef>
          </c:val>
        </c:ser>
        <c:ser>
          <c:idx val="2"/>
          <c:order val="2"/>
          <c:tx>
            <c:strRef>
              <c:f>'TechAnnex - Figures'!$I$440</c:f>
              <c:strCache>
                <c:ptCount val="1"/>
                <c:pt idx="0">
                  <c:v>Coastal shipping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Figures'!$J$437:$AG$437</c:f>
              <c:strCache>
                <c:ptCount val="2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'TechAnnex - Figures'!$J$440:$AG$440</c:f>
              <c:numCache>
                <c:ptCount val="24"/>
                <c:pt idx="0">
                  <c:v>0.349293</c:v>
                </c:pt>
                <c:pt idx="1">
                  <c:v>0.397871</c:v>
                </c:pt>
                <c:pt idx="2">
                  <c:v>0.406194</c:v>
                </c:pt>
                <c:pt idx="3">
                  <c:v>0.366600</c:v>
                </c:pt>
                <c:pt idx="4">
                  <c:v>0.428194</c:v>
                </c:pt>
                <c:pt idx="5">
                  <c:v>0.338117</c:v>
                </c:pt>
                <c:pt idx="6">
                  <c:v>0.362212</c:v>
                </c:pt>
                <c:pt idx="7">
                  <c:v>0.291835</c:v>
                </c:pt>
                <c:pt idx="8">
                  <c:v>0.297316</c:v>
                </c:pt>
                <c:pt idx="9">
                  <c:v>0.278287</c:v>
                </c:pt>
                <c:pt idx="10">
                  <c:v>0.296199</c:v>
                </c:pt>
                <c:pt idx="11">
                  <c:v>0.296799</c:v>
                </c:pt>
                <c:pt idx="12">
                  <c:v>0.391403</c:v>
                </c:pt>
                <c:pt idx="13">
                  <c:v>0.371682</c:v>
                </c:pt>
                <c:pt idx="14">
                  <c:v>0.423552</c:v>
                </c:pt>
                <c:pt idx="15">
                  <c:v>0.269027</c:v>
                </c:pt>
                <c:pt idx="16">
                  <c:v>0.270716</c:v>
                </c:pt>
                <c:pt idx="17">
                  <c:v>0.264208</c:v>
                </c:pt>
                <c:pt idx="18">
                  <c:v>0.332104</c:v>
                </c:pt>
                <c:pt idx="19">
                  <c:v>0.274326</c:v>
                </c:pt>
                <c:pt idx="20">
                  <c:v>0.225983</c:v>
                </c:pt>
                <c:pt idx="21">
                  <c:v>0.130844</c:v>
                </c:pt>
                <c:pt idx="22">
                  <c:v>0.132950</c:v>
                </c:pt>
                <c:pt idx="23">
                  <c:v>0.139334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2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MtCO₂e </a:t>
                </a:r>
              </a:p>
            </c:rich>
          </c:tx>
          <c:layout/>
          <c:overlay val="1"/>
        </c:title>
        <c:numFmt formatCode="0" sourceLinked="0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.25"/>
        <c:minorUnit val="0.6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47455"/>
          <c:y val="0.933014"/>
          <c:w val="0.506322"/>
          <c:h val="0.066986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4916"/>
          <c:y val="0.0525946"/>
          <c:w val="0.825291"/>
          <c:h val="0.758738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Figures'!$I$533</c:f>
              <c:strCache>
                <c:ptCount val="1"/>
                <c:pt idx="0">
                  <c:v>Enteric Fermentation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Figures'!$J$532:$AR$532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Figures'!$J$533:$AR$533</c:f>
              <c:numCache>
                <c:ptCount val="35"/>
                <c:pt idx="0">
                  <c:v>31.073190</c:v>
                </c:pt>
                <c:pt idx="1">
                  <c:v>31.276019</c:v>
                </c:pt>
                <c:pt idx="2">
                  <c:v>30.780578</c:v>
                </c:pt>
                <c:pt idx="3">
                  <c:v>30.765418</c:v>
                </c:pt>
                <c:pt idx="4">
                  <c:v>32.040607</c:v>
                </c:pt>
                <c:pt idx="5">
                  <c:v>32.378832</c:v>
                </c:pt>
                <c:pt idx="6">
                  <c:v>32.952092</c:v>
                </c:pt>
                <c:pt idx="7">
                  <c:v>33.509142</c:v>
                </c:pt>
                <c:pt idx="8">
                  <c:v>32.764680</c:v>
                </c:pt>
                <c:pt idx="9">
                  <c:v>32.624057</c:v>
                </c:pt>
                <c:pt idx="10">
                  <c:v>33.609852</c:v>
                </c:pt>
                <c:pt idx="11">
                  <c:v>33.802120</c:v>
                </c:pt>
                <c:pt idx="12">
                  <c:v>33.569259</c:v>
                </c:pt>
                <c:pt idx="13">
                  <c:v>34.137849</c:v>
                </c:pt>
                <c:pt idx="14">
                  <c:v>34.313953</c:v>
                </c:pt>
                <c:pt idx="15">
                  <c:v>34.405299</c:v>
                </c:pt>
                <c:pt idx="16">
                  <c:v>34.452339</c:v>
                </c:pt>
                <c:pt idx="17">
                  <c:v>33.462998</c:v>
                </c:pt>
                <c:pt idx="18">
                  <c:v>32.557590</c:v>
                </c:pt>
                <c:pt idx="19">
                  <c:v>32.427721</c:v>
                </c:pt>
                <c:pt idx="20">
                  <c:v>32.395580</c:v>
                </c:pt>
                <c:pt idx="21">
                  <c:v>32.676180</c:v>
                </c:pt>
                <c:pt idx="22">
                  <c:v>33.524081</c:v>
                </c:pt>
                <c:pt idx="23">
                  <c:v>33.479284</c:v>
                </c:pt>
                <c:pt idx="24">
                  <c:v>33.635848</c:v>
                </c:pt>
                <c:pt idx="25">
                  <c:v>33.249487</c:v>
                </c:pt>
                <c:pt idx="26">
                  <c:v>32.815484</c:v>
                </c:pt>
                <c:pt idx="27">
                  <c:v>32.911054</c:v>
                </c:pt>
                <c:pt idx="28">
                  <c:v>33.055346</c:v>
                </c:pt>
                <c:pt idx="29">
                  <c:v>33.238065</c:v>
                </c:pt>
                <c:pt idx="30">
                  <c:v>33.104337</c:v>
                </c:pt>
                <c:pt idx="31">
                  <c:v>33.129056</c:v>
                </c:pt>
                <c:pt idx="32">
                  <c:v>32.347145</c:v>
                </c:pt>
                <c:pt idx="33">
                  <c:v>31.731513</c:v>
                </c:pt>
                <c:pt idx="34">
                  <c:v>31.588313</c:v>
                </c:pt>
              </c:numCache>
            </c:numRef>
          </c:val>
        </c:ser>
        <c:ser>
          <c:idx val="1"/>
          <c:order val="1"/>
          <c:tx>
            <c:strRef>
              <c:f>'TechAnnex - Figures'!$I$534</c:f>
              <c:strCache>
                <c:ptCount val="1"/>
                <c:pt idx="0">
                  <c:v>Soils, fertiliser, lime</c:v>
                </c:pt>
              </c:strCache>
            </c:strRef>
          </c:tx>
          <c:spPr>
            <a:solidFill>
              <a:schemeClr val="accent5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Figures'!$J$532:$AR$532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Figures'!$J$534:$AR$534</c:f>
              <c:numCache>
                <c:ptCount val="35"/>
                <c:pt idx="0">
                  <c:v>4.796084</c:v>
                </c:pt>
                <c:pt idx="1">
                  <c:v>4.927235</c:v>
                </c:pt>
                <c:pt idx="2">
                  <c:v>4.965018</c:v>
                </c:pt>
                <c:pt idx="3">
                  <c:v>5.163726</c:v>
                </c:pt>
                <c:pt idx="4">
                  <c:v>5.428575</c:v>
                </c:pt>
                <c:pt idx="5">
                  <c:v>5.706529</c:v>
                </c:pt>
                <c:pt idx="6">
                  <c:v>5.774303</c:v>
                </c:pt>
                <c:pt idx="7">
                  <c:v>5.828728</c:v>
                </c:pt>
                <c:pt idx="8">
                  <c:v>5.873268</c:v>
                </c:pt>
                <c:pt idx="9">
                  <c:v>5.997401</c:v>
                </c:pt>
                <c:pt idx="10">
                  <c:v>6.260823</c:v>
                </c:pt>
                <c:pt idx="11">
                  <c:v>6.663517</c:v>
                </c:pt>
                <c:pt idx="12">
                  <c:v>6.911687</c:v>
                </c:pt>
                <c:pt idx="13">
                  <c:v>7.079995</c:v>
                </c:pt>
                <c:pt idx="14">
                  <c:v>7.172756</c:v>
                </c:pt>
                <c:pt idx="15">
                  <c:v>7.256970</c:v>
                </c:pt>
                <c:pt idx="16">
                  <c:v>6.946825</c:v>
                </c:pt>
                <c:pt idx="17">
                  <c:v>6.851855</c:v>
                </c:pt>
                <c:pt idx="18">
                  <c:v>6.794792</c:v>
                </c:pt>
                <c:pt idx="19">
                  <c:v>6.787052</c:v>
                </c:pt>
                <c:pt idx="20">
                  <c:v>6.947973</c:v>
                </c:pt>
                <c:pt idx="21">
                  <c:v>7.144406</c:v>
                </c:pt>
                <c:pt idx="22">
                  <c:v>7.286437</c:v>
                </c:pt>
                <c:pt idx="23">
                  <c:v>7.208107</c:v>
                </c:pt>
                <c:pt idx="24">
                  <c:v>7.373052</c:v>
                </c:pt>
                <c:pt idx="25">
                  <c:v>7.452527</c:v>
                </c:pt>
                <c:pt idx="26">
                  <c:v>7.376457</c:v>
                </c:pt>
                <c:pt idx="27">
                  <c:v>7.379646</c:v>
                </c:pt>
                <c:pt idx="28">
                  <c:v>7.516454</c:v>
                </c:pt>
                <c:pt idx="29">
                  <c:v>7.458735</c:v>
                </c:pt>
                <c:pt idx="30">
                  <c:v>7.488113</c:v>
                </c:pt>
                <c:pt idx="31">
                  <c:v>7.316786</c:v>
                </c:pt>
                <c:pt idx="32">
                  <c:v>7.157248</c:v>
                </c:pt>
                <c:pt idx="33">
                  <c:v>6.830876</c:v>
                </c:pt>
                <c:pt idx="34">
                  <c:v>6.822794</c:v>
                </c:pt>
              </c:numCache>
            </c:numRef>
          </c:val>
        </c:ser>
        <c:ser>
          <c:idx val="2"/>
          <c:order val="2"/>
          <c:tx>
            <c:strRef>
              <c:f>'TechAnnex - Figures'!$I$535</c:f>
              <c:strCache>
                <c:ptCount val="1"/>
                <c:pt idx="0">
                  <c:v>Manure Management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Figures'!$J$532:$AR$532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Figures'!$J$535:$AR$535</c:f>
              <c:numCache>
                <c:ptCount val="35"/>
                <c:pt idx="0">
                  <c:v>0.851133</c:v>
                </c:pt>
                <c:pt idx="1">
                  <c:v>0.871992</c:v>
                </c:pt>
                <c:pt idx="2">
                  <c:v>0.878844</c:v>
                </c:pt>
                <c:pt idx="3">
                  <c:v>0.901054</c:v>
                </c:pt>
                <c:pt idx="4">
                  <c:v>0.945053</c:v>
                </c:pt>
                <c:pt idx="5">
                  <c:v>0.983264</c:v>
                </c:pt>
                <c:pt idx="6">
                  <c:v>1.023528</c:v>
                </c:pt>
                <c:pt idx="7">
                  <c:v>1.051253</c:v>
                </c:pt>
                <c:pt idx="8">
                  <c:v>1.034451</c:v>
                </c:pt>
                <c:pt idx="9">
                  <c:v>1.036461</c:v>
                </c:pt>
                <c:pt idx="10">
                  <c:v>1.092814</c:v>
                </c:pt>
                <c:pt idx="11">
                  <c:v>1.137790</c:v>
                </c:pt>
                <c:pt idx="12">
                  <c:v>1.161537</c:v>
                </c:pt>
                <c:pt idx="13">
                  <c:v>1.207950</c:v>
                </c:pt>
                <c:pt idx="14">
                  <c:v>1.218205</c:v>
                </c:pt>
                <c:pt idx="15">
                  <c:v>1.221167</c:v>
                </c:pt>
                <c:pt idx="16">
                  <c:v>1.245811</c:v>
                </c:pt>
                <c:pt idx="17">
                  <c:v>1.235842</c:v>
                </c:pt>
                <c:pt idx="18">
                  <c:v>1.269560</c:v>
                </c:pt>
                <c:pt idx="19">
                  <c:v>1.323193</c:v>
                </c:pt>
                <c:pt idx="20">
                  <c:v>1.365810</c:v>
                </c:pt>
                <c:pt idx="21">
                  <c:v>1.446082</c:v>
                </c:pt>
                <c:pt idx="22">
                  <c:v>1.498603</c:v>
                </c:pt>
                <c:pt idx="23">
                  <c:v>1.568389</c:v>
                </c:pt>
                <c:pt idx="24">
                  <c:v>1.665941</c:v>
                </c:pt>
                <c:pt idx="25">
                  <c:v>1.707075</c:v>
                </c:pt>
                <c:pt idx="26">
                  <c:v>1.717993</c:v>
                </c:pt>
                <c:pt idx="27">
                  <c:v>1.714860</c:v>
                </c:pt>
                <c:pt idx="28">
                  <c:v>1.725655</c:v>
                </c:pt>
                <c:pt idx="29">
                  <c:v>1.733853</c:v>
                </c:pt>
                <c:pt idx="30">
                  <c:v>1.755411</c:v>
                </c:pt>
                <c:pt idx="31">
                  <c:v>1.757070</c:v>
                </c:pt>
                <c:pt idx="32">
                  <c:v>1.723013</c:v>
                </c:pt>
                <c:pt idx="33">
                  <c:v>1.706177</c:v>
                </c:pt>
                <c:pt idx="34">
                  <c:v>1.717037</c:v>
                </c:pt>
              </c:numCache>
            </c:numRef>
          </c:val>
        </c:ser>
        <c:ser>
          <c:idx val="3"/>
          <c:order val="3"/>
          <c:tx>
            <c:strRef>
              <c:f>'TechAnnex - Figures'!$I$536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Figures'!$J$532:$AR$532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Figures'!$J$536:$AR$536</c:f>
              <c:numCache>
                <c:ptCount val="35"/>
                <c:pt idx="0">
                  <c:v>0.029575</c:v>
                </c:pt>
                <c:pt idx="1">
                  <c:v>0.026107</c:v>
                </c:pt>
                <c:pt idx="2">
                  <c:v>0.024721</c:v>
                </c:pt>
                <c:pt idx="3">
                  <c:v>0.028543</c:v>
                </c:pt>
                <c:pt idx="4">
                  <c:v>0.030078</c:v>
                </c:pt>
                <c:pt idx="5">
                  <c:v>0.026129</c:v>
                </c:pt>
                <c:pt idx="6">
                  <c:v>0.030156</c:v>
                </c:pt>
                <c:pt idx="7">
                  <c:v>0.034359</c:v>
                </c:pt>
                <c:pt idx="8">
                  <c:v>0.030797</c:v>
                </c:pt>
                <c:pt idx="9">
                  <c:v>0.030649</c:v>
                </c:pt>
                <c:pt idx="10">
                  <c:v>0.030532</c:v>
                </c:pt>
                <c:pt idx="11">
                  <c:v>0.033892</c:v>
                </c:pt>
                <c:pt idx="12">
                  <c:v>0.033508</c:v>
                </c:pt>
                <c:pt idx="13">
                  <c:v>0.031997</c:v>
                </c:pt>
                <c:pt idx="14">
                  <c:v>0.023808</c:v>
                </c:pt>
                <c:pt idx="15">
                  <c:v>0.028538</c:v>
                </c:pt>
                <c:pt idx="16">
                  <c:v>0.027015</c:v>
                </c:pt>
                <c:pt idx="17">
                  <c:v>0.033568</c:v>
                </c:pt>
                <c:pt idx="18">
                  <c:v>0.027720</c:v>
                </c:pt>
                <c:pt idx="19">
                  <c:v>0.027264</c:v>
                </c:pt>
                <c:pt idx="20">
                  <c:v>0.031276</c:v>
                </c:pt>
                <c:pt idx="21">
                  <c:v>0.021275</c:v>
                </c:pt>
                <c:pt idx="22">
                  <c:v>0.033934</c:v>
                </c:pt>
                <c:pt idx="23">
                  <c:v>0.035074</c:v>
                </c:pt>
                <c:pt idx="24">
                  <c:v>0.029255</c:v>
                </c:pt>
                <c:pt idx="25">
                  <c:v>0.019910</c:v>
                </c:pt>
                <c:pt idx="26">
                  <c:v>0.025972</c:v>
                </c:pt>
                <c:pt idx="27">
                  <c:v>0.025178</c:v>
                </c:pt>
                <c:pt idx="28">
                  <c:v>0.020420</c:v>
                </c:pt>
                <c:pt idx="29">
                  <c:v>0.026123</c:v>
                </c:pt>
                <c:pt idx="30">
                  <c:v>0.026042</c:v>
                </c:pt>
                <c:pt idx="31">
                  <c:v>0.024402</c:v>
                </c:pt>
                <c:pt idx="32">
                  <c:v>0.020583</c:v>
                </c:pt>
                <c:pt idx="33">
                  <c:v>0.017943</c:v>
                </c:pt>
                <c:pt idx="34">
                  <c:v>0.020277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1"/>
        <c:minorUnit val="5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"/>
          <c:y val="0.934905"/>
          <c:w val="1"/>
          <c:h val="0.065094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16538"/>
          <c:y val="0.051664"/>
          <c:w val="0.828448"/>
          <c:h val="0.736473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Figures'!$I$553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Figures'!$J$552:$AR$552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Figures'!$J$553:$AR$553</c:f>
              <c:numCache>
                <c:ptCount val="35"/>
                <c:pt idx="0">
                  <c:v>0.265324</c:v>
                </c:pt>
                <c:pt idx="1">
                  <c:v>0.277712</c:v>
                </c:pt>
                <c:pt idx="2">
                  <c:v>0.282582</c:v>
                </c:pt>
                <c:pt idx="3">
                  <c:v>0.291796</c:v>
                </c:pt>
                <c:pt idx="4">
                  <c:v>0.308649</c:v>
                </c:pt>
                <c:pt idx="5">
                  <c:v>0.328741</c:v>
                </c:pt>
                <c:pt idx="6">
                  <c:v>0.348806</c:v>
                </c:pt>
                <c:pt idx="7">
                  <c:v>0.357667</c:v>
                </c:pt>
                <c:pt idx="8">
                  <c:v>0.357715</c:v>
                </c:pt>
                <c:pt idx="9">
                  <c:v>0.360312</c:v>
                </c:pt>
                <c:pt idx="10">
                  <c:v>0.390731</c:v>
                </c:pt>
                <c:pt idx="11">
                  <c:v>0.422703</c:v>
                </c:pt>
                <c:pt idx="12">
                  <c:v>0.442708</c:v>
                </c:pt>
                <c:pt idx="13">
                  <c:v>0.455998</c:v>
                </c:pt>
                <c:pt idx="14">
                  <c:v>0.453401</c:v>
                </c:pt>
                <c:pt idx="15">
                  <c:v>0.448180</c:v>
                </c:pt>
                <c:pt idx="16">
                  <c:v>0.451623</c:v>
                </c:pt>
                <c:pt idx="17">
                  <c:v>0.454866</c:v>
                </c:pt>
                <c:pt idx="18">
                  <c:v>0.480156</c:v>
                </c:pt>
                <c:pt idx="19">
                  <c:v>0.503058</c:v>
                </c:pt>
                <c:pt idx="20">
                  <c:v>0.524898</c:v>
                </c:pt>
                <c:pt idx="21">
                  <c:v>0.551990</c:v>
                </c:pt>
                <c:pt idx="22">
                  <c:v>0.580440</c:v>
                </c:pt>
                <c:pt idx="23">
                  <c:v>0.599373</c:v>
                </c:pt>
                <c:pt idx="24">
                  <c:v>0.623526</c:v>
                </c:pt>
                <c:pt idx="25">
                  <c:v>0.630554</c:v>
                </c:pt>
                <c:pt idx="26">
                  <c:v>0.626968</c:v>
                </c:pt>
                <c:pt idx="27">
                  <c:v>0.629062</c:v>
                </c:pt>
                <c:pt idx="28">
                  <c:v>0.624890</c:v>
                </c:pt>
                <c:pt idx="29">
                  <c:v>0.624277</c:v>
                </c:pt>
                <c:pt idx="30">
                  <c:v>0.627733</c:v>
                </c:pt>
                <c:pt idx="31">
                  <c:v>0.630220</c:v>
                </c:pt>
                <c:pt idx="32">
                  <c:v>0.614504</c:v>
                </c:pt>
                <c:pt idx="33">
                  <c:v>0.604900</c:v>
                </c:pt>
                <c:pt idx="34">
                  <c:v>0.611713</c:v>
                </c:pt>
              </c:numCache>
            </c:numRef>
          </c:val>
        </c:ser>
        <c:ser>
          <c:idx val="1"/>
          <c:order val="1"/>
          <c:tx>
            <c:strRef>
              <c:f>'TechAnnex - Figures'!$I$554</c:f>
              <c:strCache>
                <c:ptCount val="1"/>
                <c:pt idx="0">
                  <c:v>Sheep and Beef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dLbls>
            <c:numFmt formatCode="0.0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Figures'!$J$552:$AR$552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Figures'!$J$554:$AR$554</c:f>
              <c:numCache>
                <c:ptCount val="35"/>
                <c:pt idx="0">
                  <c:v>0.844456</c:v>
                </c:pt>
                <c:pt idx="1">
                  <c:v>0.838816</c:v>
                </c:pt>
                <c:pt idx="2">
                  <c:v>0.817316</c:v>
                </c:pt>
                <c:pt idx="3">
                  <c:v>0.810422</c:v>
                </c:pt>
                <c:pt idx="4">
                  <c:v>0.839164</c:v>
                </c:pt>
                <c:pt idx="5">
                  <c:v>0.831982</c:v>
                </c:pt>
                <c:pt idx="6">
                  <c:v>0.833772</c:v>
                </c:pt>
                <c:pt idx="7">
                  <c:v>0.843377</c:v>
                </c:pt>
                <c:pt idx="8">
                  <c:v>0.813690</c:v>
                </c:pt>
                <c:pt idx="9">
                  <c:v>0.803960</c:v>
                </c:pt>
                <c:pt idx="10">
                  <c:v>0.810469</c:v>
                </c:pt>
                <c:pt idx="11">
                  <c:v>0.787285</c:v>
                </c:pt>
                <c:pt idx="12">
                  <c:v>0.760031</c:v>
                </c:pt>
                <c:pt idx="13">
                  <c:v>0.767306</c:v>
                </c:pt>
                <c:pt idx="14">
                  <c:v>0.775552</c:v>
                </c:pt>
                <c:pt idx="15">
                  <c:v>0.785525</c:v>
                </c:pt>
                <c:pt idx="16">
                  <c:v>0.786609</c:v>
                </c:pt>
                <c:pt idx="17">
                  <c:v>0.751035</c:v>
                </c:pt>
                <c:pt idx="18">
                  <c:v>0.697834</c:v>
                </c:pt>
                <c:pt idx="19">
                  <c:v>0.673849</c:v>
                </c:pt>
                <c:pt idx="20">
                  <c:v>0.652634</c:v>
                </c:pt>
                <c:pt idx="21">
                  <c:v>0.638980</c:v>
                </c:pt>
                <c:pt idx="22">
                  <c:v>0.643164</c:v>
                </c:pt>
                <c:pt idx="23">
                  <c:v>0.625692</c:v>
                </c:pt>
                <c:pt idx="24">
                  <c:v>0.611492</c:v>
                </c:pt>
                <c:pt idx="25">
                  <c:v>0.593235</c:v>
                </c:pt>
                <c:pt idx="26">
                  <c:v>0.582246</c:v>
                </c:pt>
                <c:pt idx="27">
                  <c:v>0.583493</c:v>
                </c:pt>
                <c:pt idx="28">
                  <c:v>0.592845</c:v>
                </c:pt>
                <c:pt idx="29">
                  <c:v>0.600921</c:v>
                </c:pt>
                <c:pt idx="30">
                  <c:v>0.593326</c:v>
                </c:pt>
                <c:pt idx="31">
                  <c:v>0.591717</c:v>
                </c:pt>
                <c:pt idx="32">
                  <c:v>0.578828</c:v>
                </c:pt>
                <c:pt idx="33">
                  <c:v>0.567117</c:v>
                </c:pt>
                <c:pt idx="34">
                  <c:v>0.555917</c:v>
                </c:pt>
              </c:numCache>
            </c:numRef>
          </c:val>
        </c:ser>
        <c:ser>
          <c:idx val="2"/>
          <c:order val="2"/>
          <c:tx>
            <c:strRef>
              <c:f>'TechAnnex - Figures'!$I$555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dLbls>
            <c:numFmt formatCode="0.0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Figures'!$J$552:$AR$552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Figures'!$J$555:$AR$555</c:f>
              <c:numCache>
                <c:ptCount val="35"/>
                <c:pt idx="0">
                  <c:v>0.029936</c:v>
                </c:pt>
                <c:pt idx="1">
                  <c:v>0.031042</c:v>
                </c:pt>
                <c:pt idx="2">
                  <c:v>0.030156</c:v>
                </c:pt>
                <c:pt idx="3">
                  <c:v>0.028142</c:v>
                </c:pt>
                <c:pt idx="4">
                  <c:v>0.029651</c:v>
                </c:pt>
                <c:pt idx="5">
                  <c:v>0.029956</c:v>
                </c:pt>
                <c:pt idx="6">
                  <c:v>0.030060</c:v>
                </c:pt>
                <c:pt idx="7">
                  <c:v>0.032580</c:v>
                </c:pt>
                <c:pt idx="8">
                  <c:v>0.034924</c:v>
                </c:pt>
                <c:pt idx="9">
                  <c:v>0.037090</c:v>
                </c:pt>
                <c:pt idx="10">
                  <c:v>0.037288</c:v>
                </c:pt>
                <c:pt idx="11">
                  <c:v>0.036989</c:v>
                </c:pt>
                <c:pt idx="12">
                  <c:v>0.036699</c:v>
                </c:pt>
                <c:pt idx="13">
                  <c:v>0.037947</c:v>
                </c:pt>
                <c:pt idx="14">
                  <c:v>0.038682</c:v>
                </c:pt>
                <c:pt idx="15">
                  <c:v>0.037431</c:v>
                </c:pt>
                <c:pt idx="16">
                  <c:v>0.035413</c:v>
                </c:pt>
                <c:pt idx="17">
                  <c:v>0.032264</c:v>
                </c:pt>
                <c:pt idx="18">
                  <c:v>0.028751</c:v>
                </c:pt>
                <c:pt idx="19">
                  <c:v>0.027014</c:v>
                </c:pt>
                <c:pt idx="20">
                  <c:v>0.026759</c:v>
                </c:pt>
                <c:pt idx="21">
                  <c:v>0.025700</c:v>
                </c:pt>
                <c:pt idx="22">
                  <c:v>0.025512</c:v>
                </c:pt>
                <c:pt idx="23">
                  <c:v>0.024735</c:v>
                </c:pt>
                <c:pt idx="24">
                  <c:v>0.023390</c:v>
                </c:pt>
                <c:pt idx="25">
                  <c:v>0.021801</c:v>
                </c:pt>
                <c:pt idx="26">
                  <c:v>0.021341</c:v>
                </c:pt>
                <c:pt idx="27">
                  <c:v>0.021271</c:v>
                </c:pt>
                <c:pt idx="28">
                  <c:v>0.021429</c:v>
                </c:pt>
                <c:pt idx="29">
                  <c:v>0.020938</c:v>
                </c:pt>
                <c:pt idx="30">
                  <c:v>0.020995</c:v>
                </c:pt>
                <c:pt idx="31">
                  <c:v>0.020997</c:v>
                </c:pt>
                <c:pt idx="32">
                  <c:v>0.020410</c:v>
                </c:pt>
                <c:pt idx="33">
                  <c:v>0.019064</c:v>
                </c:pt>
                <c:pt idx="34">
                  <c:v>0.018746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MtCH4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0.35"/>
        <c:minorUnit val="0.1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230374"/>
          <c:y val="0.935836"/>
          <c:w val="0.976963"/>
          <c:h val="0.06416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22305"/>
          <c:y val="0.0470223"/>
          <c:w val="0.863939"/>
          <c:h val="0.682143"/>
        </c:manualLayout>
      </c:layout>
      <c:lineChart>
        <c:grouping val="standard"/>
        <c:varyColors val="0"/>
        <c:ser>
          <c:idx val="0"/>
          <c:order val="0"/>
          <c:tx>
            <c:strRef>
              <c:f>'TechAnnex - Figures'!$I$573</c:f>
              <c:strCache>
                <c:ptCount val="1"/>
                <c:pt idx="0">
                  <c:v>Target accounting (Forests)</c:v>
                </c:pt>
              </c:strCache>
            </c:strRef>
          </c:tx>
          <c:spPr>
            <a:noFill/>
            <a:ln w="381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6"/>
            <c:spPr>
              <a:noFill/>
              <a:ln w="38100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Figures'!$AB$572:$AR$572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'TechAnnex - Figures'!$AB$573:$AR$573</c:f>
              <c:numCache>
                <c:ptCount val="5"/>
                <c:pt idx="12">
                  <c:v>-6.516567</c:v>
                </c:pt>
                <c:pt idx="13">
                  <c:v>-8.188091</c:v>
                </c:pt>
                <c:pt idx="14">
                  <c:v>-7.681048</c:v>
                </c:pt>
                <c:pt idx="15">
                  <c:v>-6.014086</c:v>
                </c:pt>
                <c:pt idx="16">
                  <c:v>-7.130564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'TechAnnex - Figures'!$I$574</c:f>
              <c:strCache>
                <c:ptCount val="1"/>
                <c:pt idx="0">
                  <c:v>GHG Inventory (LULUCF)</c:v>
                </c:pt>
              </c:strCache>
            </c:strRef>
          </c:tx>
          <c:spPr>
            <a:noFill/>
            <a:ln w="3810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6"/>
            <c:spPr>
              <a:noFill/>
              <a:ln w="38100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Figures'!$AB$572:$AR$572</c:f>
              <c:strCach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strCache>
            </c:strRef>
          </c:cat>
          <c:val>
            <c:numRef>
              <c:f>'TechAnnex - Figures'!$AB$574:$AR$574</c:f>
              <c:numCache>
                <c:ptCount val="17"/>
                <c:pt idx="0">
                  <c:v>-28.713259</c:v>
                </c:pt>
                <c:pt idx="1">
                  <c:v>-27.545430</c:v>
                </c:pt>
                <c:pt idx="2">
                  <c:v>-28.493141</c:v>
                </c:pt>
                <c:pt idx="3">
                  <c:v>-28.600192</c:v>
                </c:pt>
                <c:pt idx="4">
                  <c:v>-25.372706</c:v>
                </c:pt>
                <c:pt idx="5">
                  <c:v>-25.139800</c:v>
                </c:pt>
                <c:pt idx="6">
                  <c:v>-25.104870</c:v>
                </c:pt>
                <c:pt idx="7">
                  <c:v>-25.211796</c:v>
                </c:pt>
                <c:pt idx="8">
                  <c:v>-24.669414</c:v>
                </c:pt>
                <c:pt idx="9">
                  <c:v>-23.816153</c:v>
                </c:pt>
                <c:pt idx="10">
                  <c:v>-22.867456</c:v>
                </c:pt>
                <c:pt idx="11">
                  <c:v>-22.164657</c:v>
                </c:pt>
                <c:pt idx="12">
                  <c:v>-21.749515</c:v>
                </c:pt>
                <c:pt idx="13">
                  <c:v>-22.071319</c:v>
                </c:pt>
                <c:pt idx="14">
                  <c:v>-19.867064</c:v>
                </c:pt>
                <c:pt idx="15">
                  <c:v>-19.966459</c:v>
                </c:pt>
                <c:pt idx="16">
                  <c:v>-20.977480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7.5"/>
        <c:minorUnit val="3.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55308"/>
          <c:y val="0.940478"/>
          <c:w val="0.695399"/>
          <c:h val="0.059522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3549"/>
          <c:y val="0.0419426"/>
          <c:w val="0.777152"/>
          <c:h val="0.692791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Figures'!$I$455</c:f>
              <c:strCache>
                <c:ptCount val="1"/>
                <c:pt idx="0">
                  <c:v>Solid waste disposal at municipal landfills</c:v>
                </c:pt>
              </c:strCache>
            </c:strRef>
          </c:tx>
          <c:spPr>
            <a:solidFill>
              <a:srgbClr val="EF4E7E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Figures'!$J$454:$AR$454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Figures'!$J$455:$AR$455</c:f>
              <c:numCache>
                <c:ptCount val="35"/>
                <c:pt idx="0">
                  <c:v>1.743543</c:v>
                </c:pt>
                <c:pt idx="1">
                  <c:v>1.816505</c:v>
                </c:pt>
                <c:pt idx="2">
                  <c:v>1.890913</c:v>
                </c:pt>
                <c:pt idx="3">
                  <c:v>1.966612</c:v>
                </c:pt>
                <c:pt idx="4">
                  <c:v>1.948652</c:v>
                </c:pt>
                <c:pt idx="5">
                  <c:v>2.024623</c:v>
                </c:pt>
                <c:pt idx="6">
                  <c:v>2.101816</c:v>
                </c:pt>
                <c:pt idx="7">
                  <c:v>2.153364</c:v>
                </c:pt>
                <c:pt idx="8">
                  <c:v>2.164876</c:v>
                </c:pt>
                <c:pt idx="9">
                  <c:v>2.181765</c:v>
                </c:pt>
                <c:pt idx="10">
                  <c:v>2.203193</c:v>
                </c:pt>
                <c:pt idx="11">
                  <c:v>2.227319</c:v>
                </c:pt>
                <c:pt idx="12">
                  <c:v>2.254889</c:v>
                </c:pt>
                <c:pt idx="13">
                  <c:v>2.191014</c:v>
                </c:pt>
                <c:pt idx="14">
                  <c:v>2.209419</c:v>
                </c:pt>
                <c:pt idx="15">
                  <c:v>2.204517</c:v>
                </c:pt>
                <c:pt idx="16">
                  <c:v>2.168874</c:v>
                </c:pt>
                <c:pt idx="17">
                  <c:v>2.140417</c:v>
                </c:pt>
                <c:pt idx="18">
                  <c:v>2.099532</c:v>
                </c:pt>
                <c:pt idx="19">
                  <c:v>2.046537</c:v>
                </c:pt>
                <c:pt idx="20">
                  <c:v>2.005103</c:v>
                </c:pt>
                <c:pt idx="21">
                  <c:v>1.908163</c:v>
                </c:pt>
                <c:pt idx="22">
                  <c:v>1.838707</c:v>
                </c:pt>
                <c:pt idx="23">
                  <c:v>1.786036</c:v>
                </c:pt>
                <c:pt idx="24">
                  <c:v>1.736898</c:v>
                </c:pt>
                <c:pt idx="25">
                  <c:v>1.690427</c:v>
                </c:pt>
                <c:pt idx="26">
                  <c:v>1.649416</c:v>
                </c:pt>
                <c:pt idx="27">
                  <c:v>1.611045</c:v>
                </c:pt>
                <c:pt idx="28">
                  <c:v>1.562014</c:v>
                </c:pt>
                <c:pt idx="29">
                  <c:v>1.522632</c:v>
                </c:pt>
                <c:pt idx="30">
                  <c:v>1.483564</c:v>
                </c:pt>
                <c:pt idx="31">
                  <c:v>1.438105</c:v>
                </c:pt>
                <c:pt idx="32">
                  <c:v>1.407947</c:v>
                </c:pt>
                <c:pt idx="33">
                  <c:v>1.385751</c:v>
                </c:pt>
                <c:pt idx="34">
                  <c:v>1.363736</c:v>
                </c:pt>
              </c:numCache>
            </c:numRef>
          </c:val>
        </c:ser>
        <c:ser>
          <c:idx val="1"/>
          <c:order val="1"/>
          <c:tx>
            <c:strRef>
              <c:f>'TechAnnex - Figures'!$I$456</c:f>
              <c:strCache>
                <c:ptCount val="1"/>
                <c:pt idx="0">
                  <c:v>Solid waste disposal at non-municipal landfills</c:v>
                </c:pt>
              </c:strCache>
            </c:strRef>
          </c:tx>
          <c:spPr>
            <a:solidFill>
              <a:srgbClr val="0061A3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Figures'!$J$454:$AR$454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Figures'!$J$456:$AR$456</c:f>
              <c:numCache>
                <c:ptCount val="35"/>
                <c:pt idx="0">
                  <c:v>0.903285</c:v>
                </c:pt>
                <c:pt idx="1">
                  <c:v>0.914132</c:v>
                </c:pt>
                <c:pt idx="2">
                  <c:v>0.923546</c:v>
                </c:pt>
                <c:pt idx="3">
                  <c:v>0.931126</c:v>
                </c:pt>
                <c:pt idx="4">
                  <c:v>0.939639</c:v>
                </c:pt>
                <c:pt idx="5">
                  <c:v>0.938279</c:v>
                </c:pt>
                <c:pt idx="6">
                  <c:v>0.937393</c:v>
                </c:pt>
                <c:pt idx="7">
                  <c:v>0.935115</c:v>
                </c:pt>
                <c:pt idx="8">
                  <c:v>0.938136</c:v>
                </c:pt>
                <c:pt idx="9">
                  <c:v>0.945692</c:v>
                </c:pt>
                <c:pt idx="10">
                  <c:v>0.957138</c:v>
                </c:pt>
                <c:pt idx="11">
                  <c:v>0.965641</c:v>
                </c:pt>
                <c:pt idx="12">
                  <c:v>0.970921</c:v>
                </c:pt>
                <c:pt idx="13">
                  <c:v>0.973405</c:v>
                </c:pt>
                <c:pt idx="14">
                  <c:v>0.973040</c:v>
                </c:pt>
                <c:pt idx="15">
                  <c:v>0.974316</c:v>
                </c:pt>
                <c:pt idx="16">
                  <c:v>0.974748</c:v>
                </c:pt>
                <c:pt idx="17">
                  <c:v>0.976164</c:v>
                </c:pt>
                <c:pt idx="18">
                  <c:v>0.977110</c:v>
                </c:pt>
                <c:pt idx="19">
                  <c:v>0.976395</c:v>
                </c:pt>
                <c:pt idx="20">
                  <c:v>0.974232</c:v>
                </c:pt>
                <c:pt idx="21">
                  <c:v>0.972724</c:v>
                </c:pt>
                <c:pt idx="22">
                  <c:v>0.970132</c:v>
                </c:pt>
                <c:pt idx="23">
                  <c:v>0.968534</c:v>
                </c:pt>
                <c:pt idx="24">
                  <c:v>0.966498</c:v>
                </c:pt>
                <c:pt idx="25">
                  <c:v>0.965523</c:v>
                </c:pt>
                <c:pt idx="26">
                  <c:v>0.964589</c:v>
                </c:pt>
                <c:pt idx="27">
                  <c:v>0.965181</c:v>
                </c:pt>
                <c:pt idx="28">
                  <c:v>0.964284</c:v>
                </c:pt>
                <c:pt idx="29">
                  <c:v>0.963281</c:v>
                </c:pt>
                <c:pt idx="30">
                  <c:v>0.962589</c:v>
                </c:pt>
                <c:pt idx="31">
                  <c:v>0.962603</c:v>
                </c:pt>
                <c:pt idx="32">
                  <c:v>0.962826</c:v>
                </c:pt>
                <c:pt idx="33">
                  <c:v>0.962568</c:v>
                </c:pt>
                <c:pt idx="34">
                  <c:v>0.963385</c:v>
                </c:pt>
              </c:numCache>
            </c:numRef>
          </c:val>
        </c:ser>
        <c:ser>
          <c:idx val="2"/>
          <c:order val="2"/>
          <c:tx>
            <c:strRef>
              <c:f>'TechAnnex - Figures'!$I$457</c:f>
              <c:strCache>
                <c:ptCount val="1"/>
                <c:pt idx="0">
                  <c:v>Composting &amp; anaerobic digestion</c:v>
                </c:pt>
              </c:strCache>
            </c:strRef>
          </c:tx>
          <c:spPr>
            <a:solidFill>
              <a:srgbClr val="6AC17B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Figures'!$J$454:$AR$454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Figures'!$J$457:$AR$457</c:f>
              <c:numCache>
                <c:ptCount val="35"/>
                <c:pt idx="0">
                  <c:v>0.004808</c:v>
                </c:pt>
                <c:pt idx="1">
                  <c:v>0.004904</c:v>
                </c:pt>
                <c:pt idx="2">
                  <c:v>0.005002</c:v>
                </c:pt>
                <c:pt idx="3">
                  <c:v>0.005102</c:v>
                </c:pt>
                <c:pt idx="4">
                  <c:v>0.005204</c:v>
                </c:pt>
                <c:pt idx="5">
                  <c:v>0.005308</c:v>
                </c:pt>
                <c:pt idx="6">
                  <c:v>0.005414</c:v>
                </c:pt>
                <c:pt idx="7">
                  <c:v>0.005522</c:v>
                </c:pt>
                <c:pt idx="8">
                  <c:v>0.005633</c:v>
                </c:pt>
                <c:pt idx="9">
                  <c:v>0.005745</c:v>
                </c:pt>
                <c:pt idx="10">
                  <c:v>0.005860</c:v>
                </c:pt>
                <c:pt idx="11">
                  <c:v>0.005978</c:v>
                </c:pt>
                <c:pt idx="12">
                  <c:v>0.006097</c:v>
                </c:pt>
                <c:pt idx="13">
                  <c:v>0.006219</c:v>
                </c:pt>
                <c:pt idx="14">
                  <c:v>0.006343</c:v>
                </c:pt>
                <c:pt idx="15">
                  <c:v>0.006470</c:v>
                </c:pt>
                <c:pt idx="16">
                  <c:v>0.006600</c:v>
                </c:pt>
                <c:pt idx="17">
                  <c:v>0.006732</c:v>
                </c:pt>
                <c:pt idx="18">
                  <c:v>0.006866</c:v>
                </c:pt>
                <c:pt idx="19">
                  <c:v>0.008926</c:v>
                </c:pt>
                <c:pt idx="20">
                  <c:v>0.012497</c:v>
                </c:pt>
                <c:pt idx="21">
                  <c:v>0.017495</c:v>
                </c:pt>
                <c:pt idx="22">
                  <c:v>0.021869</c:v>
                </c:pt>
                <c:pt idx="23">
                  <c:v>0.027336</c:v>
                </c:pt>
                <c:pt idx="24">
                  <c:v>0.032804</c:v>
                </c:pt>
                <c:pt idx="25">
                  <c:v>0.039365</c:v>
                </c:pt>
                <c:pt idx="26">
                  <c:v>0.047237</c:v>
                </c:pt>
                <c:pt idx="27">
                  <c:v>0.054323</c:v>
                </c:pt>
                <c:pt idx="28">
                  <c:v>0.059755</c:v>
                </c:pt>
                <c:pt idx="29">
                  <c:v>0.066754</c:v>
                </c:pt>
                <c:pt idx="30">
                  <c:v>0.070092</c:v>
                </c:pt>
                <c:pt idx="31">
                  <c:v>0.073072</c:v>
                </c:pt>
                <c:pt idx="32">
                  <c:v>0.076340</c:v>
                </c:pt>
                <c:pt idx="33">
                  <c:v>0.081573</c:v>
                </c:pt>
                <c:pt idx="34">
                  <c:v>0.087544</c:v>
                </c:pt>
              </c:numCache>
            </c:numRef>
          </c:val>
        </c:ser>
        <c:ser>
          <c:idx val="3"/>
          <c:order val="3"/>
          <c:tx>
            <c:strRef>
              <c:f>'TechAnnex - Figures'!$I$458</c:f>
              <c:strCache>
                <c:ptCount val="1"/>
                <c:pt idx="0">
                  <c:v>Waste incineration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Figures'!$J$454:$AR$454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Figures'!$J$458:$AR$458</c:f>
              <c:numCache>
                <c:ptCount val="35"/>
                <c:pt idx="0">
                  <c:v>0.013863</c:v>
                </c:pt>
                <c:pt idx="1">
                  <c:v>0.013863</c:v>
                </c:pt>
                <c:pt idx="2">
                  <c:v>0.013849</c:v>
                </c:pt>
                <c:pt idx="3">
                  <c:v>0.013731</c:v>
                </c:pt>
                <c:pt idx="4">
                  <c:v>0.013731</c:v>
                </c:pt>
                <c:pt idx="5">
                  <c:v>0.013554</c:v>
                </c:pt>
                <c:pt idx="6">
                  <c:v>0.013172</c:v>
                </c:pt>
                <c:pt idx="7">
                  <c:v>0.013172</c:v>
                </c:pt>
                <c:pt idx="8">
                  <c:v>0.012972</c:v>
                </c:pt>
                <c:pt idx="9">
                  <c:v>0.012318</c:v>
                </c:pt>
                <c:pt idx="10">
                  <c:v>0.011649</c:v>
                </c:pt>
                <c:pt idx="11">
                  <c:v>0.006648</c:v>
                </c:pt>
                <c:pt idx="12">
                  <c:v>0.006050</c:v>
                </c:pt>
                <c:pt idx="13">
                  <c:v>0.005485</c:v>
                </c:pt>
                <c:pt idx="14">
                  <c:v>0.005426</c:v>
                </c:pt>
                <c:pt idx="15">
                  <c:v>0.004323</c:v>
                </c:pt>
                <c:pt idx="16">
                  <c:v>0.003075</c:v>
                </c:pt>
                <c:pt idx="17">
                  <c:v>0.001550</c:v>
                </c:pt>
                <c:pt idx="18">
                  <c:v>0.001559</c:v>
                </c:pt>
                <c:pt idx="19">
                  <c:v>0.001559</c:v>
                </c:pt>
                <c:pt idx="20">
                  <c:v>0.001559</c:v>
                </c:pt>
                <c:pt idx="21">
                  <c:v>0.001559</c:v>
                </c:pt>
                <c:pt idx="22">
                  <c:v>0.001559</c:v>
                </c:pt>
                <c:pt idx="23">
                  <c:v>0.001559</c:v>
                </c:pt>
                <c:pt idx="24">
                  <c:v>0.001559</c:v>
                </c:pt>
                <c:pt idx="25">
                  <c:v>0.001559</c:v>
                </c:pt>
                <c:pt idx="26">
                  <c:v>0.001559</c:v>
                </c:pt>
                <c:pt idx="27">
                  <c:v>0.001559</c:v>
                </c:pt>
                <c:pt idx="28">
                  <c:v>0.001559</c:v>
                </c:pt>
                <c:pt idx="29">
                  <c:v>0.001559</c:v>
                </c:pt>
                <c:pt idx="30">
                  <c:v>0.001559</c:v>
                </c:pt>
                <c:pt idx="31">
                  <c:v>0.001559</c:v>
                </c:pt>
                <c:pt idx="32">
                  <c:v>0.001559</c:v>
                </c:pt>
                <c:pt idx="33">
                  <c:v>0.001559</c:v>
                </c:pt>
                <c:pt idx="34">
                  <c:v>0.001559</c:v>
                </c:pt>
              </c:numCache>
            </c:numRef>
          </c:val>
        </c:ser>
        <c:ser>
          <c:idx val="4"/>
          <c:order val="4"/>
          <c:tx>
            <c:strRef>
              <c:f>'TechAnnex - Figures'!$I$459</c:f>
              <c:strCache>
                <c:ptCount val="1"/>
                <c:pt idx="0">
                  <c:v>Open burning of waste</c:v>
                </c:pt>
              </c:strCache>
            </c:strRef>
          </c:tx>
          <c:spPr>
            <a:solidFill>
              <a:srgbClr val="FEA54A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Figures'!$J$454:$AR$454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Figures'!$J$459:$AR$459</c:f>
              <c:numCache>
                <c:ptCount val="35"/>
                <c:pt idx="0">
                  <c:v>0.336362</c:v>
                </c:pt>
                <c:pt idx="1">
                  <c:v>0.333800</c:v>
                </c:pt>
                <c:pt idx="2">
                  <c:v>0.329763</c:v>
                </c:pt>
                <c:pt idx="3">
                  <c:v>0.336323</c:v>
                </c:pt>
                <c:pt idx="4">
                  <c:v>0.288494</c:v>
                </c:pt>
                <c:pt idx="5">
                  <c:v>0.285605</c:v>
                </c:pt>
                <c:pt idx="6">
                  <c:v>0.274392</c:v>
                </c:pt>
                <c:pt idx="7">
                  <c:v>0.294669</c:v>
                </c:pt>
                <c:pt idx="8">
                  <c:v>0.314945</c:v>
                </c:pt>
                <c:pt idx="9">
                  <c:v>0.335222</c:v>
                </c:pt>
                <c:pt idx="10">
                  <c:v>0.320794</c:v>
                </c:pt>
                <c:pt idx="11">
                  <c:v>0.306366</c:v>
                </c:pt>
                <c:pt idx="12">
                  <c:v>0.291938</c:v>
                </c:pt>
                <c:pt idx="13">
                  <c:v>0.274307</c:v>
                </c:pt>
                <c:pt idx="14">
                  <c:v>0.276434</c:v>
                </c:pt>
                <c:pt idx="15">
                  <c:v>0.268002</c:v>
                </c:pt>
                <c:pt idx="16">
                  <c:v>0.268698</c:v>
                </c:pt>
                <c:pt idx="17">
                  <c:v>0.263483</c:v>
                </c:pt>
                <c:pt idx="18">
                  <c:v>0.251980</c:v>
                </c:pt>
                <c:pt idx="19">
                  <c:v>0.246697</c:v>
                </c:pt>
                <c:pt idx="20">
                  <c:v>0.249110</c:v>
                </c:pt>
                <c:pt idx="21">
                  <c:v>0.241342</c:v>
                </c:pt>
                <c:pt idx="22">
                  <c:v>0.241985</c:v>
                </c:pt>
                <c:pt idx="23">
                  <c:v>0.235858</c:v>
                </c:pt>
                <c:pt idx="24">
                  <c:v>0.236117</c:v>
                </c:pt>
                <c:pt idx="25">
                  <c:v>0.229981</c:v>
                </c:pt>
                <c:pt idx="26">
                  <c:v>0.230927</c:v>
                </c:pt>
                <c:pt idx="27">
                  <c:v>0.218024</c:v>
                </c:pt>
                <c:pt idx="28">
                  <c:v>0.211505</c:v>
                </c:pt>
                <c:pt idx="29">
                  <c:v>0.206503</c:v>
                </c:pt>
                <c:pt idx="30">
                  <c:v>0.205450</c:v>
                </c:pt>
                <c:pt idx="31">
                  <c:v>0.207328</c:v>
                </c:pt>
                <c:pt idx="32">
                  <c:v>0.196658</c:v>
                </c:pt>
                <c:pt idx="33">
                  <c:v>0.193041</c:v>
                </c:pt>
                <c:pt idx="34">
                  <c:v>0.191406</c:v>
                </c:pt>
              </c:numCache>
            </c:numRef>
          </c:val>
        </c:ser>
        <c:ser>
          <c:idx val="5"/>
          <c:order val="5"/>
          <c:tx>
            <c:strRef>
              <c:f>'TechAnnex - Figures'!$I$460</c:f>
              <c:strCache>
                <c:ptCount val="1"/>
                <c:pt idx="0">
                  <c:v>Wastewater treatment and discharge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Figures'!$J$454:$AR$454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Figures'!$J$460:$AR$460</c:f>
              <c:numCache>
                <c:ptCount val="35"/>
                <c:pt idx="0">
                  <c:v>0.326610</c:v>
                </c:pt>
                <c:pt idx="1">
                  <c:v>0.337291</c:v>
                </c:pt>
                <c:pt idx="2">
                  <c:v>0.343848</c:v>
                </c:pt>
                <c:pt idx="3">
                  <c:v>0.344201</c:v>
                </c:pt>
                <c:pt idx="4">
                  <c:v>0.350619</c:v>
                </c:pt>
                <c:pt idx="5">
                  <c:v>0.358314</c:v>
                </c:pt>
                <c:pt idx="6">
                  <c:v>0.362223</c:v>
                </c:pt>
                <c:pt idx="7">
                  <c:v>0.366405</c:v>
                </c:pt>
                <c:pt idx="8">
                  <c:v>0.363044</c:v>
                </c:pt>
                <c:pt idx="9">
                  <c:v>0.350969</c:v>
                </c:pt>
                <c:pt idx="10">
                  <c:v>0.353432</c:v>
                </c:pt>
                <c:pt idx="11">
                  <c:v>0.349116</c:v>
                </c:pt>
                <c:pt idx="12">
                  <c:v>0.341713</c:v>
                </c:pt>
                <c:pt idx="13">
                  <c:v>0.343734</c:v>
                </c:pt>
                <c:pt idx="14">
                  <c:v>0.349916</c:v>
                </c:pt>
                <c:pt idx="15">
                  <c:v>0.347253</c:v>
                </c:pt>
                <c:pt idx="16">
                  <c:v>0.341062</c:v>
                </c:pt>
                <c:pt idx="17">
                  <c:v>0.346091</c:v>
                </c:pt>
                <c:pt idx="18">
                  <c:v>0.348393</c:v>
                </c:pt>
                <c:pt idx="19">
                  <c:v>0.346074</c:v>
                </c:pt>
                <c:pt idx="20">
                  <c:v>0.347787</c:v>
                </c:pt>
                <c:pt idx="21">
                  <c:v>0.347822</c:v>
                </c:pt>
                <c:pt idx="22">
                  <c:v>0.348282</c:v>
                </c:pt>
                <c:pt idx="23">
                  <c:v>0.351699</c:v>
                </c:pt>
                <c:pt idx="24">
                  <c:v>0.357684</c:v>
                </c:pt>
                <c:pt idx="25">
                  <c:v>0.367202</c:v>
                </c:pt>
                <c:pt idx="26">
                  <c:v>0.369785</c:v>
                </c:pt>
                <c:pt idx="27">
                  <c:v>0.377111</c:v>
                </c:pt>
                <c:pt idx="28">
                  <c:v>0.383108</c:v>
                </c:pt>
                <c:pt idx="29">
                  <c:v>0.389134</c:v>
                </c:pt>
                <c:pt idx="30">
                  <c:v>0.391929</c:v>
                </c:pt>
                <c:pt idx="31">
                  <c:v>0.393090</c:v>
                </c:pt>
                <c:pt idx="32">
                  <c:v>0.393722</c:v>
                </c:pt>
                <c:pt idx="33">
                  <c:v>0.398652</c:v>
                </c:pt>
                <c:pt idx="34">
                  <c:v>0.401456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0" sourceLinked="0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"/>
          <c:y val="0.861672"/>
          <c:w val="1"/>
          <c:h val="0.13832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963104"/>
          <c:y val="0.0537528"/>
          <c:w val="0.89869"/>
          <c:h val="0.714281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Figures'!$I$478</c:f>
              <c:strCache>
                <c:ptCount val="1"/>
                <c:pt idx="0">
                  <c:v>HFCs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Figures'!$J$477:$AR$477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Figures'!$J$478:$AR$478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0.000260</c:v>
                </c:pt>
                <c:pt idx="3">
                  <c:v>0.000390</c:v>
                </c:pt>
                <c:pt idx="4">
                  <c:v>0.012878</c:v>
                </c:pt>
                <c:pt idx="5">
                  <c:v>0.033449</c:v>
                </c:pt>
                <c:pt idx="6">
                  <c:v>0.073706</c:v>
                </c:pt>
                <c:pt idx="7">
                  <c:v>0.123159</c:v>
                </c:pt>
                <c:pt idx="8">
                  <c:v>0.153673</c:v>
                </c:pt>
                <c:pt idx="9">
                  <c:v>0.204284</c:v>
                </c:pt>
                <c:pt idx="10">
                  <c:v>0.245312</c:v>
                </c:pt>
                <c:pt idx="11">
                  <c:v>0.321860</c:v>
                </c:pt>
                <c:pt idx="12">
                  <c:v>0.379605</c:v>
                </c:pt>
                <c:pt idx="13">
                  <c:v>0.443033</c:v>
                </c:pt>
                <c:pt idx="14">
                  <c:v>0.553146</c:v>
                </c:pt>
                <c:pt idx="15">
                  <c:v>0.673140</c:v>
                </c:pt>
                <c:pt idx="16">
                  <c:v>0.773342</c:v>
                </c:pt>
                <c:pt idx="17">
                  <c:v>0.848385</c:v>
                </c:pt>
                <c:pt idx="18">
                  <c:v>0.937378</c:v>
                </c:pt>
                <c:pt idx="19">
                  <c:v>1.009668</c:v>
                </c:pt>
                <c:pt idx="20">
                  <c:v>1.037194</c:v>
                </c:pt>
                <c:pt idx="21">
                  <c:v>1.084358</c:v>
                </c:pt>
                <c:pt idx="22">
                  <c:v>1.120401</c:v>
                </c:pt>
                <c:pt idx="23">
                  <c:v>1.163641</c:v>
                </c:pt>
                <c:pt idx="24">
                  <c:v>1.203517</c:v>
                </c:pt>
                <c:pt idx="25">
                  <c:v>1.221962</c:v>
                </c:pt>
                <c:pt idx="26">
                  <c:v>1.242250</c:v>
                </c:pt>
                <c:pt idx="27">
                  <c:v>1.276603</c:v>
                </c:pt>
                <c:pt idx="28">
                  <c:v>1.307487</c:v>
                </c:pt>
                <c:pt idx="29">
                  <c:v>1.319488</c:v>
                </c:pt>
                <c:pt idx="30">
                  <c:v>1.321863</c:v>
                </c:pt>
                <c:pt idx="31">
                  <c:v>1.590554</c:v>
                </c:pt>
                <c:pt idx="32">
                  <c:v>1.473989</c:v>
                </c:pt>
                <c:pt idx="33">
                  <c:v>1.118617</c:v>
                </c:pt>
                <c:pt idx="34">
                  <c:v>1.042824</c:v>
                </c:pt>
              </c:numCache>
            </c:numRef>
          </c:val>
        </c:ser>
        <c:ser>
          <c:idx val="1"/>
          <c:order val="1"/>
          <c:tx>
            <c:strRef>
              <c:f>'TechAnnex - Figures'!$I$479</c:f>
              <c:strCache>
                <c:ptCount val="1"/>
                <c:pt idx="0">
                  <c:v>PFCs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Figures'!$J$477:$AR$477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Figures'!$J$479:$AR$479</c:f>
              <c:numCache>
                <c:ptCount val="35"/>
                <c:pt idx="0">
                  <c:v>0.818008</c:v>
                </c:pt>
                <c:pt idx="1">
                  <c:v>0.812467</c:v>
                </c:pt>
                <c:pt idx="2">
                  <c:v>0.415353</c:v>
                </c:pt>
                <c:pt idx="3">
                  <c:v>0.188988</c:v>
                </c:pt>
                <c:pt idx="4">
                  <c:v>0.167424</c:v>
                </c:pt>
                <c:pt idx="5">
                  <c:v>0.138604</c:v>
                </c:pt>
                <c:pt idx="6">
                  <c:v>0.227003</c:v>
                </c:pt>
                <c:pt idx="7">
                  <c:v>0.195361</c:v>
                </c:pt>
                <c:pt idx="8">
                  <c:v>0.110583</c:v>
                </c:pt>
                <c:pt idx="9">
                  <c:v>0.085484</c:v>
                </c:pt>
                <c:pt idx="10">
                  <c:v>0.084532</c:v>
                </c:pt>
                <c:pt idx="11">
                  <c:v>0.063497</c:v>
                </c:pt>
                <c:pt idx="12">
                  <c:v>0.077025</c:v>
                </c:pt>
                <c:pt idx="13">
                  <c:v>0.115767</c:v>
                </c:pt>
                <c:pt idx="14">
                  <c:v>0.090067</c:v>
                </c:pt>
                <c:pt idx="15">
                  <c:v>0.062392</c:v>
                </c:pt>
                <c:pt idx="16">
                  <c:v>0.097087</c:v>
                </c:pt>
                <c:pt idx="17">
                  <c:v>0.043685</c:v>
                </c:pt>
                <c:pt idx="18">
                  <c:v>0.041213</c:v>
                </c:pt>
                <c:pt idx="19">
                  <c:v>0.048614</c:v>
                </c:pt>
                <c:pt idx="20">
                  <c:v>0.042774</c:v>
                </c:pt>
                <c:pt idx="21">
                  <c:v>0.031611</c:v>
                </c:pt>
                <c:pt idx="22">
                  <c:v>0.042681</c:v>
                </c:pt>
                <c:pt idx="23">
                  <c:v>0.043278</c:v>
                </c:pt>
                <c:pt idx="24">
                  <c:v>0.066015</c:v>
                </c:pt>
                <c:pt idx="25">
                  <c:v>0.052684</c:v>
                </c:pt>
                <c:pt idx="26">
                  <c:v>0.045331</c:v>
                </c:pt>
                <c:pt idx="27">
                  <c:v>0.054368</c:v>
                </c:pt>
                <c:pt idx="28">
                  <c:v>0.065104</c:v>
                </c:pt>
                <c:pt idx="29">
                  <c:v>0.080154</c:v>
                </c:pt>
                <c:pt idx="30">
                  <c:v>0.079060</c:v>
                </c:pt>
                <c:pt idx="31">
                  <c:v>0.045583</c:v>
                </c:pt>
                <c:pt idx="32">
                  <c:v>0.050934</c:v>
                </c:pt>
                <c:pt idx="33">
                  <c:v>0.060908</c:v>
                </c:pt>
                <c:pt idx="34">
                  <c:v>0.078051</c:v>
                </c:pt>
              </c:numCache>
            </c:numRef>
          </c:val>
        </c:ser>
        <c:ser>
          <c:idx val="2"/>
          <c:order val="2"/>
          <c:tx>
            <c:strRef>
              <c:f>'TechAnnex - Figures'!$I$480</c:f>
              <c:strCache>
                <c:ptCount val="1"/>
                <c:pt idx="0">
                  <c:v>SF6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Figures'!$J$477:$AR$477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Figures'!$J$480:$AR$480</c:f>
              <c:numCache>
                <c:ptCount val="35"/>
                <c:pt idx="0">
                  <c:v>0.020586</c:v>
                </c:pt>
                <c:pt idx="1">
                  <c:v>0.021503</c:v>
                </c:pt>
                <c:pt idx="2">
                  <c:v>0.022578</c:v>
                </c:pt>
                <c:pt idx="3">
                  <c:v>0.023389</c:v>
                </c:pt>
                <c:pt idx="4">
                  <c:v>0.024150</c:v>
                </c:pt>
                <c:pt idx="5">
                  <c:v>0.025166</c:v>
                </c:pt>
                <c:pt idx="6">
                  <c:v>0.025404</c:v>
                </c:pt>
                <c:pt idx="7">
                  <c:v>0.026370</c:v>
                </c:pt>
                <c:pt idx="8">
                  <c:v>0.025621</c:v>
                </c:pt>
                <c:pt idx="9">
                  <c:v>0.025319</c:v>
                </c:pt>
                <c:pt idx="10">
                  <c:v>0.020165</c:v>
                </c:pt>
                <c:pt idx="11">
                  <c:v>0.020652</c:v>
                </c:pt>
                <c:pt idx="12">
                  <c:v>0.024033</c:v>
                </c:pt>
                <c:pt idx="13">
                  <c:v>0.025961</c:v>
                </c:pt>
                <c:pt idx="14">
                  <c:v>0.029804</c:v>
                </c:pt>
                <c:pt idx="15">
                  <c:v>0.026194</c:v>
                </c:pt>
                <c:pt idx="16">
                  <c:v>0.021692</c:v>
                </c:pt>
                <c:pt idx="17">
                  <c:v>0.020485</c:v>
                </c:pt>
                <c:pt idx="18">
                  <c:v>0.019935</c:v>
                </c:pt>
                <c:pt idx="19">
                  <c:v>0.023228</c:v>
                </c:pt>
                <c:pt idx="20">
                  <c:v>0.023539</c:v>
                </c:pt>
                <c:pt idx="21">
                  <c:v>0.019521</c:v>
                </c:pt>
                <c:pt idx="22">
                  <c:v>0.021541</c:v>
                </c:pt>
                <c:pt idx="23">
                  <c:v>0.018743</c:v>
                </c:pt>
                <c:pt idx="24">
                  <c:v>0.017317</c:v>
                </c:pt>
                <c:pt idx="25">
                  <c:v>0.016970</c:v>
                </c:pt>
                <c:pt idx="26">
                  <c:v>0.017896</c:v>
                </c:pt>
                <c:pt idx="27">
                  <c:v>0.015244</c:v>
                </c:pt>
                <c:pt idx="28">
                  <c:v>0.015160</c:v>
                </c:pt>
                <c:pt idx="29">
                  <c:v>0.016481</c:v>
                </c:pt>
                <c:pt idx="30">
                  <c:v>0.017009</c:v>
                </c:pt>
                <c:pt idx="31">
                  <c:v>0.016033</c:v>
                </c:pt>
                <c:pt idx="32">
                  <c:v>0.019377</c:v>
                </c:pt>
                <c:pt idx="33">
                  <c:v>0.016613</c:v>
                </c:pt>
                <c:pt idx="34">
                  <c:v>0.014000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#,##0.0" sourceLinked="0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0.45"/>
        <c:minorUnit val="0.2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34493"/>
          <c:y val="0.933747"/>
          <c:w val="0.332278"/>
          <c:h val="0.066252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07193"/>
          <c:y val="0.0528152"/>
          <c:w val="0.887807"/>
          <c:h val="0.612304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Figures'!$I$496</c:f>
              <c:strCache>
                <c:ptCount val="1"/>
                <c:pt idx="0">
                  <c:v>Commercial refrigeration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Figures'!$J$495:$AR$495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Figures'!$J$496:$AR$496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0.000260</c:v>
                </c:pt>
                <c:pt idx="3">
                  <c:v>0.000390</c:v>
                </c:pt>
                <c:pt idx="4">
                  <c:v>0.011003</c:v>
                </c:pt>
                <c:pt idx="5">
                  <c:v>0.029947</c:v>
                </c:pt>
                <c:pt idx="6">
                  <c:v>0.066493</c:v>
                </c:pt>
                <c:pt idx="7">
                  <c:v>0.100472</c:v>
                </c:pt>
                <c:pt idx="8">
                  <c:v>0.139179</c:v>
                </c:pt>
                <c:pt idx="9">
                  <c:v>0.149651</c:v>
                </c:pt>
                <c:pt idx="10">
                  <c:v>0.164044</c:v>
                </c:pt>
                <c:pt idx="11">
                  <c:v>0.186214</c:v>
                </c:pt>
                <c:pt idx="12">
                  <c:v>0.206532</c:v>
                </c:pt>
                <c:pt idx="13">
                  <c:v>0.235040</c:v>
                </c:pt>
                <c:pt idx="14">
                  <c:v>0.289558</c:v>
                </c:pt>
                <c:pt idx="15">
                  <c:v>0.364813</c:v>
                </c:pt>
                <c:pt idx="16">
                  <c:v>0.441369</c:v>
                </c:pt>
                <c:pt idx="17">
                  <c:v>0.435093</c:v>
                </c:pt>
                <c:pt idx="18">
                  <c:v>0.475160</c:v>
                </c:pt>
                <c:pt idx="19">
                  <c:v>0.535998</c:v>
                </c:pt>
                <c:pt idx="20">
                  <c:v>0.562018</c:v>
                </c:pt>
                <c:pt idx="21">
                  <c:v>0.547077</c:v>
                </c:pt>
                <c:pt idx="22">
                  <c:v>0.554903</c:v>
                </c:pt>
                <c:pt idx="23">
                  <c:v>0.566632</c:v>
                </c:pt>
                <c:pt idx="24">
                  <c:v>0.611288</c:v>
                </c:pt>
                <c:pt idx="25">
                  <c:v>0.574555</c:v>
                </c:pt>
                <c:pt idx="26">
                  <c:v>0.554182</c:v>
                </c:pt>
                <c:pt idx="27">
                  <c:v>0.583899</c:v>
                </c:pt>
                <c:pt idx="28">
                  <c:v>0.586899</c:v>
                </c:pt>
                <c:pt idx="29">
                  <c:v>0.526154</c:v>
                </c:pt>
                <c:pt idx="30">
                  <c:v>0.548446</c:v>
                </c:pt>
                <c:pt idx="31">
                  <c:v>0.516104</c:v>
                </c:pt>
                <c:pt idx="32">
                  <c:v>0.489376</c:v>
                </c:pt>
                <c:pt idx="33">
                  <c:v>0.415513</c:v>
                </c:pt>
                <c:pt idx="34">
                  <c:v>0.357469</c:v>
                </c:pt>
              </c:numCache>
            </c:numRef>
          </c:val>
        </c:ser>
        <c:ser>
          <c:idx val="1"/>
          <c:order val="1"/>
          <c:tx>
            <c:strRef>
              <c:f>'TechAnnex - Figures'!$I$497</c:f>
              <c:strCache>
                <c:ptCount val="1"/>
                <c:pt idx="0">
                  <c:v>Domestic  refrigeration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Figures'!$J$495:$AR$495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Figures'!$J$497:$AR$497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0.000129</c:v>
                </c:pt>
                <c:pt idx="5">
                  <c:v>0.000525</c:v>
                </c:pt>
                <c:pt idx="6">
                  <c:v>0.000592</c:v>
                </c:pt>
                <c:pt idx="7">
                  <c:v>0.000663</c:v>
                </c:pt>
                <c:pt idx="8">
                  <c:v>0.000736</c:v>
                </c:pt>
                <c:pt idx="9">
                  <c:v>0.000829</c:v>
                </c:pt>
                <c:pt idx="10">
                  <c:v>0.000901</c:v>
                </c:pt>
                <c:pt idx="11">
                  <c:v>0.000989</c:v>
                </c:pt>
                <c:pt idx="12">
                  <c:v>0.001051</c:v>
                </c:pt>
                <c:pt idx="13">
                  <c:v>0.001161</c:v>
                </c:pt>
                <c:pt idx="14">
                  <c:v>0.001422</c:v>
                </c:pt>
                <c:pt idx="15">
                  <c:v>0.002101</c:v>
                </c:pt>
                <c:pt idx="16">
                  <c:v>0.002526</c:v>
                </c:pt>
                <c:pt idx="17">
                  <c:v>0.003476</c:v>
                </c:pt>
                <c:pt idx="18">
                  <c:v>0.004581</c:v>
                </c:pt>
                <c:pt idx="19">
                  <c:v>0.005192</c:v>
                </c:pt>
                <c:pt idx="20">
                  <c:v>0.006376</c:v>
                </c:pt>
                <c:pt idx="21">
                  <c:v>0.008469</c:v>
                </c:pt>
                <c:pt idx="22">
                  <c:v>0.009086</c:v>
                </c:pt>
                <c:pt idx="23">
                  <c:v>0.011301</c:v>
                </c:pt>
                <c:pt idx="24">
                  <c:v>0.013366</c:v>
                </c:pt>
                <c:pt idx="25">
                  <c:v>0.016045</c:v>
                </c:pt>
                <c:pt idx="26">
                  <c:v>0.017356</c:v>
                </c:pt>
                <c:pt idx="27">
                  <c:v>0.019072</c:v>
                </c:pt>
                <c:pt idx="28">
                  <c:v>0.022032</c:v>
                </c:pt>
                <c:pt idx="29">
                  <c:v>0.022048</c:v>
                </c:pt>
                <c:pt idx="30">
                  <c:v>0.027323</c:v>
                </c:pt>
                <c:pt idx="31">
                  <c:v>0.028428</c:v>
                </c:pt>
                <c:pt idx="32">
                  <c:v>0.030229</c:v>
                </c:pt>
                <c:pt idx="33">
                  <c:v>0.030328</c:v>
                </c:pt>
                <c:pt idx="34">
                  <c:v>0.031470</c:v>
                </c:pt>
              </c:numCache>
            </c:numRef>
          </c:val>
        </c:ser>
        <c:ser>
          <c:idx val="2"/>
          <c:order val="2"/>
          <c:tx>
            <c:strRef>
              <c:f>'TechAnnex - Figures'!$I$498</c:f>
              <c:strCache>
                <c:ptCount val="1"/>
                <c:pt idx="0">
                  <c:v>Industrial refrigeration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Figures'!$J$495:$AR$495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Figures'!$J$498:$AR$498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0.001071</c:v>
                </c:pt>
                <c:pt idx="5">
                  <c:v>0.003503</c:v>
                </c:pt>
                <c:pt idx="6">
                  <c:v>0.006436</c:v>
                </c:pt>
                <c:pt idx="7">
                  <c:v>0.009369</c:v>
                </c:pt>
                <c:pt idx="8">
                  <c:v>0.012919</c:v>
                </c:pt>
                <c:pt idx="9">
                  <c:v>0.021160</c:v>
                </c:pt>
                <c:pt idx="10">
                  <c:v>0.026454</c:v>
                </c:pt>
                <c:pt idx="11">
                  <c:v>0.031186</c:v>
                </c:pt>
                <c:pt idx="12">
                  <c:v>0.042285</c:v>
                </c:pt>
                <c:pt idx="13">
                  <c:v>0.057935</c:v>
                </c:pt>
                <c:pt idx="14">
                  <c:v>0.073221</c:v>
                </c:pt>
                <c:pt idx="15">
                  <c:v>0.078642</c:v>
                </c:pt>
                <c:pt idx="16">
                  <c:v>0.078642</c:v>
                </c:pt>
                <c:pt idx="17">
                  <c:v>0.078642</c:v>
                </c:pt>
                <c:pt idx="18">
                  <c:v>0.078642</c:v>
                </c:pt>
                <c:pt idx="19">
                  <c:v>0.078642</c:v>
                </c:pt>
                <c:pt idx="20">
                  <c:v>0.078642</c:v>
                </c:pt>
                <c:pt idx="21">
                  <c:v>0.078642</c:v>
                </c:pt>
                <c:pt idx="22">
                  <c:v>0.079119</c:v>
                </c:pt>
                <c:pt idx="23">
                  <c:v>0.080191</c:v>
                </c:pt>
                <c:pt idx="24">
                  <c:v>0.082559</c:v>
                </c:pt>
                <c:pt idx="25">
                  <c:v>0.083664</c:v>
                </c:pt>
                <c:pt idx="26">
                  <c:v>0.084650</c:v>
                </c:pt>
                <c:pt idx="27">
                  <c:v>0.078736</c:v>
                </c:pt>
                <c:pt idx="28">
                  <c:v>0.072984</c:v>
                </c:pt>
                <c:pt idx="29">
                  <c:v>0.066095</c:v>
                </c:pt>
                <c:pt idx="30">
                  <c:v>0.052614</c:v>
                </c:pt>
                <c:pt idx="31">
                  <c:v>0.044081</c:v>
                </c:pt>
                <c:pt idx="32">
                  <c:v>0.035547</c:v>
                </c:pt>
                <c:pt idx="33">
                  <c:v>0.024716</c:v>
                </c:pt>
                <c:pt idx="34">
                  <c:v>0.019919</c:v>
                </c:pt>
              </c:numCache>
            </c:numRef>
          </c:val>
        </c:ser>
        <c:ser>
          <c:idx val="3"/>
          <c:order val="3"/>
          <c:tx>
            <c:strRef>
              <c:f>'TechAnnex - Figures'!$I$499</c:f>
              <c:strCache>
                <c:ptCount val="1"/>
                <c:pt idx="0">
                  <c:v>Transport refrigeration</c:v>
                </c:pt>
              </c:strCache>
            </c:strRef>
          </c:tx>
          <c:spPr>
            <a:solidFill>
              <a:schemeClr val="accent4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Figures'!$J$495:$AR$495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Figures'!$J$499:$AR$499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0.000813</c:v>
                </c:pt>
                <c:pt idx="7">
                  <c:v>0.002619</c:v>
                </c:pt>
                <c:pt idx="8">
                  <c:v>0.004620</c:v>
                </c:pt>
                <c:pt idx="9">
                  <c:v>0.006869</c:v>
                </c:pt>
                <c:pt idx="10">
                  <c:v>0.010435</c:v>
                </c:pt>
                <c:pt idx="11">
                  <c:v>0.015115</c:v>
                </c:pt>
                <c:pt idx="12">
                  <c:v>0.019872</c:v>
                </c:pt>
                <c:pt idx="13">
                  <c:v>0.025024</c:v>
                </c:pt>
                <c:pt idx="14">
                  <c:v>0.030723</c:v>
                </c:pt>
                <c:pt idx="15">
                  <c:v>0.036682</c:v>
                </c:pt>
                <c:pt idx="16">
                  <c:v>0.042144</c:v>
                </c:pt>
                <c:pt idx="17">
                  <c:v>0.046717</c:v>
                </c:pt>
                <c:pt idx="18">
                  <c:v>0.051524</c:v>
                </c:pt>
                <c:pt idx="19">
                  <c:v>0.055119</c:v>
                </c:pt>
                <c:pt idx="20">
                  <c:v>0.058224</c:v>
                </c:pt>
                <c:pt idx="21">
                  <c:v>0.060622</c:v>
                </c:pt>
                <c:pt idx="22">
                  <c:v>0.062330</c:v>
                </c:pt>
                <c:pt idx="23">
                  <c:v>0.064223</c:v>
                </c:pt>
                <c:pt idx="24">
                  <c:v>0.065913</c:v>
                </c:pt>
                <c:pt idx="25">
                  <c:v>0.069112</c:v>
                </c:pt>
                <c:pt idx="26">
                  <c:v>0.068679</c:v>
                </c:pt>
                <c:pt idx="27">
                  <c:v>0.070237</c:v>
                </c:pt>
                <c:pt idx="28">
                  <c:v>0.072086</c:v>
                </c:pt>
                <c:pt idx="29">
                  <c:v>0.068032</c:v>
                </c:pt>
                <c:pt idx="30">
                  <c:v>0.067335</c:v>
                </c:pt>
                <c:pt idx="31">
                  <c:v>0.063825</c:v>
                </c:pt>
                <c:pt idx="32">
                  <c:v>0.061462</c:v>
                </c:pt>
                <c:pt idx="33">
                  <c:v>0.057283</c:v>
                </c:pt>
                <c:pt idx="34">
                  <c:v>0.053637</c:v>
                </c:pt>
              </c:numCache>
            </c:numRef>
          </c:val>
        </c:ser>
        <c:ser>
          <c:idx val="4"/>
          <c:order val="4"/>
          <c:tx>
            <c:strRef>
              <c:f>'TechAnnex - Figures'!$I$500</c:f>
              <c:strCache>
                <c:ptCount val="1"/>
                <c:pt idx="0">
                  <c:v>Mobile air-conditioning</c:v>
                </c:pt>
              </c:strCache>
            </c:strRef>
          </c:tx>
          <c:spPr>
            <a:solidFill>
              <a:schemeClr val="accent5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Figures'!$J$495:$AR$495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Figures'!$J$500:$AR$500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0.000592</c:v>
                </c:pt>
                <c:pt idx="5">
                  <c:v>0.005952</c:v>
                </c:pt>
                <c:pt idx="6">
                  <c:v>0.009183</c:v>
                </c:pt>
                <c:pt idx="7">
                  <c:v>0.016225</c:v>
                </c:pt>
                <c:pt idx="8">
                  <c:v>0.015749</c:v>
                </c:pt>
                <c:pt idx="9">
                  <c:v>0.021903</c:v>
                </c:pt>
                <c:pt idx="10">
                  <c:v>0.030467</c:v>
                </c:pt>
                <c:pt idx="11">
                  <c:v>0.036633</c:v>
                </c:pt>
                <c:pt idx="12">
                  <c:v>0.050518</c:v>
                </c:pt>
                <c:pt idx="13">
                  <c:v>0.058859</c:v>
                </c:pt>
                <c:pt idx="14">
                  <c:v>0.076209</c:v>
                </c:pt>
                <c:pt idx="15">
                  <c:v>0.091058</c:v>
                </c:pt>
                <c:pt idx="16">
                  <c:v>0.104796</c:v>
                </c:pt>
                <c:pt idx="17">
                  <c:v>0.106801</c:v>
                </c:pt>
                <c:pt idx="18">
                  <c:v>0.118190</c:v>
                </c:pt>
                <c:pt idx="19">
                  <c:v>0.110176</c:v>
                </c:pt>
                <c:pt idx="20">
                  <c:v>0.104679</c:v>
                </c:pt>
                <c:pt idx="21">
                  <c:v>0.123992</c:v>
                </c:pt>
                <c:pt idx="22">
                  <c:v>0.128492</c:v>
                </c:pt>
                <c:pt idx="23">
                  <c:v>0.134828</c:v>
                </c:pt>
                <c:pt idx="24">
                  <c:v>0.146120</c:v>
                </c:pt>
                <c:pt idx="25">
                  <c:v>0.159345</c:v>
                </c:pt>
                <c:pt idx="26">
                  <c:v>0.164791</c:v>
                </c:pt>
                <c:pt idx="27">
                  <c:v>0.180062</c:v>
                </c:pt>
                <c:pt idx="28">
                  <c:v>0.198965</c:v>
                </c:pt>
                <c:pt idx="29">
                  <c:v>0.197957</c:v>
                </c:pt>
                <c:pt idx="30">
                  <c:v>0.204453</c:v>
                </c:pt>
                <c:pt idx="31">
                  <c:v>0.197146</c:v>
                </c:pt>
                <c:pt idx="32">
                  <c:v>0.208575</c:v>
                </c:pt>
                <c:pt idx="33">
                  <c:v>0.215376</c:v>
                </c:pt>
                <c:pt idx="34">
                  <c:v>0.199497</c:v>
                </c:pt>
              </c:numCache>
            </c:numRef>
          </c:val>
        </c:ser>
        <c:ser>
          <c:idx val="5"/>
          <c:order val="5"/>
          <c:tx>
            <c:strRef>
              <c:f>'TechAnnex - Figures'!$I$501</c:f>
              <c:strCache>
                <c:ptCount val="1"/>
                <c:pt idx="0">
                  <c:v>Stationary air-conditioning</c:v>
                </c:pt>
              </c:strCache>
            </c:strRef>
          </c:tx>
          <c:spPr>
            <a:solidFill>
              <a:schemeClr val="accent6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Figures'!$J$495:$AR$495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Figures'!$J$501:$AR$501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0.000289</c:v>
                </c:pt>
                <c:pt idx="6">
                  <c:v>0.001020</c:v>
                </c:pt>
                <c:pt idx="7">
                  <c:v>0.002179</c:v>
                </c:pt>
                <c:pt idx="8">
                  <c:v>0.004381</c:v>
                </c:pt>
                <c:pt idx="9">
                  <c:v>0.007663</c:v>
                </c:pt>
                <c:pt idx="10">
                  <c:v>0.010970</c:v>
                </c:pt>
                <c:pt idx="11">
                  <c:v>0.014622</c:v>
                </c:pt>
                <c:pt idx="12">
                  <c:v>0.018844</c:v>
                </c:pt>
                <c:pt idx="13">
                  <c:v>0.022975</c:v>
                </c:pt>
                <c:pt idx="14">
                  <c:v>0.029676</c:v>
                </c:pt>
                <c:pt idx="15">
                  <c:v>0.036637</c:v>
                </c:pt>
                <c:pt idx="16">
                  <c:v>0.048504</c:v>
                </c:pt>
                <c:pt idx="17">
                  <c:v>0.108350</c:v>
                </c:pt>
                <c:pt idx="18">
                  <c:v>0.133386</c:v>
                </c:pt>
                <c:pt idx="19">
                  <c:v>0.147321</c:v>
                </c:pt>
                <c:pt idx="20">
                  <c:v>0.149970</c:v>
                </c:pt>
                <c:pt idx="21">
                  <c:v>0.180653</c:v>
                </c:pt>
                <c:pt idx="22">
                  <c:v>0.196474</c:v>
                </c:pt>
                <c:pt idx="23">
                  <c:v>0.216561</c:v>
                </c:pt>
                <c:pt idx="24">
                  <c:v>0.192981</c:v>
                </c:pt>
                <c:pt idx="25">
                  <c:v>0.226125</c:v>
                </c:pt>
                <c:pt idx="26">
                  <c:v>0.257368</c:v>
                </c:pt>
                <c:pt idx="27">
                  <c:v>0.250270</c:v>
                </c:pt>
                <c:pt idx="28">
                  <c:v>0.263506</c:v>
                </c:pt>
                <c:pt idx="29">
                  <c:v>0.352134</c:v>
                </c:pt>
                <c:pt idx="30">
                  <c:v>0.341302</c:v>
                </c:pt>
                <c:pt idx="31">
                  <c:v>0.665638</c:v>
                </c:pt>
                <c:pt idx="32">
                  <c:v>0.572827</c:v>
                </c:pt>
                <c:pt idx="33">
                  <c:v>0.299437</c:v>
                </c:pt>
                <c:pt idx="34">
                  <c:v>0.307815</c:v>
                </c:pt>
              </c:numCache>
            </c:numRef>
          </c:val>
        </c:ser>
        <c:ser>
          <c:idx val="6"/>
          <c:order val="6"/>
          <c:tx>
            <c:strRef>
              <c:f>'TechAnnex - Figures'!$I$502</c:f>
              <c:strCache>
                <c:ptCount val="1"/>
                <c:pt idx="0">
                  <c:v>Aerosols and other</c:v>
                </c:pt>
              </c:strCache>
            </c:strRef>
          </c:tx>
          <c:spPr>
            <a:blipFill rotWithShape="1">
              <a:blip r:embed="rId1"/>
              <a:srcRect l="0" t="0" r="0" b="0"/>
              <a:tile tx="0" ty="0" sx="100000" sy="100000" flip="none" algn="tl"/>
            </a:blip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Figures'!$J$495:$AR$495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Figures'!$J$502:$AR$502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0.000080</c:v>
                </c:pt>
                <c:pt idx="5">
                  <c:v>0.000346</c:v>
                </c:pt>
                <c:pt idx="6">
                  <c:v>0.003395</c:v>
                </c:pt>
                <c:pt idx="7">
                  <c:v>0.008382</c:v>
                </c:pt>
                <c:pt idx="8">
                  <c:v>0.014040</c:v>
                </c:pt>
                <c:pt idx="9">
                  <c:v>0.019915</c:v>
                </c:pt>
                <c:pt idx="10">
                  <c:v>0.025743</c:v>
                </c:pt>
                <c:pt idx="11">
                  <c:v>0.037065</c:v>
                </c:pt>
                <c:pt idx="12">
                  <c:v>0.050199</c:v>
                </c:pt>
                <c:pt idx="13">
                  <c:v>0.057998</c:v>
                </c:pt>
                <c:pt idx="14">
                  <c:v>0.060949</c:v>
                </c:pt>
                <c:pt idx="15">
                  <c:v>0.063138</c:v>
                </c:pt>
                <c:pt idx="16">
                  <c:v>0.065567</c:v>
                </c:pt>
                <c:pt idx="17">
                  <c:v>0.070658</c:v>
                </c:pt>
                <c:pt idx="18">
                  <c:v>0.078807</c:v>
                </c:pt>
                <c:pt idx="19">
                  <c:v>0.078781</c:v>
                </c:pt>
                <c:pt idx="20">
                  <c:v>0.077417</c:v>
                </c:pt>
                <c:pt idx="21">
                  <c:v>0.084749</c:v>
                </c:pt>
                <c:pt idx="22">
                  <c:v>0.089831</c:v>
                </c:pt>
                <c:pt idx="23">
                  <c:v>0.089726</c:v>
                </c:pt>
                <c:pt idx="24">
                  <c:v>0.091098</c:v>
                </c:pt>
                <c:pt idx="25">
                  <c:v>0.092911</c:v>
                </c:pt>
                <c:pt idx="26">
                  <c:v>0.095009</c:v>
                </c:pt>
                <c:pt idx="27">
                  <c:v>0.094112</c:v>
                </c:pt>
                <c:pt idx="28">
                  <c:v>0.090800</c:v>
                </c:pt>
                <c:pt idx="29">
                  <c:v>0.086855</c:v>
                </c:pt>
                <c:pt idx="30">
                  <c:v>0.080178</c:v>
                </c:pt>
                <c:pt idx="31">
                  <c:v>0.075121</c:v>
                </c:pt>
                <c:pt idx="32">
                  <c:v>0.075761</c:v>
                </c:pt>
                <c:pt idx="33">
                  <c:v>0.075753</c:v>
                </c:pt>
                <c:pt idx="34">
                  <c:v>0.072805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0.4"/>
        <c:minorUnit val="0.2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092648"/>
          <c:y val="0.829054"/>
          <c:w val="0.990725"/>
          <c:h val="0.17094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05376"/>
          <c:y val="0.0537526"/>
          <c:w val="0.889624"/>
          <c:h val="0.714282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Figures'!$I$514</c:f>
              <c:strCache>
                <c:ptCount val="1"/>
                <c:pt idx="0">
                  <c:v>Manufacturing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Figures'!$J$513:$AR$513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Figures'!$J$514:$AR$514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0.000039</c:v>
                </c:pt>
                <c:pt idx="3">
                  <c:v>0.000156</c:v>
                </c:pt>
                <c:pt idx="4">
                  <c:v>0.001735</c:v>
                </c:pt>
                <c:pt idx="5">
                  <c:v>0.003549</c:v>
                </c:pt>
                <c:pt idx="6">
                  <c:v>0.004683</c:v>
                </c:pt>
                <c:pt idx="7">
                  <c:v>0.003660</c:v>
                </c:pt>
                <c:pt idx="8">
                  <c:v>0.006388</c:v>
                </c:pt>
                <c:pt idx="9">
                  <c:v>0.005926</c:v>
                </c:pt>
                <c:pt idx="10">
                  <c:v>0.006454</c:v>
                </c:pt>
                <c:pt idx="11">
                  <c:v>0.005858</c:v>
                </c:pt>
                <c:pt idx="12">
                  <c:v>0.007483</c:v>
                </c:pt>
                <c:pt idx="13">
                  <c:v>0.010390</c:v>
                </c:pt>
                <c:pt idx="14">
                  <c:v>0.010452</c:v>
                </c:pt>
                <c:pt idx="15">
                  <c:v>0.010987</c:v>
                </c:pt>
                <c:pt idx="16">
                  <c:v>0.005686</c:v>
                </c:pt>
                <c:pt idx="17">
                  <c:v>0.004506</c:v>
                </c:pt>
                <c:pt idx="18">
                  <c:v>0.006701</c:v>
                </c:pt>
                <c:pt idx="19">
                  <c:v>0.006404</c:v>
                </c:pt>
                <c:pt idx="20">
                  <c:v>0.008660</c:v>
                </c:pt>
                <c:pt idx="21">
                  <c:v>0.006373</c:v>
                </c:pt>
                <c:pt idx="22">
                  <c:v>0.007324</c:v>
                </c:pt>
                <c:pt idx="23">
                  <c:v>0.009252</c:v>
                </c:pt>
                <c:pt idx="24">
                  <c:v>0.011108</c:v>
                </c:pt>
                <c:pt idx="25">
                  <c:v>0.008651</c:v>
                </c:pt>
                <c:pt idx="26">
                  <c:v>0.007870</c:v>
                </c:pt>
                <c:pt idx="27">
                  <c:v>0.005989</c:v>
                </c:pt>
                <c:pt idx="28">
                  <c:v>0.005183</c:v>
                </c:pt>
                <c:pt idx="29">
                  <c:v>0.006598</c:v>
                </c:pt>
                <c:pt idx="30">
                  <c:v>0.003736</c:v>
                </c:pt>
                <c:pt idx="31">
                  <c:v>0.003152</c:v>
                </c:pt>
                <c:pt idx="32">
                  <c:v>0.001987</c:v>
                </c:pt>
                <c:pt idx="33">
                  <c:v>0.002050</c:v>
                </c:pt>
                <c:pt idx="34">
                  <c:v>0.002074</c:v>
                </c:pt>
              </c:numCache>
            </c:numRef>
          </c:val>
        </c:ser>
        <c:ser>
          <c:idx val="1"/>
          <c:order val="1"/>
          <c:tx>
            <c:strRef>
              <c:f>'TechAnnex - Figures'!$I$515</c:f>
              <c:strCache>
                <c:ptCount val="1"/>
                <c:pt idx="0">
                  <c:v>Leakage</c:v>
                </c:pt>
              </c:strCache>
            </c:strRef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Figures'!$J$513:$AR$513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Figures'!$J$515:$AR$515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0.000221</c:v>
                </c:pt>
                <c:pt idx="3">
                  <c:v>0.000234</c:v>
                </c:pt>
                <c:pt idx="4">
                  <c:v>0.011138</c:v>
                </c:pt>
                <c:pt idx="5">
                  <c:v>0.029549</c:v>
                </c:pt>
                <c:pt idx="6">
                  <c:v>0.067997</c:v>
                </c:pt>
                <c:pt idx="7">
                  <c:v>0.116266</c:v>
                </c:pt>
                <c:pt idx="8">
                  <c:v>0.144328</c:v>
                </c:pt>
                <c:pt idx="9">
                  <c:v>0.193963</c:v>
                </c:pt>
                <c:pt idx="10">
                  <c:v>0.228105</c:v>
                </c:pt>
                <c:pt idx="11">
                  <c:v>0.298698</c:v>
                </c:pt>
                <c:pt idx="12">
                  <c:v>0.355326</c:v>
                </c:pt>
                <c:pt idx="13">
                  <c:v>0.411118</c:v>
                </c:pt>
                <c:pt idx="14">
                  <c:v>0.518330</c:v>
                </c:pt>
                <c:pt idx="15">
                  <c:v>0.625219</c:v>
                </c:pt>
                <c:pt idx="16">
                  <c:v>0.714461</c:v>
                </c:pt>
                <c:pt idx="17">
                  <c:v>0.774185</c:v>
                </c:pt>
                <c:pt idx="18">
                  <c:v>0.838909</c:v>
                </c:pt>
                <c:pt idx="19">
                  <c:v>0.900666</c:v>
                </c:pt>
                <c:pt idx="20">
                  <c:v>0.918626</c:v>
                </c:pt>
                <c:pt idx="21">
                  <c:v>0.934384</c:v>
                </c:pt>
                <c:pt idx="22">
                  <c:v>0.954445</c:v>
                </c:pt>
                <c:pt idx="23">
                  <c:v>0.957015</c:v>
                </c:pt>
                <c:pt idx="24">
                  <c:v>0.962191</c:v>
                </c:pt>
                <c:pt idx="25">
                  <c:v>0.889134</c:v>
                </c:pt>
                <c:pt idx="26">
                  <c:v>0.931984</c:v>
                </c:pt>
                <c:pt idx="27">
                  <c:v>0.888170</c:v>
                </c:pt>
                <c:pt idx="28">
                  <c:v>0.776237</c:v>
                </c:pt>
                <c:pt idx="29">
                  <c:v>0.888913</c:v>
                </c:pt>
                <c:pt idx="30">
                  <c:v>0.779085</c:v>
                </c:pt>
                <c:pt idx="31">
                  <c:v>0.748747</c:v>
                </c:pt>
                <c:pt idx="32">
                  <c:v>0.704176</c:v>
                </c:pt>
                <c:pt idx="33">
                  <c:v>0.643338</c:v>
                </c:pt>
                <c:pt idx="34">
                  <c:v>0.592802</c:v>
                </c:pt>
              </c:numCache>
            </c:numRef>
          </c:val>
        </c:ser>
        <c:ser>
          <c:idx val="2"/>
          <c:order val="2"/>
          <c:tx>
            <c:strRef>
              <c:f>'TechAnnex - Figures'!$I$516</c:f>
              <c:strCache>
                <c:ptCount val="1"/>
                <c:pt idx="0">
                  <c:v>Disposal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Figures'!$J$513:$AR$513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'TechAnnex - Figures'!$J$516:$AR$516</c:f>
              <c:numCache>
                <c:ptCount val="35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0.000002</c:v>
                </c:pt>
                <c:pt idx="5">
                  <c:v>0.000343</c:v>
                </c:pt>
                <c:pt idx="6">
                  <c:v>0.001012</c:v>
                </c:pt>
                <c:pt idx="7">
                  <c:v>0.003215</c:v>
                </c:pt>
                <c:pt idx="8">
                  <c:v>0.002934</c:v>
                </c:pt>
                <c:pt idx="9">
                  <c:v>0.004368</c:v>
                </c:pt>
                <c:pt idx="10">
                  <c:v>0.010722</c:v>
                </c:pt>
                <c:pt idx="11">
                  <c:v>0.017266</c:v>
                </c:pt>
                <c:pt idx="12">
                  <c:v>0.016745</c:v>
                </c:pt>
                <c:pt idx="13">
                  <c:v>0.021465</c:v>
                </c:pt>
                <c:pt idx="14">
                  <c:v>0.024299</c:v>
                </c:pt>
                <c:pt idx="15">
                  <c:v>0.036864</c:v>
                </c:pt>
                <c:pt idx="16">
                  <c:v>0.053121</c:v>
                </c:pt>
                <c:pt idx="17">
                  <c:v>0.069605</c:v>
                </c:pt>
                <c:pt idx="18">
                  <c:v>0.091664</c:v>
                </c:pt>
                <c:pt idx="19">
                  <c:v>0.102476</c:v>
                </c:pt>
                <c:pt idx="20">
                  <c:v>0.110041</c:v>
                </c:pt>
                <c:pt idx="21">
                  <c:v>0.143448</c:v>
                </c:pt>
                <c:pt idx="22">
                  <c:v>0.158465</c:v>
                </c:pt>
                <c:pt idx="23">
                  <c:v>0.197195</c:v>
                </c:pt>
                <c:pt idx="24">
                  <c:v>0.230026</c:v>
                </c:pt>
                <c:pt idx="25">
                  <c:v>0.323974</c:v>
                </c:pt>
                <c:pt idx="26">
                  <c:v>0.302181</c:v>
                </c:pt>
                <c:pt idx="27">
                  <c:v>0.382229</c:v>
                </c:pt>
                <c:pt idx="28">
                  <c:v>0.525853</c:v>
                </c:pt>
                <c:pt idx="29">
                  <c:v>0.423764</c:v>
                </c:pt>
                <c:pt idx="30">
                  <c:v>0.538830</c:v>
                </c:pt>
                <c:pt idx="31">
                  <c:v>0.838444</c:v>
                </c:pt>
                <c:pt idx="32">
                  <c:v>0.767615</c:v>
                </c:pt>
                <c:pt idx="33">
                  <c:v>0.473018</c:v>
                </c:pt>
                <c:pt idx="34">
                  <c:v>0.447737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0.4"/>
        <c:minorUnit val="0.2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67948"/>
          <c:y val="0.933747"/>
          <c:w val="0.495032"/>
          <c:h val="0.066252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04179"/>
          <c:y val="0.0499349"/>
          <c:w val="0.883305"/>
          <c:h val="0.733687"/>
        </c:manualLayout>
      </c:layout>
      <c:lineChart>
        <c:grouping val="standard"/>
        <c:varyColors val="0"/>
        <c:ser>
          <c:idx val="0"/>
          <c:order val="0"/>
          <c:tx>
            <c:strRef>
              <c:f>'TechAnnex - Figures'!$I$225</c:f>
              <c:strCache>
                <c:ptCount val="1"/>
                <c:pt idx="0">
                  <c:v>2026 GHG Inventory</c:v>
                </c:pt>
              </c:strCache>
            </c:strRef>
          </c:tx>
          <c:spPr>
            <a:noFill/>
            <a:ln w="285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Figures'!$J$224:$S$224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'TechAnnex - Figures'!$J$225:$S$225</c:f>
              <c:numCache>
                <c:ptCount val="10"/>
                <c:pt idx="0">
                  <c:v>83.007962</c:v>
                </c:pt>
                <c:pt idx="1">
                  <c:v>80.820446</c:v>
                </c:pt>
                <c:pt idx="2">
                  <c:v>82.301694</c:v>
                </c:pt>
                <c:pt idx="3">
                  <c:v>82.563212</c:v>
                </c:pt>
                <c:pt idx="4">
                  <c:v>83.658313</c:v>
                </c:pt>
                <c:pt idx="5">
                  <c:v>80.960938</c:v>
                </c:pt>
                <c:pt idx="6">
                  <c:v>81.527934</c:v>
                </c:pt>
                <c:pt idx="7">
                  <c:v>77.662697</c:v>
                </c:pt>
                <c:pt idx="8">
                  <c:v>75.898933</c:v>
                </c:pt>
                <c:pt idx="9">
                  <c:v>75.811608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'TechAnnex - Figures'!$I$226</c:f>
              <c:strCache>
                <c:ptCount val="1"/>
                <c:pt idx="0">
                  <c:v>2025 GHG Inventory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Figures'!$J$224:$S$224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'TechAnnex - Figures'!$J$226:$S$226</c:f>
              <c:numCache>
                <c:ptCount val="9"/>
                <c:pt idx="0">
                  <c:v>83.303914</c:v>
                </c:pt>
                <c:pt idx="1">
                  <c:v>81.100898</c:v>
                </c:pt>
                <c:pt idx="2">
                  <c:v>82.647427</c:v>
                </c:pt>
                <c:pt idx="3">
                  <c:v>82.885063</c:v>
                </c:pt>
                <c:pt idx="4">
                  <c:v>84.064383</c:v>
                </c:pt>
                <c:pt idx="5">
                  <c:v>81.376451</c:v>
                </c:pt>
                <c:pt idx="6">
                  <c:v>81.872364</c:v>
                </c:pt>
                <c:pt idx="7">
                  <c:v>77.983118</c:v>
                </c:pt>
                <c:pt idx="8">
                  <c:v>76.416305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'TechAnnex - Figures'!$I$228</c:f>
              <c:strCache>
                <c:ptCount val="1"/>
                <c:pt idx="0">
                  <c:v>2022 GHG Inventory</c:v>
                </c:pt>
              </c:strCache>
            </c:strRef>
          </c:tx>
          <c:spPr>
            <a:noFill/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Figures'!$J$224:$S$224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'TechAnnex - Figures'!$J$228:$S$228</c:f>
              <c:numCache>
                <c:ptCount val="6"/>
                <c:pt idx="0">
                  <c:v>83.673555</c:v>
                </c:pt>
                <c:pt idx="1">
                  <c:v>81.558132</c:v>
                </c:pt>
                <c:pt idx="2">
                  <c:v>83.032719</c:v>
                </c:pt>
                <c:pt idx="3">
                  <c:v>83.201244</c:v>
                </c:pt>
                <c:pt idx="4">
                  <c:v>84.740605</c:v>
                </c:pt>
                <c:pt idx="5">
                  <c:v>81.866698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AFC7D0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AFC7D0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MtCO2e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2.5"/>
        <c:minorUnit val="1.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00168"/>
          <c:y val="0.937565"/>
          <c:w val="0.80597"/>
          <c:h val="0.062434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85751"/>
          <c:y val="0.0443053"/>
          <c:w val="0.809249"/>
          <c:h val="0.7569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'TechAnnex - Figures'!$I$353</c:f>
              <c:strCache>
                <c:ptCount val="1"/>
                <c:pt idx="0">
                  <c:v>Existing renewable capacity</c:v>
                </c:pt>
              </c:strCache>
            </c:strRef>
          </c:tx>
          <c:spPr>
            <a:solidFill>
              <a:srgbClr val="0061A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#,##0&quot; &quot;;&quot; '(&quot;#,##0)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Figures'!$M$352:$X$352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'TechAnnex - Figures'!$M$353:$X$353</c:f>
              <c:numCache>
                <c:ptCount val="12"/>
                <c:pt idx="0">
                  <c:v>6900.606539</c:v>
                </c:pt>
                <c:pt idx="1">
                  <c:v>6991.557000</c:v>
                </c:pt>
                <c:pt idx="2">
                  <c:v>7194.172000</c:v>
                </c:pt>
                <c:pt idx="3">
                  <c:v>7240.905000</c:v>
                </c:pt>
                <c:pt idx="4">
                  <c:v>7249.185000</c:v>
                </c:pt>
                <c:pt idx="5">
                  <c:v>7267.009000</c:v>
                </c:pt>
                <c:pt idx="6">
                  <c:v>7311.958000</c:v>
                </c:pt>
                <c:pt idx="7">
                  <c:v>7343.891000</c:v>
                </c:pt>
                <c:pt idx="8">
                  <c:v>7466.244000</c:v>
                </c:pt>
                <c:pt idx="9">
                  <c:v>7735.613000</c:v>
                </c:pt>
                <c:pt idx="10">
                  <c:v>7858.639000</c:v>
                </c:pt>
                <c:pt idx="11">
                  <c:v>8172.407000</c:v>
                </c:pt>
              </c:numCache>
            </c:numRef>
          </c:val>
        </c:ser>
        <c:ser>
          <c:idx val="1"/>
          <c:order val="1"/>
          <c:tx>
            <c:strRef>
              <c:f>'TechAnnex - Figures'!$I$354</c:f>
              <c:strCache>
                <c:ptCount val="1"/>
                <c:pt idx="0">
                  <c:v>New capacity added in year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#,##0&quot; &quot;;&quot; '(&quot;#,##0);&quot; '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Figures'!$M$352:$X$352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'TechAnnex - Figures'!$M$354:$X$354</c:f>
              <c:numCache>
                <c:ptCount val="12"/>
                <c:pt idx="0">
                  <c:v>90.950461</c:v>
                </c:pt>
                <c:pt idx="1">
                  <c:v>202.615000</c:v>
                </c:pt>
                <c:pt idx="2">
                  <c:v>46.733000</c:v>
                </c:pt>
                <c:pt idx="3">
                  <c:v>8.280000</c:v>
                </c:pt>
                <c:pt idx="4">
                  <c:v>17.824000</c:v>
                </c:pt>
                <c:pt idx="5">
                  <c:v>44.949000</c:v>
                </c:pt>
                <c:pt idx="6">
                  <c:v>31.933000</c:v>
                </c:pt>
                <c:pt idx="7">
                  <c:v>122.353000</c:v>
                </c:pt>
                <c:pt idx="8">
                  <c:v>269.369000</c:v>
                </c:pt>
                <c:pt idx="9">
                  <c:v>123.026000</c:v>
                </c:pt>
                <c:pt idx="10">
                  <c:v>313.768000</c:v>
                </c:pt>
                <c:pt idx="11">
                  <c:v>556.741000</c:v>
                </c:pt>
              </c:numCache>
            </c:numRef>
          </c:val>
        </c:ser>
        <c:gapWidth val="15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in val="6000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02060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02060"/>
                    </a:solidFill>
                    <a:latin typeface="Calibri"/>
                  </a:rPr>
                  <a:t>MW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206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750"/>
        <c:minorUnit val="3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01997"/>
          <c:y val="0.943195"/>
          <c:w val="0.690718"/>
          <c:h val="0.056805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206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200" u="none">
                <a:solidFill>
                  <a:srgbClr val="083256"/>
                </a:solidFill>
                <a:latin typeface="Calibri"/>
              </a:defRPr>
            </a:pPr>
            <a:r>
              <a:rPr b="1" i="0" strike="noStrike" sz="1200" u="none">
                <a:solidFill>
                  <a:srgbClr val="083256"/>
                </a:solidFill>
                <a:latin typeface="Calibri"/>
              </a:rPr>
              <a:t>Emissions budget 2 (2026-2030)</a:t>
            </a:r>
          </a:p>
        </c:rich>
      </c:tx>
      <c:layout>
        <c:manualLayout>
          <c:xMode val="edge"/>
          <c:yMode val="edge"/>
          <c:x val="0.325657"/>
          <c:y val="0"/>
          <c:w val="0.348687"/>
          <c:h val="0.10105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45326"/>
          <c:y val="0.101054"/>
          <c:w val="0.849674"/>
          <c:h val="0.6658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'TechAnnex - Figures'!$I$14:$J$14</c:f>
              <c:strCache>
                <c:ptCount val="1"/>
                <c:pt idx="0">
                  <c:v>No significant risk to delivery</c:v>
                </c:pt>
              </c:strCache>
            </c:strRef>
          </c:tx>
          <c:spPr>
            <a:solidFill>
              <a:srgbClr val="92D05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Figures'!$K$6:$M$6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Figures'!$K$14:$M$14</c:f>
              <c:numCache>
                <c:ptCount val="3"/>
                <c:pt idx="0">
                  <c:v>0.463213</c:v>
                </c:pt>
                <c:pt idx="1">
                  <c:v>0.391504</c:v>
                </c:pt>
                <c:pt idx="2">
                  <c:v>0.851773</c:v>
                </c:pt>
              </c:numCache>
            </c:numRef>
          </c:val>
        </c:ser>
        <c:ser>
          <c:idx val="1"/>
          <c:order val="1"/>
          <c:tx>
            <c:strRef>
              <c:f>'TechAnnex - Figures'!$I$13:$J$13</c:f>
              <c:strCache>
                <c:ptCount val="1"/>
                <c:pt idx="0">
                  <c:v>Moderate risk to delivery</c:v>
                </c:pt>
              </c:strCache>
            </c:strRef>
          </c:tx>
          <c:spPr>
            <a:solidFill>
              <a:srgbClr val="FFC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Figures'!$K$6:$M$6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Figures'!$K$13:$M$13</c:f>
              <c:numCache>
                <c:ptCount val="3"/>
                <c:pt idx="0">
                  <c:v>3.584863</c:v>
                </c:pt>
                <c:pt idx="1">
                  <c:v>4.392865</c:v>
                </c:pt>
                <c:pt idx="2">
                  <c:v>1.439624</c:v>
                </c:pt>
              </c:numCache>
            </c:numRef>
          </c:val>
        </c:ser>
        <c:ser>
          <c:idx val="2"/>
          <c:order val="2"/>
          <c:tx>
            <c:strRef>
              <c:f>'TechAnnex - Figures'!$I$12:$J$12</c:f>
              <c:strCache>
                <c:ptCount val="1"/>
                <c:pt idx="0">
                  <c:v>Significant risk to delivery</c:v>
                </c:pt>
              </c:strCache>
            </c:strRef>
          </c:tx>
          <c:spPr>
            <a:solidFill>
              <a:srgbClr val="D99C3F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Figures'!$K$6:$M$6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Figures'!$K$12:$M$12</c:f>
              <c:numCache>
                <c:ptCount val="3"/>
                <c:pt idx="0">
                  <c:v>1.112620</c:v>
                </c:pt>
                <c:pt idx="1">
                  <c:v>0.729227</c:v>
                </c:pt>
                <c:pt idx="2">
                  <c:v>2.478517</c:v>
                </c:pt>
              </c:numCache>
            </c:numRef>
          </c:val>
        </c:ser>
        <c:ser>
          <c:idx val="3"/>
          <c:order val="3"/>
          <c:tx>
            <c:strRef>
              <c:f>'TechAnnex - Figures'!$I$11:$J$11</c:f>
              <c:strCache>
                <c:ptCount val="1"/>
                <c:pt idx="0">
                  <c:v>Insufficient to deliver</c:v>
                </c:pt>
              </c:strCache>
            </c:strRef>
          </c:tx>
          <c:spPr>
            <a:solidFill>
              <a:srgbClr val="FF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Figures'!$K$6:$M$6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Figures'!$K$11:$M$11</c:f>
              <c:numCache>
                <c:ptCount val="3"/>
                <c:pt idx="0">
                  <c:v>0.004359</c:v>
                </c:pt>
                <c:pt idx="1">
                  <c:v>-0.001584</c:v>
                </c:pt>
                <c:pt idx="2">
                  <c:v>0.000000</c:v>
                </c:pt>
              </c:numCache>
            </c:numRef>
          </c:val>
        </c:ser>
        <c:ser>
          <c:idx val="4"/>
          <c:order val="4"/>
          <c:tx>
            <c:strRef>
              <c:f>'TechAnnex - Figures'!$I$10:$J$10</c:f>
              <c:strCache>
                <c:ptCount val="1"/>
                <c:pt idx="0">
                  <c:v>Gap in emissions plan</c:v>
                </c:pt>
              </c:strCache>
            </c:strRef>
          </c:tx>
          <c:spPr>
            <a:solidFill>
              <a:srgbClr val="A6A6A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Figures'!$K$6:$M$6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Figures'!$K$10:$M$10</c:f>
              <c:numCache>
                <c:ptCount val="3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</c:numCache>
            </c:numRef>
          </c:val>
        </c:ser>
        <c:gapWidth val="15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in val="0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Reduction in annual average net emissions required to meet the emissions budget (MtCO2e)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.5"/>
        <c:minorUnit val="0.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53089"/>
          <c:y val="0.859601"/>
          <c:w val="0.752355"/>
          <c:h val="0.14039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200" u="none">
                <a:solidFill>
                  <a:srgbClr val="083256"/>
                </a:solidFill>
                <a:latin typeface="Calibri"/>
              </a:defRPr>
            </a:pPr>
            <a:r>
              <a:rPr b="1" i="0" strike="noStrike" sz="1200" u="none">
                <a:solidFill>
                  <a:srgbClr val="083256"/>
                </a:solidFill>
                <a:latin typeface="Calibri"/>
              </a:rPr>
              <a:t>Emissions budget 3 (2031-2035)</a:t>
            </a:r>
          </a:p>
        </c:rich>
      </c:tx>
      <c:layout>
        <c:manualLayout>
          <c:xMode val="edge"/>
          <c:yMode val="edge"/>
          <c:x val="0.325753"/>
          <c:y val="0"/>
          <c:w val="0.348494"/>
          <c:h val="0.10091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56425"/>
          <c:y val="0.100913"/>
          <c:w val="0.838575"/>
          <c:h val="0.6662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'TechAnnex - Figures'!$I$14:$J$14</c:f>
              <c:strCache>
                <c:ptCount val="1"/>
                <c:pt idx="0">
                  <c:v>No significant risk to delivery</c:v>
                </c:pt>
              </c:strCache>
            </c:strRef>
          </c:tx>
          <c:spPr>
            <a:solidFill>
              <a:srgbClr val="92D05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Figures'!$N$6:$P$6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Figures'!$N$14:$P$14</c:f>
              <c:numCache>
                <c:ptCount val="3"/>
                <c:pt idx="0">
                  <c:v>0.419376</c:v>
                </c:pt>
                <c:pt idx="1">
                  <c:v>0.461574</c:v>
                </c:pt>
                <c:pt idx="2">
                  <c:v>0.224786</c:v>
                </c:pt>
              </c:numCache>
            </c:numRef>
          </c:val>
        </c:ser>
        <c:ser>
          <c:idx val="1"/>
          <c:order val="1"/>
          <c:tx>
            <c:strRef>
              <c:f>'TechAnnex - Figures'!$I$13:$J$13</c:f>
              <c:strCache>
                <c:ptCount val="1"/>
                <c:pt idx="0">
                  <c:v>Moderate risk to delivery</c:v>
                </c:pt>
              </c:strCache>
            </c:strRef>
          </c:tx>
          <c:spPr>
            <a:solidFill>
              <a:srgbClr val="FFC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Figures'!$N$6:$P$6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Figures'!$N$13:$P$13</c:f>
              <c:numCache>
                <c:ptCount val="3"/>
                <c:pt idx="0">
                  <c:v>2.672128</c:v>
                </c:pt>
                <c:pt idx="1">
                  <c:v>2.960131</c:v>
                </c:pt>
                <c:pt idx="2">
                  <c:v>1.423449</c:v>
                </c:pt>
              </c:numCache>
            </c:numRef>
          </c:val>
        </c:ser>
        <c:ser>
          <c:idx val="2"/>
          <c:order val="2"/>
          <c:tx>
            <c:strRef>
              <c:f>'TechAnnex - Figures'!$I$12:$J$12</c:f>
              <c:strCache>
                <c:ptCount val="1"/>
                <c:pt idx="0">
                  <c:v>Significant risk to delivery</c:v>
                </c:pt>
              </c:strCache>
            </c:strRef>
          </c:tx>
          <c:spPr>
            <a:solidFill>
              <a:srgbClr val="D99C3F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Figures'!$N$6:$P$6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Figures'!$N$12:$P$12</c:f>
              <c:numCache>
                <c:ptCount val="3"/>
                <c:pt idx="0">
                  <c:v>11.696536</c:v>
                </c:pt>
                <c:pt idx="1">
                  <c:v>12.286148</c:v>
                </c:pt>
                <c:pt idx="2">
                  <c:v>10.717471</c:v>
                </c:pt>
              </c:numCache>
            </c:numRef>
          </c:val>
        </c:ser>
        <c:ser>
          <c:idx val="3"/>
          <c:order val="3"/>
          <c:tx>
            <c:strRef>
              <c:f>'TechAnnex - Figures'!$I$11:$J$11</c:f>
              <c:strCache>
                <c:ptCount val="1"/>
                <c:pt idx="0">
                  <c:v>Insufficient to deliver</c:v>
                </c:pt>
              </c:strCache>
            </c:strRef>
          </c:tx>
          <c:spPr>
            <a:solidFill>
              <a:srgbClr val="FF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Figures'!$N$6:$P$6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Figures'!$N$11:$P$11</c:f>
              <c:numCache>
                <c:ptCount val="3"/>
                <c:pt idx="0">
                  <c:v>0.007843</c:v>
                </c:pt>
                <c:pt idx="1">
                  <c:v>0.002904</c:v>
                </c:pt>
                <c:pt idx="2">
                  <c:v>2.030061</c:v>
                </c:pt>
              </c:numCache>
            </c:numRef>
          </c:val>
        </c:ser>
        <c:ser>
          <c:idx val="4"/>
          <c:order val="4"/>
          <c:tx>
            <c:strRef>
              <c:f>'TechAnnex - Figures'!$I$10:$J$10</c:f>
              <c:strCache>
                <c:ptCount val="1"/>
                <c:pt idx="0">
                  <c:v>Gap in emissions plan</c:v>
                </c:pt>
              </c:strCache>
            </c:strRef>
          </c:tx>
          <c:spPr>
            <a:solidFill>
              <a:srgbClr val="A6A6A6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Figures'!$N$6:$P$6</c:f>
              <c:strCache>
                <c:ptCount val="3"/>
                <c:pt idx="0">
                  <c:v>ERM25</c:v>
                </c:pt>
                <c:pt idx="1">
                  <c:v>ERM25 (Updated)</c:v>
                </c:pt>
                <c:pt idx="2">
                  <c:v>ERM26</c:v>
                </c:pt>
              </c:strCache>
            </c:strRef>
          </c:cat>
          <c:val>
            <c:numRef>
              <c:f>'TechAnnex - Figures'!$N$10:$P$10</c:f>
              <c:numCache>
                <c:ptCount val="3"/>
                <c:pt idx="0">
                  <c:v>1.888115</c:v>
                </c:pt>
                <c:pt idx="1">
                  <c:v>1.833035</c:v>
                </c:pt>
                <c:pt idx="2">
                  <c:v>1.749766</c:v>
                </c:pt>
              </c:numCache>
            </c:numRef>
          </c:val>
        </c:ser>
        <c:gapWidth val="15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  <a:r>
                  <a:rPr b="1" i="0" strike="noStrike" sz="1000" u="none">
                    <a:solidFill>
                      <a:srgbClr val="083256"/>
                    </a:solidFill>
                    <a:latin typeface="Calibri"/>
                  </a:rPr>
                  <a:t>Reduction in annual average net emissions required to meet the emissions budget (MtCO2e)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4.5"/>
        <c:minorUnit val="2.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53281"/>
          <c:y val="0.859778"/>
          <c:w val="0.75194"/>
          <c:h val="0.14022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23607"/>
          <c:y val="0.0431292"/>
          <c:w val="0.871393"/>
          <c:h val="0.932383"/>
        </c:manualLayout>
      </c:layout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808080"/>
            </a:solidFill>
            <a:ln w="12700" cap="flat">
              <a:noFill/>
              <a:miter lim="400000"/>
            </a:ln>
            <a:effectLst/>
          </c:spPr>
          <c:invertIfNegative val="0"/>
          <c:dPt>
            <c:idx val="0"/>
            <c:spPr>
              <a:solidFill>
                <a:srgbClr val="808080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spPr>
              <a:solidFill>
                <a:srgbClr val="808080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spPr>
              <a:solidFill>
                <a:srgbClr val="808080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spPr>
              <a:solidFill>
                <a:srgbClr val="80808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spPr>
              <a:solidFill>
                <a:schemeClr val="accent4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spPr>
              <a:solidFill>
                <a:schemeClr val="accent4"/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spPr>
              <a:solidFill>
                <a:schemeClr val="accent4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spPr>
              <a:solidFill>
                <a:schemeClr val="accent6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spPr>
              <a:solidFill>
                <a:schemeClr val="accent6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#,##0" sourceLinked="0"/>
              <c:txPr>
                <a:bodyPr/>
                <a:lstStyle/>
                <a:p>
                  <a:pPr>
                    <a:defRPr b="0" i="0" strike="noStrike" sz="1000" u="none">
                      <a:solidFill>
                        <a:srgbClr val="083256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Figures'!$M$93:$U$93</c:f>
              <c:strCache>
                <c:ptCount val="3"/>
                <c:pt idx="0">
                  <c:v>Fossil fuel</c:v>
                </c:pt>
                <c:pt idx="4">
                  <c:v>Electric</c:v>
                </c:pt>
                <c:pt idx="7">
                  <c:v>Biomass</c:v>
                </c:pt>
              </c:strCache>
            </c:strRef>
          </c:cat>
          <c:val>
            <c:numRef>
              <c:f>'TechAnnex - Figures'!$M$95:$U$95</c:f>
              <c:numCache>
                <c:ptCount val="9"/>
                <c:pt idx="0">
                  <c:v>1754.728600</c:v>
                </c:pt>
                <c:pt idx="1">
                  <c:v>544.241700</c:v>
                </c:pt>
                <c:pt idx="2">
                  <c:v>755.360800</c:v>
                </c:pt>
                <c:pt idx="3">
                  <c:v>666.245200</c:v>
                </c:pt>
                <c:pt idx="4">
                  <c:v>1357.952000</c:v>
                </c:pt>
                <c:pt idx="5">
                  <c:v>2204.550200</c:v>
                </c:pt>
                <c:pt idx="6">
                  <c:v>768.091600</c:v>
                </c:pt>
                <c:pt idx="7">
                  <c:v>2431.582800</c:v>
                </c:pt>
                <c:pt idx="8">
                  <c:v>303.417400</c:v>
                </c:pt>
              </c:numCache>
            </c:numRef>
          </c:val>
        </c:ser>
        <c:gapWidth val="100"/>
        <c:overlap val="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750"/>
        <c:minorUnit val="3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642353"/>
          <c:y val="0.0461278"/>
          <c:w val="0.930765"/>
          <c:h val="0.7975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'TechAnnex - Figures'!$J$108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1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Figures'!$K$107:$P$107</c:f>
              <c:strCache>
                <c:ptCount val="6"/>
                <c:pt idx="0">
                  <c:v>Coal</c:v>
                </c:pt>
                <c:pt idx="1">
                  <c:v>Gas</c:v>
                </c:pt>
                <c:pt idx="2">
                  <c:v>LPG</c:v>
                </c:pt>
                <c:pt idx="3">
                  <c:v>Diesel</c:v>
                </c:pt>
                <c:pt idx="4">
                  <c:v>Electricity</c:v>
                </c:pt>
                <c:pt idx="5">
                  <c:v>Biomass</c:v>
                </c:pt>
              </c:strCache>
            </c:strRef>
          </c:cat>
          <c:val>
            <c:numRef>
              <c:f>'TechAnnex - Figures'!$K$108:$P$108</c:f>
              <c:numCache>
                <c:ptCount val="6"/>
                <c:pt idx="0">
                  <c:v>6.000000</c:v>
                </c:pt>
                <c:pt idx="1">
                  <c:v>12.000000</c:v>
                </c:pt>
                <c:pt idx="2">
                  <c:v>0.000000</c:v>
                </c:pt>
                <c:pt idx="3">
                  <c:v>0.000000</c:v>
                </c:pt>
                <c:pt idx="4">
                  <c:v>36.000000</c:v>
                </c:pt>
                <c:pt idx="5">
                  <c:v>11.200000</c:v>
                </c:pt>
              </c:numCache>
            </c:numRef>
          </c:val>
        </c:ser>
        <c:ser>
          <c:idx val="1"/>
          <c:order val="1"/>
          <c:tx>
            <c:strRef>
              <c:f>'TechAnnex - Figures'!$J$109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80808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1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Figures'!$K$107:$P$107</c:f>
              <c:strCache>
                <c:ptCount val="6"/>
                <c:pt idx="0">
                  <c:v>Coal</c:v>
                </c:pt>
                <c:pt idx="1">
                  <c:v>Gas</c:v>
                </c:pt>
                <c:pt idx="2">
                  <c:v>LPG</c:v>
                </c:pt>
                <c:pt idx="3">
                  <c:v>Diesel</c:v>
                </c:pt>
                <c:pt idx="4">
                  <c:v>Electricity</c:v>
                </c:pt>
                <c:pt idx="5">
                  <c:v>Biomass</c:v>
                </c:pt>
              </c:strCache>
            </c:strRef>
          </c:cat>
          <c:val>
            <c:numRef>
              <c:f>'TechAnnex - Figures'!$K$109:$P$109</c:f>
              <c:numCache>
                <c:ptCount val="6"/>
                <c:pt idx="0">
                  <c:v>8.000000</c:v>
                </c:pt>
                <c:pt idx="1">
                  <c:v>21.000000</c:v>
                </c:pt>
                <c:pt idx="2">
                  <c:v>0.000000</c:v>
                </c:pt>
                <c:pt idx="3">
                  <c:v>0.000000</c:v>
                </c:pt>
                <c:pt idx="4">
                  <c:v>30.000000</c:v>
                </c:pt>
                <c:pt idx="5">
                  <c:v>14.200000</c:v>
                </c:pt>
              </c:numCache>
            </c:numRef>
          </c:val>
        </c:ser>
        <c:ser>
          <c:idx val="2"/>
          <c:order val="2"/>
          <c:tx>
            <c:strRef>
              <c:f>'TechAnnex - Figures'!$J$110</c:f>
              <c:strCache>
                <c:ptCount val="1"/>
                <c:pt idx="0">
                  <c:v>Central</c:v>
                </c:pt>
              </c:strCache>
            </c:strRef>
          </c:tx>
          <c:spPr>
            <a:noFill/>
            <a:ln w="12700" cap="flat">
              <a:noFill/>
              <a:miter lim="400000"/>
            </a:ln>
            <a:effectLst/>
          </c:spPr>
          <c:invertIfNegative val="0"/>
          <c:dLbls>
            <c:numFmt formatCode="General" sourceLinked="1"/>
            <c:txPr>
              <a:bodyPr/>
              <a:lstStyle/>
              <a:p>
                <a:pPr>
                  <a:defRPr b="0" i="0" strike="noStrike" sz="1100" u="none">
                    <a:solidFill>
                      <a:srgbClr val="083256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Figures'!$K$107:$P$107</c:f>
              <c:strCache>
                <c:ptCount val="6"/>
                <c:pt idx="0">
                  <c:v>Coal</c:v>
                </c:pt>
                <c:pt idx="1">
                  <c:v>Gas</c:v>
                </c:pt>
                <c:pt idx="2">
                  <c:v>LPG</c:v>
                </c:pt>
                <c:pt idx="3">
                  <c:v>Diesel</c:v>
                </c:pt>
                <c:pt idx="4">
                  <c:v>Electricity</c:v>
                </c:pt>
                <c:pt idx="5">
                  <c:v>Biomass</c:v>
                </c:pt>
              </c:strCache>
            </c:strRef>
          </c:cat>
          <c:val>
            <c:numRef>
              <c:f>'TechAnnex - Figures'!$K$110:$P$110</c:f>
              <c:numCache>
                <c:ptCount val="6"/>
                <c:pt idx="0">
                  <c:v>10.000000</c:v>
                </c:pt>
                <c:pt idx="1">
                  <c:v>22.000000</c:v>
                </c:pt>
                <c:pt idx="2">
                  <c:v>41.000000</c:v>
                </c:pt>
                <c:pt idx="3">
                  <c:v>40.000000</c:v>
                </c:pt>
                <c:pt idx="4">
                  <c:v>51.000000</c:v>
                </c:pt>
                <c:pt idx="5">
                  <c:v>17.000000</c:v>
                </c:pt>
              </c:numCache>
            </c:numRef>
          </c:val>
        </c:ser>
        <c:gapWidth val="15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1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100" u="none">
                <a:solidFill>
                  <a:srgbClr val="083256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30"/>
        <c:minorUnit val="1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23565"/>
          <c:y val="0.941372"/>
          <c:w val="0.382019"/>
          <c:h val="0.058627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100" u="none">
              <a:solidFill>
                <a:srgbClr val="083256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300954"/>
          <c:y val="0.0398419"/>
          <c:w val="0.675056"/>
          <c:h val="0.859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'TechAnnex - Figures'!$K$127</c:f>
              <c:strCache>
                <c:ptCount val="1"/>
                <c:pt idx="0">
                  <c:v>Capital</c:v>
                </c:pt>
              </c:strCache>
            </c:strRef>
          </c:tx>
          <c:spPr>
            <a:solidFill>
              <a:srgbClr val="15608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Figures'!$J$128,'TechAnnex - Figures'!$J$129,'TechAnnex - Figures'!$J$130,'TechAnnex - Figures'!$J$131,'TechAnnex - Figures'!$J$132,'TechAnnex - Figures'!$J$133,'TechAnnex - Figures'!$J$134,'TechAnnex - Figures'!$J$135,'TechAnnex - Figures'!$J$136</c:f>
              <c:strCache>
                <c:ptCount val="9"/>
                <c:pt idx="0">
                  <c:v>Heat Pump</c:v>
                </c:pt>
                <c:pt idx="1">
                  <c:v>Coal to Biomass Boiler Conversion</c:v>
                </c:pt>
                <c:pt idx="2">
                  <c:v>Coal Boiler</c:v>
                </c:pt>
                <c:pt idx="3">
                  <c:v>Gas Boiler</c:v>
                </c:pt>
                <c:pt idx="4">
                  <c:v>Biomass Boiler</c:v>
                </c:pt>
                <c:pt idx="5">
                  <c:v>Steam-generating heat pump</c:v>
                </c:pt>
                <c:pt idx="6">
                  <c:v>Diesel Boiler</c:v>
                </c:pt>
                <c:pt idx="7">
                  <c:v>LPG Boiler</c:v>
                </c:pt>
                <c:pt idx="8">
                  <c:v>Electrode Boiler</c:v>
                </c:pt>
              </c:strCache>
            </c:strRef>
          </c:cat>
          <c:val>
            <c:numRef>
              <c:f>'TechAnnex - Figures'!$K$128:$K$136</c:f>
              <c:numCache>
                <c:ptCount val="9"/>
                <c:pt idx="0">
                  <c:v>8.771589</c:v>
                </c:pt>
                <c:pt idx="1">
                  <c:v>2.248105</c:v>
                </c:pt>
                <c:pt idx="2">
                  <c:v>10.424964</c:v>
                </c:pt>
                <c:pt idx="3">
                  <c:v>3.233378</c:v>
                </c:pt>
                <c:pt idx="4">
                  <c:v>14.446202</c:v>
                </c:pt>
                <c:pt idx="5">
                  <c:v>14.240126</c:v>
                </c:pt>
                <c:pt idx="6">
                  <c:v>3.958209</c:v>
                </c:pt>
                <c:pt idx="7">
                  <c:v>4.487651</c:v>
                </c:pt>
                <c:pt idx="8">
                  <c:v>4.563285</c:v>
                </c:pt>
              </c:numCache>
            </c:numRef>
          </c:val>
        </c:ser>
        <c:ser>
          <c:idx val="1"/>
          <c:order val="1"/>
          <c:tx>
            <c:strRef>
              <c:f>'TechAnnex - Figures'!$L$127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rgbClr val="E9713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Figures'!$J$128,'TechAnnex - Figures'!$J$129,'TechAnnex - Figures'!$J$130,'TechAnnex - Figures'!$J$131,'TechAnnex - Figures'!$J$132,'TechAnnex - Figures'!$J$133,'TechAnnex - Figures'!$J$134,'TechAnnex - Figures'!$J$135,'TechAnnex - Figures'!$J$136</c:f>
              <c:strCache>
                <c:ptCount val="9"/>
                <c:pt idx="0">
                  <c:v>Heat Pump</c:v>
                </c:pt>
                <c:pt idx="1">
                  <c:v>Coal to Biomass Boiler Conversion</c:v>
                </c:pt>
                <c:pt idx="2">
                  <c:v>Coal Boiler</c:v>
                </c:pt>
                <c:pt idx="3">
                  <c:v>Gas Boiler</c:v>
                </c:pt>
                <c:pt idx="4">
                  <c:v>Biomass Boiler</c:v>
                </c:pt>
                <c:pt idx="5">
                  <c:v>Steam-generating heat pump</c:v>
                </c:pt>
                <c:pt idx="6">
                  <c:v>Diesel Boiler</c:v>
                </c:pt>
                <c:pt idx="7">
                  <c:v>LPG Boiler</c:v>
                </c:pt>
                <c:pt idx="8">
                  <c:v>Electrode Boiler</c:v>
                </c:pt>
              </c:strCache>
            </c:strRef>
          </c:cat>
          <c:val>
            <c:numRef>
              <c:f>'TechAnnex - Figures'!$L$128:$L$136</c:f>
              <c:numCache>
                <c:ptCount val="9"/>
                <c:pt idx="0">
                  <c:v>0.622234</c:v>
                </c:pt>
                <c:pt idx="1">
                  <c:v>0.887874</c:v>
                </c:pt>
                <c:pt idx="2">
                  <c:v>0.887874</c:v>
                </c:pt>
                <c:pt idx="3">
                  <c:v>0.443937</c:v>
                </c:pt>
                <c:pt idx="4">
                  <c:v>0.887874</c:v>
                </c:pt>
                <c:pt idx="5">
                  <c:v>0.746681</c:v>
                </c:pt>
                <c:pt idx="6">
                  <c:v>0.310756</c:v>
                </c:pt>
                <c:pt idx="7">
                  <c:v>0.310756</c:v>
                </c:pt>
                <c:pt idx="8">
                  <c:v>0.748351</c:v>
                </c:pt>
              </c:numCache>
            </c:numRef>
          </c:val>
        </c:ser>
        <c:ser>
          <c:idx val="2"/>
          <c:order val="2"/>
          <c:tx>
            <c:strRef>
              <c:f>'TechAnnex - Figures'!$M$127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196B2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Figures'!$J$128,'TechAnnex - Figures'!$J$129,'TechAnnex - Figures'!$J$130,'TechAnnex - Figures'!$J$131,'TechAnnex - Figures'!$J$132,'TechAnnex - Figures'!$J$133,'TechAnnex - Figures'!$J$134,'TechAnnex - Figures'!$J$135,'TechAnnex - Figures'!$J$136</c:f>
              <c:strCache>
                <c:ptCount val="9"/>
                <c:pt idx="0">
                  <c:v>Heat Pump</c:v>
                </c:pt>
                <c:pt idx="1">
                  <c:v>Coal to Biomass Boiler Conversion</c:v>
                </c:pt>
                <c:pt idx="2">
                  <c:v>Coal Boiler</c:v>
                </c:pt>
                <c:pt idx="3">
                  <c:v>Gas Boiler</c:v>
                </c:pt>
                <c:pt idx="4">
                  <c:v>Biomass Boiler</c:v>
                </c:pt>
                <c:pt idx="5">
                  <c:v>Steam-generating heat pump</c:v>
                </c:pt>
                <c:pt idx="6">
                  <c:v>Diesel Boiler</c:v>
                </c:pt>
                <c:pt idx="7">
                  <c:v>LPG Boiler</c:v>
                </c:pt>
                <c:pt idx="8">
                  <c:v>Electrode Boiler</c:v>
                </c:pt>
              </c:strCache>
            </c:strRef>
          </c:cat>
          <c:val>
            <c:numRef>
              <c:f>'TechAnnex - Figures'!$M$128:$M$136</c:f>
              <c:numCache>
                <c:ptCount val="9"/>
                <c:pt idx="0">
                  <c:v>1.498384</c:v>
                </c:pt>
                <c:pt idx="1">
                  <c:v>1.700811</c:v>
                </c:pt>
                <c:pt idx="2">
                  <c:v>1.685983</c:v>
                </c:pt>
                <c:pt idx="3">
                  <c:v>0.767377</c:v>
                </c:pt>
                <c:pt idx="4">
                  <c:v>1.700811</c:v>
                </c:pt>
                <c:pt idx="5">
                  <c:v>1.798061</c:v>
                </c:pt>
                <c:pt idx="6">
                  <c:v>0.903729</c:v>
                </c:pt>
                <c:pt idx="7">
                  <c:v>0.903729</c:v>
                </c:pt>
                <c:pt idx="8">
                  <c:v>0.598481</c:v>
                </c:pt>
              </c:numCache>
            </c:numRef>
          </c:val>
        </c:ser>
        <c:ser>
          <c:idx val="3"/>
          <c:order val="3"/>
          <c:tx>
            <c:strRef>
              <c:f>'TechAnnex - Figures'!$N$127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0F9ED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Figures'!$J$128,'TechAnnex - Figures'!$J$129,'TechAnnex - Figures'!$J$130,'TechAnnex - Figures'!$J$131,'TechAnnex - Figures'!$J$132,'TechAnnex - Figures'!$J$133,'TechAnnex - Figures'!$J$134,'TechAnnex - Figures'!$J$135,'TechAnnex - Figures'!$J$136</c:f>
              <c:strCache>
                <c:ptCount val="9"/>
                <c:pt idx="0">
                  <c:v>Heat Pump</c:v>
                </c:pt>
                <c:pt idx="1">
                  <c:v>Coal to Biomass Boiler Conversion</c:v>
                </c:pt>
                <c:pt idx="2">
                  <c:v>Coal Boiler</c:v>
                </c:pt>
                <c:pt idx="3">
                  <c:v>Gas Boiler</c:v>
                </c:pt>
                <c:pt idx="4">
                  <c:v>Biomass Boiler</c:v>
                </c:pt>
                <c:pt idx="5">
                  <c:v>Steam-generating heat pump</c:v>
                </c:pt>
                <c:pt idx="6">
                  <c:v>Diesel Boiler</c:v>
                </c:pt>
                <c:pt idx="7">
                  <c:v>LPG Boiler</c:v>
                </c:pt>
                <c:pt idx="8">
                  <c:v>Electrode Boiler</c:v>
                </c:pt>
              </c:strCache>
            </c:strRef>
          </c:cat>
          <c:val>
            <c:numRef>
              <c:f>'TechAnnex - Figures'!$N$128:$N$136</c:f>
              <c:numCache>
                <c:ptCount val="9"/>
                <c:pt idx="0">
                  <c:v>12.592593</c:v>
                </c:pt>
                <c:pt idx="1">
                  <c:v>21.794872</c:v>
                </c:pt>
                <c:pt idx="2">
                  <c:v>12.820513</c:v>
                </c:pt>
                <c:pt idx="3">
                  <c:v>25.882353</c:v>
                </c:pt>
                <c:pt idx="4">
                  <c:v>21.794872</c:v>
                </c:pt>
                <c:pt idx="5">
                  <c:v>22.173913</c:v>
                </c:pt>
                <c:pt idx="6">
                  <c:v>47.058824</c:v>
                </c:pt>
                <c:pt idx="7">
                  <c:v>48.235294</c:v>
                </c:pt>
                <c:pt idx="8">
                  <c:v>54.255319</c:v>
                </c:pt>
              </c:numCache>
            </c:numRef>
          </c:val>
        </c:ser>
        <c:ser>
          <c:idx val="4"/>
          <c:order val="4"/>
          <c:tx>
            <c:strRef>
              <c:f>'TechAnnex - Figures'!$O$127</c:f>
              <c:strCache>
                <c:ptCount val="1"/>
                <c:pt idx="0">
                  <c:v>Carbon (NZ ETS cost)</c:v>
                </c:pt>
              </c:strCache>
            </c:strRef>
          </c:tx>
          <c:spPr>
            <a:solidFill>
              <a:srgbClr val="A02B9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Figures'!$J$128,'TechAnnex - Figures'!$J$129,'TechAnnex - Figures'!$J$130,'TechAnnex - Figures'!$J$131,'TechAnnex - Figures'!$J$132,'TechAnnex - Figures'!$J$133,'TechAnnex - Figures'!$J$134,'TechAnnex - Figures'!$J$135,'TechAnnex - Figures'!$J$136</c:f>
              <c:strCache>
                <c:ptCount val="9"/>
                <c:pt idx="0">
                  <c:v>Heat Pump</c:v>
                </c:pt>
                <c:pt idx="1">
                  <c:v>Coal to Biomass Boiler Conversion</c:v>
                </c:pt>
                <c:pt idx="2">
                  <c:v>Coal Boiler</c:v>
                </c:pt>
                <c:pt idx="3">
                  <c:v>Gas Boiler</c:v>
                </c:pt>
                <c:pt idx="4">
                  <c:v>Biomass Boiler</c:v>
                </c:pt>
                <c:pt idx="5">
                  <c:v>Steam-generating heat pump</c:v>
                </c:pt>
                <c:pt idx="6">
                  <c:v>Diesel Boiler</c:v>
                </c:pt>
                <c:pt idx="7">
                  <c:v>LPG Boiler</c:v>
                </c:pt>
                <c:pt idx="8">
                  <c:v>Electrode Boiler</c:v>
                </c:pt>
              </c:strCache>
            </c:strRef>
          </c:cat>
          <c:val>
            <c:numRef>
              <c:f>'TechAnnex - Figures'!$O$128:$O$136</c:f>
              <c:numCache>
                <c:ptCount val="9"/>
                <c:pt idx="0">
                  <c:v>0.000000</c:v>
                </c:pt>
                <c:pt idx="1">
                  <c:v>0.000000</c:v>
                </c:pt>
                <c:pt idx="2">
                  <c:v>8.695192</c:v>
                </c:pt>
                <c:pt idx="3">
                  <c:v>4.782353</c:v>
                </c:pt>
                <c:pt idx="4">
                  <c:v>0.000000</c:v>
                </c:pt>
                <c:pt idx="5">
                  <c:v>0.000000</c:v>
                </c:pt>
                <c:pt idx="6">
                  <c:v>6.172047</c:v>
                </c:pt>
                <c:pt idx="7">
                  <c:v>5.365001</c:v>
                </c:pt>
                <c:pt idx="8">
                  <c:v>0.000000</c:v>
                </c:pt>
              </c:numCache>
            </c:numRef>
          </c:val>
        </c:ser>
        <c:gapWidth val="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3A5D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3A5D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7.5"/>
        <c:minorUnit val="8.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2563"/>
          <c:y val="0.947658"/>
          <c:w val="0.751434"/>
          <c:h val="0.052341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3A5D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9206"/>
          <c:y val="0.0419344"/>
          <c:w val="0.824449"/>
          <c:h val="0.85312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'TechAnnex - Figures'!$L$150</c:f>
              <c:strCache>
                <c:ptCount val="1"/>
                <c:pt idx="0">
                  <c:v>Capital</c:v>
                </c:pt>
              </c:strCache>
            </c:strRef>
          </c:tx>
          <c:spPr>
            <a:solidFill>
              <a:srgbClr val="15608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Figures'!$J$151,'TechAnnex - Figures'!$J$152,'TechAnnex - Figures'!$J$153,'TechAnnex - Figures'!$J$154,'TechAnnex - Figures'!$J$155,'TechAnnex - Figures'!$J$156,'TechAnnex - Figures'!$J$157,'TechAnnex - Figures'!$J$158,'TechAnnex - Figures'!$J$159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Figures'!$L$151:$L$159</c:f>
              <c:numCache>
                <c:ptCount val="9"/>
                <c:pt idx="0">
                  <c:v>4.563285</c:v>
                </c:pt>
                <c:pt idx="1">
                  <c:v>14.240126</c:v>
                </c:pt>
                <c:pt idx="2">
                  <c:v>14.446202</c:v>
                </c:pt>
                <c:pt idx="3">
                  <c:v>2.248105</c:v>
                </c:pt>
                <c:pt idx="4">
                  <c:v>8.771589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'TechAnnex - Figures'!$M$150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rgbClr val="E9713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Figures'!$J$151,'TechAnnex - Figures'!$J$152,'TechAnnex - Figures'!$J$153,'TechAnnex - Figures'!$J$154,'TechAnnex - Figures'!$J$155,'TechAnnex - Figures'!$J$156,'TechAnnex - Figures'!$J$157,'TechAnnex - Figures'!$J$158,'TechAnnex - Figures'!$J$159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Figures'!$M$151:$M$159</c:f>
              <c:numCache>
                <c:ptCount val="9"/>
                <c:pt idx="0">
                  <c:v>0.748351</c:v>
                </c:pt>
                <c:pt idx="1">
                  <c:v>0.746681</c:v>
                </c:pt>
                <c:pt idx="2">
                  <c:v>0.887874</c:v>
                </c:pt>
                <c:pt idx="3">
                  <c:v>0.887874</c:v>
                </c:pt>
                <c:pt idx="4">
                  <c:v>0.622234</c:v>
                </c:pt>
                <c:pt idx="5">
                  <c:v>0.887874</c:v>
                </c:pt>
                <c:pt idx="6">
                  <c:v>0.443937</c:v>
                </c:pt>
                <c:pt idx="7">
                  <c:v>0.310756</c:v>
                </c:pt>
                <c:pt idx="8">
                  <c:v>0.310756</c:v>
                </c:pt>
              </c:numCache>
            </c:numRef>
          </c:val>
        </c:ser>
        <c:ser>
          <c:idx val="2"/>
          <c:order val="2"/>
          <c:tx>
            <c:strRef>
              <c:f>'TechAnnex - Figures'!$N$150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196B2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Figures'!$J$151,'TechAnnex - Figures'!$J$152,'TechAnnex - Figures'!$J$153,'TechAnnex - Figures'!$J$154,'TechAnnex - Figures'!$J$155,'TechAnnex - Figures'!$J$156,'TechAnnex - Figures'!$J$157,'TechAnnex - Figures'!$J$158,'TechAnnex - Figures'!$J$159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Figures'!$N$151:$N$159</c:f>
              <c:numCache>
                <c:ptCount val="9"/>
                <c:pt idx="0">
                  <c:v>0.598481</c:v>
                </c:pt>
                <c:pt idx="1">
                  <c:v>1.798061</c:v>
                </c:pt>
                <c:pt idx="2">
                  <c:v>1.700811</c:v>
                </c:pt>
                <c:pt idx="3">
                  <c:v>1.700811</c:v>
                </c:pt>
                <c:pt idx="4">
                  <c:v>1.498384</c:v>
                </c:pt>
                <c:pt idx="5">
                  <c:v>1.685983</c:v>
                </c:pt>
                <c:pt idx="6">
                  <c:v>0.767377</c:v>
                </c:pt>
                <c:pt idx="7">
                  <c:v>0.903729</c:v>
                </c:pt>
                <c:pt idx="8">
                  <c:v>0.903729</c:v>
                </c:pt>
              </c:numCache>
            </c:numRef>
          </c:val>
        </c:ser>
        <c:ser>
          <c:idx val="3"/>
          <c:order val="3"/>
          <c:tx>
            <c:strRef>
              <c:f>'TechAnnex - Figures'!$O$150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0F9ED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Figures'!$J$151,'TechAnnex - Figures'!$J$152,'TechAnnex - Figures'!$J$153,'TechAnnex - Figures'!$J$154,'TechAnnex - Figures'!$J$155,'TechAnnex - Figures'!$J$156,'TechAnnex - Figures'!$J$157,'TechAnnex - Figures'!$J$158,'TechAnnex - Figures'!$J$159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Figures'!$O$151:$O$159</c:f>
              <c:numCache>
                <c:ptCount val="9"/>
                <c:pt idx="0">
                  <c:v>54.255319</c:v>
                </c:pt>
                <c:pt idx="1">
                  <c:v>22.173913</c:v>
                </c:pt>
                <c:pt idx="2">
                  <c:v>21.794872</c:v>
                </c:pt>
                <c:pt idx="3">
                  <c:v>21.794872</c:v>
                </c:pt>
                <c:pt idx="4">
                  <c:v>12.592593</c:v>
                </c:pt>
                <c:pt idx="5">
                  <c:v>12.820513</c:v>
                </c:pt>
                <c:pt idx="6">
                  <c:v>25.882353</c:v>
                </c:pt>
                <c:pt idx="7">
                  <c:v>47.058824</c:v>
                </c:pt>
                <c:pt idx="8">
                  <c:v>48.235294</c:v>
                </c:pt>
              </c:numCache>
            </c:numRef>
          </c:val>
        </c:ser>
        <c:ser>
          <c:idx val="4"/>
          <c:order val="4"/>
          <c:tx>
            <c:strRef>
              <c:f>'TechAnnex - Figures'!$P$150</c:f>
              <c:strCache>
                <c:ptCount val="1"/>
                <c:pt idx="0">
                  <c:v>Carbon (NZ ETS cost)</c:v>
                </c:pt>
              </c:strCache>
            </c:strRef>
          </c:tx>
          <c:spPr>
            <a:solidFill>
              <a:srgbClr val="A02B9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Figures'!$J$151,'TechAnnex - Figures'!$J$152,'TechAnnex - Figures'!$J$153,'TechAnnex - Figures'!$J$154,'TechAnnex - Figures'!$J$155,'TechAnnex - Figures'!$J$156,'TechAnnex - Figures'!$J$157,'TechAnnex - Figures'!$J$158,'TechAnnex - Figures'!$J$159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Figures'!$P$151:$P$159</c:f>
              <c:numCache>
                <c:ptCount val="9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8.695192</c:v>
                </c:pt>
                <c:pt idx="6">
                  <c:v>4.782353</c:v>
                </c:pt>
                <c:pt idx="7">
                  <c:v>6.172047</c:v>
                </c:pt>
                <c:pt idx="8">
                  <c:v>5.365001</c:v>
                </c:pt>
              </c:numCache>
            </c:numRef>
          </c:val>
        </c:ser>
        <c:gapWidth val="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3A5D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61"/>
          <c:min val="0"/>
        </c:scaling>
        <c:delete val="0"/>
        <c:axPos val="b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3A5D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5.25"/>
        <c:minorUnit val="7.6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01199"/>
          <c:y val="0.945566"/>
          <c:w val="0.825198"/>
          <c:h val="0.054434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3A5D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13042"/>
          <c:y val="0.0381057"/>
          <c:w val="0.870257"/>
          <c:h val="0.758062"/>
        </c:manualLayout>
      </c:layout>
      <c:lineChart>
        <c:grouping val="standard"/>
        <c:varyColors val="0"/>
        <c:ser>
          <c:idx val="0"/>
          <c:order val="0"/>
          <c:tx>
            <c:strRef>
              <c:f>'TechAnnex - Figures'!$L$196</c:f>
              <c:strCache>
                <c:ptCount val="1"/>
                <c:pt idx="0">
                  <c:v>Coal boiler</c:v>
                </c:pt>
              </c:strCache>
            </c:strRef>
          </c:tx>
          <c:spPr>
            <a:noFill/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Figures'!$K$197:$K$205</c:f>
              <c:strCach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strCache>
            </c:strRef>
          </c:cat>
          <c:val>
            <c:numRef>
              <c:f>'TechAnnex - Figures'!$L$197:$L$205</c:f>
              <c:numCache>
                <c:ptCount val="9"/>
                <c:pt idx="0">
                  <c:v>34.384990</c:v>
                </c:pt>
                <c:pt idx="1">
                  <c:v>27.950348</c:v>
                </c:pt>
                <c:pt idx="2">
                  <c:v>25.805467</c:v>
                </c:pt>
                <c:pt idx="3">
                  <c:v>24.733026</c:v>
                </c:pt>
                <c:pt idx="4">
                  <c:v>24.089562</c:v>
                </c:pt>
                <c:pt idx="5">
                  <c:v>23.660586</c:v>
                </c:pt>
                <c:pt idx="6">
                  <c:v>23.354174</c:v>
                </c:pt>
                <c:pt idx="7">
                  <c:v>23.124366</c:v>
                </c:pt>
                <c:pt idx="8">
                  <c:v>22.945626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'TechAnnex - Figures'!$M$196</c:f>
              <c:strCache>
                <c:ptCount val="1"/>
                <c:pt idx="0">
                  <c:v>Gas boiler</c:v>
                </c:pt>
              </c:strCache>
            </c:strRef>
          </c:tx>
          <c:spPr>
            <a:noFill/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Figures'!$K$197:$K$205</c:f>
              <c:strCach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strCache>
            </c:strRef>
          </c:cat>
          <c:val>
            <c:numRef>
              <c:f>'TechAnnex - Figures'!$M$197:$M$205</c:f>
              <c:numCache>
                <c:ptCount val="9"/>
                <c:pt idx="0">
                  <c:v>36.721276</c:v>
                </c:pt>
                <c:pt idx="1">
                  <c:v>33.692991</c:v>
                </c:pt>
                <c:pt idx="2">
                  <c:v>32.683563</c:v>
                </c:pt>
                <c:pt idx="3">
                  <c:v>32.178848</c:v>
                </c:pt>
                <c:pt idx="4">
                  <c:v>31.876020</c:v>
                </c:pt>
                <c:pt idx="5">
                  <c:v>31.674134</c:v>
                </c:pt>
                <c:pt idx="6">
                  <c:v>31.529930</c:v>
                </c:pt>
                <c:pt idx="7">
                  <c:v>31.421777</c:v>
                </c:pt>
                <c:pt idx="8">
                  <c:v>31.337658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'TechAnnex - Figures'!$N$196</c:f>
              <c:strCache>
                <c:ptCount val="1"/>
                <c:pt idx="0">
                  <c:v>LPG boiler</c:v>
                </c:pt>
              </c:strCache>
            </c:strRef>
          </c:tx>
          <c:spPr>
            <a:noFill/>
            <a:ln w="28575" cap="rnd">
              <a:solidFill>
                <a:srgbClr val="84A9B6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rgbClr val="84A9B6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Figures'!$K$197:$K$205</c:f>
              <c:strCach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strCache>
            </c:strRef>
          </c:cat>
          <c:val>
            <c:numRef>
              <c:f>'TechAnnex - Figures'!$N$197:$N$205</c:f>
              <c:numCache>
                <c:ptCount val="9"/>
                <c:pt idx="0">
                  <c:v>59.672721</c:v>
                </c:pt>
                <c:pt idx="1">
                  <c:v>56.636508</c:v>
                </c:pt>
                <c:pt idx="2">
                  <c:v>55.624437</c:v>
                </c:pt>
                <c:pt idx="3">
                  <c:v>55.118402</c:v>
                </c:pt>
                <c:pt idx="4">
                  <c:v>54.814781</c:v>
                </c:pt>
                <c:pt idx="5">
                  <c:v>54.612366</c:v>
                </c:pt>
                <c:pt idx="6">
                  <c:v>54.467785</c:v>
                </c:pt>
                <c:pt idx="7">
                  <c:v>54.359349</c:v>
                </c:pt>
                <c:pt idx="8">
                  <c:v>54.275009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'TechAnnex - Figures'!$O$196</c:f>
              <c:strCache>
                <c:ptCount val="1"/>
                <c:pt idx="0">
                  <c:v>Heat pump (&lt;100°C)</c:v>
                </c:pt>
              </c:strCache>
            </c:strRef>
          </c:tx>
          <c:spPr>
            <a:noFill/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4"/>
            <c:spPr>
              <a:noFill/>
              <a:ln w="28575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Figures'!$K$197:$K$205</c:f>
              <c:strCach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strCache>
            </c:strRef>
          </c:cat>
          <c:val>
            <c:numRef>
              <c:f>'TechAnnex - Figures'!$O$197:$O$205</c:f>
              <c:numCache>
                <c:ptCount val="9"/>
                <c:pt idx="0">
                  <c:v>67.053628</c:v>
                </c:pt>
                <c:pt idx="1">
                  <c:v>39.823110</c:v>
                </c:pt>
                <c:pt idx="2">
                  <c:v>30.746271</c:v>
                </c:pt>
                <c:pt idx="3">
                  <c:v>26.207851</c:v>
                </c:pt>
                <c:pt idx="4">
                  <c:v>23.484800</c:v>
                </c:pt>
                <c:pt idx="5">
                  <c:v>21.669432</c:v>
                </c:pt>
                <c:pt idx="6">
                  <c:v>20.372741</c:v>
                </c:pt>
                <c:pt idx="7">
                  <c:v>19.400222</c:v>
                </c:pt>
                <c:pt idx="8">
                  <c:v>18.643819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trike="noStrike" sz="1200" u="none">
                    <a:solidFill>
                      <a:srgbClr val="000000"/>
                    </a:solidFill>
                    <a:latin typeface="Calibri"/>
                  </a:rPr>
                  <a:t>Utilisation rate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000000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7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trike="noStrike" sz="1200" u="none">
                    <a:solidFill>
                      <a:srgbClr val="000000"/>
                    </a:solidFill>
                    <a:latin typeface="Calibri"/>
                  </a:rPr>
                  <a:t>LCOH ($/GJ)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7.5"/>
        <c:minorUnit val="8.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13243"/>
          <c:y val="0.949394"/>
          <c:w val="0.796353"/>
          <c:h val="0.050605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2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32025"/>
          <c:y val="0.0430864"/>
          <c:w val="0.971797"/>
          <c:h val="0.93046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Figures'!$W$196</c:f>
              <c:strCache>
                <c:ptCount val="1"/>
                <c:pt idx="0">
                  <c:v>Coal Boiler</c:v>
                </c:pt>
              </c:strCache>
            </c:strRef>
          </c:tx>
          <c:spPr>
            <a:noFill/>
            <a:ln w="12700" cap="flat">
              <a:noFill/>
              <a:miter lim="400000"/>
            </a:ln>
            <a:effectLst/>
          </c:spP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</c:strLit>
          </c:cat>
          <c:val>
            <c:numRef>
              <c:f>'TechAnnex - Figures'!$W$197:$W$205</c:f>
              <c:numCache>
                <c:ptCount val="9"/>
                <c:pt idx="0">
                  <c:v>29.256785</c:v>
                </c:pt>
                <c:pt idx="1">
                  <c:v>22.822143</c:v>
                </c:pt>
                <c:pt idx="2">
                  <c:v>20.677262</c:v>
                </c:pt>
                <c:pt idx="3">
                  <c:v>19.604821</c:v>
                </c:pt>
                <c:pt idx="4">
                  <c:v>18.961357</c:v>
                </c:pt>
                <c:pt idx="5">
                  <c:v>18.532381</c:v>
                </c:pt>
                <c:pt idx="6">
                  <c:v>18.225969</c:v>
                </c:pt>
                <c:pt idx="7">
                  <c:v>17.996161</c:v>
                </c:pt>
                <c:pt idx="8">
                  <c:v>17.817421</c:v>
                </c:pt>
              </c:numCache>
            </c:numRef>
          </c:val>
        </c:ser>
        <c:ser>
          <c:idx val="1"/>
          <c:order val="1"/>
          <c:tx>
            <c:strRef>
              <c:f>'TechAnnex - Figures'!$R$196</c:f>
              <c:strCache>
                <c:ptCount val="1"/>
                <c:pt idx="0">
                  <c:v>Coal boiler</c:v>
                </c:pt>
              </c:strCache>
            </c:strRef>
          </c:tx>
          <c:spPr>
            <a:solidFill>
              <a:srgbClr val="000000">
                <a:alpha val="18000"/>
              </a:srgbClr>
            </a:solidFill>
            <a:ln w="9525" cap="flat">
              <a:solidFill>
                <a:srgbClr val="84A9B6"/>
              </a:solidFill>
              <a:prstDash val="sysDot"/>
              <a:round/>
            </a:ln>
            <a:effectLst/>
          </c:spP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</c:strLit>
          </c:cat>
          <c:val>
            <c:numRef>
              <c:f>'TechAnnex - Figures'!$R$197:$R$205</c:f>
              <c:numCache>
                <c:ptCount val="9"/>
                <c:pt idx="0">
                  <c:v>10.256410</c:v>
                </c:pt>
                <c:pt idx="1">
                  <c:v>10.256410</c:v>
                </c:pt>
                <c:pt idx="2">
                  <c:v>10.256410</c:v>
                </c:pt>
                <c:pt idx="3">
                  <c:v>10.256410</c:v>
                </c:pt>
                <c:pt idx="4">
                  <c:v>10.256410</c:v>
                </c:pt>
                <c:pt idx="5">
                  <c:v>10.256410</c:v>
                </c:pt>
                <c:pt idx="6">
                  <c:v>10.256410</c:v>
                </c:pt>
                <c:pt idx="7">
                  <c:v>10.256410</c:v>
                </c:pt>
                <c:pt idx="8">
                  <c:v>10.256410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7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7.5"/>
        <c:minorUnit val="8.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34373"/>
          <c:y val="0.0430113"/>
          <c:w val="0.971563"/>
          <c:h val="0.93056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Figures'!$X$196</c:f>
              <c:strCache>
                <c:ptCount val="1"/>
                <c:pt idx="0">
                  <c:v>Gas boiler</c:v>
                </c:pt>
              </c:strCache>
            </c:strRef>
          </c:tx>
          <c:spPr>
            <a:noFill/>
            <a:ln w="12700" cap="flat">
              <a:noFill/>
              <a:miter lim="400000"/>
            </a:ln>
            <a:effectLst/>
          </c:spP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</c:strLit>
          </c:cat>
          <c:val>
            <c:numRef>
              <c:f>'TechAnnex - Figures'!$X$197:$X$205</c:f>
              <c:numCache>
                <c:ptCount val="9"/>
                <c:pt idx="0">
                  <c:v>24.956570</c:v>
                </c:pt>
                <c:pt idx="1">
                  <c:v>21.928285</c:v>
                </c:pt>
                <c:pt idx="2">
                  <c:v>20.918857</c:v>
                </c:pt>
                <c:pt idx="3">
                  <c:v>20.414143</c:v>
                </c:pt>
                <c:pt idx="4">
                  <c:v>20.111314</c:v>
                </c:pt>
                <c:pt idx="5">
                  <c:v>19.909428</c:v>
                </c:pt>
                <c:pt idx="6">
                  <c:v>19.765224</c:v>
                </c:pt>
                <c:pt idx="7">
                  <c:v>19.657071</c:v>
                </c:pt>
                <c:pt idx="8">
                  <c:v>19.572952</c:v>
                </c:pt>
              </c:numCache>
            </c:numRef>
          </c:val>
        </c:ser>
        <c:ser>
          <c:idx val="1"/>
          <c:order val="1"/>
          <c:tx>
            <c:strRef>
              <c:f>'TechAnnex - Figures'!$S$196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chemeClr val="accent2">
                <a:alpha val="28000"/>
              </a:schemeClr>
            </a:solidFill>
            <a:ln w="25400" cap="flat">
              <a:solidFill>
                <a:schemeClr val="accent2"/>
              </a:solidFill>
              <a:prstDash val="sysDot"/>
              <a:round/>
            </a:ln>
            <a:effectLst/>
          </c:spP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</c:strLit>
          </c:cat>
          <c:val>
            <c:numRef>
              <c:f>'TechAnnex - Figures'!$S$197:$S$205</c:f>
              <c:numCache>
                <c:ptCount val="9"/>
                <c:pt idx="0">
                  <c:v>24.705882</c:v>
                </c:pt>
                <c:pt idx="1">
                  <c:v>24.705882</c:v>
                </c:pt>
                <c:pt idx="2">
                  <c:v>24.705882</c:v>
                </c:pt>
                <c:pt idx="3">
                  <c:v>24.705882</c:v>
                </c:pt>
                <c:pt idx="4">
                  <c:v>24.705882</c:v>
                </c:pt>
                <c:pt idx="5">
                  <c:v>24.705882</c:v>
                </c:pt>
                <c:pt idx="6">
                  <c:v>24.705882</c:v>
                </c:pt>
                <c:pt idx="7">
                  <c:v>24.705882</c:v>
                </c:pt>
                <c:pt idx="8">
                  <c:v>24.705882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7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7.5"/>
        <c:minorUnit val="8.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230781"/>
          <c:y val="0.0430881"/>
          <c:w val="0.971922"/>
          <c:h val="0.930458"/>
        </c:manualLayout>
      </c:layout>
      <c:areaChart>
        <c:grouping val="stacked"/>
        <c:varyColors val="0"/>
        <c:ser>
          <c:idx val="0"/>
          <c:order val="0"/>
          <c:tx>
            <c:strRef>
              <c:f>'TechAnnex - Figures'!$Z$196</c:f>
              <c:strCache>
                <c:ptCount val="1"/>
                <c:pt idx="0">
                  <c:v>Heat pump (&lt;100°C)</c:v>
                </c:pt>
              </c:strCache>
            </c:strRef>
          </c:tx>
          <c:spPr>
            <a:noFill/>
            <a:ln w="12700" cap="flat">
              <a:noFill/>
              <a:miter lim="400000"/>
            </a:ln>
            <a:effectLst/>
          </c:spP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</c:strLit>
          </c:cat>
          <c:val>
            <c:numRef>
              <c:f>'TechAnnex - Figures'!$Z$197:$Z$205</c:f>
              <c:numCache>
                <c:ptCount val="9"/>
                <c:pt idx="0">
                  <c:v>63.349924</c:v>
                </c:pt>
                <c:pt idx="1">
                  <c:v>36.119407</c:v>
                </c:pt>
                <c:pt idx="2">
                  <c:v>27.042567</c:v>
                </c:pt>
                <c:pt idx="3">
                  <c:v>22.504148</c:v>
                </c:pt>
                <c:pt idx="4">
                  <c:v>19.781096</c:v>
                </c:pt>
                <c:pt idx="5">
                  <c:v>17.965728</c:v>
                </c:pt>
                <c:pt idx="6">
                  <c:v>16.669037</c:v>
                </c:pt>
                <c:pt idx="7">
                  <c:v>15.696518</c:v>
                </c:pt>
                <c:pt idx="8">
                  <c:v>14.940115</c:v>
                </c:pt>
              </c:numCache>
            </c:numRef>
          </c:val>
        </c:ser>
        <c:ser>
          <c:idx val="1"/>
          <c:order val="1"/>
          <c:tx>
            <c:strRef>
              <c:f>'TechAnnex - Figures'!$U$196</c:f>
              <c:strCache>
                <c:ptCount val="1"/>
                <c:pt idx="0">
                  <c:v>Heat pump (&lt;100°C)</c:v>
                </c:pt>
              </c:strCache>
            </c:strRef>
          </c:tx>
          <c:spPr>
            <a:solidFill>
              <a:schemeClr val="accent1">
                <a:alpha val="28000"/>
              </a:schemeClr>
            </a:solidFill>
            <a:ln w="25400" cap="flat">
              <a:solidFill>
                <a:schemeClr val="accent1"/>
              </a:solidFill>
              <a:prstDash val="sysDash"/>
              <a:round/>
            </a:ln>
            <a:effectLst/>
          </c:spPr>
          <c:dLbls>
            <c:numFmt formatCode="0.0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</c:strLit>
          </c:cat>
          <c:val>
            <c:numRef>
              <c:f>'TechAnnex - Figures'!$U$197:$U$205</c:f>
              <c:numCache>
                <c:ptCount val="9"/>
                <c:pt idx="0">
                  <c:v>7.407407</c:v>
                </c:pt>
                <c:pt idx="1">
                  <c:v>7.407407</c:v>
                </c:pt>
                <c:pt idx="2">
                  <c:v>7.407407</c:v>
                </c:pt>
                <c:pt idx="3">
                  <c:v>7.407407</c:v>
                </c:pt>
                <c:pt idx="4">
                  <c:v>7.407407</c:v>
                </c:pt>
                <c:pt idx="5">
                  <c:v>7.407407</c:v>
                </c:pt>
                <c:pt idx="6">
                  <c:v>7.407407</c:v>
                </c:pt>
                <c:pt idx="7">
                  <c:v>7.407407</c:v>
                </c:pt>
                <c:pt idx="8">
                  <c:v>7.407407</c:v>
                </c:pt>
              </c:numCache>
            </c:numRef>
          </c:val>
        </c:ser>
        <c:axId val="2094734552"/>
        <c:axId val="2094734553"/>
      </c:area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7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midCat"/>
        <c:majorUnit val="17.5"/>
        <c:minorUnit val="8.7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noFill/>
    <a:ln>
      <a:noFill/>
    </a:ln>
    <a:effectLst/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49206"/>
          <c:y val="0.0419344"/>
          <c:w val="0.824449"/>
          <c:h val="0.85312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'TechAnnex - Figures'!$L$150</c:f>
              <c:strCache>
                <c:ptCount val="1"/>
                <c:pt idx="0">
                  <c:v>Capital</c:v>
                </c:pt>
              </c:strCache>
            </c:strRef>
          </c:tx>
          <c:spPr>
            <a:solidFill>
              <a:srgbClr val="15608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Figures'!$J$174,'TechAnnex - Figures'!$J$175,'TechAnnex - Figures'!$J$176,'TechAnnex - Figures'!$J$177,'TechAnnex - Figures'!$J$178,'TechAnnex - Figures'!$J$179,'TechAnnex - Figures'!$J$180,'TechAnnex - Figures'!$J$181,'TechAnnex - Figures'!$J$182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Figures'!$L$174:$L$182</c:f>
              <c:numCache>
                <c:ptCount val="9"/>
                <c:pt idx="0">
                  <c:v>4.563285</c:v>
                </c:pt>
                <c:pt idx="1">
                  <c:v>14.240126</c:v>
                </c:pt>
                <c:pt idx="2">
                  <c:v>14.446202</c:v>
                </c:pt>
                <c:pt idx="3">
                  <c:v>2.248105</c:v>
                </c:pt>
                <c:pt idx="4">
                  <c:v>8.771589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'TechAnnex - Figures'!$M$150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rgbClr val="E9713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Figures'!$J$174,'TechAnnex - Figures'!$J$175,'TechAnnex - Figures'!$J$176,'TechAnnex - Figures'!$J$177,'TechAnnex - Figures'!$J$178,'TechAnnex - Figures'!$J$179,'TechAnnex - Figures'!$J$180,'TechAnnex - Figures'!$J$181,'TechAnnex - Figures'!$J$182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Figures'!$M$174:$M$182</c:f>
              <c:numCache>
                <c:ptCount val="9"/>
                <c:pt idx="0">
                  <c:v>0.748351</c:v>
                </c:pt>
                <c:pt idx="1">
                  <c:v>0.746681</c:v>
                </c:pt>
                <c:pt idx="2">
                  <c:v>0.887874</c:v>
                </c:pt>
                <c:pt idx="3">
                  <c:v>0.887874</c:v>
                </c:pt>
                <c:pt idx="4">
                  <c:v>0.622234</c:v>
                </c:pt>
                <c:pt idx="5">
                  <c:v>0.887874</c:v>
                </c:pt>
                <c:pt idx="6">
                  <c:v>0.443937</c:v>
                </c:pt>
                <c:pt idx="7">
                  <c:v>0.310756</c:v>
                </c:pt>
                <c:pt idx="8">
                  <c:v>0.310756</c:v>
                </c:pt>
              </c:numCache>
            </c:numRef>
          </c:val>
        </c:ser>
        <c:ser>
          <c:idx val="2"/>
          <c:order val="2"/>
          <c:tx>
            <c:strRef>
              <c:f>'TechAnnex - Figures'!$N$150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rgbClr val="196B24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Figures'!$J$174,'TechAnnex - Figures'!$J$175,'TechAnnex - Figures'!$J$176,'TechAnnex - Figures'!$J$177,'TechAnnex - Figures'!$J$178,'TechAnnex - Figures'!$J$179,'TechAnnex - Figures'!$J$180,'TechAnnex - Figures'!$J$181,'TechAnnex - Figures'!$J$182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Figures'!$N$174:$N$182</c:f>
              <c:numCache>
                <c:ptCount val="9"/>
                <c:pt idx="0">
                  <c:v>0.598481</c:v>
                </c:pt>
                <c:pt idx="1">
                  <c:v>1.798061</c:v>
                </c:pt>
                <c:pt idx="2">
                  <c:v>1.700811</c:v>
                </c:pt>
                <c:pt idx="3">
                  <c:v>1.700811</c:v>
                </c:pt>
                <c:pt idx="4">
                  <c:v>1.498384</c:v>
                </c:pt>
                <c:pt idx="5">
                  <c:v>1.685983</c:v>
                </c:pt>
                <c:pt idx="6">
                  <c:v>0.767377</c:v>
                </c:pt>
                <c:pt idx="7">
                  <c:v>0.903729</c:v>
                </c:pt>
                <c:pt idx="8">
                  <c:v>0.903729</c:v>
                </c:pt>
              </c:numCache>
            </c:numRef>
          </c:val>
        </c:ser>
        <c:ser>
          <c:idx val="3"/>
          <c:order val="3"/>
          <c:tx>
            <c:strRef>
              <c:f>'TechAnnex - Figures'!$O$150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rgbClr val="0F9ED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Figures'!$J$174,'TechAnnex - Figures'!$J$175,'TechAnnex - Figures'!$J$176,'TechAnnex - Figures'!$J$177,'TechAnnex - Figures'!$J$178,'TechAnnex - Figures'!$J$179,'TechAnnex - Figures'!$J$180,'TechAnnex - Figures'!$J$181,'TechAnnex - Figures'!$J$182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Figures'!$O$174:$O$182</c:f>
              <c:numCache>
                <c:ptCount val="9"/>
                <c:pt idx="0">
                  <c:v>54.255319</c:v>
                </c:pt>
                <c:pt idx="1">
                  <c:v>22.173913</c:v>
                </c:pt>
                <c:pt idx="2">
                  <c:v>21.794872</c:v>
                </c:pt>
                <c:pt idx="3">
                  <c:v>21.794872</c:v>
                </c:pt>
                <c:pt idx="4">
                  <c:v>12.592593</c:v>
                </c:pt>
                <c:pt idx="5">
                  <c:v>12.820513</c:v>
                </c:pt>
                <c:pt idx="6">
                  <c:v>18.823529</c:v>
                </c:pt>
                <c:pt idx="7">
                  <c:v>47.058824</c:v>
                </c:pt>
                <c:pt idx="8">
                  <c:v>48.235294</c:v>
                </c:pt>
              </c:numCache>
            </c:numRef>
          </c:val>
        </c:ser>
        <c:ser>
          <c:idx val="4"/>
          <c:order val="4"/>
          <c:tx>
            <c:strRef>
              <c:f>'TechAnnex - Figures'!$P$150</c:f>
              <c:strCache>
                <c:ptCount val="1"/>
                <c:pt idx="0">
                  <c:v>Carbon (NZ ETS cost)</c:v>
                </c:pt>
              </c:strCache>
            </c:strRef>
          </c:tx>
          <c:spPr>
            <a:solidFill>
              <a:srgbClr val="A02B9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$&quot;#,##0.0;[Red]&quot;$&quot;#,##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3A5D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'TechAnnex - Figures'!$J$174,'TechAnnex - Figures'!$J$175,'TechAnnex - Figures'!$J$176,'TechAnnex - Figures'!$J$177,'TechAnnex - Figures'!$J$178,'TechAnnex - Figures'!$J$179,'TechAnnex - Figures'!$J$180,'TechAnnex - Figures'!$J$181,'TechAnnex - Figures'!$J$182</c:f>
              <c:strCache>
                <c:ptCount val="9"/>
                <c:pt idx="0">
                  <c:v>Renewable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>Existing fossil 
(opex only)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'TechAnnex - Figures'!$P$174:$P$182</c:f>
              <c:numCache>
                <c:ptCount val="9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8.695192</c:v>
                </c:pt>
                <c:pt idx="6">
                  <c:v>4.782353</c:v>
                </c:pt>
                <c:pt idx="7">
                  <c:v>6.172047</c:v>
                </c:pt>
                <c:pt idx="8">
                  <c:v>5.365001</c:v>
                </c:pt>
              </c:numCache>
            </c:numRef>
          </c:val>
        </c:ser>
        <c:gapWidth val="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3A5D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61"/>
          <c:min val="0"/>
        </c:scaling>
        <c:delete val="0"/>
        <c:axPos val="b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3A5D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5.25"/>
        <c:minorUnit val="7.6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01199"/>
          <c:y val="0.945566"/>
          <c:w val="0.825198"/>
          <c:h val="0.054434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3A5D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png"/><Relationship Id="rId9" Type="http://schemas.openxmlformats.org/officeDocument/2006/relationships/image" Target="../media/image10.png"/><Relationship Id="rId10" Type="http://schemas.openxmlformats.org/officeDocument/2006/relationships/image" Target="../media/image11.png"/><Relationship Id="rId11" Type="http://schemas.openxmlformats.org/officeDocument/2006/relationships/image" Target="../media/image12.png"/><Relationship Id="rId12" Type="http://schemas.openxmlformats.org/officeDocument/2006/relationships/image" Target="../media/image13.png"/><Relationship Id="rId13" Type="http://schemas.openxmlformats.org/officeDocument/2006/relationships/image" Target="../media/image14.pn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7.png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Relationship Id="rId3" Type="http://schemas.openxmlformats.org/officeDocument/2006/relationships/image" Target="../media/image25.png"/><Relationship Id="rId4" Type="http://schemas.openxmlformats.org/officeDocument/2006/relationships/image" Target="../media/image26.png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Relationship Id="rId3" Type="http://schemas.openxmlformats.org/officeDocument/2006/relationships/image" Target="../media/image33.png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Relationship Id="rId3" Type="http://schemas.openxmlformats.org/officeDocument/2006/relationships/image" Target="../media/image36.png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Relationship Id="rId9" Type="http://schemas.openxmlformats.org/officeDocument/2006/relationships/chart" Target="../charts/chart8.xml"/><Relationship Id="rId10" Type="http://schemas.openxmlformats.org/officeDocument/2006/relationships/chart" Target="../charts/chart9.xml"/><Relationship Id="rId11" Type="http://schemas.openxmlformats.org/officeDocument/2006/relationships/chart" Target="../charts/chart10.xml"/><Relationship Id="rId12" Type="http://schemas.openxmlformats.org/officeDocument/2006/relationships/chart" Target="../charts/chart11.xml"/><Relationship Id="rId13" Type="http://schemas.openxmlformats.org/officeDocument/2006/relationships/chart" Target="../charts/chart12.xml"/><Relationship Id="rId14" Type="http://schemas.openxmlformats.org/officeDocument/2006/relationships/chart" Target="../charts/chart13.xml"/><Relationship Id="rId15" Type="http://schemas.openxmlformats.org/officeDocument/2006/relationships/chart" Target="../charts/chart14.xml"/><Relationship Id="rId16" Type="http://schemas.openxmlformats.org/officeDocument/2006/relationships/chart" Target="../charts/chart15.xml"/><Relationship Id="rId17" Type="http://schemas.openxmlformats.org/officeDocument/2006/relationships/chart" Target="../charts/chart16.xml"/><Relationship Id="rId18" Type="http://schemas.openxmlformats.org/officeDocument/2006/relationships/chart" Target="../charts/chart17.xml"/><Relationship Id="rId19" Type="http://schemas.openxmlformats.org/officeDocument/2006/relationships/chart" Target="../charts/chart18.xml"/><Relationship Id="rId20" Type="http://schemas.openxmlformats.org/officeDocument/2006/relationships/chart" Target="../charts/chart19.xml"/><Relationship Id="rId21" Type="http://schemas.openxmlformats.org/officeDocument/2006/relationships/chart" Target="../charts/chart20.xml"/><Relationship Id="rId22" Type="http://schemas.openxmlformats.org/officeDocument/2006/relationships/chart" Target="../charts/chart21.xml"/><Relationship Id="rId23" Type="http://schemas.openxmlformats.org/officeDocument/2006/relationships/chart" Target="../charts/chart22.xml"/><Relationship Id="rId24" Type="http://schemas.openxmlformats.org/officeDocument/2006/relationships/chart" Target="../charts/chart23.xml"/><Relationship Id="rId25" Type="http://schemas.openxmlformats.org/officeDocument/2006/relationships/chart" Target="../charts/chart24.xml"/><Relationship Id="rId26" Type="http://schemas.openxmlformats.org/officeDocument/2006/relationships/chart" Target="../charts/chart25.xml"/><Relationship Id="rId27" Type="http://schemas.openxmlformats.org/officeDocument/2006/relationships/chart" Target="../charts/chart26.xml"/><Relationship Id="rId28" Type="http://schemas.openxmlformats.org/officeDocument/2006/relationships/chart" Target="../charts/chart27.xml"/><Relationship Id="rId29" Type="http://schemas.openxmlformats.org/officeDocument/2006/relationships/chart" Target="../charts/chart28.xml"/><Relationship Id="rId30" Type="http://schemas.openxmlformats.org/officeDocument/2006/relationships/chart" Target="../charts/chart29.xml"/><Relationship Id="rId31" Type="http://schemas.openxmlformats.org/officeDocument/2006/relationships/chart" Target="../charts/chart30.xml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Relationship Id="rId3" Type="http://schemas.openxmlformats.org/officeDocument/2006/relationships/image" Target="../media/image40.png"/><Relationship Id="rId4" Type="http://schemas.openxmlformats.org/officeDocument/2006/relationships/image" Target="../media/image41.png"/><Relationship Id="rId5" Type="http://schemas.openxmlformats.org/officeDocument/2006/relationships/image" Target="../media/image42.png"/><Relationship Id="rId6" Type="http://schemas.openxmlformats.org/officeDocument/2006/relationships/image" Target="../media/image43.png"/><Relationship Id="rId7" Type="http://schemas.openxmlformats.org/officeDocument/2006/relationships/image" Target="../media/image44.png"/><Relationship Id="rId8" Type="http://schemas.openxmlformats.org/officeDocument/2006/relationships/image" Target="../media/image45.png"/><Relationship Id="rId9" Type="http://schemas.openxmlformats.org/officeDocument/2006/relationships/image" Target="../media/image46.png"/><Relationship Id="rId10" Type="http://schemas.openxmlformats.org/officeDocument/2006/relationships/image" Target="../media/image47.png"/><Relationship Id="rId11" Type="http://schemas.openxmlformats.org/officeDocument/2006/relationships/image" Target="../media/image48.png"/><Relationship Id="rId12" Type="http://schemas.openxmlformats.org/officeDocument/2006/relationships/image" Target="../media/image49.png"/><Relationship Id="rId13" Type="http://schemas.openxmlformats.org/officeDocument/2006/relationships/image" Target="../media/image50.png"/><Relationship Id="rId14" Type="http://schemas.openxmlformats.org/officeDocument/2006/relationships/image" Target="../media/image51.png"/><Relationship Id="rId15" Type="http://schemas.openxmlformats.org/officeDocument/2006/relationships/image" Target="../media/image52.png"/><Relationship Id="rId16" Type="http://schemas.openxmlformats.org/officeDocument/2006/relationships/image" Target="../media/image53.png"/><Relationship Id="rId17" Type="http://schemas.openxmlformats.org/officeDocument/2006/relationships/image" Target="../media/image54.png"/><Relationship Id="rId18" Type="http://schemas.openxmlformats.org/officeDocument/2006/relationships/image" Target="../media/image55.png"/><Relationship Id="rId19" Type="http://schemas.openxmlformats.org/officeDocument/2006/relationships/image" Target="../media/image56.png"/><Relationship Id="rId20" Type="http://schemas.openxmlformats.org/officeDocument/2006/relationships/image" Target="../media/image57.png"/><Relationship Id="rId21" Type="http://schemas.openxmlformats.org/officeDocument/2006/relationships/image" Target="../media/image58.png"/><Relationship Id="rId22" Type="http://schemas.openxmlformats.org/officeDocument/2006/relationships/image" Target="../media/image59.png"/><Relationship Id="rId23" Type="http://schemas.openxmlformats.org/officeDocument/2006/relationships/image" Target="../media/image60.png"/><Relationship Id="rId24" Type="http://schemas.openxmlformats.org/officeDocument/2006/relationships/image" Target="../media/image6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314326</xdr:colOff>
      <xdr:row>0</xdr:row>
      <xdr:rowOff>114302</xdr:rowOff>
    </xdr:from>
    <xdr:to>
      <xdr:col>1</xdr:col>
      <xdr:colOff>2057400</xdr:colOff>
      <xdr:row>7</xdr:row>
      <xdr:rowOff>55053</xdr:rowOff>
    </xdr:to>
    <xdr:pic>
      <xdr:nvPicPr>
        <xdr:cNvPr id="2" name="Picture 2" descr="Picture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14325" y="114301"/>
          <a:ext cx="2187576" cy="128060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</xdr:colOff>
      <xdr:row>3</xdr:row>
      <xdr:rowOff>0</xdr:rowOff>
    </xdr:from>
    <xdr:to>
      <xdr:col>6</xdr:col>
      <xdr:colOff>76201</xdr:colOff>
      <xdr:row>22</xdr:row>
      <xdr:rowOff>169240</xdr:rowOff>
    </xdr:to>
    <xdr:pic>
      <xdr:nvPicPr>
        <xdr:cNvPr id="4" name="Picture 5" descr="Picture 5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" y="654050"/>
          <a:ext cx="5549901" cy="366809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21167</xdr:colOff>
      <xdr:row>24</xdr:row>
      <xdr:rowOff>87841</xdr:rowOff>
    </xdr:from>
    <xdr:to>
      <xdr:col>6</xdr:col>
      <xdr:colOff>74290</xdr:colOff>
      <xdr:row>43</xdr:row>
      <xdr:rowOff>40216</xdr:rowOff>
    </xdr:to>
    <xdr:pic>
      <xdr:nvPicPr>
        <xdr:cNvPr id="5" name="Picture 7" descr="Picture 7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21167" y="4609041"/>
          <a:ext cx="5526824" cy="34385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45</xdr:row>
      <xdr:rowOff>19050</xdr:rowOff>
    </xdr:from>
    <xdr:to>
      <xdr:col>5</xdr:col>
      <xdr:colOff>573868</xdr:colOff>
      <xdr:row>65</xdr:row>
      <xdr:rowOff>15875</xdr:rowOff>
    </xdr:to>
    <xdr:pic>
      <xdr:nvPicPr>
        <xdr:cNvPr id="6" name="Picture 9" descr="Picture 9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0" y="8394700"/>
          <a:ext cx="5349069" cy="36798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152400</xdr:colOff>
      <xdr:row>67</xdr:row>
      <xdr:rowOff>152400</xdr:rowOff>
    </xdr:from>
    <xdr:to>
      <xdr:col>6</xdr:col>
      <xdr:colOff>435838</xdr:colOff>
      <xdr:row>88</xdr:row>
      <xdr:rowOff>92075</xdr:rowOff>
    </xdr:to>
    <xdr:pic>
      <xdr:nvPicPr>
        <xdr:cNvPr id="7" name="Picture 11" descr="Picture 11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52400" y="12579350"/>
          <a:ext cx="5757139" cy="38068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233977</xdr:colOff>
      <xdr:row>90</xdr:row>
      <xdr:rowOff>76200</xdr:rowOff>
    </xdr:from>
    <xdr:to>
      <xdr:col>6</xdr:col>
      <xdr:colOff>225425</xdr:colOff>
      <xdr:row>108</xdr:row>
      <xdr:rowOff>34278</xdr:rowOff>
    </xdr:to>
    <xdr:pic>
      <xdr:nvPicPr>
        <xdr:cNvPr id="8" name="Picture 12" descr="Picture 12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233977" y="16738600"/>
          <a:ext cx="5465149" cy="327277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266701</xdr:colOff>
      <xdr:row>110</xdr:row>
      <xdr:rowOff>142875</xdr:rowOff>
    </xdr:from>
    <xdr:to>
      <xdr:col>5</xdr:col>
      <xdr:colOff>438150</xdr:colOff>
      <xdr:row>125</xdr:row>
      <xdr:rowOff>113058</xdr:rowOff>
    </xdr:to>
    <xdr:pic>
      <xdr:nvPicPr>
        <xdr:cNvPr id="9" name="Picture 13" descr="Picture 13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>
          <a:off x="266700" y="20488275"/>
          <a:ext cx="4946651" cy="31007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9525</xdr:colOff>
      <xdr:row>127</xdr:row>
      <xdr:rowOff>28576</xdr:rowOff>
    </xdr:from>
    <xdr:to>
      <xdr:col>6</xdr:col>
      <xdr:colOff>95250</xdr:colOff>
      <xdr:row>148</xdr:row>
      <xdr:rowOff>39566</xdr:rowOff>
    </xdr:to>
    <xdr:pic>
      <xdr:nvPicPr>
        <xdr:cNvPr id="10" name="Picture 14" descr="Picture 14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>
          <a:off x="9525" y="23872826"/>
          <a:ext cx="5559425" cy="387814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152400</xdr:colOff>
      <xdr:row>150</xdr:row>
      <xdr:rowOff>0</xdr:rowOff>
    </xdr:from>
    <xdr:to>
      <xdr:col>5</xdr:col>
      <xdr:colOff>492125</xdr:colOff>
      <xdr:row>167</xdr:row>
      <xdr:rowOff>91123</xdr:rowOff>
    </xdr:to>
    <xdr:pic>
      <xdr:nvPicPr>
        <xdr:cNvPr id="11" name="Picture 16" descr="Picture 16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>
          <a:off x="152400" y="28079700"/>
          <a:ext cx="5114925" cy="322167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104775</xdr:colOff>
      <xdr:row>170</xdr:row>
      <xdr:rowOff>76200</xdr:rowOff>
    </xdr:from>
    <xdr:to>
      <xdr:col>5</xdr:col>
      <xdr:colOff>570143</xdr:colOff>
      <xdr:row>187</xdr:row>
      <xdr:rowOff>57150</xdr:rowOff>
    </xdr:to>
    <xdr:pic>
      <xdr:nvPicPr>
        <xdr:cNvPr id="12" name="Picture 22" descr="Picture 22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04775" y="31838900"/>
          <a:ext cx="5240569" cy="3111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304801</xdr:colOff>
      <xdr:row>189</xdr:row>
      <xdr:rowOff>38100</xdr:rowOff>
    </xdr:from>
    <xdr:to>
      <xdr:col>5</xdr:col>
      <xdr:colOff>517546</xdr:colOff>
      <xdr:row>203</xdr:row>
      <xdr:rowOff>149225</xdr:rowOff>
    </xdr:to>
    <xdr:pic>
      <xdr:nvPicPr>
        <xdr:cNvPr id="13" name="Picture 25" descr="Picture 25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>
          <a:off x="304800" y="35299650"/>
          <a:ext cx="4987947" cy="30575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28575</xdr:colOff>
      <xdr:row>223</xdr:row>
      <xdr:rowOff>47625</xdr:rowOff>
    </xdr:from>
    <xdr:to>
      <xdr:col>6</xdr:col>
      <xdr:colOff>363277</xdr:colOff>
      <xdr:row>242</xdr:row>
      <xdr:rowOff>92075</xdr:rowOff>
    </xdr:to>
    <xdr:pic>
      <xdr:nvPicPr>
        <xdr:cNvPr id="14" name="Picture 29" descr="Picture 29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>
          <a:off x="28575" y="41963975"/>
          <a:ext cx="5808403" cy="3543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95249</xdr:colOff>
      <xdr:row>244</xdr:row>
      <xdr:rowOff>100477</xdr:rowOff>
    </xdr:from>
    <xdr:to>
      <xdr:col>6</xdr:col>
      <xdr:colOff>406400</xdr:colOff>
      <xdr:row>261</xdr:row>
      <xdr:rowOff>162377</xdr:rowOff>
    </xdr:to>
    <xdr:pic>
      <xdr:nvPicPr>
        <xdr:cNvPr id="15" name="Picture 3" descr="Picture 3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>
          <a:off x="95249" y="45883977"/>
          <a:ext cx="5784852" cy="31924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55183</xdr:colOff>
      <xdr:row>206</xdr:row>
      <xdr:rowOff>74085</xdr:rowOff>
    </xdr:from>
    <xdr:to>
      <xdr:col>6</xdr:col>
      <xdr:colOff>359833</xdr:colOff>
      <xdr:row>221</xdr:row>
      <xdr:rowOff>80441</xdr:rowOff>
    </xdr:to>
    <xdr:pic>
      <xdr:nvPicPr>
        <xdr:cNvPr id="16" name="Picture 15" descr="Picture 15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>
          <a:off x="55182" y="38834485"/>
          <a:ext cx="5778352" cy="27940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50800</xdr:rowOff>
    </xdr:from>
    <xdr:to>
      <xdr:col>4</xdr:col>
      <xdr:colOff>343980</xdr:colOff>
      <xdr:row>31</xdr:row>
      <xdr:rowOff>174625</xdr:rowOff>
    </xdr:to>
    <xdr:pic>
      <xdr:nvPicPr>
        <xdr:cNvPr id="18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654050"/>
          <a:ext cx="4623881" cy="5280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33</xdr:row>
      <xdr:rowOff>155573</xdr:rowOff>
    </xdr:from>
    <xdr:to>
      <xdr:col>6</xdr:col>
      <xdr:colOff>473521</xdr:colOff>
      <xdr:row>55</xdr:row>
      <xdr:rowOff>28575</xdr:rowOff>
    </xdr:to>
    <xdr:pic>
      <xdr:nvPicPr>
        <xdr:cNvPr id="19" name="Picture 6" descr="Picture 6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0" y="6296023"/>
          <a:ext cx="6150422" cy="39243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2</xdr:row>
      <xdr:rowOff>123266</xdr:rowOff>
    </xdr:from>
    <xdr:to>
      <xdr:col>7</xdr:col>
      <xdr:colOff>25372</xdr:colOff>
      <xdr:row>17</xdr:row>
      <xdr:rowOff>156882</xdr:rowOff>
    </xdr:to>
    <xdr:pic>
      <xdr:nvPicPr>
        <xdr:cNvPr id="21" name="Picture 2" descr="Picture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542366"/>
          <a:ext cx="6210273" cy="279586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</xdr:colOff>
      <xdr:row>2</xdr:row>
      <xdr:rowOff>0</xdr:rowOff>
    </xdr:from>
    <xdr:to>
      <xdr:col>3</xdr:col>
      <xdr:colOff>142876</xdr:colOff>
      <xdr:row>23</xdr:row>
      <xdr:rowOff>125121</xdr:rowOff>
    </xdr:to>
    <xdr:pic>
      <xdr:nvPicPr>
        <xdr:cNvPr id="23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" y="419100"/>
          <a:ext cx="3749676" cy="39922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24</xdr:row>
      <xdr:rowOff>184149</xdr:rowOff>
    </xdr:from>
    <xdr:to>
      <xdr:col>2</xdr:col>
      <xdr:colOff>523876</xdr:colOff>
      <xdr:row>41</xdr:row>
      <xdr:rowOff>142875</xdr:rowOff>
    </xdr:to>
    <xdr:pic>
      <xdr:nvPicPr>
        <xdr:cNvPr id="24" name="Picture 4" descr="Picture 4"/>
        <xdr:cNvPicPr>
          <a:picLocks noChangeAspect="1"/>
        </xdr:cNvPicPr>
      </xdr:nvPicPr>
      <xdr:blipFill>
        <a:blip r:embed="rId2">
          <a:extLst/>
        </a:blip>
        <a:srcRect l="0" t="0" r="6666" b="9015"/>
        <a:stretch>
          <a:fillRect/>
        </a:stretch>
      </xdr:blipFill>
      <xdr:spPr>
        <a:xfrm>
          <a:off x="0" y="4654549"/>
          <a:ext cx="3432177" cy="30892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171451</xdr:colOff>
      <xdr:row>44</xdr:row>
      <xdr:rowOff>66675</xdr:rowOff>
    </xdr:from>
    <xdr:to>
      <xdr:col>3</xdr:col>
      <xdr:colOff>257174</xdr:colOff>
      <xdr:row>61</xdr:row>
      <xdr:rowOff>42950</xdr:rowOff>
    </xdr:to>
    <xdr:pic>
      <xdr:nvPicPr>
        <xdr:cNvPr id="25" name="Picture 8" descr="Picture 8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71451" y="8232775"/>
          <a:ext cx="3692524" cy="3157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123825</xdr:colOff>
      <xdr:row>63</xdr:row>
      <xdr:rowOff>28575</xdr:rowOff>
    </xdr:from>
    <xdr:to>
      <xdr:col>3</xdr:col>
      <xdr:colOff>476250</xdr:colOff>
      <xdr:row>80</xdr:row>
      <xdr:rowOff>96626</xdr:rowOff>
    </xdr:to>
    <xdr:pic>
      <xdr:nvPicPr>
        <xdr:cNvPr id="26" name="Picture 9" descr="Picture 9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23825" y="11744325"/>
          <a:ext cx="3959225" cy="31986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82</xdr:row>
      <xdr:rowOff>47625</xdr:rowOff>
    </xdr:from>
    <xdr:to>
      <xdr:col>7</xdr:col>
      <xdr:colOff>557600</xdr:colOff>
      <xdr:row>105</xdr:row>
      <xdr:rowOff>47625</xdr:rowOff>
    </xdr:to>
    <xdr:pic>
      <xdr:nvPicPr>
        <xdr:cNvPr id="27" name="Picture 10" descr="Picture 10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0" y="15262225"/>
          <a:ext cx="6958401" cy="50990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66676</xdr:colOff>
      <xdr:row>3</xdr:row>
      <xdr:rowOff>38101</xdr:rowOff>
    </xdr:from>
    <xdr:to>
      <xdr:col>3</xdr:col>
      <xdr:colOff>3951</xdr:colOff>
      <xdr:row>14</xdr:row>
      <xdr:rowOff>104776</xdr:rowOff>
    </xdr:to>
    <xdr:pic>
      <xdr:nvPicPr>
        <xdr:cNvPr id="29" name="Picture 3" descr="Picture 3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6675" y="692151"/>
          <a:ext cx="3683777" cy="26511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152400</xdr:colOff>
      <xdr:row>16</xdr:row>
      <xdr:rowOff>152400</xdr:rowOff>
    </xdr:from>
    <xdr:to>
      <xdr:col>3</xdr:col>
      <xdr:colOff>428625</xdr:colOff>
      <xdr:row>27</xdr:row>
      <xdr:rowOff>196031</xdr:rowOff>
    </xdr:to>
    <xdr:pic>
      <xdr:nvPicPr>
        <xdr:cNvPr id="30" name="Picture 4" descr="Picture 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52400" y="3810000"/>
          <a:ext cx="4022725" cy="262808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5</xdr:col>
      <xdr:colOff>409575</xdr:colOff>
      <xdr:row>45</xdr:row>
      <xdr:rowOff>169933</xdr:rowOff>
    </xdr:to>
    <xdr:pic>
      <xdr:nvPicPr>
        <xdr:cNvPr id="31" name="Picture 5" descr="Picture 5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0" y="6661150"/>
          <a:ext cx="5553075" cy="39291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133350</xdr:colOff>
      <xdr:row>47</xdr:row>
      <xdr:rowOff>76200</xdr:rowOff>
    </xdr:from>
    <xdr:to>
      <xdr:col>5</xdr:col>
      <xdr:colOff>16757</xdr:colOff>
      <xdr:row>63</xdr:row>
      <xdr:rowOff>142875</xdr:rowOff>
    </xdr:to>
    <xdr:pic>
      <xdr:nvPicPr>
        <xdr:cNvPr id="32" name="Picture 6" descr="Picture 6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33350" y="10915650"/>
          <a:ext cx="5026908" cy="38258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</xdr:colOff>
      <xdr:row>3</xdr:row>
      <xdr:rowOff>1</xdr:rowOff>
    </xdr:from>
    <xdr:to>
      <xdr:col>2</xdr:col>
      <xdr:colOff>600074</xdr:colOff>
      <xdr:row>17</xdr:row>
      <xdr:rowOff>28395</xdr:rowOff>
    </xdr:to>
    <xdr:pic>
      <xdr:nvPicPr>
        <xdr:cNvPr id="34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" y="654051"/>
          <a:ext cx="3648074" cy="33176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190500</xdr:colOff>
      <xdr:row>19</xdr:row>
      <xdr:rowOff>66675</xdr:rowOff>
    </xdr:from>
    <xdr:to>
      <xdr:col>3</xdr:col>
      <xdr:colOff>228563</xdr:colOff>
      <xdr:row>35</xdr:row>
      <xdr:rowOff>38100</xdr:rowOff>
    </xdr:to>
    <xdr:pic>
      <xdr:nvPicPr>
        <xdr:cNvPr id="35" name="Picture 2" descr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90500" y="4429125"/>
          <a:ext cx="3784564" cy="3121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3</xdr:col>
      <xdr:colOff>142875</xdr:colOff>
      <xdr:row>54</xdr:row>
      <xdr:rowOff>180885</xdr:rowOff>
    </xdr:to>
    <xdr:pic>
      <xdr:nvPicPr>
        <xdr:cNvPr id="36" name="Picture 3" descr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0" y="8064500"/>
          <a:ext cx="3889375" cy="32288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238126</xdr:colOff>
      <xdr:row>58</xdr:row>
      <xdr:rowOff>180975</xdr:rowOff>
    </xdr:from>
    <xdr:to>
      <xdr:col>3</xdr:col>
      <xdr:colOff>431713</xdr:colOff>
      <xdr:row>76</xdr:row>
      <xdr:rowOff>142875</xdr:rowOff>
    </xdr:to>
    <xdr:pic>
      <xdr:nvPicPr>
        <xdr:cNvPr id="37" name="Picture 4" descr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238125" y="12030075"/>
          <a:ext cx="3940089" cy="33274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142875</xdr:colOff>
      <xdr:row>3</xdr:row>
      <xdr:rowOff>66675</xdr:rowOff>
    </xdr:from>
    <xdr:to>
      <xdr:col>2</xdr:col>
      <xdr:colOff>600075</xdr:colOff>
      <xdr:row>19</xdr:row>
      <xdr:rowOff>181890</xdr:rowOff>
    </xdr:to>
    <xdr:pic>
      <xdr:nvPicPr>
        <xdr:cNvPr id="39" name="Picture 8" descr="Picture 8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42875" y="720725"/>
          <a:ext cx="3505200" cy="313781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123826</xdr:colOff>
      <xdr:row>23</xdr:row>
      <xdr:rowOff>161925</xdr:rowOff>
    </xdr:from>
    <xdr:to>
      <xdr:col>2</xdr:col>
      <xdr:colOff>316820</xdr:colOff>
      <xdr:row>38</xdr:row>
      <xdr:rowOff>47625</xdr:rowOff>
    </xdr:to>
    <xdr:pic>
      <xdr:nvPicPr>
        <xdr:cNvPr id="40" name="Picture 10" descr="Picture 10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23826" y="4575175"/>
          <a:ext cx="3240995" cy="27495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</xdr:colOff>
      <xdr:row>43</xdr:row>
      <xdr:rowOff>0</xdr:rowOff>
    </xdr:from>
    <xdr:to>
      <xdr:col>5</xdr:col>
      <xdr:colOff>304799</xdr:colOff>
      <xdr:row>61</xdr:row>
      <xdr:rowOff>110386</xdr:rowOff>
    </xdr:to>
    <xdr:pic>
      <xdr:nvPicPr>
        <xdr:cNvPr id="41" name="Picture 11" descr="Picture 11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" y="8197850"/>
          <a:ext cx="5448299" cy="34504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</xdr:row>
      <xdr:rowOff>1</xdr:rowOff>
    </xdr:from>
    <xdr:to>
      <xdr:col>3</xdr:col>
      <xdr:colOff>82550</xdr:colOff>
      <xdr:row>15</xdr:row>
      <xdr:rowOff>88395</xdr:rowOff>
    </xdr:to>
    <xdr:pic>
      <xdr:nvPicPr>
        <xdr:cNvPr id="43" name="Picture 7" descr="Picture 7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654051"/>
          <a:ext cx="3829050" cy="29077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</xdr:colOff>
      <xdr:row>18</xdr:row>
      <xdr:rowOff>0</xdr:rowOff>
    </xdr:from>
    <xdr:to>
      <xdr:col>2</xdr:col>
      <xdr:colOff>522987</xdr:colOff>
      <xdr:row>30</xdr:row>
      <xdr:rowOff>82550</xdr:rowOff>
    </xdr:to>
    <xdr:pic>
      <xdr:nvPicPr>
        <xdr:cNvPr id="44" name="Picture 8" descr="Picture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" y="4127500"/>
          <a:ext cx="3570987" cy="29019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</xdr:colOff>
      <xdr:row>33</xdr:row>
      <xdr:rowOff>0</xdr:rowOff>
    </xdr:from>
    <xdr:to>
      <xdr:col>5</xdr:col>
      <xdr:colOff>342901</xdr:colOff>
      <xdr:row>48</xdr:row>
      <xdr:rowOff>104223</xdr:rowOff>
    </xdr:to>
    <xdr:pic>
      <xdr:nvPicPr>
        <xdr:cNvPr id="45" name="Picture 9" descr="Picture 9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" y="7600950"/>
          <a:ext cx="5486401" cy="362847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138495</xdr:colOff>
      <xdr:row>66</xdr:row>
      <xdr:rowOff>117929</xdr:rowOff>
    </xdr:from>
    <xdr:to>
      <xdr:col>5</xdr:col>
      <xdr:colOff>468831</xdr:colOff>
      <xdr:row>89</xdr:row>
      <xdr:rowOff>104718</xdr:rowOff>
    </xdr:to>
    <xdr:pic>
      <xdr:nvPicPr>
        <xdr:cNvPr id="47" name="Picture 6" descr="Picture 6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38494" y="12582979"/>
          <a:ext cx="5207138" cy="42222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272018</xdr:colOff>
      <xdr:row>43</xdr:row>
      <xdr:rowOff>82015</xdr:rowOff>
    </xdr:from>
    <xdr:to>
      <xdr:col>7</xdr:col>
      <xdr:colOff>650595</xdr:colOff>
      <xdr:row>60</xdr:row>
      <xdr:rowOff>81013</xdr:rowOff>
    </xdr:to>
    <xdr:grpSp>
      <xdr:nvGrpSpPr>
        <xdr:cNvPr id="57" name="Group 4"/>
        <xdr:cNvGrpSpPr/>
      </xdr:nvGrpSpPr>
      <xdr:grpSpPr>
        <a:xfrm>
          <a:off x="272018" y="8286215"/>
          <a:ext cx="6652378" cy="3154949"/>
          <a:chOff x="-489384" y="-137070"/>
          <a:chExt cx="6652376" cy="3154947"/>
        </a:xfrm>
      </xdr:grpSpPr>
      <xdr:grpSp>
        <xdr:nvGrpSpPr>
          <xdr:cNvPr id="54" name="Group 7"/>
          <xdr:cNvGrpSpPr/>
        </xdr:nvGrpSpPr>
        <xdr:grpSpPr>
          <a:xfrm>
            <a:off x="-489385" y="-137071"/>
            <a:ext cx="6652378" cy="3154948"/>
            <a:chOff x="-489384" y="-137070"/>
            <a:chExt cx="6652376" cy="3154947"/>
          </a:xfrm>
        </xdr:grpSpPr>
        <xdr:graphicFrame>
          <xdr:nvGraphicFramePr>
            <xdr:cNvPr id="48" name="Chart 1"/>
            <xdr:cNvGraphicFramePr/>
          </xdr:nvGraphicFramePr>
          <xdr:xfrm>
            <a:off x="-489385" y="-137071"/>
            <a:ext cx="6652378" cy="3154948"/>
          </xdr:xfrm>
          <a:graphic xmlns:a="http://schemas.openxmlformats.org/drawingml/2006/main">
            <a:graphicData uri="http://schemas.openxmlformats.org/drawingml/2006/chart">
              <c:chart xmlns:c="http://schemas.openxmlformats.org/drawingml/2006/chart" r:id="rId2"/>
            </a:graphicData>
          </a:graphic>
        </xdr:graphicFrame>
        <xdr:grpSp>
          <xdr:nvGrpSpPr>
            <xdr:cNvPr id="52" name="Group 4"/>
            <xdr:cNvGrpSpPr/>
          </xdr:nvGrpSpPr>
          <xdr:grpSpPr>
            <a:xfrm>
              <a:off x="1044734" y="813068"/>
              <a:ext cx="2529227" cy="1335883"/>
              <a:chOff x="-19032" y="-21059"/>
              <a:chExt cx="2529225" cy="1335881"/>
            </a:xfrm>
          </xdr:grpSpPr>
          <xdr:sp>
            <xdr:nvSpPr>
              <xdr:cNvPr id="49" name="TextBox 5"/>
              <xdr:cNvSpPr txBox="1"/>
            </xdr:nvSpPr>
            <xdr:spPr>
              <a:xfrm>
                <a:off x="-19033" y="-21060"/>
                <a:ext cx="418716" cy="322919"/>
              </a:xfrm>
              <a:prstGeom prst="rect">
                <a:avLst/>
              </a:prstGeom>
              <a:noFill/>
              <a:ln w="12700" cap="flat">
                <a:noFill/>
                <a:miter lim="400000"/>
              </a:ln>
              <a:effectLst/>
              <a:extLst>
                <a:ext uri="{C572A759-6A51-4108-AA02-DFA0A04FC94B}">
                  <ma14:wrappingTextBoxFlag xmlns:ma14="http://schemas.microsoft.com/office/mac/drawingml/2011/main" val="1"/>
                </a:ext>
              </a:extLst>
            </xdr:spPr>
            <xdr:txBody>
              <a:bodyPr wrap="none" lIns="45719" tIns="45719" rIns="45719" bIns="45719" numCol="1" anchor="t">
                <a:spAutoFit/>
              </a:bodyPr>
              <a:lstStyle/>
              <a:p>
                <a:pPr marL="0" marR="0" indent="0" algn="l" defTabSz="914400" latinLnBrk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b="1" baseline="0" cap="none" i="0" spc="0" strike="noStrike" sz="1400" u="none">
                    <a:solidFill>
                      <a:srgbClr val="FFFFFF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defRPr>
                </a:pPr>
                <a:r>
                  <a:rPr b="1" baseline="0" cap="none" i="0" spc="0" strike="noStrike" sz="1400" u="none">
                    <a:solidFill>
                      <a:srgbClr val="FFFFFF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rPr>
                  <a:t>EB2</a:t>
                </a:r>
              </a:p>
            </xdr:txBody>
          </xdr:sp>
          <xdr:sp>
            <xdr:nvSpPr>
              <xdr:cNvPr id="50" name="TextBox 5"/>
              <xdr:cNvSpPr txBox="1"/>
            </xdr:nvSpPr>
            <xdr:spPr>
              <a:xfrm>
                <a:off x="1031655" y="365291"/>
                <a:ext cx="418716" cy="322920"/>
              </a:xfrm>
              <a:prstGeom prst="rect">
                <a:avLst/>
              </a:prstGeom>
              <a:noFill/>
              <a:ln w="12700" cap="flat">
                <a:noFill/>
                <a:miter lim="400000"/>
              </a:ln>
              <a:effectLst/>
              <a:extLst>
                <a:ext uri="{C572A759-6A51-4108-AA02-DFA0A04FC94B}">
                  <ma14:wrappingTextBoxFlag xmlns:ma14="http://schemas.microsoft.com/office/mac/drawingml/2011/main" val="1"/>
                </a:ext>
              </a:extLst>
            </xdr:spPr>
            <xdr:txBody>
              <a:bodyPr wrap="none" lIns="45719" tIns="45719" rIns="45719" bIns="45719" numCol="1" anchor="t">
                <a:spAutoFit/>
              </a:bodyPr>
              <a:lstStyle/>
              <a:p>
                <a:pPr marL="0" marR="0" indent="0" algn="l" defTabSz="914400" latinLnBrk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b="1" baseline="0" cap="none" i="0" spc="0" strike="noStrike" sz="1400" u="none">
                    <a:solidFill>
                      <a:srgbClr val="FFFFFF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defRPr>
                </a:pPr>
                <a:r>
                  <a:rPr b="1" baseline="0" cap="none" i="0" spc="0" strike="noStrike" sz="1400" u="none">
                    <a:solidFill>
                      <a:srgbClr val="FFFFFF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rPr>
                  <a:t>EB3</a:t>
                </a:r>
              </a:p>
            </xdr:txBody>
          </xdr:sp>
          <xdr:sp>
            <xdr:nvSpPr>
              <xdr:cNvPr id="51" name="TextBox 5"/>
              <xdr:cNvSpPr txBox="1"/>
            </xdr:nvSpPr>
            <xdr:spPr>
              <a:xfrm>
                <a:off x="2091478" y="991903"/>
                <a:ext cx="418716" cy="322919"/>
              </a:xfrm>
              <a:prstGeom prst="rect">
                <a:avLst/>
              </a:prstGeom>
              <a:noFill/>
              <a:ln w="12700" cap="flat">
                <a:noFill/>
                <a:miter lim="400000"/>
              </a:ln>
              <a:effectLst/>
              <a:extLst>
                <a:ext uri="{C572A759-6A51-4108-AA02-DFA0A04FC94B}">
                  <ma14:wrappingTextBoxFlag xmlns:ma14="http://schemas.microsoft.com/office/mac/drawingml/2011/main" val="1"/>
                </a:ext>
              </a:extLst>
            </xdr:spPr>
            <xdr:txBody>
              <a:bodyPr wrap="none" lIns="45719" tIns="45719" rIns="45719" bIns="45719" numCol="1" anchor="t">
                <a:spAutoFit/>
              </a:bodyPr>
              <a:lstStyle/>
              <a:p>
                <a:pPr marL="0" marR="0" indent="0" algn="l" defTabSz="914400" latinLnBrk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b="1" baseline="0" cap="none" i="0" spc="0" strike="noStrike" sz="14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defRPr>
                </a:pPr>
                <a:r>
                  <a:rPr b="1" baseline="0" cap="none" i="0" spc="0" strike="noStrike" sz="1400" u="none">
                    <a:solidFill>
                      <a:srgbClr val="000000"/>
                    </a:solidFill>
                    <a:uFillTx/>
                    <a:latin typeface="Calibri"/>
                    <a:ea typeface="Calibri"/>
                    <a:cs typeface="Calibri"/>
                    <a:sym typeface="Calibri"/>
                  </a:rPr>
                  <a:t>EB4</a:t>
                </a:r>
              </a:p>
            </xdr:txBody>
          </xdr:sp>
        </xdr:grpSp>
        <xdr:sp>
          <xdr:nvSpPr>
            <xdr:cNvPr id="53" name="TextBox 5"/>
            <xdr:cNvSpPr txBox="1"/>
          </xdr:nvSpPr>
          <xdr:spPr>
            <a:xfrm>
              <a:off x="189841" y="547453"/>
              <a:ext cx="413365" cy="352944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extLst>
              <a:ext uri="{C572A759-6A51-4108-AA02-DFA0A04FC94B}">
                <ma14:wrappingTextBoxFlag xmlns:ma14="http://schemas.microsoft.com/office/mac/drawingml/2011/main" val="1"/>
              </a:ext>
            </a:extLst>
          </xdr:spPr>
          <xdr:txBody>
            <a:bodyPr wrap="square" lIns="45719" tIns="45719" rIns="45719" bIns="45719" numCol="1" anchor="t">
              <a:noAutofit/>
            </a:bodyPr>
            <a:lstStyle/>
            <a:p>
              <a:pPr marL="0" marR="0" indent="0" algn="l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b="1" baseline="0" cap="none" i="0" spc="0" strike="noStrike" sz="1400" u="none">
                  <a:solidFill>
                    <a:srgbClr val="FFFFFF"/>
                  </a:solidFill>
                  <a:uFillTx/>
                  <a:latin typeface="Calibri"/>
                  <a:ea typeface="Calibri"/>
                  <a:cs typeface="Calibri"/>
                  <a:sym typeface="Calibri"/>
                </a:defRPr>
              </a:pPr>
              <a:r>
                <a:rPr b="1" baseline="0" cap="none" i="0" spc="0" strike="noStrike" sz="1400" u="none">
                  <a:solidFill>
                    <a:srgbClr val="FFFFFF"/>
                  </a:solidFill>
                  <a:uFillTx/>
                  <a:latin typeface="Calibri"/>
                  <a:ea typeface="Calibri"/>
                  <a:cs typeface="Calibri"/>
                  <a:sym typeface="Calibri"/>
                </a:rPr>
                <a:t>EB1</a:t>
              </a:r>
            </a:p>
          </xdr:txBody>
        </xdr:sp>
      </xdr:grpSp>
      <xdr:sp>
        <xdr:nvSpPr>
          <xdr:cNvPr id="55" name="Straight Connector 138"/>
          <xdr:cNvSpPr/>
        </xdr:nvSpPr>
        <xdr:spPr>
          <a:xfrm flipH="1">
            <a:off x="1842268" y="1028773"/>
            <a:ext cx="1" cy="1503683"/>
          </a:xfrm>
          <a:prstGeom prst="line">
            <a:avLst/>
          </a:prstGeom>
          <a:noFill/>
          <a:ln w="9525" cap="flat">
            <a:solidFill>
              <a:srgbClr val="3F86A9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6" name="Straight Connector 139"/>
          <xdr:cNvSpPr/>
        </xdr:nvSpPr>
        <xdr:spPr>
          <a:xfrm flipH="1">
            <a:off x="794458" y="604213"/>
            <a:ext cx="7195" cy="1942362"/>
          </a:xfrm>
          <a:prstGeom prst="line">
            <a:avLst/>
          </a:prstGeom>
          <a:noFill/>
          <a:ln w="9525" cap="flat">
            <a:solidFill>
              <a:srgbClr val="3F86A9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</xdr:grpSp>
    <xdr:clientData/>
  </xdr:twoCellAnchor>
  <xdr:twoCellAnchor>
    <xdr:from>
      <xdr:col>0</xdr:col>
      <xdr:colOff>614522</xdr:colOff>
      <xdr:row>242</xdr:row>
      <xdr:rowOff>95440</xdr:rowOff>
    </xdr:from>
    <xdr:to>
      <xdr:col>7</xdr:col>
      <xdr:colOff>26781</xdr:colOff>
      <xdr:row>258</xdr:row>
      <xdr:rowOff>182335</xdr:rowOff>
    </xdr:to>
    <xdr:graphicFrame>
      <xdr:nvGraphicFramePr>
        <xdr:cNvPr id="58" name="Chart 2"/>
        <xdr:cNvGraphicFramePr/>
      </xdr:nvGraphicFramePr>
      <xdr:xfrm>
        <a:off x="614522" y="46280895"/>
        <a:ext cx="5686060" cy="302123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0</xdr:col>
      <xdr:colOff>741880</xdr:colOff>
      <xdr:row>265</xdr:row>
      <xdr:rowOff>111623</xdr:rowOff>
    </xdr:from>
    <xdr:to>
      <xdr:col>7</xdr:col>
      <xdr:colOff>301431</xdr:colOff>
      <xdr:row>280</xdr:row>
      <xdr:rowOff>175303</xdr:rowOff>
    </xdr:to>
    <xdr:graphicFrame>
      <xdr:nvGraphicFramePr>
        <xdr:cNvPr id="59" name="Chart 3"/>
        <xdr:cNvGraphicFramePr/>
      </xdr:nvGraphicFramePr>
      <xdr:xfrm>
        <a:off x="741880" y="50507763"/>
        <a:ext cx="5833352" cy="282593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4</xdr:col>
      <xdr:colOff>167543</xdr:colOff>
      <xdr:row>266</xdr:row>
      <xdr:rowOff>32619</xdr:rowOff>
    </xdr:from>
    <xdr:to>
      <xdr:col>4</xdr:col>
      <xdr:colOff>167543</xdr:colOff>
      <xdr:row>279</xdr:row>
      <xdr:rowOff>23291</xdr:rowOff>
    </xdr:to>
    <xdr:sp>
      <xdr:nvSpPr>
        <xdr:cNvPr id="60" name="Straight Connector 2"/>
        <xdr:cNvSpPr/>
      </xdr:nvSpPr>
      <xdr:spPr>
        <a:xfrm flipH="1">
          <a:off x="4345843" y="50612909"/>
          <a:ext cx="1" cy="2384623"/>
        </a:xfrm>
        <a:prstGeom prst="line">
          <a:avLst/>
        </a:prstGeom>
        <a:noFill/>
        <a:ln w="9525" cap="flat">
          <a:solidFill>
            <a:srgbClr val="000000"/>
          </a:solidFill>
          <a:prstDash val="dash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276968</xdr:colOff>
      <xdr:row>265</xdr:row>
      <xdr:rowOff>180585</xdr:rowOff>
    </xdr:from>
    <xdr:to>
      <xdr:col>5</xdr:col>
      <xdr:colOff>227635</xdr:colOff>
      <xdr:row>268</xdr:row>
      <xdr:rowOff>119164</xdr:rowOff>
    </xdr:to>
    <xdr:sp>
      <xdr:nvSpPr>
        <xdr:cNvPr id="61" name="TextBox 3"/>
        <xdr:cNvSpPr txBox="1"/>
      </xdr:nvSpPr>
      <xdr:spPr>
        <a:xfrm>
          <a:off x="4455268" y="50576725"/>
          <a:ext cx="649168" cy="49103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9" tIns="45719" rIns="45719" bIns="45719" numCol="1" anchor="t">
          <a:sp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900" u="none">
              <a:solidFill>
                <a:schemeClr val="accent3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900" u="none">
              <a:solidFill>
                <a:schemeClr val="accent3"/>
              </a:solidFill>
              <a:uFillTx/>
              <a:latin typeface="Calibri"/>
              <a:ea typeface="Calibri"/>
              <a:cs typeface="Calibri"/>
              <a:sym typeface="Calibri"/>
            </a:rPr>
            <a:t>Provisional</a:t>
          </a:r>
          <a:endParaRPr b="0" baseline="0" cap="none" i="0" spc="0" strike="noStrike" sz="900" u="none">
            <a:solidFill>
              <a:schemeClr val="accent3"/>
            </a:solidFill>
            <a:uFillTx/>
            <a:latin typeface="Calibri"/>
            <a:ea typeface="Calibri"/>
            <a:cs typeface="Calibri"/>
            <a:sym typeface="Calibri"/>
          </a:endParaRP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900" u="none">
              <a:solidFill>
                <a:schemeClr val="accent3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900" u="none">
              <a:solidFill>
                <a:schemeClr val="accent3"/>
              </a:solidFill>
              <a:uFillTx/>
              <a:latin typeface="Calibri"/>
              <a:ea typeface="Calibri"/>
              <a:cs typeface="Calibri"/>
              <a:sym typeface="Calibri"/>
            </a:rPr>
            <a:t>estimates</a:t>
          </a:r>
        </a:p>
      </xdr:txBody>
    </xdr:sp>
    <xdr:clientData/>
  </xdr:twoCellAnchor>
  <xdr:twoCellAnchor>
    <xdr:from>
      <xdr:col>0</xdr:col>
      <xdr:colOff>706462</xdr:colOff>
      <xdr:row>287</xdr:row>
      <xdr:rowOff>110223</xdr:rowOff>
    </xdr:from>
    <xdr:to>
      <xdr:col>7</xdr:col>
      <xdr:colOff>420182</xdr:colOff>
      <xdr:row>303</xdr:row>
      <xdr:rowOff>136083</xdr:rowOff>
    </xdr:to>
    <xdr:graphicFrame>
      <xdr:nvGraphicFramePr>
        <xdr:cNvPr id="62" name="Chart 2"/>
        <xdr:cNvGraphicFramePr/>
      </xdr:nvGraphicFramePr>
      <xdr:xfrm>
        <a:off x="706462" y="54557663"/>
        <a:ext cx="5987521" cy="297226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1</xdr:col>
      <xdr:colOff>152110</xdr:colOff>
      <xdr:row>309</xdr:row>
      <xdr:rowOff>40093</xdr:rowOff>
    </xdr:from>
    <xdr:to>
      <xdr:col>6</xdr:col>
      <xdr:colOff>681302</xdr:colOff>
      <xdr:row>325</xdr:row>
      <xdr:rowOff>58171</xdr:rowOff>
    </xdr:to>
    <xdr:graphicFrame>
      <xdr:nvGraphicFramePr>
        <xdr:cNvPr id="63" name="Chart 31"/>
        <xdr:cNvGraphicFramePr/>
      </xdr:nvGraphicFramePr>
      <xdr:xfrm>
        <a:off x="1028410" y="58538833"/>
        <a:ext cx="5228193" cy="296447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1</xdr:col>
      <xdr:colOff>250154</xdr:colOff>
      <xdr:row>329</xdr:row>
      <xdr:rowOff>175030</xdr:rowOff>
    </xdr:from>
    <xdr:to>
      <xdr:col>7</xdr:col>
      <xdr:colOff>138428</xdr:colOff>
      <xdr:row>346</xdr:row>
      <xdr:rowOff>61020</xdr:rowOff>
    </xdr:to>
    <xdr:graphicFrame>
      <xdr:nvGraphicFramePr>
        <xdr:cNvPr id="64" name="Chart 32"/>
        <xdr:cNvGraphicFramePr/>
      </xdr:nvGraphicFramePr>
      <xdr:xfrm>
        <a:off x="1126454" y="62356770"/>
        <a:ext cx="5285775" cy="301654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0</xdr:col>
      <xdr:colOff>418029</xdr:colOff>
      <xdr:row>370</xdr:row>
      <xdr:rowOff>78691</xdr:rowOff>
    </xdr:from>
    <xdr:to>
      <xdr:col>7</xdr:col>
      <xdr:colOff>300939</xdr:colOff>
      <xdr:row>389</xdr:row>
      <xdr:rowOff>60092</xdr:rowOff>
    </xdr:to>
    <xdr:graphicFrame>
      <xdr:nvGraphicFramePr>
        <xdr:cNvPr id="65" name="Chart 35"/>
        <xdr:cNvGraphicFramePr/>
      </xdr:nvGraphicFramePr>
      <xdr:xfrm>
        <a:off x="418029" y="69810581"/>
        <a:ext cx="6156711" cy="348025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0</xdr:col>
      <xdr:colOff>697849</xdr:colOff>
      <xdr:row>394</xdr:row>
      <xdr:rowOff>53257</xdr:rowOff>
    </xdr:from>
    <xdr:to>
      <xdr:col>7</xdr:col>
      <xdr:colOff>357065</xdr:colOff>
      <xdr:row>410</xdr:row>
      <xdr:rowOff>124249</xdr:rowOff>
    </xdr:to>
    <xdr:graphicFrame>
      <xdr:nvGraphicFramePr>
        <xdr:cNvPr id="66" name="Chart 41"/>
        <xdr:cNvGraphicFramePr/>
      </xdr:nvGraphicFramePr>
      <xdr:xfrm>
        <a:off x="697849" y="74204747"/>
        <a:ext cx="5933017" cy="301739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>
    <xdr:from>
      <xdr:col>1</xdr:col>
      <xdr:colOff>118001</xdr:colOff>
      <xdr:row>416</xdr:row>
      <xdr:rowOff>184120</xdr:rowOff>
    </xdr:from>
    <xdr:to>
      <xdr:col>7</xdr:col>
      <xdr:colOff>196221</xdr:colOff>
      <xdr:row>432</xdr:row>
      <xdr:rowOff>5278</xdr:rowOff>
    </xdr:to>
    <xdr:graphicFrame>
      <xdr:nvGraphicFramePr>
        <xdr:cNvPr id="67" name="Chart 42"/>
        <xdr:cNvGraphicFramePr/>
      </xdr:nvGraphicFramePr>
      <xdr:xfrm>
        <a:off x="994301" y="78386910"/>
        <a:ext cx="5475721" cy="276755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  <xdr:twoCellAnchor>
    <xdr:from>
      <xdr:col>0</xdr:col>
      <xdr:colOff>856753</xdr:colOff>
      <xdr:row>435</xdr:row>
      <xdr:rowOff>13781</xdr:rowOff>
    </xdr:from>
    <xdr:to>
      <xdr:col>6</xdr:col>
      <xdr:colOff>670033</xdr:colOff>
      <xdr:row>448</xdr:row>
      <xdr:rowOff>135522</xdr:rowOff>
    </xdr:to>
    <xdr:graphicFrame>
      <xdr:nvGraphicFramePr>
        <xdr:cNvPr id="68" name="Chart 44"/>
        <xdr:cNvGraphicFramePr/>
      </xdr:nvGraphicFramePr>
      <xdr:xfrm>
        <a:off x="856753" y="81715421"/>
        <a:ext cx="5388581" cy="251569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1"/>
        </a:graphicData>
      </a:graphic>
    </xdr:graphicFrame>
    <xdr:clientData/>
  </xdr:twoCellAnchor>
  <xdr:twoCellAnchor>
    <xdr:from>
      <xdr:col>1</xdr:col>
      <xdr:colOff>143691</xdr:colOff>
      <xdr:row>531</xdr:row>
      <xdr:rowOff>44934</xdr:rowOff>
    </xdr:from>
    <xdr:to>
      <xdr:col>7</xdr:col>
      <xdr:colOff>286423</xdr:colOff>
      <xdr:row>545</xdr:row>
      <xdr:rowOff>73010</xdr:rowOff>
    </xdr:to>
    <xdr:graphicFrame>
      <xdr:nvGraphicFramePr>
        <xdr:cNvPr id="69" name="Chart 6"/>
        <xdr:cNvGraphicFramePr/>
      </xdr:nvGraphicFramePr>
      <xdr:xfrm>
        <a:off x="1019991" y="99424974"/>
        <a:ext cx="5540233" cy="260617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2"/>
        </a:graphicData>
      </a:graphic>
    </xdr:graphicFrame>
    <xdr:clientData/>
  </xdr:twoCellAnchor>
  <xdr:twoCellAnchor>
    <xdr:from>
      <xdr:col>1</xdr:col>
      <xdr:colOff>235076</xdr:colOff>
      <xdr:row>551</xdr:row>
      <xdr:rowOff>19933</xdr:rowOff>
    </xdr:from>
    <xdr:to>
      <xdr:col>7</xdr:col>
      <xdr:colOff>285056</xdr:colOff>
      <xdr:row>565</xdr:row>
      <xdr:rowOff>94954</xdr:rowOff>
    </xdr:to>
    <xdr:graphicFrame>
      <xdr:nvGraphicFramePr>
        <xdr:cNvPr id="70" name="Chart 53"/>
        <xdr:cNvGraphicFramePr/>
      </xdr:nvGraphicFramePr>
      <xdr:xfrm>
        <a:off x="1111376" y="103082973"/>
        <a:ext cx="5447481" cy="265312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3"/>
        </a:graphicData>
      </a:graphic>
    </xdr:graphicFrame>
    <xdr:clientData/>
  </xdr:twoCellAnchor>
  <xdr:twoCellAnchor>
    <xdr:from>
      <xdr:col>1</xdr:col>
      <xdr:colOff>218832</xdr:colOff>
      <xdr:row>570</xdr:row>
      <xdr:rowOff>48071</xdr:rowOff>
    </xdr:from>
    <xdr:to>
      <xdr:col>6</xdr:col>
      <xdr:colOff>502066</xdr:colOff>
      <xdr:row>586</xdr:row>
      <xdr:rowOff>16683</xdr:rowOff>
    </xdr:to>
    <xdr:graphicFrame>
      <xdr:nvGraphicFramePr>
        <xdr:cNvPr id="71" name="Chart 54"/>
        <xdr:cNvGraphicFramePr/>
      </xdr:nvGraphicFramePr>
      <xdr:xfrm>
        <a:off x="1095132" y="106609961"/>
        <a:ext cx="4982235" cy="291501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4"/>
        </a:graphicData>
      </a:graphic>
    </xdr:graphicFrame>
    <xdr:clientData/>
  </xdr:twoCellAnchor>
  <xdr:twoCellAnchor>
    <xdr:from>
      <xdr:col>0</xdr:col>
      <xdr:colOff>433436</xdr:colOff>
      <xdr:row>452</xdr:row>
      <xdr:rowOff>107260</xdr:rowOff>
    </xdr:from>
    <xdr:to>
      <xdr:col>7</xdr:col>
      <xdr:colOff>486433</xdr:colOff>
      <xdr:row>470</xdr:row>
      <xdr:rowOff>60614</xdr:rowOff>
    </xdr:to>
    <xdr:graphicFrame>
      <xdr:nvGraphicFramePr>
        <xdr:cNvPr id="72" name="Chart 59"/>
        <xdr:cNvGraphicFramePr/>
      </xdr:nvGraphicFramePr>
      <xdr:xfrm>
        <a:off x="433436" y="84939450"/>
        <a:ext cx="6326798" cy="326805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5"/>
        </a:graphicData>
      </a:graphic>
    </xdr:graphicFrame>
    <xdr:clientData/>
  </xdr:twoCellAnchor>
  <xdr:twoCellAnchor>
    <xdr:from>
      <xdr:col>1</xdr:col>
      <xdr:colOff>275482</xdr:colOff>
      <xdr:row>475</xdr:row>
      <xdr:rowOff>115387</xdr:rowOff>
    </xdr:from>
    <xdr:to>
      <xdr:col>7</xdr:col>
      <xdr:colOff>132894</xdr:colOff>
      <xdr:row>489</xdr:row>
      <xdr:rowOff>87308</xdr:rowOff>
    </xdr:to>
    <xdr:graphicFrame>
      <xdr:nvGraphicFramePr>
        <xdr:cNvPr id="73" name="Chart 60"/>
        <xdr:cNvGraphicFramePr/>
      </xdr:nvGraphicFramePr>
      <xdr:xfrm>
        <a:off x="1151782" y="89183027"/>
        <a:ext cx="5254913" cy="255002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6"/>
        </a:graphicData>
      </a:graphic>
    </xdr:graphicFrame>
    <xdr:clientData/>
  </xdr:twoCellAnchor>
  <xdr:twoCellAnchor>
    <xdr:from>
      <xdr:col>1</xdr:col>
      <xdr:colOff>216127</xdr:colOff>
      <xdr:row>493</xdr:row>
      <xdr:rowOff>37320</xdr:rowOff>
    </xdr:from>
    <xdr:to>
      <xdr:col>7</xdr:col>
      <xdr:colOff>140523</xdr:colOff>
      <xdr:row>507</xdr:row>
      <xdr:rowOff>54511</xdr:rowOff>
    </xdr:to>
    <xdr:graphicFrame>
      <xdr:nvGraphicFramePr>
        <xdr:cNvPr id="74" name="Chart 61"/>
        <xdr:cNvGraphicFramePr/>
      </xdr:nvGraphicFramePr>
      <xdr:xfrm>
        <a:off x="1092427" y="92419660"/>
        <a:ext cx="5321897" cy="259529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7"/>
        </a:graphicData>
      </a:graphic>
    </xdr:graphicFrame>
    <xdr:clientData/>
  </xdr:twoCellAnchor>
  <xdr:twoCellAnchor>
    <xdr:from>
      <xdr:col>1</xdr:col>
      <xdr:colOff>114686</xdr:colOff>
      <xdr:row>511</xdr:row>
      <xdr:rowOff>161567</xdr:rowOff>
    </xdr:from>
    <xdr:to>
      <xdr:col>7</xdr:col>
      <xdr:colOff>130832</xdr:colOff>
      <xdr:row>525</xdr:row>
      <xdr:rowOff>133495</xdr:rowOff>
    </xdr:to>
    <xdr:graphicFrame>
      <xdr:nvGraphicFramePr>
        <xdr:cNvPr id="75" name="Chart 8"/>
        <xdr:cNvGraphicFramePr/>
      </xdr:nvGraphicFramePr>
      <xdr:xfrm>
        <a:off x="990986" y="95858607"/>
        <a:ext cx="5413647" cy="255002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8"/>
        </a:graphicData>
      </a:graphic>
    </xdr:graphicFrame>
    <xdr:clientData/>
  </xdr:twoCellAnchor>
  <xdr:twoCellAnchor>
    <xdr:from>
      <xdr:col>0</xdr:col>
      <xdr:colOff>795457</xdr:colOff>
      <xdr:row>222</xdr:row>
      <xdr:rowOff>127200</xdr:rowOff>
    </xdr:from>
    <xdr:to>
      <xdr:col>6</xdr:col>
      <xdr:colOff>696031</xdr:colOff>
      <xdr:row>237</xdr:row>
      <xdr:rowOff>109936</xdr:rowOff>
    </xdr:to>
    <xdr:graphicFrame>
      <xdr:nvGraphicFramePr>
        <xdr:cNvPr id="76" name="Chart 1"/>
        <xdr:cNvGraphicFramePr/>
      </xdr:nvGraphicFramePr>
      <xdr:xfrm>
        <a:off x="795457" y="42629655"/>
        <a:ext cx="5475875" cy="27449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9"/>
        </a:graphicData>
      </a:graphic>
    </xdr:graphicFrame>
    <xdr:clientData/>
  </xdr:twoCellAnchor>
  <xdr:twoCellAnchor>
    <xdr:from>
      <xdr:col>0</xdr:col>
      <xdr:colOff>576882</xdr:colOff>
      <xdr:row>349</xdr:row>
      <xdr:rowOff>138708</xdr:rowOff>
    </xdr:from>
    <xdr:to>
      <xdr:col>7</xdr:col>
      <xdr:colOff>334703</xdr:colOff>
      <xdr:row>366</xdr:row>
      <xdr:rowOff>101936</xdr:rowOff>
    </xdr:to>
    <xdr:graphicFrame>
      <xdr:nvGraphicFramePr>
        <xdr:cNvPr id="77" name="Chart 9"/>
        <xdr:cNvGraphicFramePr/>
      </xdr:nvGraphicFramePr>
      <xdr:xfrm>
        <a:off x="576882" y="66003448"/>
        <a:ext cx="6031622" cy="309377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0"/>
        </a:graphicData>
      </a:graphic>
    </xdr:graphicFrame>
    <xdr:clientData/>
  </xdr:twoCellAnchor>
  <xdr:twoCellAnchor>
    <xdr:from>
      <xdr:col>0</xdr:col>
      <xdr:colOff>0</xdr:colOff>
      <xdr:row>5</xdr:row>
      <xdr:rowOff>183291</xdr:rowOff>
    </xdr:from>
    <xdr:to>
      <xdr:col>6</xdr:col>
      <xdr:colOff>179364</xdr:colOff>
      <xdr:row>20</xdr:row>
      <xdr:rowOff>106130</xdr:rowOff>
    </xdr:to>
    <xdr:graphicFrame>
      <xdr:nvGraphicFramePr>
        <xdr:cNvPr id="78" name="Chart 9"/>
        <xdr:cNvGraphicFramePr/>
      </xdr:nvGraphicFramePr>
      <xdr:xfrm>
        <a:off x="-113231" y="1237391"/>
        <a:ext cx="5754666" cy="268509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1"/>
        </a:graphicData>
      </a:graphic>
    </xdr:graphicFrame>
    <xdr:clientData/>
  </xdr:twoCellAnchor>
  <xdr:twoCellAnchor>
    <xdr:from>
      <xdr:col>0</xdr:col>
      <xdr:colOff>0</xdr:colOff>
      <xdr:row>24</xdr:row>
      <xdr:rowOff>68885</xdr:rowOff>
    </xdr:from>
    <xdr:to>
      <xdr:col>6</xdr:col>
      <xdr:colOff>182539</xdr:colOff>
      <xdr:row>38</xdr:row>
      <xdr:rowOff>179610</xdr:rowOff>
    </xdr:to>
    <xdr:graphicFrame>
      <xdr:nvGraphicFramePr>
        <xdr:cNvPr id="79" name="Chart 10"/>
        <xdr:cNvGraphicFramePr/>
      </xdr:nvGraphicFramePr>
      <xdr:xfrm>
        <a:off x="-83747" y="4621835"/>
        <a:ext cx="5757841" cy="268882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2"/>
        </a:graphicData>
      </a:graphic>
    </xdr:graphicFrame>
    <xdr:clientData/>
  </xdr:twoCellAnchor>
  <xdr:twoCellAnchor>
    <xdr:from>
      <xdr:col>0</xdr:col>
      <xdr:colOff>0</xdr:colOff>
      <xdr:row>91</xdr:row>
      <xdr:rowOff>28029</xdr:rowOff>
    </xdr:from>
    <xdr:to>
      <xdr:col>7</xdr:col>
      <xdr:colOff>354850</xdr:colOff>
      <xdr:row>102</xdr:row>
      <xdr:rowOff>443921</xdr:rowOff>
    </xdr:to>
    <xdr:graphicFrame>
      <xdr:nvGraphicFramePr>
        <xdr:cNvPr id="80" name="Chart 11"/>
        <xdr:cNvGraphicFramePr/>
      </xdr:nvGraphicFramePr>
      <xdr:xfrm>
        <a:off x="-611916" y="17122229"/>
        <a:ext cx="6628652" cy="317814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3"/>
        </a:graphicData>
      </a:graphic>
    </xdr:graphicFrame>
    <xdr:clientData/>
  </xdr:twoCellAnchor>
  <xdr:twoCellAnchor>
    <xdr:from>
      <xdr:col>0</xdr:col>
      <xdr:colOff>307230</xdr:colOff>
      <xdr:row>106</xdr:row>
      <xdr:rowOff>40357</xdr:rowOff>
    </xdr:from>
    <xdr:to>
      <xdr:col>6</xdr:col>
      <xdr:colOff>312424</xdr:colOff>
      <xdr:row>122</xdr:row>
      <xdr:rowOff>4735</xdr:rowOff>
    </xdr:to>
    <xdr:graphicFrame>
      <xdr:nvGraphicFramePr>
        <xdr:cNvPr id="81" name="Chart 12"/>
        <xdr:cNvGraphicFramePr/>
      </xdr:nvGraphicFramePr>
      <xdr:xfrm>
        <a:off x="307230" y="21001707"/>
        <a:ext cx="5580495" cy="291077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4"/>
        </a:graphicData>
      </a:graphic>
    </xdr:graphicFrame>
    <xdr:clientData/>
  </xdr:twoCellAnchor>
  <xdr:twoCellAnchor>
    <xdr:from>
      <xdr:col>0</xdr:col>
      <xdr:colOff>61383</xdr:colOff>
      <xdr:row>126</xdr:row>
      <xdr:rowOff>155029</xdr:rowOff>
    </xdr:from>
    <xdr:to>
      <xdr:col>7</xdr:col>
      <xdr:colOff>86594</xdr:colOff>
      <xdr:row>144</xdr:row>
      <xdr:rowOff>96542</xdr:rowOff>
    </xdr:to>
    <xdr:graphicFrame>
      <xdr:nvGraphicFramePr>
        <xdr:cNvPr id="82" name="TCOComparisonsCht"/>
        <xdr:cNvGraphicFramePr/>
      </xdr:nvGraphicFramePr>
      <xdr:xfrm>
        <a:off x="61383" y="24799379"/>
        <a:ext cx="6299012" cy="344036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5"/>
        </a:graphicData>
      </a:graphic>
    </xdr:graphicFrame>
    <xdr:clientData/>
  </xdr:twoCellAnchor>
  <xdr:twoCellAnchor>
    <xdr:from>
      <xdr:col>0</xdr:col>
      <xdr:colOff>177794</xdr:colOff>
      <xdr:row>149</xdr:row>
      <xdr:rowOff>150173</xdr:rowOff>
    </xdr:from>
    <xdr:to>
      <xdr:col>6</xdr:col>
      <xdr:colOff>338440</xdr:colOff>
      <xdr:row>167</xdr:row>
      <xdr:rowOff>104166</xdr:rowOff>
    </xdr:to>
    <xdr:graphicFrame>
      <xdr:nvGraphicFramePr>
        <xdr:cNvPr id="83" name="TCOComparisonsCht"/>
        <xdr:cNvGraphicFramePr/>
      </xdr:nvGraphicFramePr>
      <xdr:xfrm>
        <a:off x="177794" y="29214123"/>
        <a:ext cx="5735947" cy="326869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6"/>
        </a:graphicData>
      </a:graphic>
    </xdr:graphicFrame>
    <xdr:clientData/>
  </xdr:twoCellAnchor>
  <xdr:twoCellAnchor>
    <xdr:from>
      <xdr:col>1</xdr:col>
      <xdr:colOff>96577</xdr:colOff>
      <xdr:row>194</xdr:row>
      <xdr:rowOff>131498</xdr:rowOff>
    </xdr:from>
    <xdr:to>
      <xdr:col>8</xdr:col>
      <xdr:colOff>157542</xdr:colOff>
      <xdr:row>217</xdr:row>
      <xdr:rowOff>12621</xdr:rowOff>
    </xdr:to>
    <xdr:graphicFrame>
      <xdr:nvGraphicFramePr>
        <xdr:cNvPr id="84" name="Chart 21"/>
        <xdr:cNvGraphicFramePr/>
      </xdr:nvGraphicFramePr>
      <xdr:xfrm>
        <a:off x="972877" y="37482198"/>
        <a:ext cx="6156966" cy="411657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7"/>
        </a:graphicData>
      </a:graphic>
    </xdr:graphicFrame>
    <xdr:clientData/>
  </xdr:twoCellAnchor>
  <xdr:twoCellAnchor>
    <xdr:from>
      <xdr:col>27</xdr:col>
      <xdr:colOff>832860</xdr:colOff>
      <xdr:row>194</xdr:row>
      <xdr:rowOff>168430</xdr:rowOff>
    </xdr:from>
    <xdr:to>
      <xdr:col>33</xdr:col>
      <xdr:colOff>630755</xdr:colOff>
      <xdr:row>214</xdr:row>
      <xdr:rowOff>126134</xdr:rowOff>
    </xdr:to>
    <xdr:graphicFrame>
      <xdr:nvGraphicFramePr>
        <xdr:cNvPr id="85" name="Chart 21"/>
        <xdr:cNvGraphicFramePr/>
      </xdr:nvGraphicFramePr>
      <xdr:xfrm>
        <a:off x="29179260" y="37519130"/>
        <a:ext cx="6020896" cy="364070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8"/>
        </a:graphicData>
      </a:graphic>
    </xdr:graphicFrame>
    <xdr:clientData/>
  </xdr:twoCellAnchor>
  <xdr:twoCellAnchor>
    <xdr:from>
      <xdr:col>33</xdr:col>
      <xdr:colOff>421552</xdr:colOff>
      <xdr:row>195</xdr:row>
      <xdr:rowOff>62352</xdr:rowOff>
    </xdr:from>
    <xdr:to>
      <xdr:col>39</xdr:col>
      <xdr:colOff>514725</xdr:colOff>
      <xdr:row>215</xdr:row>
      <xdr:rowOff>26410</xdr:rowOff>
    </xdr:to>
    <xdr:graphicFrame>
      <xdr:nvGraphicFramePr>
        <xdr:cNvPr id="86" name="Chart 21"/>
        <xdr:cNvGraphicFramePr/>
      </xdr:nvGraphicFramePr>
      <xdr:xfrm>
        <a:off x="34990952" y="37597202"/>
        <a:ext cx="5960574" cy="364705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9"/>
        </a:graphicData>
      </a:graphic>
    </xdr:graphicFrame>
    <xdr:clientData/>
  </xdr:twoCellAnchor>
  <xdr:twoCellAnchor>
    <xdr:from>
      <xdr:col>39</xdr:col>
      <xdr:colOff>477837</xdr:colOff>
      <xdr:row>195</xdr:row>
      <xdr:rowOff>32047</xdr:rowOff>
    </xdr:from>
    <xdr:to>
      <xdr:col>46</xdr:col>
      <xdr:colOff>270105</xdr:colOff>
      <xdr:row>214</xdr:row>
      <xdr:rowOff>173759</xdr:rowOff>
    </xdr:to>
    <xdr:graphicFrame>
      <xdr:nvGraphicFramePr>
        <xdr:cNvPr id="87" name="Chart 21"/>
        <xdr:cNvGraphicFramePr/>
      </xdr:nvGraphicFramePr>
      <xdr:xfrm>
        <a:off x="40914637" y="37566897"/>
        <a:ext cx="6053369" cy="364056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0"/>
        </a:graphicData>
      </a:graphic>
    </xdr:graphicFrame>
    <xdr:clientData/>
  </xdr:twoCellAnchor>
  <xdr:twoCellAnchor>
    <xdr:from>
      <xdr:col>0</xdr:col>
      <xdr:colOff>0</xdr:colOff>
      <xdr:row>172</xdr:row>
      <xdr:rowOff>155029</xdr:rowOff>
    </xdr:from>
    <xdr:to>
      <xdr:col>6</xdr:col>
      <xdr:colOff>160645</xdr:colOff>
      <xdr:row>190</xdr:row>
      <xdr:rowOff>109021</xdr:rowOff>
    </xdr:to>
    <xdr:graphicFrame>
      <xdr:nvGraphicFramePr>
        <xdr:cNvPr id="88" name="TCOComparisonsCht"/>
        <xdr:cNvGraphicFramePr/>
      </xdr:nvGraphicFramePr>
      <xdr:xfrm>
        <a:off x="-79942" y="33454429"/>
        <a:ext cx="5735947" cy="326869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1"/>
        </a:graphicData>
      </a:graphic>
    </xdr:graphicFrame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201</xdr:row>
      <xdr:rowOff>0</xdr:rowOff>
    </xdr:from>
    <xdr:to>
      <xdr:col>6</xdr:col>
      <xdr:colOff>123825</xdr:colOff>
      <xdr:row>213</xdr:row>
      <xdr:rowOff>113534</xdr:rowOff>
    </xdr:to>
    <xdr:pic>
      <xdr:nvPicPr>
        <xdr:cNvPr id="90" name="Picture 4" descr="Picture 4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42811700"/>
          <a:ext cx="4556125" cy="23233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6</xdr:col>
      <xdr:colOff>30410</xdr:colOff>
      <xdr:row>149</xdr:row>
      <xdr:rowOff>15875</xdr:rowOff>
    </xdr:to>
    <xdr:pic>
      <xdr:nvPicPr>
        <xdr:cNvPr id="91" name="Picture 8" descr="Picture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0" y="27476450"/>
          <a:ext cx="4462711" cy="5775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147</xdr:row>
      <xdr:rowOff>80122</xdr:rowOff>
    </xdr:from>
    <xdr:to>
      <xdr:col>6</xdr:col>
      <xdr:colOff>381413</xdr:colOff>
      <xdr:row>168</xdr:row>
      <xdr:rowOff>111872</xdr:rowOff>
    </xdr:to>
    <xdr:pic>
      <xdr:nvPicPr>
        <xdr:cNvPr id="92" name="Picture 9" descr="Picture 9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0" y="32947722"/>
          <a:ext cx="4813714" cy="38989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6</xdr:col>
      <xdr:colOff>44262</xdr:colOff>
      <xdr:row>282</xdr:row>
      <xdr:rowOff>133350</xdr:rowOff>
    </xdr:to>
    <xdr:pic>
      <xdr:nvPicPr>
        <xdr:cNvPr id="93" name="Picture 2" descr="Picture 2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0" y="52755800"/>
          <a:ext cx="4476563" cy="51212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</xdr:colOff>
      <xdr:row>3</xdr:row>
      <xdr:rowOff>100878</xdr:rowOff>
    </xdr:from>
    <xdr:to>
      <xdr:col>6</xdr:col>
      <xdr:colOff>438338</xdr:colOff>
      <xdr:row>26</xdr:row>
      <xdr:rowOff>207843</xdr:rowOff>
    </xdr:to>
    <xdr:pic>
      <xdr:nvPicPr>
        <xdr:cNvPr id="94" name="Picture 7" descr="Picture 7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2" y="754927"/>
          <a:ext cx="4870637" cy="551081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6</xdr:col>
      <xdr:colOff>387163</xdr:colOff>
      <xdr:row>41</xdr:row>
      <xdr:rowOff>163648</xdr:rowOff>
    </xdr:to>
    <xdr:pic>
      <xdr:nvPicPr>
        <xdr:cNvPr id="95" name="Picture 12" descr="Picture 12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>
          <a:off x="0" y="6292850"/>
          <a:ext cx="4819464" cy="345294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11206</xdr:colOff>
      <xdr:row>91</xdr:row>
      <xdr:rowOff>56029</xdr:rowOff>
    </xdr:from>
    <xdr:to>
      <xdr:col>6</xdr:col>
      <xdr:colOff>438336</xdr:colOff>
      <xdr:row>115</xdr:row>
      <xdr:rowOff>105832</xdr:rowOff>
    </xdr:to>
    <xdr:pic>
      <xdr:nvPicPr>
        <xdr:cNvPr id="96" name="Picture 15" descr="Picture 15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>
          <a:off x="11205" y="21284079"/>
          <a:ext cx="4859432" cy="563780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22413</xdr:colOff>
      <xdr:row>251</xdr:row>
      <xdr:rowOff>179294</xdr:rowOff>
    </xdr:from>
    <xdr:to>
      <xdr:col>6</xdr:col>
      <xdr:colOff>546474</xdr:colOff>
      <xdr:row>253</xdr:row>
      <xdr:rowOff>56678</xdr:rowOff>
    </xdr:to>
    <xdr:pic>
      <xdr:nvPicPr>
        <xdr:cNvPr id="97" name="Picture 16" descr="Picture 16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>
          <a:off x="22413" y="52198494"/>
          <a:ext cx="4956362" cy="24568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425824</xdr:colOff>
      <xdr:row>282</xdr:row>
      <xdr:rowOff>89644</xdr:rowOff>
    </xdr:from>
    <xdr:to>
      <xdr:col>5</xdr:col>
      <xdr:colOff>1308</xdr:colOff>
      <xdr:row>283</xdr:row>
      <xdr:rowOff>111652</xdr:rowOff>
    </xdr:to>
    <xdr:pic>
      <xdr:nvPicPr>
        <xdr:cNvPr id="98" name="Picture 17" descr="Picture 17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425824" y="57833369"/>
          <a:ext cx="3296585" cy="2061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6</xdr:col>
      <xdr:colOff>404719</xdr:colOff>
      <xdr:row>314</xdr:row>
      <xdr:rowOff>11143</xdr:rowOff>
    </xdr:to>
    <xdr:pic>
      <xdr:nvPicPr>
        <xdr:cNvPr id="99" name="Picture 18" descr="Picture 18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>
          <a:off x="0" y="58296175"/>
          <a:ext cx="4837020" cy="535149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318</xdr:row>
      <xdr:rowOff>59766</xdr:rowOff>
    </xdr:from>
    <xdr:to>
      <xdr:col>6</xdr:col>
      <xdr:colOff>386124</xdr:colOff>
      <xdr:row>338</xdr:row>
      <xdr:rowOff>11205</xdr:rowOff>
    </xdr:to>
    <xdr:pic>
      <xdr:nvPicPr>
        <xdr:cNvPr id="100" name="Picture 19" descr="Picture 19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>
          <a:off x="0" y="64432891"/>
          <a:ext cx="4818425" cy="36344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377266</xdr:colOff>
      <xdr:row>338</xdr:row>
      <xdr:rowOff>85911</xdr:rowOff>
    </xdr:from>
    <xdr:to>
      <xdr:col>5</xdr:col>
      <xdr:colOff>176866</xdr:colOff>
      <xdr:row>339</xdr:row>
      <xdr:rowOff>145033</xdr:rowOff>
    </xdr:to>
    <xdr:pic>
      <xdr:nvPicPr>
        <xdr:cNvPr id="101" name="Picture 20" descr="Picture 20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>
          <a:off x="377265" y="68142036"/>
          <a:ext cx="3520702" cy="24327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315</xdr:row>
      <xdr:rowOff>122702</xdr:rowOff>
    </xdr:from>
    <xdr:to>
      <xdr:col>6</xdr:col>
      <xdr:colOff>382306</xdr:colOff>
      <xdr:row>316</xdr:row>
      <xdr:rowOff>155568</xdr:rowOff>
    </xdr:to>
    <xdr:pic>
      <xdr:nvPicPr>
        <xdr:cNvPr id="102" name="Picture 21" descr="Picture 21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>
          <a:off x="0" y="63943377"/>
          <a:ext cx="4814607" cy="21701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342</xdr:row>
      <xdr:rowOff>168088</xdr:rowOff>
    </xdr:from>
    <xdr:to>
      <xdr:col>6</xdr:col>
      <xdr:colOff>492125</xdr:colOff>
      <xdr:row>368</xdr:row>
      <xdr:rowOff>113989</xdr:rowOff>
    </xdr:to>
    <xdr:pic>
      <xdr:nvPicPr>
        <xdr:cNvPr id="103" name="Picture 22" descr="Picture 22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>
          <a:off x="0" y="68960813"/>
          <a:ext cx="4924425" cy="47338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6</xdr:col>
      <xdr:colOff>411069</xdr:colOff>
      <xdr:row>388</xdr:row>
      <xdr:rowOff>59661</xdr:rowOff>
    </xdr:to>
    <xdr:pic>
      <xdr:nvPicPr>
        <xdr:cNvPr id="104" name="Picture 23" descr="Picture 23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>
          <a:off x="0" y="73948925"/>
          <a:ext cx="4843370" cy="33743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593912</xdr:colOff>
      <xdr:row>369</xdr:row>
      <xdr:rowOff>0</xdr:rowOff>
    </xdr:from>
    <xdr:to>
      <xdr:col>6</xdr:col>
      <xdr:colOff>196663</xdr:colOff>
      <xdr:row>369</xdr:row>
      <xdr:rowOff>131173</xdr:rowOff>
    </xdr:to>
    <xdr:pic>
      <xdr:nvPicPr>
        <xdr:cNvPr id="105" name="Picture 24" descr="Picture 24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>
          <a:off x="593912" y="73764775"/>
          <a:ext cx="4035052" cy="13117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</xdr:colOff>
      <xdr:row>389</xdr:row>
      <xdr:rowOff>0</xdr:rowOff>
    </xdr:from>
    <xdr:to>
      <xdr:col>2</xdr:col>
      <xdr:colOff>546474</xdr:colOff>
      <xdr:row>390</xdr:row>
      <xdr:rowOff>93352</xdr:rowOff>
    </xdr:to>
    <xdr:pic>
      <xdr:nvPicPr>
        <xdr:cNvPr id="106" name="Picture 25" descr="Picture 25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>
          <a:off x="1" y="77447775"/>
          <a:ext cx="2133974" cy="27750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</xdr:colOff>
      <xdr:row>50</xdr:row>
      <xdr:rowOff>0</xdr:rowOff>
    </xdr:from>
    <xdr:to>
      <xdr:col>6</xdr:col>
      <xdr:colOff>337921</xdr:colOff>
      <xdr:row>72</xdr:row>
      <xdr:rowOff>86472</xdr:rowOff>
    </xdr:to>
    <xdr:pic>
      <xdr:nvPicPr>
        <xdr:cNvPr id="107" name="Picture 26" descr="Picture 26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>
          <a:off x="1" y="11645900"/>
          <a:ext cx="4770221" cy="525537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22413</xdr:colOff>
      <xdr:row>72</xdr:row>
      <xdr:rowOff>89647</xdr:rowOff>
    </xdr:from>
    <xdr:to>
      <xdr:col>6</xdr:col>
      <xdr:colOff>364752</xdr:colOff>
      <xdr:row>87</xdr:row>
      <xdr:rowOff>160897</xdr:rowOff>
    </xdr:to>
    <xdr:pic>
      <xdr:nvPicPr>
        <xdr:cNvPr id="108" name="Picture 27" descr="Picture 27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>
          <a:off x="22413" y="16904447"/>
          <a:ext cx="4774640" cy="3595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291353</xdr:colOff>
      <xdr:row>87</xdr:row>
      <xdr:rowOff>179296</xdr:rowOff>
    </xdr:from>
    <xdr:to>
      <xdr:col>6</xdr:col>
      <xdr:colOff>168269</xdr:colOff>
      <xdr:row>89</xdr:row>
      <xdr:rowOff>17557</xdr:rowOff>
    </xdr:to>
    <xdr:pic>
      <xdr:nvPicPr>
        <xdr:cNvPr id="109" name="Picture 29" descr="Picture 29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>
          <a:off x="291353" y="20518346"/>
          <a:ext cx="4309217" cy="3081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6</xdr:col>
      <xdr:colOff>23719</xdr:colOff>
      <xdr:row>42</xdr:row>
      <xdr:rowOff>225490</xdr:rowOff>
    </xdr:to>
    <xdr:pic>
      <xdr:nvPicPr>
        <xdr:cNvPr id="110" name="Picture 31" descr="Picture 3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>
          <a:off x="0" y="9817100"/>
          <a:ext cx="4456020" cy="22549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212912</xdr:colOff>
      <xdr:row>115</xdr:row>
      <xdr:rowOff>123263</xdr:rowOff>
    </xdr:from>
    <xdr:to>
      <xdr:col>6</xdr:col>
      <xdr:colOff>382307</xdr:colOff>
      <xdr:row>116</xdr:row>
      <xdr:rowOff>217490</xdr:rowOff>
    </xdr:to>
    <xdr:pic>
      <xdr:nvPicPr>
        <xdr:cNvPr id="111" name="Picture 32" descr="Picture 32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>
          <a:off x="212912" y="26939313"/>
          <a:ext cx="4601696" cy="32917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15875</xdr:colOff>
      <xdr:row>170</xdr:row>
      <xdr:rowOff>79375</xdr:rowOff>
    </xdr:from>
    <xdr:to>
      <xdr:col>6</xdr:col>
      <xdr:colOff>244280</xdr:colOff>
      <xdr:row>200</xdr:row>
      <xdr:rowOff>21589</xdr:rowOff>
    </xdr:to>
    <xdr:pic>
      <xdr:nvPicPr>
        <xdr:cNvPr id="112" name="Picture 3" descr="Picture 3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>
          <a:off x="15875" y="37182425"/>
          <a:ext cx="4660706" cy="546671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79375</xdr:colOff>
      <xdr:row>215</xdr:row>
      <xdr:rowOff>91771</xdr:rowOff>
    </xdr:from>
    <xdr:to>
      <xdr:col>6</xdr:col>
      <xdr:colOff>360045</xdr:colOff>
      <xdr:row>225</xdr:row>
      <xdr:rowOff>88900</xdr:rowOff>
    </xdr:to>
    <xdr:pic>
      <xdr:nvPicPr>
        <xdr:cNvPr id="113" name="Picture 5" descr="Picture 5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>
          <a:off x="79375" y="45481571"/>
          <a:ext cx="4712971" cy="18386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32418</xdr:colOff>
      <xdr:row>228</xdr:row>
      <xdr:rowOff>95250</xdr:rowOff>
    </xdr:from>
    <xdr:to>
      <xdr:col>5</xdr:col>
      <xdr:colOff>387984</xdr:colOff>
      <xdr:row>252</xdr:row>
      <xdr:rowOff>12700</xdr:rowOff>
    </xdr:to>
    <xdr:pic>
      <xdr:nvPicPr>
        <xdr:cNvPr id="114" name="Picture 6" descr="Picture 6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>
          <a:off x="32418" y="47879000"/>
          <a:ext cx="4076667" cy="43370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ERM1">
  <a:themeElements>
    <a:clrScheme name="ERM1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ACD4"/>
      </a:accent1>
      <a:accent2>
        <a:srgbClr val="F57825"/>
      </a:accent2>
      <a:accent3>
        <a:srgbClr val="083256"/>
      </a:accent3>
      <a:accent4>
        <a:srgbClr val="69C17A"/>
      </a:accent4>
      <a:accent5>
        <a:srgbClr val="5C4EA0"/>
      </a:accent5>
      <a:accent6>
        <a:srgbClr val="26A79E"/>
      </a:accent6>
      <a:hlink>
        <a:srgbClr val="0000FF"/>
      </a:hlink>
      <a:folHlink>
        <a:srgbClr val="FF00FF"/>
      </a:folHlink>
    </a:clrScheme>
    <a:fontScheme name="ERM1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ERM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.16667" defaultRowHeight="14.5" customHeight="1" outlineLevelRow="0" outlineLevelCol="0"/>
  <cols>
    <col min="1" max="1" width="10.5" style="1" customWidth="1"/>
    <col min="2" max="2" width="11.5" style="1" customWidth="1"/>
    <col min="3" max="3" width="41.1719" style="1" customWidth="1"/>
    <col min="4" max="5" width="9.17188" style="1" customWidth="1"/>
    <col min="6" max="16384" width="9.1718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/>
      <c r="E1" s="4"/>
    </row>
    <row r="2" ht="13.55" customHeight="1">
      <c r="A2" s="5">
        <v>1</v>
      </c>
      <c r="B2" t="s" s="6">
        <v>3</v>
      </c>
      <c r="C2" s="7"/>
      <c r="D2" s="8"/>
      <c r="E2" s="9"/>
    </row>
    <row r="3" ht="13.55" customHeight="1">
      <c r="A3" s="10"/>
      <c r="B3" s="11"/>
      <c r="C3" s="11"/>
      <c r="D3" s="12"/>
      <c r="E3" s="9"/>
    </row>
    <row r="4" ht="13.55" customHeight="1">
      <c r="A4" s="13"/>
      <c r="B4" s="12"/>
      <c r="C4" s="12"/>
      <c r="D4" s="12"/>
      <c r="E4" s="9"/>
    </row>
    <row r="5" ht="13.55" customHeight="1">
      <c r="A5" s="13"/>
      <c r="B5" s="12"/>
      <c r="C5" s="12"/>
      <c r="D5" s="12"/>
      <c r="E5" s="9"/>
    </row>
    <row r="6" ht="13.55" customHeight="1">
      <c r="A6" s="13"/>
      <c r="B6" s="12"/>
      <c r="C6" s="12"/>
      <c r="D6" s="12"/>
      <c r="E6" s="9"/>
    </row>
    <row r="7" ht="13.55" customHeight="1">
      <c r="A7" s="13"/>
      <c r="B7" s="12"/>
      <c r="C7" s="12"/>
      <c r="D7" s="12"/>
      <c r="E7" s="9"/>
    </row>
    <row r="8" ht="13.55" customHeight="1">
      <c r="A8" s="13"/>
      <c r="B8" s="12"/>
      <c r="C8" s="12"/>
      <c r="D8" s="12"/>
      <c r="E8" s="9"/>
    </row>
    <row r="9" ht="13.55" customHeight="1">
      <c r="A9" s="13"/>
      <c r="B9" s="12"/>
      <c r="C9" s="12"/>
      <c r="D9" s="12"/>
      <c r="E9" s="9"/>
    </row>
    <row r="10" ht="13.55" customHeight="1">
      <c r="A10" s="14"/>
      <c r="B10" s="15"/>
      <c r="C10" s="15"/>
      <c r="D10" s="15"/>
      <c r="E10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D91"/>
  <sheetViews>
    <sheetView workbookViewId="0" showGridLines="0" defaultGridColor="1"/>
  </sheetViews>
  <sheetFormatPr defaultColWidth="9.16667" defaultRowHeight="14.5" customHeight="1" outlineLevelRow="0" outlineLevelCol="0"/>
  <cols>
    <col min="1" max="1" width="5.85156" style="17" customWidth="1"/>
    <col min="2" max="2" width="46.8516" style="17" customWidth="1"/>
    <col min="3" max="3" width="12" style="17" customWidth="1"/>
    <col min="4" max="4" width="123.359" style="17" customWidth="1"/>
    <col min="5" max="16384" width="9.17188" style="17" customWidth="1"/>
  </cols>
  <sheetData>
    <row r="1" ht="14.5" customHeight="1">
      <c r="A1" s="18"/>
      <c r="B1" s="19"/>
      <c r="C1" s="19"/>
      <c r="D1" s="19"/>
    </row>
    <row r="2" ht="14.5" customHeight="1">
      <c r="A2" s="13"/>
      <c r="B2" s="12"/>
      <c r="C2" s="12"/>
      <c r="D2" s="12"/>
    </row>
    <row r="3" ht="18.5" customHeight="1">
      <c r="A3" s="13"/>
      <c r="B3" s="12"/>
      <c r="C3" t="s" s="20">
        <v>4</v>
      </c>
      <c r="D3" s="12"/>
    </row>
    <row r="4" ht="14.5" customHeight="1">
      <c r="A4" s="13"/>
      <c r="B4" s="12"/>
      <c r="C4" t="s" s="21">
        <v>5</v>
      </c>
      <c r="D4" s="12"/>
    </row>
    <row r="5" ht="14.5" customHeight="1">
      <c r="A5" s="13"/>
      <c r="B5" s="12"/>
      <c r="C5" s="12"/>
      <c r="D5" s="22"/>
    </row>
    <row r="6" ht="14.5" customHeight="1">
      <c r="A6" s="13"/>
      <c r="B6" s="12"/>
      <c r="C6" s="23"/>
      <c r="D6" s="23"/>
    </row>
    <row r="7" ht="14.5" customHeight="1">
      <c r="A7" s="13"/>
      <c r="B7" s="12"/>
      <c r="C7" s="12"/>
      <c r="D7" s="12"/>
    </row>
    <row r="8" ht="14.5" customHeight="1">
      <c r="A8" s="13"/>
      <c r="B8" s="12"/>
      <c r="C8" s="12"/>
      <c r="D8" s="12"/>
    </row>
    <row r="9" ht="14.5" customHeight="1">
      <c r="A9" s="24"/>
      <c r="B9" t="s" s="25">
        <v>6</v>
      </c>
      <c r="C9" t="s" s="25">
        <v>7</v>
      </c>
      <c r="D9" t="s" s="25">
        <v>8</v>
      </c>
    </row>
    <row r="10" ht="14.5" customHeight="1">
      <c r="A10" s="10"/>
      <c r="B10" t="s" s="26">
        <v>9</v>
      </c>
      <c r="C10" t="s" s="26">
        <v>10</v>
      </c>
      <c r="D10" t="s" s="26">
        <v>11</v>
      </c>
    </row>
    <row r="11" ht="14.5" customHeight="1">
      <c r="A11" s="13"/>
      <c r="B11" s="12"/>
      <c r="C11" t="s" s="21">
        <v>12</v>
      </c>
      <c r="D11" t="s" s="21">
        <v>13</v>
      </c>
    </row>
    <row r="12" ht="14.5" customHeight="1">
      <c r="A12" s="13"/>
      <c r="B12" s="12"/>
      <c r="C12" t="s" s="21">
        <v>14</v>
      </c>
      <c r="D12" t="s" s="21">
        <v>15</v>
      </c>
    </row>
    <row r="13" ht="14.5" customHeight="1">
      <c r="A13" s="13"/>
      <c r="B13" s="12"/>
      <c r="C13" t="s" s="21">
        <v>16</v>
      </c>
      <c r="D13" t="s" s="21">
        <v>17</v>
      </c>
    </row>
    <row r="14" ht="14.5" customHeight="1">
      <c r="A14" s="13"/>
      <c r="B14" s="12"/>
      <c r="C14" t="s" s="21">
        <v>18</v>
      </c>
      <c r="D14" t="s" s="21">
        <v>19</v>
      </c>
    </row>
    <row r="15" ht="14.5" customHeight="1">
      <c r="A15" s="13"/>
      <c r="B15" s="12"/>
      <c r="C15" t="s" s="21">
        <v>20</v>
      </c>
      <c r="D15" t="s" s="21">
        <v>21</v>
      </c>
    </row>
    <row r="16" ht="14.5" customHeight="1">
      <c r="A16" s="13"/>
      <c r="B16" s="12"/>
      <c r="C16" t="s" s="21">
        <v>22</v>
      </c>
      <c r="D16" t="s" s="21">
        <v>23</v>
      </c>
    </row>
    <row r="17" ht="14.5" customHeight="1">
      <c r="A17" s="13"/>
      <c r="B17" s="12"/>
      <c r="C17" t="s" s="21">
        <v>24</v>
      </c>
      <c r="D17" t="s" s="21">
        <v>25</v>
      </c>
    </row>
    <row r="18" ht="14.5" customHeight="1">
      <c r="A18" s="13"/>
      <c r="B18" s="12"/>
      <c r="C18" t="s" s="21">
        <v>26</v>
      </c>
      <c r="D18" t="s" s="21">
        <v>27</v>
      </c>
    </row>
    <row r="19" ht="14.5" customHeight="1">
      <c r="A19" s="13"/>
      <c r="B19" s="12"/>
      <c r="C19" t="s" s="21">
        <v>28</v>
      </c>
      <c r="D19" t="s" s="21">
        <v>29</v>
      </c>
    </row>
    <row r="20" ht="14.5" customHeight="1">
      <c r="A20" s="13"/>
      <c r="B20" s="12"/>
      <c r="C20" t="s" s="21">
        <v>30</v>
      </c>
      <c r="D20" t="s" s="21">
        <v>31</v>
      </c>
    </row>
    <row r="21" ht="14.5" customHeight="1">
      <c r="A21" s="13"/>
      <c r="B21" s="12"/>
      <c r="C21" t="s" s="21">
        <v>32</v>
      </c>
      <c r="D21" t="s" s="21">
        <v>33</v>
      </c>
    </row>
    <row r="22" ht="14.5" customHeight="1">
      <c r="A22" s="13"/>
      <c r="B22" s="12"/>
      <c r="C22" t="s" s="21">
        <v>34</v>
      </c>
      <c r="D22" t="s" s="21">
        <v>35</v>
      </c>
    </row>
    <row r="23" ht="14.5" customHeight="1">
      <c r="A23" s="13"/>
      <c r="B23" s="12"/>
      <c r="C23" s="12"/>
      <c r="D23" s="12"/>
    </row>
    <row r="24" ht="14.5" customHeight="1">
      <c r="A24" s="13"/>
      <c r="B24" s="12"/>
      <c r="C24" s="12"/>
      <c r="D24" s="12"/>
    </row>
    <row r="25" ht="14.5" customHeight="1">
      <c r="A25" s="13"/>
      <c r="B25" t="s" s="21">
        <v>36</v>
      </c>
      <c r="C25" t="s" s="21">
        <v>37</v>
      </c>
      <c r="D25" t="s" s="21">
        <v>38</v>
      </c>
    </row>
    <row r="26" ht="14.5" customHeight="1">
      <c r="A26" s="13"/>
      <c r="B26" s="12"/>
      <c r="C26" t="s" s="21">
        <v>39</v>
      </c>
      <c r="D26" t="s" s="21">
        <v>40</v>
      </c>
    </row>
    <row r="27" ht="14.5" customHeight="1">
      <c r="A27" s="13"/>
      <c r="B27" s="27"/>
      <c r="C27" s="28"/>
      <c r="D27" s="12"/>
    </row>
    <row r="28" ht="14.5" customHeight="1">
      <c r="A28" s="13"/>
      <c r="B28" t="s" s="29">
        <v>41</v>
      </c>
      <c r="C28" t="s" s="21">
        <v>42</v>
      </c>
      <c r="D28" t="s" s="21">
        <v>43</v>
      </c>
    </row>
    <row r="29" ht="14.5" customHeight="1">
      <c r="A29" s="13"/>
      <c r="B29" s="27"/>
      <c r="C29" s="12"/>
      <c r="D29" s="12"/>
    </row>
    <row r="30" ht="14.5" customHeight="1">
      <c r="A30" s="13"/>
      <c r="B30" t="s" s="29">
        <v>44</v>
      </c>
      <c r="C30" t="s" s="21">
        <v>45</v>
      </c>
      <c r="D30" t="s" s="21">
        <v>46</v>
      </c>
    </row>
    <row r="31" ht="14.5" customHeight="1">
      <c r="A31" s="13"/>
      <c r="B31" s="27"/>
      <c r="C31" t="s" s="21">
        <v>47</v>
      </c>
      <c r="D31" t="s" s="21">
        <v>48</v>
      </c>
    </row>
    <row r="32" ht="14.5" customHeight="1">
      <c r="A32" s="13"/>
      <c r="B32" s="27"/>
      <c r="C32" t="s" s="21">
        <v>49</v>
      </c>
      <c r="D32" t="s" s="21">
        <v>50</v>
      </c>
    </row>
    <row r="33" ht="14.5" customHeight="1">
      <c r="A33" s="13"/>
      <c r="B33" s="27"/>
      <c r="C33" t="s" s="21">
        <v>51</v>
      </c>
      <c r="D33" t="s" s="21">
        <v>52</v>
      </c>
    </row>
    <row r="34" ht="14.5" customHeight="1">
      <c r="A34" s="13"/>
      <c r="B34" s="27"/>
      <c r="C34" t="s" s="21">
        <v>53</v>
      </c>
      <c r="D34" t="s" s="21">
        <v>54</v>
      </c>
    </row>
    <row r="35" ht="14.5" customHeight="1">
      <c r="A35" s="13"/>
      <c r="B35" s="27"/>
      <c r="C35" s="12"/>
      <c r="D35" s="12"/>
    </row>
    <row r="36" ht="14.5" customHeight="1">
      <c r="A36" s="13"/>
      <c r="B36" t="s" s="29">
        <v>55</v>
      </c>
      <c r="C36" t="s" s="21">
        <v>56</v>
      </c>
      <c r="D36" t="s" s="21">
        <v>57</v>
      </c>
    </row>
    <row r="37" ht="14.5" customHeight="1">
      <c r="A37" s="13"/>
      <c r="B37" s="27"/>
      <c r="C37" t="s" s="21">
        <v>58</v>
      </c>
      <c r="D37" t="s" s="21">
        <v>59</v>
      </c>
    </row>
    <row r="38" ht="14.5" customHeight="1">
      <c r="A38" s="13"/>
      <c r="B38" s="27"/>
      <c r="C38" t="s" s="21">
        <v>60</v>
      </c>
      <c r="D38" t="s" s="21">
        <v>61</v>
      </c>
    </row>
    <row r="39" ht="14.5" customHeight="1">
      <c r="A39" s="13"/>
      <c r="B39" s="27"/>
      <c r="C39" t="s" s="21">
        <v>62</v>
      </c>
      <c r="D39" t="s" s="21">
        <v>63</v>
      </c>
    </row>
    <row r="40" ht="14.5" customHeight="1">
      <c r="A40" s="13"/>
      <c r="B40" s="27"/>
      <c r="C40" s="12"/>
      <c r="D40" s="12"/>
    </row>
    <row r="41" ht="14.5" customHeight="1">
      <c r="A41" s="13"/>
      <c r="B41" t="s" s="29">
        <v>64</v>
      </c>
      <c r="C41" t="s" s="21">
        <v>65</v>
      </c>
      <c r="D41" t="s" s="21">
        <v>66</v>
      </c>
    </row>
    <row r="42" ht="14.5" customHeight="1">
      <c r="A42" s="13"/>
      <c r="B42" s="12"/>
      <c r="C42" t="s" s="21">
        <v>67</v>
      </c>
      <c r="D42" t="s" s="21">
        <v>68</v>
      </c>
    </row>
    <row r="43" ht="14.5" customHeight="1">
      <c r="A43" s="13"/>
      <c r="B43" s="27"/>
      <c r="C43" t="s" s="21">
        <v>69</v>
      </c>
      <c r="D43" t="s" s="21">
        <v>70</v>
      </c>
    </row>
    <row r="44" ht="14.5" customHeight="1">
      <c r="A44" s="13"/>
      <c r="B44" s="27"/>
      <c r="C44" t="s" s="21">
        <v>71</v>
      </c>
      <c r="D44" t="s" s="21">
        <v>72</v>
      </c>
    </row>
    <row r="45" ht="14.5" customHeight="1">
      <c r="A45" s="13"/>
      <c r="B45" s="27"/>
      <c r="C45" s="12"/>
      <c r="D45" s="12"/>
    </row>
    <row r="46" ht="14.5" customHeight="1">
      <c r="A46" s="13"/>
      <c r="B46" t="s" s="29">
        <v>73</v>
      </c>
      <c r="C46" t="s" s="21">
        <v>74</v>
      </c>
      <c r="D46" t="s" s="21">
        <v>75</v>
      </c>
    </row>
    <row r="47" ht="14.5" customHeight="1">
      <c r="A47" s="13"/>
      <c r="B47" s="12"/>
      <c r="C47" t="s" s="21">
        <v>76</v>
      </c>
      <c r="D47" t="s" s="21">
        <v>77</v>
      </c>
    </row>
    <row r="48" ht="14.5" customHeight="1">
      <c r="A48" s="13"/>
      <c r="B48" s="12"/>
      <c r="C48" t="s" s="21">
        <v>78</v>
      </c>
      <c r="D48" t="s" s="21">
        <v>79</v>
      </c>
    </row>
    <row r="49" ht="14.5" customHeight="1">
      <c r="A49" s="13"/>
      <c r="B49" s="12"/>
      <c r="C49" s="12"/>
      <c r="D49" s="12"/>
    </row>
    <row r="50" ht="14.5" customHeight="1">
      <c r="A50" s="13"/>
      <c r="B50" t="s" s="29">
        <v>80</v>
      </c>
      <c r="C50" t="s" s="21">
        <v>81</v>
      </c>
      <c r="D50" t="s" s="21">
        <v>82</v>
      </c>
    </row>
    <row r="51" ht="14.5" customHeight="1">
      <c r="A51" s="13"/>
      <c r="B51" s="12"/>
      <c r="C51" t="s" s="21">
        <v>83</v>
      </c>
      <c r="D51" t="s" s="21">
        <v>84</v>
      </c>
    </row>
    <row r="52" ht="14.5" customHeight="1">
      <c r="A52" s="13"/>
      <c r="B52" s="12"/>
      <c r="C52" t="s" s="21">
        <v>85</v>
      </c>
      <c r="D52" t="s" s="21">
        <v>86</v>
      </c>
    </row>
    <row r="53" ht="14.5" customHeight="1">
      <c r="A53" s="13"/>
      <c r="B53" s="12"/>
      <c r="C53" s="12"/>
      <c r="D53" s="12"/>
    </row>
    <row r="54" ht="14.5" customHeight="1">
      <c r="A54" s="13"/>
      <c r="B54" t="s" s="29">
        <v>87</v>
      </c>
      <c r="C54" t="s" s="21">
        <v>88</v>
      </c>
      <c r="D54" t="s" s="21">
        <v>89</v>
      </c>
    </row>
    <row r="55" ht="14.5" customHeight="1">
      <c r="A55" s="13"/>
      <c r="B55" s="12"/>
      <c r="C55" t="s" s="21">
        <v>90</v>
      </c>
      <c r="D55" t="s" s="21">
        <v>91</v>
      </c>
    </row>
    <row r="56" ht="14.5" customHeight="1">
      <c r="A56" s="13"/>
      <c r="B56" s="12"/>
      <c r="C56" t="s" s="21">
        <v>92</v>
      </c>
      <c r="D56" t="s" s="21">
        <v>93</v>
      </c>
    </row>
    <row r="57" ht="14.5" customHeight="1">
      <c r="A57" s="13"/>
      <c r="B57" s="12"/>
      <c r="C57" t="s" s="21">
        <v>94</v>
      </c>
      <c r="D57" t="s" s="21">
        <v>95</v>
      </c>
    </row>
    <row r="58" ht="14.5" customHeight="1">
      <c r="A58" s="13"/>
      <c r="B58" s="12"/>
      <c r="C58" t="s" s="21">
        <v>96</v>
      </c>
      <c r="D58" t="s" s="21">
        <v>97</v>
      </c>
    </row>
    <row r="59" ht="14.5" customHeight="1">
      <c r="A59" s="13"/>
      <c r="B59" s="12"/>
      <c r="C59" t="s" s="21">
        <v>98</v>
      </c>
      <c r="D59" t="s" s="21">
        <v>99</v>
      </c>
    </row>
    <row r="60" ht="14.5" customHeight="1">
      <c r="A60" s="13"/>
      <c r="B60" s="12"/>
      <c r="C60" t="s" s="21">
        <v>100</v>
      </c>
      <c r="D60" t="s" s="21">
        <v>101</v>
      </c>
    </row>
    <row r="61" ht="14.5" customHeight="1">
      <c r="A61" s="13"/>
      <c r="B61" s="12"/>
      <c r="C61" t="s" s="21">
        <v>102</v>
      </c>
      <c r="D61" t="s" s="21">
        <v>103</v>
      </c>
    </row>
    <row r="62" ht="14.5" customHeight="1">
      <c r="A62" s="13"/>
      <c r="B62" s="12"/>
      <c r="C62" t="s" s="21">
        <v>104</v>
      </c>
      <c r="D62" t="s" s="21">
        <v>105</v>
      </c>
    </row>
    <row r="63" ht="14.5" customHeight="1">
      <c r="A63" s="13"/>
      <c r="B63" s="12"/>
      <c r="C63" t="s" s="21">
        <v>106</v>
      </c>
      <c r="D63" t="s" s="21">
        <v>107</v>
      </c>
    </row>
    <row r="64" ht="14.5" customHeight="1">
      <c r="A64" s="13"/>
      <c r="B64" s="12"/>
      <c r="C64" t="s" s="21">
        <v>108</v>
      </c>
      <c r="D64" t="s" s="21">
        <v>109</v>
      </c>
    </row>
    <row r="65" ht="14.5" customHeight="1">
      <c r="A65" s="13"/>
      <c r="B65" s="12"/>
      <c r="C65" t="s" s="21">
        <v>110</v>
      </c>
      <c r="D65" t="s" s="21">
        <v>13</v>
      </c>
    </row>
    <row r="66" ht="14.5" customHeight="1">
      <c r="A66" s="13"/>
      <c r="B66" s="12"/>
      <c r="C66" t="s" s="21">
        <v>111</v>
      </c>
      <c r="D66" t="s" s="21">
        <v>112</v>
      </c>
    </row>
    <row r="67" ht="14.5" customHeight="1">
      <c r="A67" s="13"/>
      <c r="B67" s="12"/>
      <c r="C67" t="s" s="21">
        <v>113</v>
      </c>
      <c r="D67" t="s" s="21">
        <v>114</v>
      </c>
    </row>
    <row r="68" ht="14.5" customHeight="1">
      <c r="A68" s="13"/>
      <c r="B68" s="12"/>
      <c r="C68" t="s" s="21">
        <v>115</v>
      </c>
      <c r="D68" t="s" s="21">
        <v>116</v>
      </c>
    </row>
    <row r="69" ht="14.5" customHeight="1">
      <c r="A69" s="13"/>
      <c r="B69" s="12"/>
      <c r="C69" t="s" s="21">
        <v>117</v>
      </c>
      <c r="D69" t="s" s="21">
        <v>118</v>
      </c>
    </row>
    <row r="70" ht="14.5" customHeight="1">
      <c r="A70" s="13"/>
      <c r="B70" s="12"/>
      <c r="C70" t="s" s="21">
        <v>119</v>
      </c>
      <c r="D70" t="s" s="21">
        <v>120</v>
      </c>
    </row>
    <row r="71" ht="14.5" customHeight="1">
      <c r="A71" s="13"/>
      <c r="B71" s="12"/>
      <c r="C71" t="s" s="21">
        <v>121</v>
      </c>
      <c r="D71" t="s" s="21">
        <v>122</v>
      </c>
    </row>
    <row r="72" ht="14.5" customHeight="1">
      <c r="A72" s="13"/>
      <c r="B72" s="12"/>
      <c r="C72" t="s" s="21">
        <v>123</v>
      </c>
      <c r="D72" t="s" s="21">
        <v>124</v>
      </c>
    </row>
    <row r="73" ht="14.5" customHeight="1">
      <c r="A73" s="13"/>
      <c r="B73" s="12"/>
      <c r="C73" t="s" s="21">
        <v>125</v>
      </c>
      <c r="D73" t="s" s="21">
        <v>126</v>
      </c>
    </row>
    <row r="74" ht="14.5" customHeight="1">
      <c r="A74" s="13"/>
      <c r="B74" s="12"/>
      <c r="C74" t="s" s="21">
        <v>127</v>
      </c>
      <c r="D74" t="s" s="21">
        <v>128</v>
      </c>
    </row>
    <row r="75" ht="14.5" customHeight="1">
      <c r="A75" s="13"/>
      <c r="B75" s="12"/>
      <c r="C75" t="s" s="21">
        <v>129</v>
      </c>
      <c r="D75" t="s" s="21">
        <v>130</v>
      </c>
    </row>
    <row r="76" ht="14.5" customHeight="1">
      <c r="A76" s="13"/>
      <c r="B76" s="12"/>
      <c r="C76" t="s" s="21">
        <v>131</v>
      </c>
      <c r="D76" t="s" s="21">
        <v>132</v>
      </c>
    </row>
    <row r="77" ht="14.5" customHeight="1">
      <c r="A77" s="13"/>
      <c r="B77" s="12"/>
      <c r="C77" t="s" s="21">
        <v>133</v>
      </c>
      <c r="D77" t="s" s="21">
        <v>134</v>
      </c>
    </row>
    <row r="78" ht="14.5" customHeight="1">
      <c r="A78" s="13"/>
      <c r="B78" s="12"/>
      <c r="C78" t="s" s="21">
        <v>135</v>
      </c>
      <c r="D78" t="s" s="21">
        <v>136</v>
      </c>
    </row>
    <row r="79" ht="14.5" customHeight="1">
      <c r="A79" s="13"/>
      <c r="B79" s="12"/>
      <c r="C79" t="s" s="21">
        <v>137</v>
      </c>
      <c r="D79" t="s" s="21">
        <v>138</v>
      </c>
    </row>
    <row r="80" ht="14.5" customHeight="1">
      <c r="A80" s="13"/>
      <c r="B80" s="12"/>
      <c r="C80" t="s" s="21">
        <v>139</v>
      </c>
      <c r="D80" t="s" s="21">
        <v>140</v>
      </c>
    </row>
    <row r="81" ht="14.5" customHeight="1">
      <c r="A81" s="13"/>
      <c r="B81" s="12"/>
      <c r="C81" s="12"/>
      <c r="D81" s="12"/>
    </row>
    <row r="82" ht="14.5" customHeight="1">
      <c r="A82" s="13"/>
      <c r="B82" t="s" s="21">
        <v>141</v>
      </c>
      <c r="C82" t="s" s="21">
        <v>142</v>
      </c>
      <c r="D82" t="s" s="21">
        <v>143</v>
      </c>
    </row>
    <row r="83" ht="14.5" customHeight="1">
      <c r="A83" s="13"/>
      <c r="B83" s="12"/>
      <c r="C83" t="s" s="21">
        <v>144</v>
      </c>
      <c r="D83" t="s" s="21">
        <v>145</v>
      </c>
    </row>
    <row r="84" ht="14.5" customHeight="1">
      <c r="A84" s="13"/>
      <c r="B84" s="12"/>
      <c r="C84" t="s" s="21">
        <v>146</v>
      </c>
      <c r="D84" t="s" s="21">
        <v>147</v>
      </c>
    </row>
    <row r="85" ht="14.5" customHeight="1">
      <c r="A85" s="13"/>
      <c r="B85" s="12"/>
      <c r="C85" t="s" s="21">
        <v>148</v>
      </c>
      <c r="D85" t="s" s="21">
        <v>149</v>
      </c>
    </row>
    <row r="86" ht="14.5" customHeight="1">
      <c r="A86" s="13"/>
      <c r="B86" s="12"/>
      <c r="C86" t="s" s="21">
        <v>150</v>
      </c>
      <c r="D86" t="s" s="21">
        <v>151</v>
      </c>
    </row>
    <row r="87" ht="14.5" customHeight="1">
      <c r="A87" s="13"/>
      <c r="B87" s="12"/>
      <c r="C87" t="s" s="21">
        <v>152</v>
      </c>
      <c r="D87" t="s" s="21">
        <v>153</v>
      </c>
    </row>
    <row r="88" ht="14.5" customHeight="1">
      <c r="A88" s="13"/>
      <c r="B88" s="12"/>
      <c r="C88" t="s" s="21">
        <v>154</v>
      </c>
      <c r="D88" t="s" s="21">
        <v>155</v>
      </c>
    </row>
    <row r="89" ht="14.5" customHeight="1">
      <c r="A89" s="13"/>
      <c r="B89" s="12"/>
      <c r="C89" t="s" s="21">
        <v>156</v>
      </c>
      <c r="D89" t="s" s="21">
        <v>157</v>
      </c>
    </row>
    <row r="90" ht="14.5" customHeight="1">
      <c r="A90" s="13"/>
      <c r="B90" s="12"/>
      <c r="C90" t="s" s="21">
        <v>158</v>
      </c>
      <c r="D90" t="s" s="21">
        <v>159</v>
      </c>
    </row>
    <row r="91" ht="14.5" customHeight="1">
      <c r="A91" s="14"/>
      <c r="B91" s="15"/>
      <c r="C91" t="s" s="30">
        <v>160</v>
      </c>
      <c r="D91" t="s" s="30">
        <v>161</v>
      </c>
    </row>
  </sheetData>
  <hyperlinks>
    <hyperlink ref="B10" location="'Chapter 2'!R1C1" tooltip="" display="Chapter 2 Our findings"/>
    <hyperlink ref="B25" location="'Chapter 3'!R1C1" tooltip="" display="Chapter 3 Economy and emissions pricing"/>
    <hyperlink ref="B28" location="'Chapter 4'!R1C1" tooltip="" display="Chapter 4 Benefits and impacts"/>
    <hyperlink ref="B30" location="'Chapter 7'!R1C1" tooltip="" display="Chapter 7 Energy, industry and buildings"/>
    <hyperlink ref="B36" location="'Chapter 8'!R1C1" tooltip="" display="Chapter 8 Transport"/>
    <hyperlink ref="B41" location="'Chapter 9'!R1C1" tooltip="" display="Chapter 9 Agriculture"/>
    <hyperlink ref="B46" location="'Chapter 10'!R1C1" tooltip="" display="Chapter 10 Waste and fluorinated gases"/>
    <hyperlink ref="B50" location="'Chapter 11'!R1C1" tooltip="" display="Chapter 11 Forestry"/>
    <hyperlink ref="B54" location="'TechAnnex - Figures'!R1C1" tooltip="" display="TechAnnex - Figures"/>
    <hyperlink ref="B82" location="'TechAnnex- Indicators'!R1C1" tooltip="" display="TechAnnex - Indicators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AU262"/>
  <sheetViews>
    <sheetView workbookViewId="0" showGridLines="0" defaultGridColor="1"/>
  </sheetViews>
  <sheetFormatPr defaultColWidth="9.16667" defaultRowHeight="14.5" customHeight="1" outlineLevelRow="0" outlineLevelCol="0"/>
  <cols>
    <col min="1" max="1" width="10.1719" style="31" customWidth="1"/>
    <col min="2" max="2" width="25" style="31" customWidth="1"/>
    <col min="3" max="8" width="9.17188" style="31" customWidth="1"/>
    <col min="9" max="9" width="11.1719" style="31" customWidth="1"/>
    <col min="10" max="10" width="12.1719" style="31" customWidth="1"/>
    <col min="11" max="11" width="13.1719" style="31" customWidth="1"/>
    <col min="12" max="12" width="18.1719" style="31" customWidth="1"/>
    <col min="13" max="13" width="17.1719" style="31" customWidth="1"/>
    <col min="14" max="14" width="14.5" style="31" customWidth="1"/>
    <col min="15" max="15" width="14.1719" style="31" customWidth="1"/>
    <col min="16" max="16" width="14.5" style="31" customWidth="1"/>
    <col min="17" max="17" width="14.8516" style="31" customWidth="1"/>
    <col min="18" max="18" width="14.5" style="31" customWidth="1"/>
    <col min="19" max="19" width="15.1719" style="31" customWidth="1"/>
    <col min="20" max="20" width="14.1719" style="31" customWidth="1"/>
    <col min="21" max="27" width="12.8516" style="31" customWidth="1"/>
    <col min="28" max="28" width="17.1719" style="31" customWidth="1"/>
    <col min="29" max="42" width="12.8516" style="31" customWidth="1"/>
    <col min="43" max="47" width="9.17188" style="31" customWidth="1"/>
    <col min="48" max="16384" width="9.17188" style="31" customWidth="1"/>
  </cols>
  <sheetData>
    <row r="1" ht="18.5" customHeight="1">
      <c r="A1" t="s" s="32">
        <v>162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4"/>
    </row>
    <row r="2" ht="18.5" customHeight="1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9"/>
    </row>
    <row r="3" ht="14.5" customHeight="1">
      <c r="A3" t="s" s="33">
        <v>10</v>
      </c>
      <c r="B3" t="s" s="21">
        <v>163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9"/>
    </row>
    <row r="4" ht="14.5" customHeight="1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9"/>
    </row>
    <row r="5" ht="14.5" customHeight="1">
      <c r="A5" s="13"/>
      <c r="B5" s="12"/>
      <c r="C5" s="12"/>
      <c r="D5" s="12"/>
      <c r="E5" s="12"/>
      <c r="F5" s="12"/>
      <c r="G5" s="12"/>
      <c r="H5" s="12"/>
      <c r="I5" t="s" s="34">
        <v>164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9"/>
    </row>
    <row r="6" ht="14.5" customHeight="1">
      <c r="A6" s="13"/>
      <c r="B6" s="12"/>
      <c r="C6" s="12"/>
      <c r="D6" s="12"/>
      <c r="E6" s="12"/>
      <c r="F6" s="12"/>
      <c r="G6" s="12"/>
      <c r="H6" s="12"/>
      <c r="I6" s="12"/>
      <c r="J6" s="35">
        <v>1990</v>
      </c>
      <c r="K6" s="35">
        <v>1991</v>
      </c>
      <c r="L6" s="35">
        <v>1992</v>
      </c>
      <c r="M6" s="35">
        <v>1993</v>
      </c>
      <c r="N6" s="35">
        <v>1994</v>
      </c>
      <c r="O6" s="35">
        <v>1995</v>
      </c>
      <c r="P6" s="35">
        <v>1996</v>
      </c>
      <c r="Q6" s="35">
        <v>1997</v>
      </c>
      <c r="R6" s="35">
        <v>1998</v>
      </c>
      <c r="S6" s="35">
        <v>1999</v>
      </c>
      <c r="T6" s="35">
        <v>2000</v>
      </c>
      <c r="U6" s="35">
        <v>2001</v>
      </c>
      <c r="V6" s="35">
        <v>2002</v>
      </c>
      <c r="W6" s="35">
        <v>2003</v>
      </c>
      <c r="X6" s="35">
        <v>2004</v>
      </c>
      <c r="Y6" s="35">
        <v>2005</v>
      </c>
      <c r="Z6" s="35">
        <v>2006</v>
      </c>
      <c r="AA6" s="35">
        <v>2007</v>
      </c>
      <c r="AB6" s="35">
        <v>2008</v>
      </c>
      <c r="AC6" s="35">
        <v>2009</v>
      </c>
      <c r="AD6" s="35">
        <v>2010</v>
      </c>
      <c r="AE6" s="35">
        <v>2011</v>
      </c>
      <c r="AF6" s="35">
        <v>2012</v>
      </c>
      <c r="AG6" s="35">
        <v>2013</v>
      </c>
      <c r="AH6" s="35">
        <v>2014</v>
      </c>
      <c r="AI6" s="35">
        <v>2015</v>
      </c>
      <c r="AJ6" s="35">
        <v>2016</v>
      </c>
      <c r="AK6" s="35">
        <v>2017</v>
      </c>
      <c r="AL6" s="35">
        <v>2018</v>
      </c>
      <c r="AM6" s="35">
        <v>2019</v>
      </c>
      <c r="AN6" s="35">
        <v>2020</v>
      </c>
      <c r="AO6" s="35">
        <v>2021</v>
      </c>
      <c r="AP6" s="35">
        <v>2022</v>
      </c>
      <c r="AQ6" s="35">
        <v>2023</v>
      </c>
      <c r="AR6" s="35">
        <v>2024</v>
      </c>
      <c r="AS6" s="12"/>
      <c r="AT6" s="12"/>
      <c r="AU6" s="9"/>
    </row>
    <row r="7" ht="14.5" customHeight="1">
      <c r="A7" s="13"/>
      <c r="B7" s="12"/>
      <c r="C7" s="12"/>
      <c r="D7" s="12"/>
      <c r="E7" s="12"/>
      <c r="F7" s="12"/>
      <c r="G7" s="12"/>
      <c r="H7" s="12"/>
      <c r="I7" t="s" s="36">
        <v>165</v>
      </c>
      <c r="J7" s="37">
        <v>32.6091963625059</v>
      </c>
      <c r="K7" s="37">
        <v>33.3723504530775</v>
      </c>
      <c r="L7" s="37">
        <v>34.9272801289301</v>
      </c>
      <c r="M7" s="37">
        <v>34.5322856716973</v>
      </c>
      <c r="N7" s="37">
        <v>34.971063714886</v>
      </c>
      <c r="O7" s="37">
        <v>35.0876701779668</v>
      </c>
      <c r="P7" s="37">
        <v>36.9228868878586</v>
      </c>
      <c r="Q7" s="37">
        <v>38.9246897973049</v>
      </c>
      <c r="R7" s="37">
        <v>37.3611781420399</v>
      </c>
      <c r="S7" s="37">
        <v>39.0615572751032</v>
      </c>
      <c r="T7" s="37">
        <v>40.0495594265703</v>
      </c>
      <c r="U7" s="37">
        <v>42.5534440964518</v>
      </c>
      <c r="V7" s="37">
        <v>42.8039078108608</v>
      </c>
      <c r="W7" s="37">
        <v>44.5940431761808</v>
      </c>
      <c r="X7" s="37">
        <v>44.4047669154988</v>
      </c>
      <c r="Y7" s="37">
        <v>46.2195244695472</v>
      </c>
      <c r="Z7" s="37">
        <v>46.4360077181596</v>
      </c>
      <c r="AA7" s="37">
        <v>45.1041533377182</v>
      </c>
      <c r="AB7" s="37">
        <v>46.0437435924562</v>
      </c>
      <c r="AC7" s="37">
        <v>43.3559666686518</v>
      </c>
      <c r="AD7" s="37">
        <v>44.0459675769208</v>
      </c>
      <c r="AE7" s="37">
        <v>43.5630652777816</v>
      </c>
      <c r="AF7" s="37">
        <v>45.0729004754931</v>
      </c>
      <c r="AG7" s="37">
        <v>44.234487462490</v>
      </c>
      <c r="AH7" s="37">
        <v>44.6659895622319</v>
      </c>
      <c r="AI7" s="37">
        <v>45.0860383293021</v>
      </c>
      <c r="AJ7" s="37">
        <v>43.3552515743743</v>
      </c>
      <c r="AK7" s="37">
        <v>44.7780591224166</v>
      </c>
      <c r="AL7" s="37">
        <v>44.9348532360043</v>
      </c>
      <c r="AM7" s="37">
        <v>45.8683487595688</v>
      </c>
      <c r="AN7" s="37">
        <v>43.3216656618341</v>
      </c>
      <c r="AO7" s="37">
        <v>43.9054584084595</v>
      </c>
      <c r="AP7" s="37">
        <v>40.8896316823561</v>
      </c>
      <c r="AQ7" s="37">
        <v>39.7786516331958</v>
      </c>
      <c r="AR7" s="37">
        <v>39.8389307336697</v>
      </c>
      <c r="AS7" s="12"/>
      <c r="AT7" s="12"/>
      <c r="AU7" s="9"/>
    </row>
    <row r="8" ht="14.5" customHeight="1">
      <c r="A8" s="13"/>
      <c r="B8" s="12"/>
      <c r="C8" s="12"/>
      <c r="D8" s="12"/>
      <c r="E8" s="12"/>
      <c r="F8" s="12"/>
      <c r="G8" s="12"/>
      <c r="H8" s="12"/>
      <c r="I8" t="s" s="38">
        <v>166</v>
      </c>
      <c r="J8" s="39">
        <v>34.9560268186528</v>
      </c>
      <c r="K8" s="39">
        <v>35.2669743551749</v>
      </c>
      <c r="L8" s="39">
        <v>34.8642828974358</v>
      </c>
      <c r="M8" s="39">
        <v>34.9584214527887</v>
      </c>
      <c r="N8" s="39">
        <v>36.2532637245234</v>
      </c>
      <c r="O8" s="39">
        <v>36.7030110521395</v>
      </c>
      <c r="P8" s="39">
        <v>37.3921716202389</v>
      </c>
      <c r="Q8" s="39">
        <v>38.0408522111914</v>
      </c>
      <c r="R8" s="39">
        <v>37.2941874796615</v>
      </c>
      <c r="S8" s="39">
        <v>37.1743637314949</v>
      </c>
      <c r="T8" s="39">
        <v>38.2410759983588</v>
      </c>
      <c r="U8" s="39">
        <v>38.4986606957829</v>
      </c>
      <c r="V8" s="39">
        <v>38.3111626896774</v>
      </c>
      <c r="W8" s="39">
        <v>38.8538672119212</v>
      </c>
      <c r="X8" s="39">
        <v>39.0569807453972</v>
      </c>
      <c r="Y8" s="39">
        <v>39.1447384239622</v>
      </c>
      <c r="Z8" s="39">
        <v>39.1733481122419</v>
      </c>
      <c r="AA8" s="39">
        <v>38.1551620260442</v>
      </c>
      <c r="AB8" s="39">
        <v>37.2322352503994</v>
      </c>
      <c r="AC8" s="39">
        <v>37.0955017393258</v>
      </c>
      <c r="AD8" s="39">
        <v>37.0664698396927</v>
      </c>
      <c r="AE8" s="39">
        <v>37.3140408075506</v>
      </c>
      <c r="AF8" s="39">
        <v>38.153532886105</v>
      </c>
      <c r="AG8" s="39">
        <v>38.1214758102584</v>
      </c>
      <c r="AH8" s="39">
        <v>38.3191679150857</v>
      </c>
      <c r="AI8" s="39">
        <v>37.921923946979</v>
      </c>
      <c r="AJ8" s="39">
        <v>37.4651941323824</v>
      </c>
      <c r="AK8" s="39">
        <v>37.5236347847458</v>
      </c>
      <c r="AL8" s="39">
        <v>37.6283588563056</v>
      </c>
      <c r="AM8" s="39">
        <v>37.7899643011849</v>
      </c>
      <c r="AN8" s="39">
        <v>37.6392722170605</v>
      </c>
      <c r="AO8" s="39">
        <v>37.6224758474801</v>
      </c>
      <c r="AP8" s="39">
        <v>36.7730649621048</v>
      </c>
      <c r="AQ8" s="39">
        <v>36.120281174001</v>
      </c>
      <c r="AR8" s="39">
        <v>35.9726768672771</v>
      </c>
      <c r="AS8" s="12"/>
      <c r="AT8" s="12"/>
      <c r="AU8" s="9"/>
    </row>
    <row r="9" ht="14.5" customHeight="1">
      <c r="A9" s="13"/>
      <c r="B9" s="12"/>
      <c r="C9" s="12"/>
      <c r="D9" s="12"/>
      <c r="E9" s="12"/>
      <c r="F9" s="12"/>
      <c r="G9" s="12"/>
      <c r="H9" s="12"/>
      <c r="I9" t="s" s="40">
        <v>167</v>
      </c>
      <c r="J9" s="41">
        <f>SUM(J7:J8)</f>
        <v>67.5652231811587</v>
      </c>
      <c r="K9" s="41">
        <f>SUM(K7:K8)</f>
        <v>68.6393248082524</v>
      </c>
      <c r="L9" s="41">
        <f>SUM(L7:L8)</f>
        <v>69.79156302636591</v>
      </c>
      <c r="M9" s="41">
        <f>SUM(M7:M8)</f>
        <v>69.49070712448599</v>
      </c>
      <c r="N9" s="41">
        <f>SUM(N7:N8)</f>
        <v>71.22432743940939</v>
      </c>
      <c r="O9" s="41">
        <f>SUM(O7:O8)</f>
        <v>71.7906812301063</v>
      </c>
      <c r="P9" s="41">
        <f>SUM(P7:P8)</f>
        <v>74.31505850809749</v>
      </c>
      <c r="Q9" s="41">
        <f>SUM(Q7:Q8)</f>
        <v>76.9655420084963</v>
      </c>
      <c r="R9" s="41">
        <f>SUM(R7:R8)</f>
        <v>74.65536562170141</v>
      </c>
      <c r="S9" s="41">
        <f>SUM(S7:S8)</f>
        <v>76.2359210065981</v>
      </c>
      <c r="T9" s="41">
        <f>SUM(T7:T8)</f>
        <v>78.29063542492911</v>
      </c>
      <c r="U9" s="41">
        <f>SUM(U7:U8)</f>
        <v>81.0521047922347</v>
      </c>
      <c r="V9" s="41">
        <f>SUM(V7:V8)</f>
        <v>81.1150705005382</v>
      </c>
      <c r="W9" s="41">
        <f>SUM(W7:W8)</f>
        <v>83.447910388102</v>
      </c>
      <c r="X9" s="41">
        <f>SUM(X7:X8)</f>
        <v>83.46174766089599</v>
      </c>
      <c r="Y9" s="41">
        <f>SUM(Y7:Y8)</f>
        <v>85.36426289350941</v>
      </c>
      <c r="Z9" s="41">
        <f>SUM(Z7:Z8)</f>
        <v>85.6093558304015</v>
      </c>
      <c r="AA9" s="41">
        <f>SUM(AA7:AA8)</f>
        <v>83.2593153637624</v>
      </c>
      <c r="AB9" s="41">
        <f>SUM(AB7:AB8)</f>
        <v>83.27597884285559</v>
      </c>
      <c r="AC9" s="41">
        <f>SUM(AC7:AC8)</f>
        <v>80.4514684079776</v>
      </c>
      <c r="AD9" s="41">
        <f>SUM(AD7:AD8)</f>
        <v>81.1124374166135</v>
      </c>
      <c r="AE9" s="41">
        <f>SUM(AE7:AE8)</f>
        <v>80.8771060853322</v>
      </c>
      <c r="AF9" s="41">
        <f>SUM(AF7:AF8)</f>
        <v>83.2264333615981</v>
      </c>
      <c r="AG9" s="41">
        <f>SUM(AG7:AG8)</f>
        <v>82.3559632727484</v>
      </c>
      <c r="AH9" s="41">
        <f>SUM(AH7:AH8)</f>
        <v>82.9851574773176</v>
      </c>
      <c r="AI9" s="41">
        <f>SUM(AI7:AI8)</f>
        <v>83.00796227628111</v>
      </c>
      <c r="AJ9" s="41">
        <f>SUM(AJ7:AJ8)</f>
        <v>80.8204457067567</v>
      </c>
      <c r="AK9" s="41">
        <f>SUM(AK7:AK8)</f>
        <v>82.3016939071624</v>
      </c>
      <c r="AL9" s="41">
        <f>SUM(AL7:AL8)</f>
        <v>82.5632120923099</v>
      </c>
      <c r="AM9" s="41">
        <f>SUM(AM7:AM8)</f>
        <v>83.6583130607537</v>
      </c>
      <c r="AN9" s="41">
        <f>SUM(AN7:AN8)</f>
        <v>80.9609378788946</v>
      </c>
      <c r="AO9" s="41">
        <f>SUM(AO7:AO8)</f>
        <v>81.5279342559396</v>
      </c>
      <c r="AP9" s="41">
        <f>SUM(AP7:AP8)</f>
        <v>77.66269664446089</v>
      </c>
      <c r="AQ9" s="41">
        <f>SUM(AQ7:AQ8)</f>
        <v>75.8989328071968</v>
      </c>
      <c r="AR9" s="41">
        <f>SUM(AR7:AR8)</f>
        <v>75.8116076009468</v>
      </c>
      <c r="AS9" s="12"/>
      <c r="AT9" s="37"/>
      <c r="AU9" s="9"/>
    </row>
    <row r="10" ht="14.5" customHeight="1">
      <c r="A10" s="13"/>
      <c r="B10" s="12"/>
      <c r="C10" s="12"/>
      <c r="D10" s="12"/>
      <c r="E10" s="12"/>
      <c r="F10" s="12"/>
      <c r="G10" s="12"/>
      <c r="H10" s="12"/>
      <c r="I10" t="s" s="36">
        <v>168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>
        <f>AN9+AN11</f>
        <v>74.44437083224049</v>
      </c>
      <c r="AO10" s="37">
        <f>AO9+AO11</f>
        <v>73.3398431796379</v>
      </c>
      <c r="AP10" s="37">
        <f>AP9+AP11</f>
        <v>69.98164886882149</v>
      </c>
      <c r="AQ10" s="37">
        <f>AQ9+AQ11</f>
        <v>69.8848470511906</v>
      </c>
      <c r="AR10" s="37">
        <f>AR9+AR11</f>
        <v>68.6810439458858</v>
      </c>
      <c r="AS10" s="12"/>
      <c r="AT10" s="37"/>
      <c r="AU10" s="9"/>
    </row>
    <row r="11" ht="14.5" customHeight="1">
      <c r="A11" s="13"/>
      <c r="B11" s="12"/>
      <c r="C11" s="12"/>
      <c r="D11" s="12"/>
      <c r="E11" s="12"/>
      <c r="F11" s="12"/>
      <c r="G11" s="12"/>
      <c r="H11" s="12"/>
      <c r="I11" t="s" s="36">
        <v>169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>
        <v>-6.51656704665411</v>
      </c>
      <c r="AO11" s="42">
        <v>-8.18809107630171</v>
      </c>
      <c r="AP11" s="42">
        <v>-7.68104777563941</v>
      </c>
      <c r="AQ11" s="42">
        <v>-6.01408575600622</v>
      </c>
      <c r="AR11" s="42">
        <v>-7.130563655061</v>
      </c>
      <c r="AS11" s="12"/>
      <c r="AT11" s="12"/>
      <c r="AU11" s="43"/>
    </row>
    <row r="12" ht="14.5" customHeight="1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9"/>
    </row>
    <row r="13" ht="14.5" customHeight="1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9"/>
    </row>
    <row r="14" ht="14.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2"/>
      <c r="AS14" s="12"/>
      <c r="AT14" s="12"/>
      <c r="AU14" s="9"/>
    </row>
    <row r="15" ht="14.5" customHeight="1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2"/>
      <c r="AS15" s="12"/>
      <c r="AT15" s="12"/>
      <c r="AU15" s="9"/>
    </row>
    <row r="16" ht="14.5" customHeight="1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9"/>
    </row>
    <row r="17" ht="14.5" customHeight="1">
      <c r="A17" s="13"/>
      <c r="B17" s="12"/>
      <c r="C17" s="12"/>
      <c r="D17" s="12"/>
      <c r="E17" s="12"/>
      <c r="F17" s="12"/>
      <c r="G17" s="12"/>
      <c r="H17" s="12"/>
      <c r="I17" s="12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12"/>
      <c r="AT17" s="12"/>
      <c r="AU17" s="9"/>
    </row>
    <row r="18" ht="14.5" customHeight="1">
      <c r="A18" s="13"/>
      <c r="B18" s="12"/>
      <c r="C18" s="12"/>
      <c r="D18" s="12"/>
      <c r="E18" s="12"/>
      <c r="F18" s="12"/>
      <c r="G18" s="12"/>
      <c r="H18" s="12"/>
      <c r="I18" s="12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12"/>
      <c r="AT18" s="12"/>
      <c r="AU18" s="9"/>
    </row>
    <row r="19" ht="14.5" customHeight="1">
      <c r="A19" s="1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9"/>
    </row>
    <row r="20" ht="14.5" customHeight="1">
      <c r="A20" s="13"/>
      <c r="B20" s="12"/>
      <c r="C20" s="12"/>
      <c r="D20" s="12"/>
      <c r="E20" s="12"/>
      <c r="F20" s="12"/>
      <c r="G20" s="12"/>
      <c r="H20" s="12"/>
      <c r="I20" s="12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12"/>
      <c r="AT20" s="12"/>
      <c r="AU20" s="9"/>
    </row>
    <row r="21" ht="14.5" customHeight="1">
      <c r="A21" s="13"/>
      <c r="B21" s="12"/>
      <c r="C21" s="12"/>
      <c r="D21" s="12"/>
      <c r="E21" s="12"/>
      <c r="F21" s="12"/>
      <c r="G21" s="12"/>
      <c r="H21" s="12"/>
      <c r="I21" s="12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12"/>
      <c r="AT21" s="12"/>
      <c r="AU21" s="9"/>
    </row>
    <row r="22" ht="14.5" customHeight="1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9"/>
    </row>
    <row r="23" ht="14.5" customHeight="1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9"/>
    </row>
    <row r="24" ht="14.5" customHeight="1">
      <c r="A24" t="s" s="33">
        <v>12</v>
      </c>
      <c r="B24" t="s" s="21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9"/>
    </row>
    <row r="25" ht="14.5" customHeight="1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9"/>
    </row>
    <row r="26" ht="13.5" customHeight="1">
      <c r="A26" s="13"/>
      <c r="B26" s="12"/>
      <c r="C26" s="12"/>
      <c r="D26" s="12"/>
      <c r="E26" s="12"/>
      <c r="F26" s="12"/>
      <c r="G26" s="12"/>
      <c r="H26" s="12"/>
      <c r="I26" t="s" s="34">
        <v>170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9"/>
    </row>
    <row r="27" ht="14.5" customHeight="1">
      <c r="A27" s="13"/>
      <c r="B27" s="12"/>
      <c r="C27" s="12"/>
      <c r="D27" s="12"/>
      <c r="E27" s="12"/>
      <c r="F27" s="12"/>
      <c r="G27" s="12"/>
      <c r="H27" s="12"/>
      <c r="I27" s="12"/>
      <c r="J27" s="35">
        <v>2020</v>
      </c>
      <c r="K27" s="35">
        <v>2021</v>
      </c>
      <c r="L27" s="35">
        <v>2022</v>
      </c>
      <c r="M27" s="35">
        <v>2023</v>
      </c>
      <c r="N27" s="35">
        <v>2024</v>
      </c>
      <c r="O27" s="35">
        <v>2025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9"/>
    </row>
    <row r="28" ht="14.5" customHeight="1">
      <c r="A28" s="13"/>
      <c r="B28" s="12"/>
      <c r="C28" s="12"/>
      <c r="D28" s="12"/>
      <c r="E28" s="12"/>
      <c r="F28" s="12"/>
      <c r="G28" s="12"/>
      <c r="H28" s="12"/>
      <c r="I28" t="s" s="21">
        <v>171</v>
      </c>
      <c r="J28" s="37">
        <v>-1.45200721247163</v>
      </c>
      <c r="K28" s="37">
        <v>0.6542778544087809</v>
      </c>
      <c r="L28" s="37">
        <v>-0.342074800736589</v>
      </c>
      <c r="M28" s="37">
        <v>0.30447148271595</v>
      </c>
      <c r="N28" s="37">
        <v>-0.0641625239460045</v>
      </c>
      <c r="O28" s="37">
        <v>-0.08492454426579241</v>
      </c>
      <c r="P28" s="12"/>
      <c r="Q28" s="12"/>
      <c r="R28" s="37"/>
      <c r="S28" s="37"/>
      <c r="T28" s="37"/>
      <c r="U28" s="37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9"/>
    </row>
    <row r="29" ht="14.5" customHeight="1">
      <c r="A29" s="13"/>
      <c r="B29" s="12"/>
      <c r="C29" s="12"/>
      <c r="D29" s="12"/>
      <c r="E29" s="12"/>
      <c r="F29" s="12"/>
      <c r="G29" s="12"/>
      <c r="H29" s="12"/>
      <c r="I29" t="s" s="21">
        <v>172</v>
      </c>
      <c r="J29" s="37">
        <v>-1.12950044608828</v>
      </c>
      <c r="K29" s="37">
        <v>-0.135106059396756</v>
      </c>
      <c r="L29" s="37">
        <v>-2.40002332360969</v>
      </c>
      <c r="M29" s="37">
        <v>-0.742201523645886</v>
      </c>
      <c r="N29" s="37">
        <v>0.190245305429933</v>
      </c>
      <c r="O29" s="37">
        <v>-1.6461867752209</v>
      </c>
      <c r="P29" s="12"/>
      <c r="Q29" s="12"/>
      <c r="R29" s="37"/>
      <c r="S29" s="37"/>
      <c r="T29" s="37"/>
      <c r="U29" s="37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9"/>
    </row>
    <row r="30" ht="14.5" customHeight="1">
      <c r="A30" s="13"/>
      <c r="B30" s="12"/>
      <c r="C30" s="12"/>
      <c r="D30" s="12"/>
      <c r="E30" s="12"/>
      <c r="F30" s="12"/>
      <c r="G30" s="12"/>
      <c r="H30" s="12"/>
      <c r="I30" t="s" s="21">
        <v>173</v>
      </c>
      <c r="J30" s="37">
        <v>-0.0828728432566713</v>
      </c>
      <c r="K30" s="37">
        <v>-0.146589775617067</v>
      </c>
      <c r="L30" s="37">
        <v>-0.979324893419405</v>
      </c>
      <c r="M30" s="37">
        <v>-0.961479880558159</v>
      </c>
      <c r="N30" s="37">
        <v>-0.138088183972104</v>
      </c>
      <c r="O30" s="37">
        <v>0.0126300430692936</v>
      </c>
      <c r="P30" s="12"/>
      <c r="Q30" s="12"/>
      <c r="R30" s="37"/>
      <c r="S30" s="37"/>
      <c r="T30" s="37"/>
      <c r="U30" s="37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9"/>
    </row>
    <row r="31" ht="14.5" customHeight="1">
      <c r="A31" s="13"/>
      <c r="B31" s="12"/>
      <c r="C31" s="12"/>
      <c r="D31" s="12"/>
      <c r="E31" s="12"/>
      <c r="F31" s="12"/>
      <c r="G31" s="12"/>
      <c r="H31" s="12"/>
      <c r="I31" t="s" s="21">
        <v>174</v>
      </c>
      <c r="J31" s="37">
        <v>-0.0346796189425127</v>
      </c>
      <c r="K31" s="37">
        <v>-0.0394279429404824</v>
      </c>
      <c r="L31" s="37">
        <v>-0.0367027286296661</v>
      </c>
      <c r="M31" s="37">
        <v>-0.0159103129226255</v>
      </c>
      <c r="N31" s="37">
        <v>-0.0140569879063773</v>
      </c>
      <c r="O31" s="37">
        <v>-0.009406299624463269</v>
      </c>
      <c r="P31" s="12"/>
      <c r="Q31" s="12"/>
      <c r="R31" s="37"/>
      <c r="S31" s="37"/>
      <c r="T31" s="37"/>
      <c r="U31" s="37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9"/>
    </row>
    <row r="32" ht="14.5" customHeight="1">
      <c r="A32" s="13"/>
      <c r="B32" s="12"/>
      <c r="C32" s="12"/>
      <c r="D32" s="12"/>
      <c r="E32" s="12"/>
      <c r="F32" s="12"/>
      <c r="G32" s="12"/>
      <c r="H32" s="12"/>
      <c r="I32" t="s" s="21">
        <v>175</v>
      </c>
      <c r="J32" s="37">
        <v>0.00180948171540854</v>
      </c>
      <c r="K32" s="37">
        <v>0.234237415166281</v>
      </c>
      <c r="L32" s="37">
        <v>-0.107869807194331</v>
      </c>
      <c r="M32" s="37">
        <v>-0.34816111424965</v>
      </c>
      <c r="N32" s="37">
        <v>-0.061263402022342</v>
      </c>
      <c r="O32" s="37">
        <v>-0.120767282817782</v>
      </c>
      <c r="P32" s="12"/>
      <c r="Q32" s="12"/>
      <c r="R32" s="37"/>
      <c r="S32" s="37"/>
      <c r="T32" s="37"/>
      <c r="U32" s="37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9"/>
    </row>
    <row r="33" ht="14.5" customHeight="1">
      <c r="A33" s="13"/>
      <c r="B33" s="12"/>
      <c r="C33" s="12"/>
      <c r="D33" s="12"/>
      <c r="E33" s="12"/>
      <c r="F33" s="12"/>
      <c r="G33" s="12"/>
      <c r="H33" s="12"/>
      <c r="I33" t="s" s="21">
        <v>167</v>
      </c>
      <c r="J33" s="37">
        <v>-2.69737518185926</v>
      </c>
      <c r="K33" s="37">
        <v>0.566996377045056</v>
      </c>
      <c r="L33" s="37">
        <v>-3.86523761147869</v>
      </c>
      <c r="M33" s="37">
        <v>-1.76376383726409</v>
      </c>
      <c r="N33" s="37">
        <v>-0.0873252062500396</v>
      </c>
      <c r="O33" s="37">
        <v>-1.84865485885965</v>
      </c>
      <c r="P33" s="12"/>
      <c r="Q33" s="12"/>
      <c r="R33" s="37"/>
      <c r="S33" s="37"/>
      <c r="T33" s="37"/>
      <c r="U33" s="37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9"/>
    </row>
    <row r="34" ht="14.5" customHeight="1">
      <c r="A34" s="13"/>
      <c r="B34" s="12"/>
      <c r="C34" s="12"/>
      <c r="D34" s="12"/>
      <c r="E34" s="12"/>
      <c r="F34" s="12"/>
      <c r="G34" s="12"/>
      <c r="H34" s="12"/>
      <c r="I34" s="12"/>
      <c r="J34" s="44"/>
      <c r="K34" s="44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9"/>
    </row>
    <row r="35" ht="14.5" customHeight="1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9"/>
    </row>
    <row r="36" ht="14.5" customHeight="1">
      <c r="A36" s="13"/>
      <c r="B36" s="12"/>
      <c r="C36" s="12"/>
      <c r="D36" s="12"/>
      <c r="E36" s="12"/>
      <c r="F36" s="12"/>
      <c r="G36" s="12"/>
      <c r="H36" s="12"/>
      <c r="I36" s="37"/>
      <c r="J36" s="37"/>
      <c r="K36" s="37"/>
      <c r="L36" s="37"/>
      <c r="M36" s="37"/>
      <c r="N36" s="37"/>
      <c r="O36" s="37"/>
      <c r="P36" s="37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9"/>
    </row>
    <row r="37" ht="14.5" customHeight="1">
      <c r="A37" s="13"/>
      <c r="B37" s="12"/>
      <c r="C37" s="12"/>
      <c r="D37" s="12"/>
      <c r="E37" s="12"/>
      <c r="F37" s="12"/>
      <c r="G37" s="12"/>
      <c r="H37" s="12"/>
      <c r="I37" s="37"/>
      <c r="J37" s="37"/>
      <c r="K37" s="37"/>
      <c r="L37" s="37"/>
      <c r="M37" s="37"/>
      <c r="N37" s="37"/>
      <c r="O37" s="37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9"/>
    </row>
    <row r="38" ht="14.5" customHeight="1">
      <c r="A38" s="13"/>
      <c r="B38" s="12"/>
      <c r="C38" s="12"/>
      <c r="D38" s="12"/>
      <c r="E38" s="12"/>
      <c r="F38" s="12"/>
      <c r="G38" s="12"/>
      <c r="H38" s="12"/>
      <c r="I38" s="37"/>
      <c r="J38" s="37"/>
      <c r="K38" s="37"/>
      <c r="L38" s="37"/>
      <c r="M38" s="37"/>
      <c r="N38" s="37"/>
      <c r="O38" s="37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9"/>
    </row>
    <row r="39" ht="14.5" customHeight="1">
      <c r="A39" s="13"/>
      <c r="B39" s="12"/>
      <c r="C39" s="12"/>
      <c r="D39" s="12"/>
      <c r="E39" s="12"/>
      <c r="F39" s="12"/>
      <c r="G39" s="12"/>
      <c r="H39" s="12"/>
      <c r="I39" s="37"/>
      <c r="J39" s="37"/>
      <c r="K39" s="12"/>
      <c r="L39" s="37"/>
      <c r="M39" s="37"/>
      <c r="N39" s="37"/>
      <c r="O39" s="37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9"/>
    </row>
    <row r="40" ht="14.5" customHeight="1">
      <c r="A40" s="13"/>
      <c r="B40" s="12"/>
      <c r="C40" s="12"/>
      <c r="D40" s="12"/>
      <c r="E40" s="12"/>
      <c r="F40" s="12"/>
      <c r="G40" s="12"/>
      <c r="H40" s="12"/>
      <c r="I40" s="37"/>
      <c r="J40" s="37"/>
      <c r="K40" s="37"/>
      <c r="L40" s="37"/>
      <c r="M40" s="37"/>
      <c r="N40" s="37"/>
      <c r="O40" s="37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9"/>
    </row>
    <row r="41" ht="14.5" customHeight="1">
      <c r="A41" s="13"/>
      <c r="B41" s="12"/>
      <c r="C41" s="12"/>
      <c r="D41" s="12"/>
      <c r="E41" s="12"/>
      <c r="F41" s="12"/>
      <c r="G41" s="12"/>
      <c r="H41" s="12"/>
      <c r="I41" s="37"/>
      <c r="J41" s="37"/>
      <c r="K41" s="37"/>
      <c r="L41" s="37"/>
      <c r="M41" s="37"/>
      <c r="N41" s="37"/>
      <c r="O41" s="37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37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9"/>
    </row>
    <row r="42" ht="14.5" customHeight="1">
      <c r="A42" s="13"/>
      <c r="B42" s="12"/>
      <c r="C42" s="12"/>
      <c r="D42" s="12"/>
      <c r="E42" s="12"/>
      <c r="F42" s="12"/>
      <c r="G42" s="12"/>
      <c r="H42" s="12"/>
      <c r="I42" s="37"/>
      <c r="J42" s="37"/>
      <c r="K42" s="37"/>
      <c r="L42" s="37"/>
      <c r="M42" s="37"/>
      <c r="N42" s="37"/>
      <c r="O42" s="37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37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9"/>
    </row>
    <row r="43" ht="14.5" customHeight="1">
      <c r="A43" s="13"/>
      <c r="B43" s="12"/>
      <c r="C43" s="12"/>
      <c r="D43" s="12"/>
      <c r="E43" s="12"/>
      <c r="F43" s="12"/>
      <c r="G43" s="12"/>
      <c r="H43" s="12"/>
      <c r="I43" s="37"/>
      <c r="J43" s="37"/>
      <c r="K43" s="37"/>
      <c r="L43" s="37"/>
      <c r="M43" s="37"/>
      <c r="N43" s="37"/>
      <c r="O43" s="37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37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9"/>
    </row>
    <row r="44" ht="14.5" customHeight="1">
      <c r="A44" s="13"/>
      <c r="B44" s="12"/>
      <c r="C44" s="12"/>
      <c r="D44" s="12"/>
      <c r="E44" s="12"/>
      <c r="F44" s="12"/>
      <c r="G44" s="12"/>
      <c r="H44" s="12"/>
      <c r="I44" s="37"/>
      <c r="J44" s="37"/>
      <c r="K44" s="37"/>
      <c r="L44" s="37"/>
      <c r="M44" s="37"/>
      <c r="N44" s="37"/>
      <c r="O44" s="37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37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9"/>
    </row>
    <row r="45" ht="14.5" customHeight="1">
      <c r="A45" t="s" s="33">
        <v>14</v>
      </c>
      <c r="B45" t="s" s="21">
        <v>15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9"/>
    </row>
    <row r="46" ht="14.5" customHeight="1">
      <c r="A46" s="1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9"/>
    </row>
    <row r="47" ht="14.5" customHeight="1">
      <c r="A47" s="13"/>
      <c r="B47" s="12"/>
      <c r="C47" s="12"/>
      <c r="D47" s="12"/>
      <c r="E47" s="12"/>
      <c r="F47" s="12"/>
      <c r="G47" s="12"/>
      <c r="H47" s="12"/>
      <c r="I47" t="s" s="34">
        <v>164</v>
      </c>
      <c r="J47" s="12"/>
      <c r="K47" s="12"/>
      <c r="L47" s="12"/>
      <c r="M47" s="12"/>
      <c r="N47" s="12"/>
      <c r="O47" t="s" s="21">
        <v>176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9"/>
    </row>
    <row r="48" ht="14.5" customHeight="1">
      <c r="A48" s="13"/>
      <c r="B48" s="12"/>
      <c r="C48" s="12"/>
      <c r="D48" s="12"/>
      <c r="E48" s="12"/>
      <c r="F48" s="12"/>
      <c r="G48" s="12"/>
      <c r="H48" s="12"/>
      <c r="I48" s="12"/>
      <c r="J48" s="35">
        <v>2020</v>
      </c>
      <c r="K48" s="35">
        <v>2021</v>
      </c>
      <c r="L48" s="35">
        <v>2022</v>
      </c>
      <c r="M48" s="35">
        <v>2023</v>
      </c>
      <c r="N48" s="35">
        <v>2024</v>
      </c>
      <c r="O48" s="35">
        <v>2025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9"/>
    </row>
    <row r="49" ht="14.5" customHeight="1">
      <c r="A49" s="13"/>
      <c r="B49" s="12"/>
      <c r="C49" s="12"/>
      <c r="D49" s="12"/>
      <c r="E49" s="12"/>
      <c r="F49" s="12"/>
      <c r="G49" s="12"/>
      <c r="H49" s="12"/>
      <c r="I49" t="s" s="21">
        <v>171</v>
      </c>
      <c r="J49" s="37">
        <v>13.1922417750489</v>
      </c>
      <c r="K49" s="37">
        <v>13.8465196294577</v>
      </c>
      <c r="L49" s="37">
        <v>13.5044448287211</v>
      </c>
      <c r="M49" s="37">
        <v>13.808916311437</v>
      </c>
      <c r="N49" s="37">
        <v>13.744753787491</v>
      </c>
      <c r="O49" s="37">
        <v>13.6598292432252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9"/>
    </row>
    <row r="50" ht="14.5" customHeight="1">
      <c r="A50" s="13"/>
      <c r="B50" s="12"/>
      <c r="C50" s="12"/>
      <c r="D50" s="12"/>
      <c r="E50" s="12"/>
      <c r="F50" s="12"/>
      <c r="G50" s="12"/>
      <c r="H50" s="12"/>
      <c r="I50" t="s" s="45">
        <v>177</v>
      </c>
      <c r="J50" s="37">
        <v>20.8573500596695</v>
      </c>
      <c r="K50" s="37">
        <v>20.7222440002727</v>
      </c>
      <c r="L50" s="37">
        <v>18.322220676663</v>
      </c>
      <c r="M50" s="37">
        <v>17.5800191530172</v>
      </c>
      <c r="N50" s="37">
        <v>17.7702644584471</v>
      </c>
      <c r="O50" s="37">
        <v>16.1240776832262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9"/>
    </row>
    <row r="51" ht="14.5" customHeight="1">
      <c r="A51" s="13"/>
      <c r="B51" s="12"/>
      <c r="C51" s="12"/>
      <c r="D51" s="12"/>
      <c r="E51" s="12"/>
      <c r="F51" s="12"/>
      <c r="G51" s="12"/>
      <c r="H51" s="12"/>
      <c r="I51" t="s" s="21">
        <v>173</v>
      </c>
      <c r="J51" s="37">
        <v>42.3739034219071</v>
      </c>
      <c r="K51" s="37">
        <v>42.227313646290</v>
      </c>
      <c r="L51" s="37">
        <v>41.2479887528706</v>
      </c>
      <c r="M51" s="37">
        <v>40.2865088723125</v>
      </c>
      <c r="N51" s="37">
        <v>40.1484206883403</v>
      </c>
      <c r="O51" s="37">
        <v>40.1610507314096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9"/>
    </row>
    <row r="52" ht="14.5" customHeight="1">
      <c r="A52" s="13"/>
      <c r="B52" s="12"/>
      <c r="C52" s="12"/>
      <c r="D52" s="12"/>
      <c r="E52" s="12"/>
      <c r="F52" s="12"/>
      <c r="G52" s="12"/>
      <c r="H52" s="12"/>
      <c r="I52" t="s" s="21">
        <v>174</v>
      </c>
      <c r="J52" s="37">
        <v>3.1151835588578</v>
      </c>
      <c r="K52" s="37">
        <v>3.07575561591732</v>
      </c>
      <c r="L52" s="37">
        <v>3.03905288728765</v>
      </c>
      <c r="M52" s="37">
        <v>3.02314257436503</v>
      </c>
      <c r="N52" s="37">
        <v>3.00908558645865</v>
      </c>
      <c r="O52" s="37">
        <v>2.99967928683419</v>
      </c>
      <c r="P52" s="46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9"/>
    </row>
    <row r="53" ht="14.5" customHeight="1">
      <c r="A53" s="13"/>
      <c r="B53" s="12"/>
      <c r="C53" s="12"/>
      <c r="D53" s="12"/>
      <c r="E53" s="12"/>
      <c r="F53" s="12"/>
      <c r="G53" s="12"/>
      <c r="H53" s="12"/>
      <c r="I53" t="s" s="21">
        <v>175</v>
      </c>
      <c r="J53" s="37">
        <v>1.41793234181189</v>
      </c>
      <c r="K53" s="37">
        <v>1.65216975697817</v>
      </c>
      <c r="L53" s="37">
        <v>1.54429994978384</v>
      </c>
      <c r="M53" s="47">
        <v>1.19613883553419</v>
      </c>
      <c r="N53" s="37">
        <v>1.13487543351184</v>
      </c>
      <c r="O53" s="37">
        <v>1.01410815069406</v>
      </c>
      <c r="P53" s="47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9"/>
    </row>
    <row r="54" ht="14.5" customHeight="1">
      <c r="A54" s="13"/>
      <c r="B54" s="12"/>
      <c r="C54" s="12"/>
      <c r="D54" s="12"/>
      <c r="E54" s="12"/>
      <c r="F54" s="12"/>
      <c r="G54" s="12"/>
      <c r="H54" s="12"/>
      <c r="I54" t="s" s="48">
        <v>178</v>
      </c>
      <c r="J54" s="39">
        <v>-6.51656704665411</v>
      </c>
      <c r="K54" s="39">
        <v>-8.18809107630171</v>
      </c>
      <c r="L54" s="39">
        <v>-7.68104777563941</v>
      </c>
      <c r="M54" s="39">
        <v>-6.01408575600622</v>
      </c>
      <c r="N54" s="39">
        <v>-7.130563655061</v>
      </c>
      <c r="O54" s="39"/>
      <c r="P54" s="12"/>
      <c r="Q54" s="46"/>
      <c r="R54" s="37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9"/>
    </row>
    <row r="55" ht="14.5" customHeight="1">
      <c r="A55" s="13"/>
      <c r="B55" s="12"/>
      <c r="C55" s="12"/>
      <c r="D55" s="12"/>
      <c r="E55" s="12"/>
      <c r="F55" s="12"/>
      <c r="G55" s="12"/>
      <c r="H55" s="12"/>
      <c r="I55" t="s" s="26">
        <v>168</v>
      </c>
      <c r="J55" s="41">
        <f>SUM(J49:J54)</f>
        <v>74.4400441106411</v>
      </c>
      <c r="K55" s="41">
        <f>SUM(K49:K54)</f>
        <v>73.33591157261419</v>
      </c>
      <c r="L55" s="41">
        <f>SUM(L49:L54)</f>
        <v>69.9769593196868</v>
      </c>
      <c r="M55" s="41">
        <f>SUM(M49:M54)</f>
        <v>69.8806399906597</v>
      </c>
      <c r="N55" s="41">
        <f>SUM(N49:N54)</f>
        <v>68.6768362991879</v>
      </c>
      <c r="O55" s="4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9"/>
    </row>
    <row r="56" ht="14.5" customHeight="1">
      <c r="A56" s="13"/>
      <c r="B56" s="12"/>
      <c r="C56" s="12"/>
      <c r="D56" s="12"/>
      <c r="E56" s="12"/>
      <c r="F56" s="12"/>
      <c r="G56" s="12"/>
      <c r="H56" s="12"/>
      <c r="I56" t="s" s="21">
        <v>167</v>
      </c>
      <c r="J56" s="37">
        <f>SUM(J49:J53)</f>
        <v>80.9566111572952</v>
      </c>
      <c r="K56" s="37">
        <f>SUM(K49:K53)</f>
        <v>81.5240026489159</v>
      </c>
      <c r="L56" s="37">
        <f>SUM(L49:L53)</f>
        <v>77.6580070953262</v>
      </c>
      <c r="M56" s="37">
        <f>SUM(M49:M53)</f>
        <v>75.8947257466659</v>
      </c>
      <c r="N56" s="37">
        <f>SUM(N49:N53)</f>
        <v>75.80739995424889</v>
      </c>
      <c r="O56" s="37">
        <f>SUM(O49:O53)</f>
        <v>73.9587450953893</v>
      </c>
      <c r="P56" s="12"/>
      <c r="Q56" s="46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9"/>
    </row>
    <row r="57" ht="14.5" customHeight="1">
      <c r="A57" s="1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37"/>
      <c r="W57" s="37"/>
      <c r="X57" s="42"/>
      <c r="Y57" s="4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9"/>
    </row>
    <row r="58" ht="14.5" customHeight="1">
      <c r="A58" s="1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46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9"/>
    </row>
    <row r="59" ht="14.5" customHeight="1">
      <c r="A59" s="13"/>
      <c r="B59" s="12"/>
      <c r="C59" s="12"/>
      <c r="D59" s="12"/>
      <c r="E59" s="12"/>
      <c r="F59" s="12"/>
      <c r="G59" s="12"/>
      <c r="H59" s="12"/>
      <c r="I59" s="1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9"/>
    </row>
    <row r="60" ht="14.5" customHeight="1">
      <c r="A60" s="13"/>
      <c r="B60" s="12"/>
      <c r="C60" s="12"/>
      <c r="D60" s="12"/>
      <c r="E60" s="12"/>
      <c r="F60" s="12"/>
      <c r="G60" s="12"/>
      <c r="H60" s="12"/>
      <c r="I60" s="1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42"/>
      <c r="Z60" s="37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9"/>
    </row>
    <row r="61" ht="14.5" customHeight="1">
      <c r="A61" s="13"/>
      <c r="B61" s="12"/>
      <c r="C61" s="12"/>
      <c r="D61" s="12"/>
      <c r="E61" s="12"/>
      <c r="F61" s="12"/>
      <c r="G61" s="12"/>
      <c r="H61" s="12"/>
      <c r="I61" s="1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9"/>
    </row>
    <row r="62" ht="14.5" customHeight="1">
      <c r="A62" s="13"/>
      <c r="B62" s="12"/>
      <c r="C62" s="12"/>
      <c r="D62" s="12"/>
      <c r="E62" s="12"/>
      <c r="F62" s="12"/>
      <c r="G62" s="12"/>
      <c r="H62" s="12"/>
      <c r="I62" s="1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9"/>
    </row>
    <row r="63" ht="14.5" customHeight="1">
      <c r="A63" s="13"/>
      <c r="B63" s="12"/>
      <c r="C63" s="12"/>
      <c r="D63" s="12"/>
      <c r="E63" s="12"/>
      <c r="F63" s="12"/>
      <c r="G63" s="12"/>
      <c r="H63" s="12"/>
      <c r="I63" s="1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9"/>
    </row>
    <row r="64" ht="14.5" customHeight="1">
      <c r="A64" s="13"/>
      <c r="B64" s="12"/>
      <c r="C64" s="12"/>
      <c r="D64" s="12"/>
      <c r="E64" s="12"/>
      <c r="F64" s="12"/>
      <c r="G64" s="12"/>
      <c r="H64" s="12"/>
      <c r="I64" s="1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9"/>
    </row>
    <row r="65" ht="14.5" customHeight="1">
      <c r="A65" s="13"/>
      <c r="B65" s="12"/>
      <c r="C65" s="12"/>
      <c r="D65" s="12"/>
      <c r="E65" s="12"/>
      <c r="F65" s="12"/>
      <c r="G65" s="12"/>
      <c r="H65" s="12"/>
      <c r="I65" s="1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9"/>
    </row>
    <row r="66" ht="14.5" customHeight="1">
      <c r="A66" s="13"/>
      <c r="B66" s="12"/>
      <c r="C66" s="12"/>
      <c r="D66" s="12"/>
      <c r="E66" s="12"/>
      <c r="F66" s="12"/>
      <c r="G66" s="12"/>
      <c r="H66" s="12"/>
      <c r="I66" s="1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49"/>
      <c r="Z66" s="37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9"/>
    </row>
    <row r="67" ht="14.5" customHeight="1">
      <c r="A67" t="s" s="50">
        <v>16</v>
      </c>
      <c r="B67" t="s" s="34">
        <v>17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9"/>
    </row>
    <row r="68" ht="14.5" customHeight="1">
      <c r="A68" s="1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9"/>
    </row>
    <row r="69" ht="14.5" customHeight="1">
      <c r="A69" s="13"/>
      <c r="B69" s="12"/>
      <c r="C69" s="12"/>
      <c r="D69" s="12"/>
      <c r="E69" s="12"/>
      <c r="F69" s="12"/>
      <c r="G69" s="12"/>
      <c r="H69" s="12"/>
      <c r="I69" s="12"/>
      <c r="J69" s="12"/>
      <c r="K69" s="42"/>
      <c r="L69" s="42"/>
      <c r="M69" s="42"/>
      <c r="N69" s="42"/>
      <c r="O69" s="4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9"/>
    </row>
    <row r="70" ht="14.5" customHeight="1">
      <c r="A70" s="13"/>
      <c r="B70" s="12"/>
      <c r="C70" s="12"/>
      <c r="D70" s="12"/>
      <c r="E70" s="12"/>
      <c r="F70" s="12"/>
      <c r="G70" s="12"/>
      <c r="H70" s="12"/>
      <c r="I70" t="s" s="34">
        <v>164</v>
      </c>
      <c r="J70" s="42"/>
      <c r="K70" s="42"/>
      <c r="L70" s="42"/>
      <c r="M70" s="42"/>
      <c r="N70" s="42"/>
      <c r="O70" s="42"/>
      <c r="P70" s="42"/>
      <c r="Q70" s="4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9"/>
    </row>
    <row r="71" ht="14.5" customHeight="1">
      <c r="A71" s="13"/>
      <c r="B71" s="12"/>
      <c r="C71" s="12"/>
      <c r="D71" s="12"/>
      <c r="E71" s="12"/>
      <c r="F71" s="12"/>
      <c r="G71" s="12"/>
      <c r="H71" s="12"/>
      <c r="I71" s="12"/>
      <c r="J71" s="51">
        <v>2020</v>
      </c>
      <c r="K71" s="51">
        <v>2021</v>
      </c>
      <c r="L71" s="51">
        <v>2022</v>
      </c>
      <c r="M71" s="51">
        <v>2023</v>
      </c>
      <c r="N71" s="51">
        <v>2024</v>
      </c>
      <c r="O71" s="51">
        <v>2025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9"/>
    </row>
    <row r="72" ht="14.5" customHeight="1">
      <c r="A72" s="13"/>
      <c r="B72" s="12"/>
      <c r="C72" s="12"/>
      <c r="D72" s="12"/>
      <c r="E72" s="12"/>
      <c r="F72" s="12"/>
      <c r="G72" s="12"/>
      <c r="H72" s="12"/>
      <c r="I72" t="s" s="52">
        <v>179</v>
      </c>
      <c r="J72" s="42">
        <v>80.9566111572952</v>
      </c>
      <c r="K72" s="42">
        <v>81.5240026489159</v>
      </c>
      <c r="L72" s="42">
        <v>77.6580070953262</v>
      </c>
      <c r="M72" s="42">
        <v>75.8947257466659</v>
      </c>
      <c r="N72" s="42">
        <v>75.80739995424899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9"/>
    </row>
    <row r="73" ht="14.5" customHeight="1">
      <c r="A73" s="13"/>
      <c r="B73" s="12"/>
      <c r="C73" s="12"/>
      <c r="D73" s="12"/>
      <c r="E73" s="12"/>
      <c r="F73" s="12"/>
      <c r="G73" s="12"/>
      <c r="H73" s="12"/>
      <c r="I73" t="s" s="53">
        <v>180</v>
      </c>
      <c r="J73" s="42">
        <v>74.4400441106411</v>
      </c>
      <c r="K73" s="42">
        <v>73.33591157261419</v>
      </c>
      <c r="L73" s="42">
        <v>69.9769593196868</v>
      </c>
      <c r="M73" s="42">
        <v>69.8806399906596</v>
      </c>
      <c r="N73" s="42">
        <v>68.676836299188</v>
      </c>
      <c r="O73" s="12"/>
      <c r="P73" s="12"/>
      <c r="Q73" s="12"/>
      <c r="R73" s="4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9"/>
    </row>
    <row r="74" ht="14.5" customHeight="1">
      <c r="A74" s="13"/>
      <c r="B74" s="12"/>
      <c r="C74" s="12"/>
      <c r="D74" s="12"/>
      <c r="E74" s="12"/>
      <c r="F74" s="12"/>
      <c r="G74" s="12"/>
      <c r="H74" s="12"/>
      <c r="I74" t="s" s="52">
        <v>181</v>
      </c>
      <c r="J74" s="12"/>
      <c r="K74" s="12"/>
      <c r="L74" s="12"/>
      <c r="M74" s="42"/>
      <c r="N74" s="42">
        <v>75.80739995424899</v>
      </c>
      <c r="O74" s="42">
        <v>73.9587450953893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9"/>
    </row>
    <row r="75" ht="14.5" customHeight="1">
      <c r="A75" s="13"/>
      <c r="B75" s="12"/>
      <c r="C75" s="12"/>
      <c r="D75" s="12"/>
      <c r="E75" s="12"/>
      <c r="F75" s="12"/>
      <c r="G75" s="12"/>
      <c r="H75" s="12"/>
      <c r="I75" t="s" s="52">
        <v>182</v>
      </c>
      <c r="J75" s="12"/>
      <c r="K75" s="12"/>
      <c r="L75" s="12"/>
      <c r="M75" s="42"/>
      <c r="N75" s="42">
        <v>68.676836299188</v>
      </c>
      <c r="O75" s="42">
        <v>68.345065887270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9"/>
    </row>
    <row r="76" ht="14.5" customHeight="1">
      <c r="A76" s="13"/>
      <c r="B76" s="12"/>
      <c r="C76" s="12"/>
      <c r="D76" s="12"/>
      <c r="E76" s="12"/>
      <c r="F76" s="12"/>
      <c r="G76" s="12"/>
      <c r="H76" s="12"/>
      <c r="I76" t="s" s="53">
        <v>183</v>
      </c>
      <c r="J76" s="12"/>
      <c r="K76" s="12"/>
      <c r="L76" s="54">
        <v>70.75</v>
      </c>
      <c r="M76" s="54">
        <v>70.75</v>
      </c>
      <c r="N76" s="54">
        <v>70.75</v>
      </c>
      <c r="O76" s="54">
        <v>70.75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9"/>
    </row>
    <row r="77" ht="14.5" customHeight="1">
      <c r="A77" s="13"/>
      <c r="B77" s="12"/>
      <c r="C77" s="12"/>
      <c r="D77" s="12"/>
      <c r="E77" s="12"/>
      <c r="F77" s="12"/>
      <c r="G77" s="12"/>
      <c r="H77" s="12"/>
      <c r="I77" t="s" s="52">
        <v>184</v>
      </c>
      <c r="J77" s="12"/>
      <c r="K77" s="37"/>
      <c r="L77" s="37"/>
      <c r="M77" s="37">
        <v>0</v>
      </c>
      <c r="N77" s="37">
        <v>68.676836299188</v>
      </c>
      <c r="O77" s="37">
        <v>67.00756128666001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9"/>
    </row>
    <row r="78" ht="14.5" customHeight="1">
      <c r="A78" s="13"/>
      <c r="B78" s="12"/>
      <c r="C78" s="12"/>
      <c r="D78" s="12"/>
      <c r="E78" s="12"/>
      <c r="F78" s="12"/>
      <c r="G78" s="12"/>
      <c r="H78" s="12"/>
      <c r="I78" t="s" s="52">
        <v>185</v>
      </c>
      <c r="J78" s="12"/>
      <c r="K78" s="42"/>
      <c r="L78" s="42"/>
      <c r="M78" s="42">
        <v>0</v>
      </c>
      <c r="N78" s="42">
        <v>0</v>
      </c>
      <c r="O78" s="42">
        <v>4.94001357142002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9"/>
    </row>
    <row r="79" ht="14.5" customHeight="1">
      <c r="A79" s="13"/>
      <c r="B79" s="12"/>
      <c r="C79" s="12"/>
      <c r="D79" s="12"/>
      <c r="E79" s="12"/>
      <c r="F79" s="12"/>
      <c r="G79" s="12"/>
      <c r="H79" s="12"/>
      <c r="I79" s="55"/>
      <c r="J79" s="12"/>
      <c r="K79" s="12"/>
      <c r="L79" s="42"/>
      <c r="M79" s="42">
        <v>0</v>
      </c>
      <c r="N79" s="42">
        <v>7.130563655061</v>
      </c>
      <c r="O79" s="42">
        <v>1.04393514191999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9"/>
    </row>
    <row r="80" ht="14.5" customHeight="1">
      <c r="A80" s="13"/>
      <c r="B80" s="12"/>
      <c r="C80" s="12"/>
      <c r="D80" s="12"/>
      <c r="E80" s="12"/>
      <c r="F80" s="12"/>
      <c r="G80" s="12"/>
      <c r="H80" s="12"/>
      <c r="I80" t="s" s="52">
        <v>186</v>
      </c>
      <c r="J80" s="12"/>
      <c r="K80" s="12"/>
      <c r="L80" s="42"/>
      <c r="M80" s="42">
        <v>0</v>
      </c>
      <c r="N80" s="42">
        <v>0</v>
      </c>
      <c r="O80" s="42">
        <v>3.37067999999999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9"/>
    </row>
    <row r="81" ht="14.5" customHeight="1">
      <c r="A81" s="13"/>
      <c r="B81" s="12"/>
      <c r="C81" s="12"/>
      <c r="D81" s="12"/>
      <c r="E81" s="12"/>
      <c r="F81" s="12"/>
      <c r="G81" s="12"/>
      <c r="H81" s="12"/>
      <c r="I81" s="55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9"/>
    </row>
    <row r="82" ht="14.5" customHeight="1">
      <c r="A82" s="13"/>
      <c r="B82" s="12"/>
      <c r="C82" s="12"/>
      <c r="D82" s="12"/>
      <c r="E82" s="12"/>
      <c r="F82" s="12"/>
      <c r="G82" s="12"/>
      <c r="H82" s="12"/>
      <c r="I82" t="s" s="56">
        <v>187</v>
      </c>
      <c r="J82" s="12"/>
      <c r="K82" s="37"/>
      <c r="L82" s="37"/>
      <c r="M82" s="37"/>
      <c r="N82" s="37">
        <v>68.676836299188</v>
      </c>
      <c r="O82" s="37">
        <v>67.00756128666001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9"/>
    </row>
    <row r="83" ht="14.5" customHeight="1">
      <c r="A83" s="13"/>
      <c r="B83" s="12"/>
      <c r="C83" s="12"/>
      <c r="D83" s="12"/>
      <c r="E83" s="12"/>
      <c r="F83" s="12"/>
      <c r="G83" s="12"/>
      <c r="H83" s="12"/>
      <c r="I83" t="s" s="56">
        <v>188</v>
      </c>
      <c r="J83" s="12"/>
      <c r="K83" s="37"/>
      <c r="L83" s="37"/>
      <c r="M83" s="37"/>
      <c r="N83" s="37">
        <v>68.676836299188</v>
      </c>
      <c r="O83" s="37">
        <v>71.947574858080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9"/>
    </row>
    <row r="84" ht="14.5" customHeight="1">
      <c r="A84" s="13"/>
      <c r="B84" s="12"/>
      <c r="C84" s="12"/>
      <c r="D84" s="12"/>
      <c r="E84" s="12"/>
      <c r="F84" s="12"/>
      <c r="G84" s="12"/>
      <c r="H84" s="12"/>
      <c r="I84" t="s" s="56">
        <v>189</v>
      </c>
      <c r="J84" s="12"/>
      <c r="K84" s="12"/>
      <c r="L84" s="37"/>
      <c r="M84" s="37"/>
      <c r="N84" s="37">
        <v>75.80739995424899</v>
      </c>
      <c r="O84" s="37">
        <v>72.99151000000001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9"/>
    </row>
    <row r="85" ht="14.5" customHeight="1">
      <c r="A85" s="13"/>
      <c r="B85" s="12"/>
      <c r="C85" s="12"/>
      <c r="D85" s="12"/>
      <c r="E85" s="12"/>
      <c r="F85" s="12"/>
      <c r="G85" s="12"/>
      <c r="H85" s="12"/>
      <c r="I85" t="s" s="56">
        <v>190</v>
      </c>
      <c r="J85" s="12"/>
      <c r="K85" s="12"/>
      <c r="L85" s="37"/>
      <c r="M85" s="37"/>
      <c r="N85" s="37">
        <v>75.80739995424899</v>
      </c>
      <c r="O85" s="37">
        <v>76.36219</v>
      </c>
      <c r="P85" s="12"/>
      <c r="Q85" s="12"/>
      <c r="R85" s="12"/>
      <c r="S85" s="12"/>
      <c r="T85" s="37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9"/>
    </row>
    <row r="86" ht="14.5" customHeight="1">
      <c r="A86" s="13"/>
      <c r="B86" s="12"/>
      <c r="C86" s="12"/>
      <c r="D86" s="12"/>
      <c r="E86" s="12"/>
      <c r="F86" s="12"/>
      <c r="G86" s="12"/>
      <c r="H86" s="12"/>
      <c r="I86" t="s" s="56">
        <v>191</v>
      </c>
      <c r="J86" s="12"/>
      <c r="K86" s="12"/>
      <c r="L86" s="54">
        <v>72.5</v>
      </c>
      <c r="M86" s="54">
        <v>72.5</v>
      </c>
      <c r="N86" s="54">
        <v>72.5</v>
      </c>
      <c r="O86" s="54">
        <v>72.5</v>
      </c>
      <c r="P86" s="12"/>
      <c r="Q86" s="12"/>
      <c r="R86" s="12"/>
      <c r="S86" s="12"/>
      <c r="T86" s="37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9"/>
    </row>
    <row r="87" ht="14.5" customHeight="1">
      <c r="A87" s="1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37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9"/>
    </row>
    <row r="88" ht="14.5" customHeight="1">
      <c r="A88" s="1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37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9"/>
    </row>
    <row r="89" ht="14.5" customHeight="1">
      <c r="A89" s="1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9"/>
    </row>
    <row r="90" ht="14.5" customHeight="1">
      <c r="A90" t="s" s="50">
        <v>18</v>
      </c>
      <c r="B90" t="s" s="34">
        <v>19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9"/>
    </row>
    <row r="91" ht="14.5" customHeight="1">
      <c r="A91" s="1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9"/>
    </row>
    <row r="92" ht="14.5" customHeight="1">
      <c r="A92" s="13"/>
      <c r="B92" s="12"/>
      <c r="C92" s="12"/>
      <c r="D92" s="12"/>
      <c r="E92" s="12"/>
      <c r="F92" s="12"/>
      <c r="G92" s="12"/>
      <c r="H92" s="12"/>
      <c r="I92" t="s" s="34">
        <v>192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9"/>
    </row>
    <row r="93" ht="14.5" customHeight="1">
      <c r="A93" s="13"/>
      <c r="B93" s="12"/>
      <c r="C93" s="12"/>
      <c r="D93" s="12"/>
      <c r="E93" s="12"/>
      <c r="F93" s="12"/>
      <c r="G93" s="12"/>
      <c r="H93" s="12"/>
      <c r="I93" s="12"/>
      <c r="J93" t="s" s="34">
        <v>193</v>
      </c>
      <c r="K93" t="s" s="34">
        <v>194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9"/>
    </row>
    <row r="94" ht="14.5" customHeight="1">
      <c r="A94" s="13"/>
      <c r="B94" s="12"/>
      <c r="C94" s="12"/>
      <c r="D94" s="12"/>
      <c r="E94" s="12"/>
      <c r="F94" s="12"/>
      <c r="G94" s="12"/>
      <c r="H94" s="12"/>
      <c r="I94" t="s" s="21">
        <v>195</v>
      </c>
      <c r="J94" s="42">
        <v>0</v>
      </c>
      <c r="K94" s="42">
        <v>1.749766472254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9"/>
    </row>
    <row r="95" ht="14.5" customHeight="1">
      <c r="A95" s="13"/>
      <c r="B95" s="12"/>
      <c r="C95" s="12"/>
      <c r="D95" s="12"/>
      <c r="E95" s="12"/>
      <c r="F95" s="12"/>
      <c r="G95" s="12"/>
      <c r="H95" s="12"/>
      <c r="I95" t="s" s="21">
        <v>196</v>
      </c>
      <c r="J95" s="42">
        <v>0</v>
      </c>
      <c r="K95" s="42">
        <v>2.03006052912677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9"/>
    </row>
    <row r="96" ht="14.5" customHeight="1">
      <c r="A96" s="13"/>
      <c r="B96" s="12"/>
      <c r="C96" s="12"/>
      <c r="D96" s="12"/>
      <c r="E96" s="12"/>
      <c r="F96" s="12"/>
      <c r="G96" s="12"/>
      <c r="H96" s="12"/>
      <c r="I96" t="s" s="21">
        <v>197</v>
      </c>
      <c r="J96" s="42">
        <v>2.47851655178637</v>
      </c>
      <c r="K96" s="42">
        <v>10.7174709339369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9"/>
    </row>
    <row r="97" ht="14.5" customHeight="1">
      <c r="A97" s="13"/>
      <c r="B97" s="12"/>
      <c r="C97" s="12"/>
      <c r="D97" s="12"/>
      <c r="E97" s="12"/>
      <c r="F97" s="12"/>
      <c r="G97" s="12"/>
      <c r="H97" s="12"/>
      <c r="I97" t="s" s="21">
        <v>198</v>
      </c>
      <c r="J97" s="42">
        <v>1.43962371682443</v>
      </c>
      <c r="K97" s="42">
        <v>1.42344880575631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9"/>
    </row>
    <row r="98" ht="14.5" customHeight="1">
      <c r="A98" s="13"/>
      <c r="B98" s="12"/>
      <c r="C98" s="12"/>
      <c r="D98" s="12"/>
      <c r="E98" s="12"/>
      <c r="F98" s="12"/>
      <c r="G98" s="12"/>
      <c r="H98" s="12"/>
      <c r="I98" t="s" s="21">
        <v>199</v>
      </c>
      <c r="J98" s="42">
        <v>0.851772942052083</v>
      </c>
      <c r="K98" s="42">
        <v>0.224785581131685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9"/>
    </row>
    <row r="99" ht="14.5" customHeight="1">
      <c r="A99" s="1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9"/>
    </row>
    <row r="100" ht="14.5" customHeight="1">
      <c r="A100" s="1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9"/>
    </row>
    <row r="101" ht="14.5" customHeight="1">
      <c r="A101" s="1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9"/>
    </row>
    <row r="102" ht="14.5" customHeight="1">
      <c r="A102" s="1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9"/>
    </row>
    <row r="103" ht="14.5" customHeight="1">
      <c r="A103" s="1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9"/>
    </row>
    <row r="104" ht="14.5" customHeight="1">
      <c r="A104" s="1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9"/>
    </row>
    <row r="105" ht="14.5" customHeight="1">
      <c r="A105" s="1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9"/>
    </row>
    <row r="106" ht="14.5" customHeight="1">
      <c r="A106" s="1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9"/>
    </row>
    <row r="107" ht="14.5" customHeight="1">
      <c r="A107" s="1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9"/>
    </row>
    <row r="108" ht="14.5" customHeight="1">
      <c r="A108" s="1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9"/>
    </row>
    <row r="109" ht="14.5" customHeight="1">
      <c r="A109" s="1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9"/>
    </row>
    <row r="110" ht="14.5" customHeight="1">
      <c r="A110" t="s" s="50">
        <v>20</v>
      </c>
      <c r="B110" t="s" s="34">
        <v>200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9"/>
    </row>
    <row r="111" ht="14.5" customHeight="1">
      <c r="A111" s="1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9"/>
    </row>
    <row r="112" ht="29" customHeight="1">
      <c r="A112" s="13"/>
      <c r="B112" s="12"/>
      <c r="C112" s="12"/>
      <c r="D112" s="12"/>
      <c r="E112" s="12"/>
      <c r="F112" s="12"/>
      <c r="G112" s="12"/>
      <c r="H112" s="12"/>
      <c r="I112" t="s" s="34">
        <v>164</v>
      </c>
      <c r="J112" t="s" s="45">
        <v>196</v>
      </c>
      <c r="K112" t="s" s="45">
        <v>197</v>
      </c>
      <c r="L112" t="s" s="45">
        <v>198</v>
      </c>
      <c r="M112" t="s" s="45">
        <v>199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9"/>
    </row>
    <row r="113" ht="29" customHeight="1">
      <c r="A113" s="13"/>
      <c r="B113" s="12"/>
      <c r="C113" s="12"/>
      <c r="D113" s="12"/>
      <c r="E113" s="12"/>
      <c r="F113" s="12"/>
      <c r="G113" s="12"/>
      <c r="H113" s="12"/>
      <c r="I113" t="s" s="45">
        <v>201</v>
      </c>
      <c r="J113" s="42">
        <v>0</v>
      </c>
      <c r="K113" s="42">
        <v>1.21035668854183</v>
      </c>
      <c r="L113" s="42">
        <v>0.09188970580639461</v>
      </c>
      <c r="M113" s="42">
        <v>0.851772942052083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9"/>
    </row>
    <row r="114" ht="14.5" customHeight="1">
      <c r="A114" s="13"/>
      <c r="B114" s="12"/>
      <c r="C114" s="12"/>
      <c r="D114" s="12"/>
      <c r="E114" s="12"/>
      <c r="F114" s="12"/>
      <c r="G114" s="12"/>
      <c r="H114" s="12"/>
      <c r="I114" t="s" s="21">
        <v>171</v>
      </c>
      <c r="J114" s="42">
        <v>0</v>
      </c>
      <c r="K114" s="42">
        <v>0.412683424498849</v>
      </c>
      <c r="L114" s="42">
        <v>0</v>
      </c>
      <c r="M114" s="42">
        <v>0</v>
      </c>
      <c r="N114" s="57"/>
      <c r="O114" s="57"/>
      <c r="P114" s="57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9"/>
    </row>
    <row r="115" ht="14.5" customHeight="1">
      <c r="A115" s="13"/>
      <c r="B115" s="12"/>
      <c r="C115" s="12"/>
      <c r="D115" s="12"/>
      <c r="E115" s="12"/>
      <c r="F115" s="12"/>
      <c r="G115" s="12"/>
      <c r="H115" s="12"/>
      <c r="I115" t="s" s="21">
        <v>173</v>
      </c>
      <c r="J115" s="42">
        <v>0</v>
      </c>
      <c r="K115" s="42">
        <v>0.653435298615642</v>
      </c>
      <c r="L115" s="42">
        <v>0</v>
      </c>
      <c r="M115" s="42">
        <v>0</v>
      </c>
      <c r="N115" s="42"/>
      <c r="O115" s="4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9"/>
    </row>
    <row r="116" ht="14.5" customHeight="1">
      <c r="A116" s="13"/>
      <c r="B116" s="12"/>
      <c r="C116" s="12"/>
      <c r="D116" s="12"/>
      <c r="E116" s="12"/>
      <c r="F116" s="12"/>
      <c r="G116" s="12"/>
      <c r="H116" s="12"/>
      <c r="I116" t="s" s="21">
        <v>174</v>
      </c>
      <c r="J116" s="42">
        <v>0</v>
      </c>
      <c r="K116" s="42">
        <v>0.202041140130049</v>
      </c>
      <c r="L116" s="42">
        <v>0</v>
      </c>
      <c r="M116" s="42">
        <v>0</v>
      </c>
      <c r="N116" s="12"/>
      <c r="O116" s="57"/>
      <c r="P116" s="57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9"/>
    </row>
    <row r="117" ht="14.5" customHeight="1">
      <c r="A117" s="13"/>
      <c r="B117" s="12"/>
      <c r="C117" s="12"/>
      <c r="D117" s="12"/>
      <c r="E117" s="12"/>
      <c r="F117" s="12"/>
      <c r="G117" s="12"/>
      <c r="H117" s="12"/>
      <c r="I117" t="s" s="21">
        <v>175</v>
      </c>
      <c r="J117" s="42">
        <v>0</v>
      </c>
      <c r="K117" s="42">
        <v>0</v>
      </c>
      <c r="L117" s="42">
        <v>0.148790660028544</v>
      </c>
      <c r="M117" s="42">
        <v>0</v>
      </c>
      <c r="N117" s="12"/>
      <c r="O117" s="4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9"/>
    </row>
    <row r="118" ht="14.5" customHeight="1">
      <c r="A118" s="13"/>
      <c r="B118" s="12"/>
      <c r="C118" s="12"/>
      <c r="D118" s="12"/>
      <c r="E118" s="12"/>
      <c r="F118" s="12"/>
      <c r="G118" s="12"/>
      <c r="H118" s="12"/>
      <c r="I118" t="s" s="21">
        <v>178</v>
      </c>
      <c r="J118" s="42">
        <v>0</v>
      </c>
      <c r="K118" s="42">
        <v>0</v>
      </c>
      <c r="L118" s="42">
        <v>1.19894335098949</v>
      </c>
      <c r="M118" s="42">
        <v>0</v>
      </c>
      <c r="N118" s="12"/>
      <c r="O118" s="4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9"/>
    </row>
    <row r="119" ht="14.5" customHeight="1">
      <c r="A119" s="1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4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9"/>
    </row>
    <row r="120" ht="14.5" customHeight="1">
      <c r="A120" s="1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4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9"/>
    </row>
    <row r="121" ht="14.5" customHeight="1">
      <c r="A121" s="1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4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9"/>
    </row>
    <row r="122" ht="14.5" customHeight="1">
      <c r="A122" s="1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4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9"/>
    </row>
    <row r="123" ht="14.5" customHeight="1">
      <c r="A123" s="1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4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9"/>
    </row>
    <row r="124" ht="14.5" customHeight="1">
      <c r="A124" s="1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4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9"/>
    </row>
    <row r="125" ht="14.5" customHeight="1">
      <c r="A125" s="1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9"/>
    </row>
    <row r="126" ht="14.5" customHeight="1">
      <c r="A126" s="1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9"/>
    </row>
    <row r="127" ht="14.5" customHeight="1">
      <c r="A127" t="s" s="50">
        <v>22</v>
      </c>
      <c r="B127" t="s" s="34">
        <v>23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9"/>
    </row>
    <row r="128" ht="14.5" customHeight="1">
      <c r="A128" s="13"/>
      <c r="B128" s="12"/>
      <c r="C128" s="12"/>
      <c r="D128" s="12"/>
      <c r="E128" s="12"/>
      <c r="F128" s="12"/>
      <c r="G128" s="12"/>
      <c r="H128" s="12"/>
      <c r="I128" s="1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9"/>
    </row>
    <row r="129" ht="14.5" customHeight="1">
      <c r="A129" s="13"/>
      <c r="B129" s="12"/>
      <c r="C129" s="12"/>
      <c r="D129" s="12"/>
      <c r="E129" s="12"/>
      <c r="F129" s="12"/>
      <c r="G129" s="12"/>
      <c r="H129" s="12"/>
      <c r="I129" t="s" s="34">
        <v>164</v>
      </c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9"/>
    </row>
    <row r="130" ht="14.5" customHeight="1">
      <c r="A130" s="13"/>
      <c r="B130" s="12"/>
      <c r="C130" s="12"/>
      <c r="D130" s="12"/>
      <c r="E130" s="12"/>
      <c r="F130" s="12"/>
      <c r="G130" s="12"/>
      <c r="H130" s="12"/>
      <c r="I130" s="12"/>
      <c r="J130" s="51">
        <v>2010</v>
      </c>
      <c r="K130" s="51">
        <v>2011</v>
      </c>
      <c r="L130" s="51">
        <v>2012</v>
      </c>
      <c r="M130" s="51">
        <v>2013</v>
      </c>
      <c r="N130" s="51">
        <v>2014</v>
      </c>
      <c r="O130" s="51">
        <v>2015</v>
      </c>
      <c r="P130" s="51">
        <v>2016</v>
      </c>
      <c r="Q130" s="51">
        <v>2017</v>
      </c>
      <c r="R130" s="51">
        <v>2018</v>
      </c>
      <c r="S130" s="51">
        <v>2019</v>
      </c>
      <c r="T130" s="51">
        <v>2020</v>
      </c>
      <c r="U130" s="51">
        <v>2021</v>
      </c>
      <c r="V130" s="51">
        <v>2022</v>
      </c>
      <c r="W130" s="51">
        <v>2023</v>
      </c>
      <c r="X130" s="51">
        <v>2024</v>
      </c>
      <c r="Y130" s="51">
        <v>2025</v>
      </c>
      <c r="Z130" s="51">
        <v>2026</v>
      </c>
      <c r="AA130" s="51">
        <v>2027</v>
      </c>
      <c r="AB130" s="51">
        <v>2028</v>
      </c>
      <c r="AC130" s="51">
        <v>2029</v>
      </c>
      <c r="AD130" s="51">
        <v>2030</v>
      </c>
      <c r="AE130" s="51">
        <v>2031</v>
      </c>
      <c r="AF130" s="51">
        <v>2032</v>
      </c>
      <c r="AG130" s="51">
        <v>2033</v>
      </c>
      <c r="AH130" s="51">
        <v>2034</v>
      </c>
      <c r="AI130" s="51">
        <v>2035</v>
      </c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9"/>
    </row>
    <row r="131" ht="14.5" customHeight="1">
      <c r="A131" s="13"/>
      <c r="B131" s="12"/>
      <c r="C131" s="12"/>
      <c r="D131" s="12"/>
      <c r="E131" s="12"/>
      <c r="F131" s="12"/>
      <c r="G131" s="12"/>
      <c r="H131" s="12"/>
      <c r="I131" t="s" s="21">
        <v>179</v>
      </c>
      <c r="J131" s="42">
        <v>81.44410104987919</v>
      </c>
      <c r="K131" s="42">
        <v>81.23257525317941</v>
      </c>
      <c r="L131" s="42">
        <v>83.6590573384636</v>
      </c>
      <c r="M131" s="42">
        <v>82.79460758160189</v>
      </c>
      <c r="N131" s="42">
        <v>83.47528145892871</v>
      </c>
      <c r="O131" s="42">
        <v>83.4333044317368</v>
      </c>
      <c r="P131" s="42">
        <v>81.2336623435169</v>
      </c>
      <c r="Q131" s="42">
        <v>82.783750400824</v>
      </c>
      <c r="R131" s="42">
        <v>83.0251857079535</v>
      </c>
      <c r="S131" s="42">
        <v>84.2079488646522</v>
      </c>
      <c r="T131" s="42">
        <v>81.52446828032851</v>
      </c>
      <c r="U131" s="42">
        <v>82.0251377732058</v>
      </c>
      <c r="V131" s="42">
        <v>78.1390706956898</v>
      </c>
      <c r="W131" s="42">
        <v>76.5771286919767</v>
      </c>
      <c r="X131" s="42">
        <v>76.663911029180</v>
      </c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9"/>
    </row>
    <row r="132" ht="14.5" customHeight="1">
      <c r="A132" s="13"/>
      <c r="B132" s="12"/>
      <c r="C132" s="12"/>
      <c r="D132" s="12"/>
      <c r="E132" s="12"/>
      <c r="F132" s="12"/>
      <c r="G132" s="12"/>
      <c r="H132" s="12"/>
      <c r="I132" t="s" s="21">
        <v>181</v>
      </c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>
        <v>78.1390706956898</v>
      </c>
      <c r="W132" s="42">
        <v>76.5771286919767</v>
      </c>
      <c r="X132" s="42">
        <v>76.663911029180</v>
      </c>
      <c r="Y132" s="42">
        <v>75.73536361831999</v>
      </c>
      <c r="Z132" s="42">
        <v>75.00971937030999</v>
      </c>
      <c r="AA132" s="42">
        <v>74.37670436813001</v>
      </c>
      <c r="AB132" s="42">
        <v>73.280985461870</v>
      </c>
      <c r="AC132" s="42">
        <v>72.288828233540</v>
      </c>
      <c r="AD132" s="42">
        <v>71.25517858320001</v>
      </c>
      <c r="AE132" s="42">
        <v>70.4213421597</v>
      </c>
      <c r="AF132" s="42">
        <v>69.509347006620</v>
      </c>
      <c r="AG132" s="42">
        <v>68.607076903250</v>
      </c>
      <c r="AH132" s="42">
        <v>67.6407523163</v>
      </c>
      <c r="AI132" s="42">
        <v>66.581550270650</v>
      </c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9"/>
    </row>
    <row r="133" ht="14.5" customHeight="1">
      <c r="A133" s="13"/>
      <c r="B133" s="12"/>
      <c r="C133" s="12"/>
      <c r="D133" s="12"/>
      <c r="E133" s="12"/>
      <c r="F133" s="12"/>
      <c r="G133" s="12"/>
      <c r="H133" s="12"/>
      <c r="I133" t="s" s="21">
        <v>202</v>
      </c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>
        <v>75.38327642910851</v>
      </c>
      <c r="U133" s="42">
        <v>75.9223823428959</v>
      </c>
      <c r="V133" s="42">
        <v>72.7815010315397</v>
      </c>
      <c r="W133" s="42">
        <v>71.2975098609467</v>
      </c>
      <c r="X133" s="42">
        <v>69.886355908130</v>
      </c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9"/>
    </row>
    <row r="134" ht="14.5" customHeight="1">
      <c r="A134" s="13"/>
      <c r="B134" s="12"/>
      <c r="C134" s="12"/>
      <c r="D134" s="12"/>
      <c r="E134" s="12"/>
      <c r="F134" s="12"/>
      <c r="G134" s="12"/>
      <c r="H134" s="12"/>
      <c r="I134" t="s" s="21">
        <v>182</v>
      </c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>
        <v>72.7815010315397</v>
      </c>
      <c r="W134" s="42">
        <v>71.2975098609467</v>
      </c>
      <c r="X134" s="42">
        <v>69.886355908130</v>
      </c>
      <c r="Y134" s="42">
        <v>68.345065887270</v>
      </c>
      <c r="Z134" s="42">
        <v>65.768235158260</v>
      </c>
      <c r="AA134" s="42">
        <v>63.411124797080</v>
      </c>
      <c r="AB134" s="42">
        <v>60.153803180820</v>
      </c>
      <c r="AC134" s="42">
        <v>57.227853782490</v>
      </c>
      <c r="AD134" s="42">
        <v>54.821266492150</v>
      </c>
      <c r="AE134" s="42">
        <v>52.975794828650</v>
      </c>
      <c r="AF134" s="42">
        <v>51.427506965570</v>
      </c>
      <c r="AG134" s="42">
        <v>49.9463679722</v>
      </c>
      <c r="AH134" s="42">
        <v>48.142580835250</v>
      </c>
      <c r="AI134" s="42">
        <v>46.2565817596</v>
      </c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9"/>
    </row>
    <row r="135" ht="14.5" customHeight="1">
      <c r="A135" s="13"/>
      <c r="B135" s="12"/>
      <c r="C135" s="12"/>
      <c r="D135" s="12"/>
      <c r="E135" s="12"/>
      <c r="F135" s="12"/>
      <c r="G135" s="12"/>
      <c r="H135" s="12"/>
      <c r="I135" t="s" s="21">
        <v>203</v>
      </c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>
        <f>V142</f>
        <v>72.7815010315397</v>
      </c>
      <c r="W135" s="42">
        <f>W142</f>
        <v>71.2975098609467</v>
      </c>
      <c r="X135" s="42">
        <f>X142</f>
        <v>68.99096837470999</v>
      </c>
      <c r="Y135" s="42">
        <f>Y142</f>
        <v>67.00756128666001</v>
      </c>
      <c r="Z135" s="42">
        <f>Z142</f>
        <v>63.878612197160</v>
      </c>
      <c r="AA135" s="42">
        <f>AA142</f>
        <v>61.016101015310</v>
      </c>
      <c r="AB135" s="42">
        <f>AB142</f>
        <v>57.024821154820</v>
      </c>
      <c r="AC135" s="42">
        <f>AC142</f>
        <v>53.482624450970</v>
      </c>
      <c r="AD135" s="42">
        <f>AD142</f>
        <v>50.721588831</v>
      </c>
      <c r="AE135" s="42">
        <f>AE142</f>
        <v>51.042426268010</v>
      </c>
      <c r="AF135" s="42">
        <f>AF142</f>
        <v>49.073866164160</v>
      </c>
      <c r="AG135" s="42">
        <f>AG142</f>
        <v>47.072558756010</v>
      </c>
      <c r="AH135" s="42">
        <f>AH142</f>
        <v>44.654207604790</v>
      </c>
      <c r="AI135" s="42">
        <f>AI142</f>
        <v>42.161622227870</v>
      </c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9"/>
    </row>
    <row r="136" ht="14.5" customHeight="1">
      <c r="A136" s="13"/>
      <c r="B136" s="12"/>
      <c r="C136" s="12"/>
      <c r="D136" s="12"/>
      <c r="E136" s="12"/>
      <c r="F136" s="12"/>
      <c r="G136" s="12"/>
      <c r="H136" s="12"/>
      <c r="I136" t="s" s="21">
        <v>185</v>
      </c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>
        <f>W143-W142</f>
        <v>0</v>
      </c>
      <c r="X136" s="42">
        <f>X143-X142</f>
        <v>2.677104270650</v>
      </c>
      <c r="Y136" s="42">
        <f>Y143-Y142</f>
        <v>4.940013571420</v>
      </c>
      <c r="Z136" s="42">
        <f>Z143-Z142</f>
        <v>5.986911208840</v>
      </c>
      <c r="AA136" s="42">
        <f>AA143-AA142</f>
        <v>6.937935236790</v>
      </c>
      <c r="AB136" s="42">
        <f>AB143-AB142</f>
        <v>8.658420654280</v>
      </c>
      <c r="AC136" s="42">
        <f>AC143-AC142</f>
        <v>9.368814718750</v>
      </c>
      <c r="AD136" s="42">
        <f>AD143-AD142</f>
        <v>9.604376862990</v>
      </c>
      <c r="AE136" s="42">
        <f>AE143-AE142</f>
        <v>5.413577612270</v>
      </c>
      <c r="AF136" s="42">
        <f>AF143-AF142</f>
        <v>6.336006562760</v>
      </c>
      <c r="AG136" s="42">
        <f>AG143-AG142</f>
        <v>7.215711420250</v>
      </c>
      <c r="AH136" s="42">
        <f>AH143-AH142</f>
        <v>8.438864758710</v>
      </c>
      <c r="AI136" s="42">
        <f>AI143-AI142</f>
        <v>10.1183843021</v>
      </c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9"/>
    </row>
    <row r="137" ht="14.5" customHeight="1">
      <c r="A137" s="13"/>
      <c r="B137" s="12"/>
      <c r="C137" s="12"/>
      <c r="D137" s="12"/>
      <c r="E137" s="12"/>
      <c r="F137" s="12"/>
      <c r="G137" s="12"/>
      <c r="H137" s="12"/>
      <c r="I137" s="1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>
        <f>V144-V143</f>
        <v>5.3575696641501</v>
      </c>
      <c r="W137" s="42">
        <f>W144-W143</f>
        <v>5.279618831030</v>
      </c>
      <c r="X137" s="42">
        <f>X144-X143</f>
        <v>4.5876915724</v>
      </c>
      <c r="Y137" s="42">
        <f>Y144-Y143</f>
        <v>2.797317574630</v>
      </c>
      <c r="Z137" s="42">
        <f>Z144-Z143</f>
        <v>3.635899797210</v>
      </c>
      <c r="AA137" s="42">
        <f>AA144-AA143</f>
        <v>4.419919744260</v>
      </c>
      <c r="AB137" s="42">
        <f>AB144-AB143</f>
        <v>4.908126406770</v>
      </c>
      <c r="AC137" s="42">
        <f>AC144-AC143</f>
        <v>6.2505175523</v>
      </c>
      <c r="AD137" s="42">
        <f>AD144-AD143</f>
        <v>7.592695848060</v>
      </c>
      <c r="AE137" s="42">
        <f>AE144-AE143</f>
        <v>13.075947878780</v>
      </c>
      <c r="AF137" s="42">
        <f>AF144-AF143</f>
        <v>13.048580238290</v>
      </c>
      <c r="AG137" s="42">
        <f>AG144-AG143</f>
        <v>12.9591057508</v>
      </c>
      <c r="AH137" s="42">
        <f>AH144-AH143</f>
        <v>12.777433622340</v>
      </c>
      <c r="AI137" s="42">
        <f>AI144-AI143</f>
        <v>12.100986098950</v>
      </c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9"/>
    </row>
    <row r="138" ht="14.5" customHeight="1">
      <c r="A138" s="13"/>
      <c r="B138" s="12"/>
      <c r="C138" s="12"/>
      <c r="D138" s="12"/>
      <c r="E138" s="12"/>
      <c r="F138" s="12"/>
      <c r="G138" s="12"/>
      <c r="H138" s="12"/>
      <c r="I138" t="s" s="21">
        <v>186</v>
      </c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>
        <f>W145-W144</f>
        <v>0</v>
      </c>
      <c r="X138" s="42">
        <f>X145-X144</f>
        <v>0.814245370650</v>
      </c>
      <c r="Y138" s="42">
        <f>Y145-Y144</f>
        <v>3.451649907420</v>
      </c>
      <c r="Z138" s="42">
        <f>Z145-Z144</f>
        <v>4.351956639840</v>
      </c>
      <c r="AA138" s="42">
        <f>AA145-AA144</f>
        <v>5.269386240790</v>
      </c>
      <c r="AB138" s="42">
        <f>AB145-AB144</f>
        <v>6.868507714280</v>
      </c>
      <c r="AC138" s="42">
        <f>AC145-AC144</f>
        <v>7.284085498750</v>
      </c>
      <c r="AD138" s="42">
        <f>AD145-AD144</f>
        <v>7.032762842990</v>
      </c>
      <c r="AE138" s="42">
        <f>AE145-AE144</f>
        <v>2.201536812270</v>
      </c>
      <c r="AF138" s="42">
        <f>AF145-AF144</f>
        <v>2.591766862760</v>
      </c>
      <c r="AG138" s="42">
        <f>AG145-AG144</f>
        <v>3.075832070250</v>
      </c>
      <c r="AH138" s="42">
        <f>AH145-AH144</f>
        <v>3.907867378710</v>
      </c>
      <c r="AI138" s="42">
        <f>AI145-AI144</f>
        <v>5.2612547421</v>
      </c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9"/>
    </row>
    <row r="139" ht="14.5" customHeight="1">
      <c r="A139" s="13"/>
      <c r="B139" s="12"/>
      <c r="C139" s="12"/>
      <c r="D139" s="12"/>
      <c r="E139" s="12"/>
      <c r="F139" s="12"/>
      <c r="G139" s="12"/>
      <c r="H139" s="12"/>
      <c r="I139" t="s" s="21">
        <v>204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42">
        <f t="shared" si="105" ref="V139:Y139">290/4</f>
        <v>72.5</v>
      </c>
      <c r="W139" s="42">
        <f t="shared" si="105"/>
        <v>72.5</v>
      </c>
      <c r="X139" s="42">
        <f t="shared" si="105"/>
        <v>72.5</v>
      </c>
      <c r="Y139" s="42">
        <f t="shared" si="105"/>
        <v>72.5</v>
      </c>
      <c r="Z139" s="42">
        <v>61</v>
      </c>
      <c r="AA139" s="42">
        <v>61</v>
      </c>
      <c r="AB139" s="42">
        <v>61</v>
      </c>
      <c r="AC139" s="42">
        <v>61</v>
      </c>
      <c r="AD139" s="42">
        <v>61</v>
      </c>
      <c r="AE139" s="42">
        <v>48</v>
      </c>
      <c r="AF139" s="42">
        <v>48</v>
      </c>
      <c r="AG139" s="42">
        <v>48</v>
      </c>
      <c r="AH139" s="42">
        <v>48</v>
      </c>
      <c r="AI139" s="42">
        <v>48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9"/>
    </row>
    <row r="140" ht="14.5" customHeight="1">
      <c r="A140" s="13"/>
      <c r="B140" s="12"/>
      <c r="C140" s="12"/>
      <c r="D140" s="12"/>
      <c r="E140" s="12"/>
      <c r="F140" s="12"/>
      <c r="G140" s="12"/>
      <c r="H140" s="12"/>
      <c r="I140" t="s" s="21">
        <v>205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42">
        <f t="shared" si="109" ref="V140:Y140">283/4</f>
        <v>70.75</v>
      </c>
      <c r="W140" s="42">
        <f t="shared" si="109"/>
        <v>70.75</v>
      </c>
      <c r="X140" s="42">
        <f t="shared" si="109"/>
        <v>70.75</v>
      </c>
      <c r="Y140" s="42">
        <f t="shared" si="109"/>
        <v>70.75</v>
      </c>
      <c r="Z140" s="42">
        <f t="shared" si="113" ref="Z140:AD140">290/5</f>
        <v>58</v>
      </c>
      <c r="AA140" s="42">
        <f t="shared" si="113"/>
        <v>58</v>
      </c>
      <c r="AB140" s="42">
        <f t="shared" si="113"/>
        <v>58</v>
      </c>
      <c r="AC140" s="42">
        <f t="shared" si="113"/>
        <v>58</v>
      </c>
      <c r="AD140" s="42">
        <f t="shared" si="113"/>
        <v>58</v>
      </c>
      <c r="AE140" s="54">
        <f t="shared" si="118" ref="AE140:AI140">222/5</f>
        <v>44.4</v>
      </c>
      <c r="AF140" s="54">
        <f t="shared" si="118"/>
        <v>44.4</v>
      </c>
      <c r="AG140" s="54">
        <f t="shared" si="118"/>
        <v>44.4</v>
      </c>
      <c r="AH140" s="54">
        <f t="shared" si="118"/>
        <v>44.4</v>
      </c>
      <c r="AI140" s="54">
        <f t="shared" si="118"/>
        <v>44.4</v>
      </c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9"/>
    </row>
    <row r="141" ht="14.5" customHeight="1">
      <c r="A141" s="1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4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9"/>
    </row>
    <row r="142" ht="14.5" customHeight="1">
      <c r="A142" s="13"/>
      <c r="B142" s="12"/>
      <c r="C142" s="12"/>
      <c r="D142" s="12"/>
      <c r="E142" s="12"/>
      <c r="F142" s="12"/>
      <c r="G142" s="12"/>
      <c r="H142" s="12"/>
      <c r="I142" t="s" s="56">
        <v>187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42">
        <v>72.7815010315397</v>
      </c>
      <c r="W142" s="42">
        <v>71.2975098609467</v>
      </c>
      <c r="X142" s="42">
        <v>68.99096837470999</v>
      </c>
      <c r="Y142" s="42">
        <v>67.00756128666001</v>
      </c>
      <c r="Z142" s="42">
        <v>63.878612197160</v>
      </c>
      <c r="AA142" s="42">
        <v>61.016101015310</v>
      </c>
      <c r="AB142" s="42">
        <v>57.024821154820</v>
      </c>
      <c r="AC142" s="42">
        <v>53.482624450970</v>
      </c>
      <c r="AD142" s="42">
        <v>50.721588831</v>
      </c>
      <c r="AE142" s="42">
        <v>51.042426268010</v>
      </c>
      <c r="AF142" s="42">
        <v>49.073866164160</v>
      </c>
      <c r="AG142" s="42">
        <v>47.072558756010</v>
      </c>
      <c r="AH142" s="42">
        <v>44.654207604790</v>
      </c>
      <c r="AI142" s="42">
        <v>42.161622227870</v>
      </c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9"/>
    </row>
    <row r="143" ht="14.5" customHeight="1">
      <c r="A143" s="13"/>
      <c r="B143" s="12"/>
      <c r="C143" s="12"/>
      <c r="D143" s="12"/>
      <c r="E143" s="12"/>
      <c r="F143" s="12"/>
      <c r="G143" s="12"/>
      <c r="H143" s="12"/>
      <c r="I143" t="s" s="56">
        <v>188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42">
        <v>72.7815010315397</v>
      </c>
      <c r="W143" s="42">
        <v>71.2975098609467</v>
      </c>
      <c r="X143" s="42">
        <v>71.668072645360</v>
      </c>
      <c r="Y143" s="42">
        <v>71.947574858080</v>
      </c>
      <c r="Z143" s="42">
        <v>69.86552340599999</v>
      </c>
      <c r="AA143" s="42">
        <v>67.9540362521</v>
      </c>
      <c r="AB143" s="42">
        <v>65.6832418091</v>
      </c>
      <c r="AC143" s="42">
        <v>62.851439169720</v>
      </c>
      <c r="AD143" s="42">
        <v>60.325965693990</v>
      </c>
      <c r="AE143" s="42">
        <v>56.456003880280</v>
      </c>
      <c r="AF143" s="42">
        <v>55.409872726920</v>
      </c>
      <c r="AG143" s="42">
        <v>54.288270176260</v>
      </c>
      <c r="AH143" s="42">
        <v>53.0930723635</v>
      </c>
      <c r="AI143" s="42">
        <v>52.280006529970</v>
      </c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9"/>
    </row>
    <row r="144" ht="14.5" customHeight="1">
      <c r="A144" s="13"/>
      <c r="B144" s="12"/>
      <c r="C144" s="12"/>
      <c r="D144" s="12"/>
      <c r="E144" s="12"/>
      <c r="F144" s="12"/>
      <c r="G144" s="12"/>
      <c r="H144" s="12"/>
      <c r="I144" t="s" s="56">
        <v>189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42"/>
      <c r="U144" s="42"/>
      <c r="V144" s="42">
        <v>78.1390706956898</v>
      </c>
      <c r="W144" s="42">
        <v>76.5771286919767</v>
      </c>
      <c r="X144" s="42">
        <v>76.255764217760</v>
      </c>
      <c r="Y144" s="42">
        <v>74.744892432710</v>
      </c>
      <c r="Z144" s="42">
        <v>73.501423203210</v>
      </c>
      <c r="AA144" s="42">
        <v>72.373955996360</v>
      </c>
      <c r="AB144" s="42">
        <v>70.59136821587001</v>
      </c>
      <c r="AC144" s="42">
        <v>69.10195672202001</v>
      </c>
      <c r="AD144" s="42">
        <v>67.918661542050</v>
      </c>
      <c r="AE144" s="42">
        <v>69.53195175905999</v>
      </c>
      <c r="AF144" s="42">
        <v>68.458452965210</v>
      </c>
      <c r="AG144" s="42">
        <v>67.24737592706001</v>
      </c>
      <c r="AH144" s="42">
        <v>65.870505985840</v>
      </c>
      <c r="AI144" s="42">
        <v>64.380992628920</v>
      </c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9"/>
    </row>
    <row r="145" ht="14.5" customHeight="1">
      <c r="A145" s="13"/>
      <c r="B145" s="12"/>
      <c r="C145" s="12"/>
      <c r="D145" s="12"/>
      <c r="E145" s="12"/>
      <c r="F145" s="12"/>
      <c r="G145" s="12"/>
      <c r="H145" s="12"/>
      <c r="I145" t="s" s="56">
        <v>190</v>
      </c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42"/>
      <c r="U145" s="42"/>
      <c r="V145" s="42">
        <v>78.1390706956898</v>
      </c>
      <c r="W145" s="42">
        <v>76.5771286919767</v>
      </c>
      <c r="X145" s="42">
        <v>77.070009588410</v>
      </c>
      <c r="Y145" s="42">
        <v>78.19654234012999</v>
      </c>
      <c r="Z145" s="42">
        <v>77.85337984305001</v>
      </c>
      <c r="AA145" s="42">
        <v>77.64334223714999</v>
      </c>
      <c r="AB145" s="42">
        <v>77.45987593015001</v>
      </c>
      <c r="AC145" s="42">
        <v>76.38604222076999</v>
      </c>
      <c r="AD145" s="42">
        <v>74.951424385040</v>
      </c>
      <c r="AE145" s="42">
        <v>71.733488571330</v>
      </c>
      <c r="AF145" s="42">
        <v>71.050219827970</v>
      </c>
      <c r="AG145" s="42">
        <v>70.32320799731001</v>
      </c>
      <c r="AH145" s="42">
        <v>69.77837336455001</v>
      </c>
      <c r="AI145" s="42">
        <v>69.64224737102001</v>
      </c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9"/>
    </row>
    <row r="146" ht="14.5" customHeight="1">
      <c r="A146" s="1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42"/>
      <c r="U146" s="42"/>
      <c r="V146" s="42"/>
      <c r="W146" s="37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9"/>
    </row>
    <row r="147" ht="14.5" customHeight="1">
      <c r="A147" s="1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37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9"/>
    </row>
    <row r="148" ht="14.5" customHeight="1">
      <c r="A148" s="1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42"/>
      <c r="T148" s="12"/>
      <c r="U148" s="12"/>
      <c r="V148" s="42"/>
      <c r="W148" s="42"/>
      <c r="X148" s="4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9"/>
    </row>
    <row r="149" ht="14.5" customHeight="1">
      <c r="A149" s="1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42"/>
      <c r="T149" s="42"/>
      <c r="U149" s="42"/>
      <c r="V149" s="42"/>
      <c r="W149" s="4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9"/>
    </row>
    <row r="150" ht="14.5" customHeight="1">
      <c r="A150" t="s" s="33">
        <v>24</v>
      </c>
      <c r="B150" t="s" s="21">
        <v>25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9"/>
    </row>
    <row r="151" ht="14.5" customHeight="1">
      <c r="A151" s="1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9"/>
    </row>
    <row r="152" ht="14.5" customHeight="1">
      <c r="A152" s="13"/>
      <c r="B152" s="12"/>
      <c r="C152" s="12"/>
      <c r="D152" s="12"/>
      <c r="E152" s="12"/>
      <c r="F152" s="12"/>
      <c r="G152" s="12"/>
      <c r="H152" s="12"/>
      <c r="I152" t="s" s="34">
        <v>164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9"/>
    </row>
    <row r="153" ht="14.5" customHeight="1">
      <c r="A153" s="13"/>
      <c r="B153" s="12"/>
      <c r="C153" s="12"/>
      <c r="D153" s="12"/>
      <c r="E153" s="12"/>
      <c r="F153" s="12"/>
      <c r="G153" s="12"/>
      <c r="H153" s="12"/>
      <c r="I153" s="12"/>
      <c r="J153" s="35">
        <v>2020</v>
      </c>
      <c r="K153" s="35">
        <v>2021</v>
      </c>
      <c r="L153" s="35">
        <v>2022</v>
      </c>
      <c r="M153" s="35">
        <v>2023</v>
      </c>
      <c r="N153" s="35">
        <v>2024</v>
      </c>
      <c r="O153" s="35">
        <v>2025</v>
      </c>
      <c r="P153" s="35">
        <v>2026</v>
      </c>
      <c r="Q153" s="35">
        <v>2027</v>
      </c>
      <c r="R153" s="35">
        <v>2028</v>
      </c>
      <c r="S153" s="35">
        <v>2029</v>
      </c>
      <c r="T153" s="35">
        <v>2030</v>
      </c>
      <c r="U153" s="59"/>
      <c r="V153" s="59"/>
      <c r="W153" s="60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9"/>
    </row>
    <row r="154" ht="14.5" customHeight="1">
      <c r="A154" s="13"/>
      <c r="B154" s="12"/>
      <c r="C154" s="12"/>
      <c r="D154" s="12"/>
      <c r="E154" s="12"/>
      <c r="F154" s="12"/>
      <c r="G154" s="12"/>
      <c r="H154" s="12"/>
      <c r="I154" t="s" s="36">
        <v>206</v>
      </c>
      <c r="J154" s="37">
        <v>34.7775252910867</v>
      </c>
      <c r="K154" s="37">
        <v>34.8021817446642</v>
      </c>
      <c r="L154" s="37">
        <v>33.984774073613</v>
      </c>
      <c r="M154" s="37">
        <v>33.350265938308</v>
      </c>
      <c r="N154" s="37">
        <v>33.2185637361155</v>
      </c>
      <c r="O154" s="37">
        <v>33.20010865</v>
      </c>
      <c r="P154" s="37">
        <v>33.20654</v>
      </c>
      <c r="Q154" s="37">
        <v>33.11931809</v>
      </c>
      <c r="R154" s="37">
        <v>33.12279683</v>
      </c>
      <c r="S154" s="37">
        <v>32.79140245</v>
      </c>
      <c r="T154" s="37">
        <v>32.46504961</v>
      </c>
      <c r="U154" s="37"/>
      <c r="V154" s="37"/>
      <c r="W154" s="46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9"/>
    </row>
    <row r="155" ht="14.5" customHeight="1">
      <c r="A155" s="13"/>
      <c r="B155" s="12"/>
      <c r="C155" s="12"/>
      <c r="D155" s="12"/>
      <c r="E155" s="12"/>
      <c r="F155" s="12"/>
      <c r="G155" s="12"/>
      <c r="H155" s="12"/>
      <c r="I155" t="s" s="36">
        <v>207</v>
      </c>
      <c r="J155" s="37">
        <v>2.8617469259738</v>
      </c>
      <c r="K155" s="37">
        <v>2.82029410281587</v>
      </c>
      <c r="L155" s="37">
        <v>2.78829088849181</v>
      </c>
      <c r="M155" s="37">
        <v>2.77001523569293</v>
      </c>
      <c r="N155" s="37">
        <v>2.75411313116161</v>
      </c>
      <c r="O155" s="37">
        <v>2.79780825</v>
      </c>
      <c r="P155" s="37">
        <v>2.792373227</v>
      </c>
      <c r="Q155" s="37">
        <v>2.663000639</v>
      </c>
      <c r="R155" s="37">
        <v>2.542806225</v>
      </c>
      <c r="S155" s="37">
        <v>2.440777921</v>
      </c>
      <c r="T155" s="37">
        <v>2.342252841</v>
      </c>
      <c r="U155" s="37"/>
      <c r="V155" s="37"/>
      <c r="W155" s="37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9"/>
    </row>
    <row r="156" ht="14.5" customHeight="1">
      <c r="A156" s="13"/>
      <c r="B156" s="12"/>
      <c r="C156" s="12"/>
      <c r="D156" s="12"/>
      <c r="E156" s="12"/>
      <c r="F156" s="12"/>
      <c r="G156" s="12"/>
      <c r="H156" s="12"/>
      <c r="I156" t="s" s="36">
        <v>208</v>
      </c>
      <c r="J156" s="37">
        <v>34.0219661311866</v>
      </c>
      <c r="K156" s="37">
        <v>34.0219661311866</v>
      </c>
      <c r="L156" s="37">
        <v>34.0219661311866</v>
      </c>
      <c r="M156" s="37">
        <v>34.0219661311866</v>
      </c>
      <c r="N156" s="37">
        <v>34.0219661311866</v>
      </c>
      <c r="O156" s="37">
        <v>34.0219661311866</v>
      </c>
      <c r="P156" s="37">
        <v>34.0219661311866</v>
      </c>
      <c r="Q156" s="37">
        <v>34.0219661311866</v>
      </c>
      <c r="R156" s="37">
        <v>34.0219661311866</v>
      </c>
      <c r="S156" s="37">
        <v>34.0219661311866</v>
      </c>
      <c r="T156" s="37">
        <v>34.0219661311866</v>
      </c>
      <c r="U156" s="37"/>
      <c r="V156" s="37"/>
      <c r="W156" s="37"/>
      <c r="X156" s="28"/>
      <c r="Y156" s="28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9"/>
    </row>
    <row r="157" ht="14.5" customHeight="1">
      <c r="A157" s="13"/>
      <c r="B157" s="12"/>
      <c r="C157" s="12"/>
      <c r="D157" s="12"/>
      <c r="E157" s="12"/>
      <c r="F157" s="12"/>
      <c r="G157" s="12"/>
      <c r="H157" s="12"/>
      <c r="I157" t="s" s="36">
        <v>209</v>
      </c>
      <c r="J157" s="37">
        <v>37.875598766468</v>
      </c>
      <c r="K157" s="37">
        <v>37.873109496880</v>
      </c>
      <c r="L157" s="37">
        <v>37.0146215919354</v>
      </c>
      <c r="M157" s="37">
        <v>36.2949939530403</v>
      </c>
      <c r="N157" s="37">
        <v>35.708394487</v>
      </c>
      <c r="O157" s="37">
        <v>35.332686297</v>
      </c>
      <c r="P157" s="37">
        <v>34.950653814</v>
      </c>
      <c r="Q157" s="37">
        <v>34.363853345</v>
      </c>
      <c r="R157" s="37">
        <v>33.880535606</v>
      </c>
      <c r="S157" s="37">
        <v>33.103365371</v>
      </c>
      <c r="T157" s="37">
        <v>32.344124673</v>
      </c>
      <c r="U157" s="37"/>
      <c r="V157" s="37"/>
      <c r="W157" s="37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9"/>
    </row>
    <row r="158" ht="14.5" customHeight="1">
      <c r="A158" s="13"/>
      <c r="B158" s="12"/>
      <c r="C158" s="12"/>
      <c r="D158" s="12"/>
      <c r="E158" s="12"/>
      <c r="F158" s="12"/>
      <c r="G158" s="12"/>
      <c r="H158" s="12"/>
      <c r="I158" t="s" s="36">
        <v>210</v>
      </c>
      <c r="J158" s="37">
        <v>37.875598766468</v>
      </c>
      <c r="K158" s="37">
        <v>37.873109496880</v>
      </c>
      <c r="L158" s="37">
        <v>37.0146215919354</v>
      </c>
      <c r="M158" s="37">
        <v>36.2949939530403</v>
      </c>
      <c r="N158" s="37">
        <v>36.373076003</v>
      </c>
      <c r="O158" s="37">
        <v>36.655424275</v>
      </c>
      <c r="P158" s="37">
        <v>37.003861204</v>
      </c>
      <c r="Q158" s="37">
        <v>37.126915333</v>
      </c>
      <c r="R158" s="37">
        <v>37.349793841</v>
      </c>
      <c r="S158" s="37">
        <v>37.235910968</v>
      </c>
      <c r="T158" s="37">
        <v>37.126460535</v>
      </c>
      <c r="U158" s="37"/>
      <c r="V158" s="37"/>
      <c r="W158" s="37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9"/>
    </row>
    <row r="159" ht="14.5" customHeight="1">
      <c r="A159" s="13"/>
      <c r="B159" s="12"/>
      <c r="C159" s="12"/>
      <c r="D159" s="12"/>
      <c r="E159" s="12"/>
      <c r="F159" s="12"/>
      <c r="G159" s="12"/>
      <c r="H159" s="12"/>
      <c r="I159" t="s" s="36">
        <v>211</v>
      </c>
      <c r="J159" s="37">
        <f>J158-J157</f>
        <v>0</v>
      </c>
      <c r="K159" s="37">
        <f>K158-K157</f>
        <v>0</v>
      </c>
      <c r="L159" s="37">
        <f>L158-L157</f>
        <v>0</v>
      </c>
      <c r="M159" s="37">
        <f>M158-M157</f>
        <v>0</v>
      </c>
      <c r="N159" s="37">
        <f>N158-N157</f>
        <v>0.664681516</v>
      </c>
      <c r="O159" s="37">
        <f>O158-O157</f>
        <v>1.322737978</v>
      </c>
      <c r="P159" s="37">
        <f>P158-P157</f>
        <v>2.05320739</v>
      </c>
      <c r="Q159" s="37">
        <f>Q158-Q157</f>
        <v>2.763061988</v>
      </c>
      <c r="R159" s="37">
        <f>R158-R157</f>
        <v>3.469258235</v>
      </c>
      <c r="S159" s="37">
        <f>S158-S157</f>
        <v>4.132545597</v>
      </c>
      <c r="T159" s="37">
        <f>T158-T157</f>
        <v>4.782335862</v>
      </c>
      <c r="U159" s="37"/>
      <c r="V159" s="37"/>
      <c r="W159" s="37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9"/>
    </row>
    <row r="160" ht="14.5" customHeight="1">
      <c r="A160" s="13"/>
      <c r="B160" s="12"/>
      <c r="C160" s="12"/>
      <c r="D160" s="12"/>
      <c r="E160" s="12"/>
      <c r="F160" s="12"/>
      <c r="G160" s="12"/>
      <c r="H160" s="12"/>
      <c r="I160" s="12"/>
      <c r="J160" s="37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37"/>
      <c r="W160" s="37"/>
      <c r="X160" s="37"/>
      <c r="Y160" s="37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9"/>
    </row>
    <row r="161" ht="14.5" customHeight="1">
      <c r="A161" s="1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9"/>
    </row>
    <row r="162" ht="14.5" customHeight="1">
      <c r="A162" s="13"/>
      <c r="B162" s="12"/>
      <c r="C162" s="12"/>
      <c r="D162" s="12"/>
      <c r="E162" s="12"/>
      <c r="F162" s="12"/>
      <c r="G162" s="12"/>
      <c r="H162" s="12"/>
      <c r="I162" s="1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9"/>
    </row>
    <row r="163" ht="14.5" customHeight="1">
      <c r="A163" s="13"/>
      <c r="B163" s="12"/>
      <c r="C163" s="12"/>
      <c r="D163" s="12"/>
      <c r="E163" s="12"/>
      <c r="F163" s="12"/>
      <c r="G163" s="12"/>
      <c r="H163" s="12"/>
      <c r="I163" s="12"/>
      <c r="J163" s="37"/>
      <c r="K163" s="37"/>
      <c r="L163" s="37"/>
      <c r="M163" s="37"/>
      <c r="N163" s="37"/>
      <c r="O163" s="37"/>
      <c r="P163" s="37"/>
      <c r="Q163" s="46"/>
      <c r="R163" s="37"/>
      <c r="S163" s="37"/>
      <c r="T163" s="37"/>
      <c r="U163" s="37"/>
      <c r="V163" s="37"/>
      <c r="W163" s="37"/>
      <c r="X163" s="37"/>
      <c r="Y163" s="37"/>
      <c r="Z163" s="37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9"/>
    </row>
    <row r="164" ht="14.5" customHeight="1">
      <c r="A164" s="13"/>
      <c r="B164" s="12"/>
      <c r="C164" s="12"/>
      <c r="D164" s="12"/>
      <c r="E164" s="12"/>
      <c r="F164" s="12"/>
      <c r="G164" s="12"/>
      <c r="H164" s="12"/>
      <c r="I164" s="1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9"/>
    </row>
    <row r="165" ht="14.5" customHeight="1">
      <c r="A165" s="13"/>
      <c r="B165" s="12"/>
      <c r="C165" s="12"/>
      <c r="D165" s="12"/>
      <c r="E165" s="12"/>
      <c r="F165" s="12"/>
      <c r="G165" s="12"/>
      <c r="H165" s="12"/>
      <c r="I165" s="1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9"/>
    </row>
    <row r="166" ht="14.5" customHeight="1">
      <c r="A166" s="13"/>
      <c r="B166" s="12"/>
      <c r="C166" s="12"/>
      <c r="D166" s="12"/>
      <c r="E166" s="12"/>
      <c r="F166" s="12"/>
      <c r="G166" s="12"/>
      <c r="H166" s="12"/>
      <c r="I166" s="12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9"/>
    </row>
    <row r="167" ht="14.5" customHeight="1">
      <c r="A167" s="13"/>
      <c r="B167" s="12"/>
      <c r="C167" s="12"/>
      <c r="D167" s="12"/>
      <c r="E167" s="12"/>
      <c r="F167" s="12"/>
      <c r="G167" s="12"/>
      <c r="H167" s="12"/>
      <c r="I167" s="12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9"/>
    </row>
    <row r="168" ht="14.5" customHeight="1">
      <c r="A168" s="13"/>
      <c r="B168" s="12"/>
      <c r="C168" s="12"/>
      <c r="D168" s="12"/>
      <c r="E168" s="12"/>
      <c r="F168" s="12"/>
      <c r="G168" s="12"/>
      <c r="H168" s="12"/>
      <c r="I168" s="12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9"/>
    </row>
    <row r="169" ht="14.5" customHeight="1">
      <c r="A169" s="13"/>
      <c r="B169" s="12"/>
      <c r="C169" s="12"/>
      <c r="D169" s="12"/>
      <c r="E169" s="12"/>
      <c r="F169" s="12"/>
      <c r="G169" s="12"/>
      <c r="H169" s="12"/>
      <c r="I169" s="12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9"/>
    </row>
    <row r="170" ht="14.5" customHeight="1">
      <c r="A170" t="s" s="33">
        <v>26</v>
      </c>
      <c r="B170" t="s" s="21">
        <v>212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9"/>
    </row>
    <row r="171" ht="14.5" customHeight="1">
      <c r="A171" s="1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9"/>
    </row>
    <row r="172" ht="14.5" customHeight="1">
      <c r="A172" s="13"/>
      <c r="B172" s="12"/>
      <c r="C172" s="12"/>
      <c r="D172" s="12"/>
      <c r="E172" s="12"/>
      <c r="F172" s="12"/>
      <c r="G172" s="12"/>
      <c r="H172" s="12"/>
      <c r="I172" t="s" s="61">
        <v>164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9"/>
    </row>
    <row r="173" ht="14.5" customHeight="1">
      <c r="A173" s="13"/>
      <c r="B173" s="12"/>
      <c r="C173" s="12"/>
      <c r="D173" s="12"/>
      <c r="E173" s="12"/>
      <c r="F173" s="12"/>
      <c r="G173" s="12"/>
      <c r="H173" s="12"/>
      <c r="I173" s="12"/>
      <c r="J173" t="s" s="62">
        <v>213</v>
      </c>
      <c r="K173" t="s" s="62">
        <v>214</v>
      </c>
      <c r="L173" t="s" s="62">
        <v>215</v>
      </c>
      <c r="M173" s="12"/>
      <c r="N173" s="59"/>
      <c r="O173" s="59"/>
      <c r="P173" s="59"/>
      <c r="Q173" s="59"/>
      <c r="R173" s="59"/>
      <c r="S173" s="59"/>
      <c r="T173" s="59"/>
      <c r="U173" s="12"/>
      <c r="V173" s="12"/>
      <c r="W173" s="12"/>
      <c r="X173" s="59"/>
      <c r="Y173" s="59"/>
      <c r="Z173" s="59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9"/>
    </row>
    <row r="174" ht="14.5" customHeight="1">
      <c r="A174" s="13"/>
      <c r="B174" s="12"/>
      <c r="C174" s="12"/>
      <c r="D174" s="12"/>
      <c r="E174" s="12"/>
      <c r="F174" s="12"/>
      <c r="G174" s="12"/>
      <c r="H174" s="12"/>
      <c r="I174" t="s" s="36">
        <v>216</v>
      </c>
      <c r="J174" s="37">
        <v>30.2046085250043</v>
      </c>
      <c r="K174" s="37">
        <v>31.7095103024921</v>
      </c>
      <c r="L174" s="37">
        <v>32.46504961</v>
      </c>
      <c r="M174" s="12"/>
      <c r="N174" s="37"/>
      <c r="O174" s="37"/>
      <c r="P174" s="37"/>
      <c r="Q174" s="37"/>
      <c r="R174" s="37"/>
      <c r="S174" s="37"/>
      <c r="T174" s="37"/>
      <c r="U174" s="12"/>
      <c r="V174" s="12"/>
      <c r="W174" s="12"/>
      <c r="X174" s="37"/>
      <c r="Y174" s="37"/>
      <c r="Z174" s="37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9"/>
    </row>
    <row r="175" ht="14.5" customHeight="1">
      <c r="A175" s="13"/>
      <c r="B175" s="12"/>
      <c r="C175" s="12"/>
      <c r="D175" s="12"/>
      <c r="E175" s="12"/>
      <c r="F175" s="12"/>
      <c r="G175" s="12"/>
      <c r="H175" s="12"/>
      <c r="I175" t="s" s="36">
        <v>217</v>
      </c>
      <c r="J175" s="37">
        <v>2.5250941339378</v>
      </c>
      <c r="K175" s="37">
        <v>2.54799968299864</v>
      </c>
      <c r="L175" s="37">
        <v>2.342252841</v>
      </c>
      <c r="M175" s="12"/>
      <c r="N175" s="37"/>
      <c r="O175" s="37"/>
      <c r="P175" s="37"/>
      <c r="Q175" s="37"/>
      <c r="R175" s="37"/>
      <c r="S175" s="37"/>
      <c r="T175" s="37"/>
      <c r="U175" s="12"/>
      <c r="V175" s="12"/>
      <c r="W175" s="12"/>
      <c r="X175" s="37"/>
      <c r="Y175" s="37"/>
      <c r="Z175" s="37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9"/>
    </row>
    <row r="176" ht="14.5" customHeight="1">
      <c r="A176" s="13"/>
      <c r="B176" s="12"/>
      <c r="C176" s="12"/>
      <c r="D176" s="12"/>
      <c r="E176" s="12"/>
      <c r="F176" s="12"/>
      <c r="G176" s="12"/>
      <c r="H176" s="12"/>
      <c r="I176" t="s" s="36">
        <v>208</v>
      </c>
      <c r="J176" s="37">
        <v>34.0219661311866</v>
      </c>
      <c r="K176" s="37">
        <v>34.0219661311866</v>
      </c>
      <c r="L176" s="37">
        <v>34.0219661311866</v>
      </c>
      <c r="M176" s="12"/>
      <c r="N176" s="37"/>
      <c r="O176" s="37"/>
      <c r="P176" s="37"/>
      <c r="Q176" s="37"/>
      <c r="R176" s="37"/>
      <c r="S176" s="37"/>
      <c r="T176" s="37"/>
      <c r="U176" s="12"/>
      <c r="V176" s="12"/>
      <c r="W176" s="12"/>
      <c r="X176" s="37"/>
      <c r="Y176" s="37"/>
      <c r="Z176" s="37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9"/>
    </row>
    <row r="177" ht="14.5" customHeight="1">
      <c r="A177" s="13"/>
      <c r="B177" s="12"/>
      <c r="C177" s="12"/>
      <c r="D177" s="12"/>
      <c r="E177" s="12"/>
      <c r="F177" s="12"/>
      <c r="G177" s="12"/>
      <c r="H177" s="12"/>
      <c r="I177" t="s" s="36">
        <v>209</v>
      </c>
      <c r="J177" s="37"/>
      <c r="K177" s="37">
        <v>33.3201120596401</v>
      </c>
      <c r="L177" s="37">
        <v>32.344124673</v>
      </c>
      <c r="M177" s="12"/>
      <c r="N177" s="37"/>
      <c r="O177" s="37"/>
      <c r="P177" s="37"/>
      <c r="Q177" s="37"/>
      <c r="R177" s="37"/>
      <c r="S177" s="37"/>
      <c r="T177" s="37"/>
      <c r="U177" s="12"/>
      <c r="V177" s="12"/>
      <c r="W177" s="12"/>
      <c r="X177" s="37"/>
      <c r="Y177" s="37"/>
      <c r="Z177" s="37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9"/>
    </row>
    <row r="178" ht="14.5" customHeight="1">
      <c r="A178" s="13"/>
      <c r="B178" s="12"/>
      <c r="C178" s="12"/>
      <c r="D178" s="12"/>
      <c r="E178" s="12"/>
      <c r="F178" s="12"/>
      <c r="G178" s="12"/>
      <c r="H178" s="12"/>
      <c r="I178" t="s" s="36">
        <v>210</v>
      </c>
      <c r="J178" s="37"/>
      <c r="K178" s="37">
        <v>35.3880197866379</v>
      </c>
      <c r="L178" s="37">
        <v>37.126460535</v>
      </c>
      <c r="M178" s="12"/>
      <c r="N178" s="37"/>
      <c r="O178" s="37"/>
      <c r="P178" s="37"/>
      <c r="Q178" s="37"/>
      <c r="R178" s="37"/>
      <c r="S178" s="37"/>
      <c r="T178" s="37"/>
      <c r="U178" s="12"/>
      <c r="V178" s="12"/>
      <c r="W178" s="12"/>
      <c r="X178" s="37"/>
      <c r="Y178" s="47"/>
      <c r="Z178" s="37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9"/>
    </row>
    <row r="179" ht="14.5" customHeight="1">
      <c r="A179" s="13"/>
      <c r="B179" s="12"/>
      <c r="C179" s="12"/>
      <c r="D179" s="12"/>
      <c r="E179" s="12"/>
      <c r="F179" s="12"/>
      <c r="G179" s="12"/>
      <c r="H179" s="12"/>
      <c r="I179" t="s" s="36">
        <v>218</v>
      </c>
      <c r="J179" s="37"/>
      <c r="K179" s="37">
        <v>0.937397925850625</v>
      </c>
      <c r="L179" s="37">
        <v>2.463177778</v>
      </c>
      <c r="M179" s="12"/>
      <c r="N179" s="37"/>
      <c r="O179" s="37"/>
      <c r="P179" s="37"/>
      <c r="Q179" s="37"/>
      <c r="R179" s="37"/>
      <c r="S179" s="37"/>
      <c r="T179" s="37"/>
      <c r="U179" s="12"/>
      <c r="V179" s="12"/>
      <c r="W179" s="12"/>
      <c r="X179" s="37"/>
      <c r="Y179" s="37"/>
      <c r="Z179" s="37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9"/>
    </row>
    <row r="180" ht="14.5" customHeight="1">
      <c r="A180" s="13"/>
      <c r="B180" s="12"/>
      <c r="C180" s="12"/>
      <c r="D180" s="12"/>
      <c r="E180" s="12"/>
      <c r="F180" s="12"/>
      <c r="G180" s="12"/>
      <c r="H180" s="12"/>
      <c r="I180" t="s" s="36">
        <v>219</v>
      </c>
      <c r="J180" s="37"/>
      <c r="K180" s="37">
        <v>1.13050980114713</v>
      </c>
      <c r="L180" s="37">
        <v>2.319158084</v>
      </c>
      <c r="M180" s="12"/>
      <c r="N180" s="37"/>
      <c r="O180" s="37"/>
      <c r="P180" s="37"/>
      <c r="Q180" s="37"/>
      <c r="R180" s="37"/>
      <c r="S180" s="37"/>
      <c r="T180" s="37"/>
      <c r="U180" s="12"/>
      <c r="V180" s="12"/>
      <c r="W180" s="12"/>
      <c r="X180" s="37"/>
      <c r="Y180" s="37"/>
      <c r="Z180" s="37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9"/>
    </row>
    <row r="181" ht="14.5" customHeight="1">
      <c r="A181" s="13"/>
      <c r="B181" s="12"/>
      <c r="C181" s="12"/>
      <c r="D181" s="12"/>
      <c r="E181" s="12"/>
      <c r="F181" s="12"/>
      <c r="G181" s="12"/>
      <c r="H181" s="12"/>
      <c r="I181" s="63"/>
      <c r="J181" s="37"/>
      <c r="K181" s="37"/>
      <c r="L181" s="37"/>
      <c r="M181" s="12"/>
      <c r="N181" s="37"/>
      <c r="O181" s="37"/>
      <c r="P181" s="37"/>
      <c r="Q181" s="37"/>
      <c r="R181" s="37"/>
      <c r="S181" s="37"/>
      <c r="T181" s="37"/>
      <c r="U181" s="12"/>
      <c r="V181" s="12"/>
      <c r="W181" s="12"/>
      <c r="X181" s="37"/>
      <c r="Y181" s="37"/>
      <c r="Z181" s="37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9"/>
    </row>
    <row r="182" ht="14.5" customHeight="1">
      <c r="A182" s="1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37"/>
      <c r="Y182" s="37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9"/>
    </row>
    <row r="183" ht="14.5" customHeight="1">
      <c r="A183" s="1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9"/>
    </row>
    <row r="184" ht="14.5" customHeight="1">
      <c r="A184" s="13"/>
      <c r="B184" s="12"/>
      <c r="C184" s="12"/>
      <c r="D184" s="12"/>
      <c r="E184" s="12"/>
      <c r="F184" s="12"/>
      <c r="G184" s="12"/>
      <c r="H184" s="12"/>
      <c r="I184" s="12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9"/>
    </row>
    <row r="185" ht="14.5" customHeight="1">
      <c r="A185" s="13"/>
      <c r="B185" s="12"/>
      <c r="C185" s="12"/>
      <c r="D185" s="12"/>
      <c r="E185" s="12"/>
      <c r="F185" s="12"/>
      <c r="G185" s="12"/>
      <c r="H185" s="12"/>
      <c r="I185" s="12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9"/>
    </row>
    <row r="186" ht="14.5" customHeight="1">
      <c r="A186" s="13"/>
      <c r="B186" s="12"/>
      <c r="C186" s="12"/>
      <c r="D186" s="12"/>
      <c r="E186" s="12"/>
      <c r="F186" s="12"/>
      <c r="G186" s="12"/>
      <c r="H186" s="12"/>
      <c r="I186" s="12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9"/>
    </row>
    <row r="187" ht="14.5" customHeight="1">
      <c r="A187" s="13"/>
      <c r="B187" s="12"/>
      <c r="C187" s="12"/>
      <c r="D187" s="12"/>
      <c r="E187" s="12"/>
      <c r="F187" s="12"/>
      <c r="G187" s="12"/>
      <c r="H187" s="12"/>
      <c r="I187" s="12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9"/>
    </row>
    <row r="188" ht="14.5" customHeight="1">
      <c r="A188" s="13"/>
      <c r="B188" s="12"/>
      <c r="C188" s="12"/>
      <c r="D188" s="12"/>
      <c r="E188" s="12"/>
      <c r="F188" s="12"/>
      <c r="G188" s="12"/>
      <c r="H188" s="12"/>
      <c r="I188" s="1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9"/>
    </row>
    <row r="189" ht="14.5" customHeight="1">
      <c r="A189" t="s" s="50">
        <v>28</v>
      </c>
      <c r="B189" t="s" s="34">
        <v>220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9"/>
    </row>
    <row r="190" ht="14.5" customHeight="1">
      <c r="A190" s="1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9"/>
    </row>
    <row r="191" ht="14.5" customHeight="1">
      <c r="A191" s="1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9"/>
    </row>
    <row r="192" ht="29" customHeight="1">
      <c r="A192" s="13"/>
      <c r="B192" s="12"/>
      <c r="C192" s="12"/>
      <c r="D192" s="12"/>
      <c r="E192" s="12"/>
      <c r="F192" s="12"/>
      <c r="G192" s="12"/>
      <c r="H192" s="12"/>
      <c r="I192" t="s" s="34">
        <v>164</v>
      </c>
      <c r="J192" t="s" s="45">
        <v>196</v>
      </c>
      <c r="K192" t="s" s="45">
        <v>197</v>
      </c>
      <c r="L192" t="s" s="45">
        <v>198</v>
      </c>
      <c r="M192" t="s" s="45">
        <v>199</v>
      </c>
      <c r="N192" s="12"/>
      <c r="O192" s="57"/>
      <c r="P192" s="57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9"/>
    </row>
    <row r="193" ht="29" customHeight="1">
      <c r="A193" s="13"/>
      <c r="B193" s="12"/>
      <c r="C193" s="12"/>
      <c r="D193" s="12"/>
      <c r="E193" s="12"/>
      <c r="F193" s="12"/>
      <c r="G193" s="12"/>
      <c r="H193" s="12"/>
      <c r="I193" t="s" s="45">
        <v>201</v>
      </c>
      <c r="J193" s="42">
        <v>0</v>
      </c>
      <c r="K193" s="42">
        <v>1.48707522702602</v>
      </c>
      <c r="L193" s="42">
        <v>1.42344880575631</v>
      </c>
      <c r="M193" s="42">
        <v>0</v>
      </c>
      <c r="N193" s="12"/>
      <c r="O193" s="4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9"/>
    </row>
    <row r="194" ht="14.5" customHeight="1">
      <c r="A194" s="13"/>
      <c r="B194" s="12"/>
      <c r="C194" s="12"/>
      <c r="D194" s="12"/>
      <c r="E194" s="12"/>
      <c r="F194" s="12"/>
      <c r="G194" s="12"/>
      <c r="H194" s="12"/>
      <c r="I194" t="s" s="21">
        <v>171</v>
      </c>
      <c r="J194" s="42">
        <v>0</v>
      </c>
      <c r="K194" s="42">
        <v>0.803685435270305</v>
      </c>
      <c r="L194" s="42">
        <v>0</v>
      </c>
      <c r="M194" s="42">
        <v>0</v>
      </c>
      <c r="N194" s="12"/>
      <c r="O194" s="4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9"/>
    </row>
    <row r="195" ht="14.5" customHeight="1">
      <c r="A195" s="13"/>
      <c r="B195" s="12"/>
      <c r="C195" s="12"/>
      <c r="D195" s="12"/>
      <c r="E195" s="12"/>
      <c r="F195" s="12"/>
      <c r="G195" s="12"/>
      <c r="H195" s="12"/>
      <c r="I195" t="s" s="21">
        <v>173</v>
      </c>
      <c r="J195" s="42">
        <v>2.03006052912677</v>
      </c>
      <c r="K195" s="42">
        <v>0.758637750864369</v>
      </c>
      <c r="L195" s="42">
        <v>0</v>
      </c>
      <c r="M195" s="42">
        <v>0</v>
      </c>
      <c r="N195" s="12"/>
      <c r="O195" s="4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9"/>
    </row>
    <row r="196" ht="14.5" customHeight="1">
      <c r="A196" s="13"/>
      <c r="B196" s="12"/>
      <c r="C196" s="12"/>
      <c r="D196" s="12"/>
      <c r="E196" s="12"/>
      <c r="F196" s="12"/>
      <c r="G196" s="12"/>
      <c r="H196" s="12"/>
      <c r="I196" t="s" s="21">
        <v>174</v>
      </c>
      <c r="J196" s="42">
        <v>0</v>
      </c>
      <c r="K196" s="42">
        <v>0.569422026041178</v>
      </c>
      <c r="L196" s="42">
        <v>0</v>
      </c>
      <c r="M196" s="42">
        <v>0</v>
      </c>
      <c r="N196" s="12"/>
      <c r="O196" s="4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9"/>
    </row>
    <row r="197" ht="14.5" customHeight="1">
      <c r="A197" s="13"/>
      <c r="B197" s="12"/>
      <c r="C197" s="12"/>
      <c r="D197" s="12"/>
      <c r="E197" s="12"/>
      <c r="F197" s="12"/>
      <c r="G197" s="12"/>
      <c r="H197" s="12"/>
      <c r="I197" t="s" s="21">
        <v>175</v>
      </c>
      <c r="J197" s="42">
        <v>0</v>
      </c>
      <c r="K197" s="42">
        <v>0</v>
      </c>
      <c r="L197" s="42">
        <v>0</v>
      </c>
      <c r="M197" s="42">
        <v>0.224785581131685</v>
      </c>
      <c r="N197" s="12"/>
      <c r="O197" s="4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9"/>
    </row>
    <row r="198" ht="14.5" customHeight="1">
      <c r="A198" s="13"/>
      <c r="B198" s="12"/>
      <c r="C198" s="12"/>
      <c r="D198" s="12"/>
      <c r="E198" s="12"/>
      <c r="F198" s="12"/>
      <c r="G198" s="12"/>
      <c r="H198" s="12"/>
      <c r="I198" t="s" s="21">
        <v>178</v>
      </c>
      <c r="J198" s="42">
        <v>0</v>
      </c>
      <c r="K198" s="42">
        <v>7.09865049473499</v>
      </c>
      <c r="L198" s="42">
        <v>0</v>
      </c>
      <c r="M198" s="42">
        <v>0</v>
      </c>
      <c r="N198" s="12"/>
      <c r="O198" s="4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9"/>
    </row>
    <row r="199" ht="14.5" customHeight="1">
      <c r="A199" s="13"/>
      <c r="B199" s="12"/>
      <c r="C199" s="12"/>
      <c r="D199" s="12"/>
      <c r="E199" s="12"/>
      <c r="F199" s="12"/>
      <c r="G199" s="12"/>
      <c r="H199" s="12"/>
      <c r="I199" s="12"/>
      <c r="J199" s="42"/>
      <c r="K199" s="42"/>
      <c r="L199" s="42"/>
      <c r="M199" s="42"/>
      <c r="N199" s="42"/>
      <c r="O199" s="4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9"/>
    </row>
    <row r="200" ht="14.5" customHeight="1">
      <c r="A200" s="1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4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9"/>
    </row>
    <row r="201" ht="14.5" customHeight="1">
      <c r="A201" s="1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9"/>
    </row>
    <row r="202" ht="14.5" customHeight="1">
      <c r="A202" s="1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9"/>
    </row>
    <row r="203" ht="14.5" customHeight="1">
      <c r="A203" s="1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9"/>
    </row>
    <row r="204" ht="14.5" customHeight="1">
      <c r="A204" s="1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9"/>
    </row>
    <row r="205" ht="14.5" customHeight="1">
      <c r="A205" s="1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9"/>
    </row>
    <row r="206" ht="14.5" customHeight="1">
      <c r="A206" t="s" s="33">
        <v>30</v>
      </c>
      <c r="B206" t="s" s="21">
        <v>221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9"/>
    </row>
    <row r="207" ht="14.5" customHeight="1">
      <c r="A207" s="1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37"/>
      <c r="P207" s="37"/>
      <c r="Q207" s="37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9"/>
    </row>
    <row r="208" ht="14.5" customHeight="1">
      <c r="A208" s="1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37"/>
      <c r="P208" s="37"/>
      <c r="Q208" s="37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9"/>
    </row>
    <row r="209" ht="14.5" customHeight="1">
      <c r="A209" s="1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37"/>
      <c r="P209" s="37"/>
      <c r="Q209" s="37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9"/>
    </row>
    <row r="210" ht="16.5" customHeight="1">
      <c r="A210" s="13"/>
      <c r="B210" s="12"/>
      <c r="C210" s="12"/>
      <c r="D210" s="12"/>
      <c r="E210" s="12"/>
      <c r="F210" s="12"/>
      <c r="G210" s="12"/>
      <c r="H210" s="12"/>
      <c r="I210" s="28"/>
      <c r="J210" t="s" s="34">
        <v>222</v>
      </c>
      <c r="K210" s="12"/>
      <c r="L210" s="12"/>
      <c r="M210" s="12"/>
      <c r="N210" s="12"/>
      <c r="O210" s="37"/>
      <c r="P210" s="37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9"/>
    </row>
    <row r="211" ht="14.5" customHeight="1">
      <c r="A211" s="13"/>
      <c r="B211" s="12"/>
      <c r="C211" s="12"/>
      <c r="D211" s="12"/>
      <c r="E211" s="12"/>
      <c r="F211" s="12"/>
      <c r="G211" s="12"/>
      <c r="H211" s="12"/>
      <c r="I211" t="s" s="36">
        <v>223</v>
      </c>
      <c r="J211" s="54">
        <v>1.1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9"/>
    </row>
    <row r="212" ht="14.5" customHeight="1">
      <c r="A212" s="13"/>
      <c r="B212" s="12"/>
      <c r="C212" s="12"/>
      <c r="D212" s="12"/>
      <c r="E212" s="12"/>
      <c r="F212" s="12"/>
      <c r="G212" s="12"/>
      <c r="H212" s="12"/>
      <c r="I212" t="s" s="36">
        <v>224</v>
      </c>
      <c r="J212" s="42">
        <v>2.4484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9"/>
    </row>
    <row r="213" ht="14.5" customHeight="1">
      <c r="A213" s="13"/>
      <c r="B213" s="12"/>
      <c r="C213" s="12"/>
      <c r="D213" s="12"/>
      <c r="E213" s="12"/>
      <c r="F213" s="12"/>
      <c r="G213" s="12"/>
      <c r="H213" s="12"/>
      <c r="I213" t="s" s="36">
        <v>225</v>
      </c>
      <c r="J213" s="42">
        <v>2.70109646949556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9"/>
    </row>
    <row r="214" ht="14.5" customHeight="1">
      <c r="A214" s="13"/>
      <c r="B214" s="12"/>
      <c r="C214" s="12"/>
      <c r="D214" s="12"/>
      <c r="E214" s="12"/>
      <c r="F214" s="12"/>
      <c r="G214" s="12"/>
      <c r="H214" s="12"/>
      <c r="I214" t="s" s="36">
        <v>226</v>
      </c>
      <c r="J214" s="42">
        <v>2.12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9"/>
    </row>
    <row r="215" ht="14.5" customHeight="1">
      <c r="A215" s="13"/>
      <c r="B215" s="12"/>
      <c r="C215" s="12"/>
      <c r="D215" s="12"/>
      <c r="E215" s="12"/>
      <c r="F215" s="12"/>
      <c r="G215" s="12"/>
      <c r="H215" s="12"/>
      <c r="I215" t="s" s="36">
        <v>227</v>
      </c>
      <c r="J215" s="42">
        <v>3.922006588727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9"/>
    </row>
    <row r="216" ht="14.5" customHeight="1">
      <c r="A216" s="1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9"/>
    </row>
    <row r="217" ht="14.5" customHeight="1">
      <c r="A217" s="1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9"/>
    </row>
    <row r="218" ht="14.5" customHeight="1">
      <c r="A218" s="1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9"/>
    </row>
    <row r="219" ht="14.5" customHeight="1">
      <c r="A219" s="1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9"/>
    </row>
    <row r="220" ht="14.5" customHeight="1">
      <c r="A220" s="1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9"/>
    </row>
    <row r="221" ht="14.5" customHeight="1">
      <c r="A221" s="1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9"/>
    </row>
    <row r="222" ht="14.5" customHeight="1">
      <c r="A222" s="1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9"/>
    </row>
    <row r="223" ht="14.5" customHeight="1">
      <c r="A223" t="s" s="50">
        <v>32</v>
      </c>
      <c r="B223" t="s" s="34">
        <v>33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9"/>
    </row>
    <row r="224" ht="14.5" customHeight="1">
      <c r="A224" s="1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9"/>
    </row>
    <row r="225" ht="14.5" customHeight="1">
      <c r="A225" s="13"/>
      <c r="B225" s="12"/>
      <c r="C225" s="12"/>
      <c r="D225" s="12"/>
      <c r="E225" s="12"/>
      <c r="F225" s="12"/>
      <c r="G225" s="12"/>
      <c r="H225" s="12"/>
      <c r="I225" s="12"/>
      <c r="J225" s="12"/>
      <c r="K225" t="s" s="21">
        <v>228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9"/>
    </row>
    <row r="226" ht="14.5" customHeight="1">
      <c r="A226" s="13"/>
      <c r="B226" s="12"/>
      <c r="C226" s="12"/>
      <c r="D226" s="12"/>
      <c r="E226" s="12"/>
      <c r="F226" s="12"/>
      <c r="G226" s="12"/>
      <c r="H226" s="12"/>
      <c r="I226" t="s" s="21">
        <v>229</v>
      </c>
      <c r="J226" t="s" s="21">
        <v>230</v>
      </c>
      <c r="K226" s="64">
        <v>12230.6495893348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9"/>
    </row>
    <row r="227" ht="14.5" customHeight="1">
      <c r="A227" s="13"/>
      <c r="B227" s="12"/>
      <c r="C227" s="12"/>
      <c r="D227" s="12"/>
      <c r="E227" s="12"/>
      <c r="F227" s="12"/>
      <c r="G227" s="12"/>
      <c r="H227" s="12"/>
      <c r="I227" s="12"/>
      <c r="J227" t="s" s="21">
        <v>231</v>
      </c>
      <c r="K227" s="64">
        <v>12497.3052150612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9"/>
    </row>
    <row r="228" ht="14.5" customHeight="1">
      <c r="A228" s="13"/>
      <c r="B228" s="12"/>
      <c r="C228" s="12"/>
      <c r="D228" s="12"/>
      <c r="E228" s="12"/>
      <c r="F228" s="12"/>
      <c r="G228" s="12"/>
      <c r="H228" s="12"/>
      <c r="I228" s="12"/>
      <c r="J228" t="s" s="21">
        <v>232</v>
      </c>
      <c r="K228" s="64">
        <v>12544.3620901894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9"/>
    </row>
    <row r="229" ht="14.5" customHeight="1">
      <c r="A229" s="13"/>
      <c r="B229" s="12"/>
      <c r="C229" s="12"/>
      <c r="D229" s="12"/>
      <c r="E229" s="12"/>
      <c r="F229" s="12"/>
      <c r="G229" s="12"/>
      <c r="H229" s="12"/>
      <c r="I229" s="12"/>
      <c r="J229" t="s" s="21">
        <v>233</v>
      </c>
      <c r="K229" s="64">
        <v>12575.7333402748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9"/>
    </row>
    <row r="230" ht="14.5" customHeight="1">
      <c r="A230" s="13"/>
      <c r="B230" s="12"/>
      <c r="C230" s="12"/>
      <c r="D230" s="12"/>
      <c r="E230" s="12"/>
      <c r="F230" s="12"/>
      <c r="G230" s="12"/>
      <c r="H230" s="12"/>
      <c r="I230" t="s" s="21">
        <v>234</v>
      </c>
      <c r="J230" t="s" s="21">
        <v>235</v>
      </c>
      <c r="K230" s="64">
        <v>14012.5920627822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9"/>
    </row>
    <row r="231" ht="14.5" customHeight="1">
      <c r="A231" s="13"/>
      <c r="B231" s="12"/>
      <c r="C231" s="12"/>
      <c r="D231" s="12"/>
      <c r="E231" s="12"/>
      <c r="F231" s="12"/>
      <c r="G231" s="12"/>
      <c r="H231" s="12"/>
      <c r="I231" s="12"/>
      <c r="J231" t="s" s="21">
        <v>236</v>
      </c>
      <c r="K231" s="64">
        <v>20542.1125225217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9"/>
    </row>
    <row r="232" ht="14.5" customHeight="1">
      <c r="A232" s="13"/>
      <c r="B232" s="12"/>
      <c r="C232" s="12"/>
      <c r="D232" s="12"/>
      <c r="E232" s="12"/>
      <c r="F232" s="12"/>
      <c r="G232" s="12"/>
      <c r="H232" s="12"/>
      <c r="I232" s="12"/>
      <c r="J232" t="s" s="21">
        <v>237</v>
      </c>
      <c r="K232" s="64">
        <v>21747.5497554998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9"/>
    </row>
    <row r="233" ht="14.5" customHeight="1">
      <c r="A233" s="13"/>
      <c r="B233" s="12"/>
      <c r="C233" s="12"/>
      <c r="D233" s="12"/>
      <c r="E233" s="12"/>
      <c r="F233" s="12"/>
      <c r="G233" s="12"/>
      <c r="H233" s="12"/>
      <c r="I233" s="12"/>
      <c r="J233" t="s" s="21">
        <v>238</v>
      </c>
      <c r="K233" s="64">
        <v>22952.9869884778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9"/>
    </row>
    <row r="234" ht="14.5" customHeight="1">
      <c r="A234" s="1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9"/>
    </row>
    <row r="235" ht="14.5" customHeight="1">
      <c r="A235" s="1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9"/>
    </row>
    <row r="236" ht="14.5" customHeight="1">
      <c r="A236" s="13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9"/>
    </row>
    <row r="237" ht="14.5" customHeight="1">
      <c r="A237" s="13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9"/>
    </row>
    <row r="238" ht="14.5" customHeight="1">
      <c r="A238" s="13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9"/>
    </row>
    <row r="239" ht="14.5" customHeight="1">
      <c r="A239" s="13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9"/>
    </row>
    <row r="240" ht="14.5" customHeight="1">
      <c r="A240" s="13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9"/>
    </row>
    <row r="241" ht="14.5" customHeight="1">
      <c r="A241" s="13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9"/>
    </row>
    <row r="242" ht="14.5" customHeight="1">
      <c r="A242" s="13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9"/>
    </row>
    <row r="243" ht="14.5" customHeight="1">
      <c r="A243" s="13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9"/>
    </row>
    <row r="244" ht="14.5" customHeight="1">
      <c r="A244" t="s" s="50">
        <v>34</v>
      </c>
      <c r="B244" t="s" s="34">
        <v>35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9"/>
    </row>
    <row r="245" ht="14.5" customHeight="1">
      <c r="A245" s="13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9"/>
    </row>
    <row r="246" ht="14.5" customHeight="1">
      <c r="A246" s="13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t="s" s="21">
        <v>239</v>
      </c>
      <c r="M246" t="s" s="21">
        <v>240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9"/>
    </row>
    <row r="247" ht="14.5" customHeight="1">
      <c r="A247" s="13"/>
      <c r="B247" s="12"/>
      <c r="C247" s="12"/>
      <c r="D247" s="12"/>
      <c r="E247" s="12"/>
      <c r="F247" s="12"/>
      <c r="G247" s="12"/>
      <c r="H247" s="12"/>
      <c r="I247" t="s" s="21">
        <v>241</v>
      </c>
      <c r="J247" s="12"/>
      <c r="K247" t="s" s="21">
        <v>242</v>
      </c>
      <c r="L247" s="64">
        <v>8.771588703438301</v>
      </c>
      <c r="M247" s="64">
        <v>14.7132109622569</v>
      </c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9"/>
    </row>
    <row r="248" ht="14.5" customHeight="1">
      <c r="A248" s="13"/>
      <c r="B248" s="12"/>
      <c r="C248" s="12"/>
      <c r="D248" s="12"/>
      <c r="E248" s="12"/>
      <c r="F248" s="12"/>
      <c r="G248" s="12"/>
      <c r="H248" s="12"/>
      <c r="I248" t="s" s="21">
        <v>243</v>
      </c>
      <c r="J248" s="12"/>
      <c r="K248" t="s" s="21">
        <v>244</v>
      </c>
      <c r="L248" s="64"/>
      <c r="M248" s="64">
        <v>24.0895621993567</v>
      </c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9"/>
    </row>
    <row r="249" ht="14.5" customHeight="1">
      <c r="A249" s="13"/>
      <c r="B249" s="12"/>
      <c r="C249" s="12"/>
      <c r="D249" s="12"/>
      <c r="E249" s="12"/>
      <c r="F249" s="12"/>
      <c r="G249" s="12"/>
      <c r="H249" s="12"/>
      <c r="I249" s="12"/>
      <c r="J249" s="12"/>
      <c r="K249" t="s" s="21">
        <v>245</v>
      </c>
      <c r="L249" s="64"/>
      <c r="M249" s="64">
        <v>31.8760199361327</v>
      </c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9"/>
    </row>
    <row r="250" ht="14.5" customHeight="1">
      <c r="A250" s="13"/>
      <c r="B250" s="12"/>
      <c r="C250" s="12"/>
      <c r="D250" s="12"/>
      <c r="E250" s="12"/>
      <c r="F250" s="12"/>
      <c r="G250" s="12"/>
      <c r="H250" s="12"/>
      <c r="I250" s="12"/>
      <c r="J250" s="12"/>
      <c r="K250" t="s" s="21">
        <v>246</v>
      </c>
      <c r="L250" s="64"/>
      <c r="M250" s="64">
        <v>54.4453554491236</v>
      </c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9"/>
    </row>
    <row r="251" ht="14.5" customHeight="1">
      <c r="A251" s="13"/>
      <c r="B251" s="12"/>
      <c r="C251" s="12"/>
      <c r="D251" s="12"/>
      <c r="E251" s="12"/>
      <c r="F251" s="12"/>
      <c r="G251" s="12"/>
      <c r="H251" s="12"/>
      <c r="I251" s="12"/>
      <c r="J251" s="12"/>
      <c r="K251" t="s" s="21">
        <v>247</v>
      </c>
      <c r="L251" s="64"/>
      <c r="M251" s="64">
        <v>54.8147806108501</v>
      </c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9"/>
    </row>
    <row r="252" ht="14.5" customHeight="1">
      <c r="A252" s="13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9"/>
    </row>
    <row r="253" ht="14.5" customHeight="1">
      <c r="A253" s="13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9"/>
    </row>
    <row r="254" ht="14.5" customHeight="1">
      <c r="A254" s="13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9"/>
    </row>
    <row r="255" ht="14.5" customHeight="1">
      <c r="A255" s="13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9"/>
    </row>
    <row r="256" ht="14.5" customHeight="1">
      <c r="A256" s="13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9"/>
    </row>
    <row r="257" ht="14.5" customHeight="1">
      <c r="A257" s="13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9"/>
    </row>
    <row r="258" ht="14.5" customHeight="1">
      <c r="A258" s="13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9"/>
    </row>
    <row r="259" ht="14.5" customHeight="1">
      <c r="A259" s="13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9"/>
    </row>
    <row r="260" ht="14.5" customHeight="1">
      <c r="A260" s="13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9"/>
    </row>
    <row r="261" ht="14.5" customHeight="1">
      <c r="A261" s="13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9"/>
    </row>
    <row r="262" ht="14.5" customHeight="1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ADQ126"/>
  <sheetViews>
    <sheetView workbookViewId="0" defaultGridColor="0" colorId="12"/>
  </sheetViews>
  <sheetFormatPr defaultColWidth="9.16667" defaultRowHeight="14.5" customHeight="1" outlineLevelRow="0" outlineLevelCol="0"/>
  <cols>
    <col min="1" max="1" width="12.8516" style="66" customWidth="1"/>
    <col min="2" max="2" width="25" style="66" customWidth="1"/>
    <col min="3" max="8" width="9.17188" style="66" customWidth="1"/>
    <col min="9" max="9" width="50.8516" style="66" customWidth="1"/>
    <col min="10" max="10" width="18" style="66" customWidth="1"/>
    <col min="11" max="12" width="18.1719" style="66" customWidth="1"/>
    <col min="13" max="14" width="17.1719" style="66" customWidth="1"/>
    <col min="15" max="15" width="16.5" style="66" customWidth="1"/>
    <col min="16" max="16" width="14.5" style="66" customWidth="1"/>
    <col min="17" max="17" width="14.8516" style="66" customWidth="1"/>
    <col min="18" max="18" width="14.5" style="66" customWidth="1"/>
    <col min="19" max="19" width="15.1719" style="66" customWidth="1"/>
    <col min="20" max="20" width="14.1719" style="66" customWidth="1"/>
    <col min="21" max="31" width="12.8516" style="66" customWidth="1"/>
    <col min="32" max="582" width="11" style="66" customWidth="1"/>
    <col min="583" max="670" width="10.1719" style="66" customWidth="1"/>
    <col min="671" max="680" width="11.5" style="66" customWidth="1"/>
    <col min="681" max="786" width="10.1719" style="66" customWidth="1"/>
    <col min="787" max="797" width="11.5" style="66" customWidth="1"/>
    <col min="798" max="16384" width="9.17188" style="65" customWidth="1"/>
  </cols>
  <sheetData>
    <row r="1" s="67" customFormat="1" ht="18.5" customHeight="1">
      <c r="A1" t="s" s="32">
        <v>248</v>
      </c>
    </row>
    <row r="3" s="68" customFormat="1" ht="14.5" customHeight="1">
      <c r="A3" t="s" s="33">
        <v>37</v>
      </c>
      <c r="B3" t="s" s="21">
        <v>249</v>
      </c>
    </row>
    <row r="5" s="69" customFormat="1" ht="14.5" customHeight="1">
      <c r="I5" t="s" s="34">
        <v>250</v>
      </c>
    </row>
    <row r="6" s="69" customFormat="1" ht="14.5" customHeight="1">
      <c r="I6" t="s" s="21">
        <v>251</v>
      </c>
      <c r="J6" s="70">
        <v>45314</v>
      </c>
      <c r="K6" s="70">
        <v>45315</v>
      </c>
      <c r="L6" s="70">
        <v>45316</v>
      </c>
      <c r="M6" s="70">
        <v>45317</v>
      </c>
      <c r="N6" s="70">
        <v>45318</v>
      </c>
      <c r="O6" s="70">
        <v>45319</v>
      </c>
      <c r="P6" s="70">
        <v>45320</v>
      </c>
      <c r="Q6" s="70">
        <v>45321</v>
      </c>
      <c r="R6" s="70">
        <v>45322</v>
      </c>
      <c r="S6" s="70">
        <v>45323</v>
      </c>
      <c r="T6" s="70">
        <v>45324</v>
      </c>
      <c r="U6" s="70">
        <v>45325</v>
      </c>
      <c r="V6" s="70">
        <v>45326</v>
      </c>
      <c r="W6" s="70">
        <v>45327</v>
      </c>
      <c r="X6" s="70">
        <v>45328</v>
      </c>
      <c r="Y6" s="70">
        <v>45329</v>
      </c>
      <c r="Z6" s="70">
        <v>45330</v>
      </c>
      <c r="AA6" s="70">
        <v>45331</v>
      </c>
      <c r="AB6" s="70">
        <v>45332</v>
      </c>
      <c r="AC6" s="70">
        <v>45333</v>
      </c>
      <c r="AD6" s="70">
        <v>45334</v>
      </c>
      <c r="AE6" s="70">
        <v>45335</v>
      </c>
      <c r="AF6" s="70">
        <v>45336</v>
      </c>
      <c r="AG6" s="70">
        <v>45337</v>
      </c>
      <c r="AH6" s="70">
        <v>45338</v>
      </c>
      <c r="AI6" s="70">
        <v>45339</v>
      </c>
      <c r="AJ6" s="70">
        <v>45340</v>
      </c>
      <c r="AK6" s="70">
        <v>45341</v>
      </c>
      <c r="AL6" s="70">
        <v>45342</v>
      </c>
      <c r="AM6" s="70">
        <v>45343</v>
      </c>
      <c r="AN6" s="70">
        <v>45344</v>
      </c>
      <c r="AO6" s="70">
        <v>45345</v>
      </c>
      <c r="AP6" s="70">
        <v>45346</v>
      </c>
      <c r="AQ6" s="70">
        <v>45347</v>
      </c>
      <c r="AR6" s="70">
        <v>45348</v>
      </c>
      <c r="AS6" s="70">
        <v>45349</v>
      </c>
      <c r="AT6" s="70">
        <v>45350</v>
      </c>
      <c r="AU6" s="70">
        <v>45351</v>
      </c>
      <c r="AV6" s="70">
        <v>45352</v>
      </c>
      <c r="AW6" s="70">
        <v>45353</v>
      </c>
      <c r="AX6" s="70">
        <v>45354</v>
      </c>
      <c r="AY6" s="70">
        <v>45355</v>
      </c>
      <c r="AZ6" s="70">
        <v>45356</v>
      </c>
      <c r="BA6" s="70">
        <v>45357</v>
      </c>
      <c r="BB6" s="70">
        <v>45358</v>
      </c>
      <c r="BC6" s="70">
        <v>45359</v>
      </c>
      <c r="BD6" s="70">
        <v>45360</v>
      </c>
      <c r="BE6" s="70">
        <v>45361</v>
      </c>
      <c r="BF6" s="70">
        <v>45362</v>
      </c>
      <c r="BG6" s="70">
        <v>45363</v>
      </c>
      <c r="BH6" s="70">
        <v>45364</v>
      </c>
      <c r="BI6" s="70">
        <v>45365</v>
      </c>
      <c r="BJ6" s="70">
        <v>45366</v>
      </c>
      <c r="BK6" s="70">
        <v>45367</v>
      </c>
      <c r="BL6" s="70">
        <v>45368</v>
      </c>
      <c r="BM6" s="70">
        <v>45369</v>
      </c>
      <c r="BN6" s="70">
        <v>45370</v>
      </c>
      <c r="BO6" s="70">
        <v>45371</v>
      </c>
      <c r="BP6" s="70">
        <v>45372</v>
      </c>
      <c r="BQ6" s="70">
        <v>45373</v>
      </c>
      <c r="BR6" s="70">
        <v>45374</v>
      </c>
      <c r="BS6" s="70">
        <v>45375</v>
      </c>
      <c r="BT6" s="70">
        <v>45376</v>
      </c>
      <c r="BU6" s="70">
        <v>45377</v>
      </c>
      <c r="BV6" s="70">
        <v>45378</v>
      </c>
      <c r="BW6" s="70">
        <v>45379</v>
      </c>
      <c r="BX6" s="70">
        <v>45380</v>
      </c>
      <c r="BY6" s="70">
        <v>45381</v>
      </c>
      <c r="BZ6" s="70">
        <v>45382</v>
      </c>
      <c r="CA6" s="70">
        <v>45383</v>
      </c>
      <c r="CB6" s="70">
        <v>45384</v>
      </c>
      <c r="CC6" s="70">
        <v>45385</v>
      </c>
      <c r="CD6" s="70">
        <v>45386</v>
      </c>
      <c r="CE6" s="70">
        <v>45387</v>
      </c>
      <c r="CF6" s="70">
        <v>45388</v>
      </c>
      <c r="CG6" s="70">
        <v>45389</v>
      </c>
      <c r="CH6" s="70">
        <v>45390</v>
      </c>
      <c r="CI6" s="70">
        <v>45391</v>
      </c>
      <c r="CJ6" s="70">
        <v>45392</v>
      </c>
      <c r="CK6" s="70">
        <v>45393</v>
      </c>
      <c r="CL6" s="70">
        <v>45394</v>
      </c>
      <c r="CM6" s="70">
        <v>45395</v>
      </c>
      <c r="CN6" s="70">
        <v>45396</v>
      </c>
      <c r="CO6" s="70">
        <v>45397</v>
      </c>
      <c r="CP6" s="70">
        <v>45398</v>
      </c>
      <c r="CQ6" s="70">
        <v>45399</v>
      </c>
      <c r="CR6" s="70">
        <v>45400</v>
      </c>
      <c r="CS6" s="70">
        <v>45401</v>
      </c>
      <c r="CT6" s="70">
        <v>45402</v>
      </c>
      <c r="CU6" s="70">
        <v>45403</v>
      </c>
      <c r="CV6" s="70">
        <v>45404</v>
      </c>
      <c r="CW6" s="70">
        <v>45405</v>
      </c>
      <c r="CX6" s="70">
        <v>45406</v>
      </c>
      <c r="CY6" s="70">
        <v>45407</v>
      </c>
      <c r="CZ6" s="70">
        <v>45408</v>
      </c>
      <c r="DA6" s="70">
        <v>45409</v>
      </c>
      <c r="DB6" s="70">
        <v>45410</v>
      </c>
      <c r="DC6" s="70">
        <v>45411</v>
      </c>
      <c r="DD6" s="70">
        <v>45412</v>
      </c>
      <c r="DE6" s="70">
        <v>45413</v>
      </c>
      <c r="DF6" s="70">
        <v>45414</v>
      </c>
      <c r="DG6" s="70">
        <v>45415</v>
      </c>
      <c r="DH6" s="70">
        <v>45416</v>
      </c>
      <c r="DI6" s="70">
        <v>45417</v>
      </c>
      <c r="DJ6" s="70">
        <v>45418</v>
      </c>
      <c r="DK6" s="70">
        <v>45419</v>
      </c>
      <c r="DL6" s="70">
        <v>45420</v>
      </c>
      <c r="DM6" s="70">
        <v>45421</v>
      </c>
      <c r="DN6" s="70">
        <v>45422</v>
      </c>
      <c r="DO6" s="70">
        <v>45423</v>
      </c>
      <c r="DP6" s="70">
        <v>45424</v>
      </c>
      <c r="DQ6" s="70">
        <v>45425</v>
      </c>
      <c r="DR6" s="70">
        <v>45426</v>
      </c>
      <c r="DS6" s="70">
        <v>45427</v>
      </c>
      <c r="DT6" s="70">
        <v>45428</v>
      </c>
      <c r="DU6" s="70">
        <v>45429</v>
      </c>
      <c r="DV6" s="70">
        <v>45430</v>
      </c>
      <c r="DW6" s="70">
        <v>45431</v>
      </c>
      <c r="DX6" s="70">
        <v>45432</v>
      </c>
      <c r="DY6" s="70">
        <v>45433</v>
      </c>
      <c r="DZ6" s="70">
        <v>45434</v>
      </c>
      <c r="EA6" s="70">
        <v>45435</v>
      </c>
      <c r="EB6" s="70">
        <v>45436</v>
      </c>
      <c r="EC6" s="70">
        <v>45437</v>
      </c>
      <c r="ED6" s="70">
        <v>45438</v>
      </c>
      <c r="EE6" s="70">
        <v>45439</v>
      </c>
      <c r="EF6" s="70">
        <v>45440</v>
      </c>
      <c r="EG6" s="70">
        <v>45441</v>
      </c>
      <c r="EH6" s="70">
        <v>45442</v>
      </c>
      <c r="EI6" s="70">
        <v>45443</v>
      </c>
      <c r="EJ6" s="70">
        <v>45444</v>
      </c>
      <c r="EK6" s="70">
        <v>45445</v>
      </c>
      <c r="EL6" s="70">
        <v>45446</v>
      </c>
      <c r="EM6" s="70">
        <v>45447</v>
      </c>
      <c r="EN6" s="70">
        <v>45448</v>
      </c>
      <c r="EO6" s="70">
        <v>45449</v>
      </c>
      <c r="EP6" s="70">
        <v>45450</v>
      </c>
      <c r="EQ6" s="70">
        <v>45451</v>
      </c>
      <c r="ER6" s="70">
        <v>45452</v>
      </c>
      <c r="ES6" s="70">
        <v>45453</v>
      </c>
      <c r="ET6" s="70">
        <v>45454</v>
      </c>
      <c r="EU6" s="70">
        <v>45455</v>
      </c>
      <c r="EV6" s="70">
        <v>45456</v>
      </c>
      <c r="EW6" s="70">
        <v>45457</v>
      </c>
      <c r="EX6" s="70">
        <v>45458</v>
      </c>
      <c r="EY6" s="70">
        <v>45459</v>
      </c>
      <c r="EZ6" s="70">
        <v>45460</v>
      </c>
      <c r="FA6" s="70">
        <v>45461</v>
      </c>
      <c r="FB6" s="70">
        <v>45462</v>
      </c>
      <c r="FC6" s="70">
        <v>45463</v>
      </c>
      <c r="FD6" s="70">
        <v>45464</v>
      </c>
      <c r="FE6" s="70">
        <v>45465</v>
      </c>
      <c r="FF6" s="70">
        <v>45466</v>
      </c>
      <c r="FG6" s="70">
        <v>45467</v>
      </c>
      <c r="FH6" s="70">
        <v>45468</v>
      </c>
      <c r="FI6" s="70">
        <v>45469</v>
      </c>
      <c r="FJ6" s="70">
        <v>45470</v>
      </c>
      <c r="FK6" s="70">
        <v>45471</v>
      </c>
      <c r="FL6" s="70">
        <v>45472</v>
      </c>
      <c r="FM6" s="70">
        <v>45473</v>
      </c>
      <c r="FN6" s="70">
        <v>45474</v>
      </c>
      <c r="FO6" s="70">
        <v>45475</v>
      </c>
      <c r="FP6" s="70">
        <v>45476</v>
      </c>
      <c r="FQ6" s="70">
        <v>45477</v>
      </c>
      <c r="FR6" s="70">
        <v>45478</v>
      </c>
      <c r="FS6" s="70">
        <v>45479</v>
      </c>
      <c r="FT6" s="70">
        <v>45480</v>
      </c>
      <c r="FU6" s="70">
        <v>45481</v>
      </c>
      <c r="FV6" s="70">
        <v>45482</v>
      </c>
      <c r="FW6" s="70">
        <v>45483</v>
      </c>
      <c r="FX6" s="70">
        <v>45484</v>
      </c>
      <c r="FY6" s="70">
        <v>45485</v>
      </c>
      <c r="FZ6" s="70">
        <v>45486</v>
      </c>
      <c r="GA6" s="70">
        <v>45487</v>
      </c>
      <c r="GB6" s="70">
        <v>45488</v>
      </c>
      <c r="GC6" s="70">
        <v>45489</v>
      </c>
      <c r="GD6" s="70">
        <v>45490</v>
      </c>
      <c r="GE6" s="70">
        <v>45491</v>
      </c>
      <c r="GF6" s="70">
        <v>45492</v>
      </c>
      <c r="GG6" s="70">
        <v>45493</v>
      </c>
      <c r="GH6" s="70">
        <v>45494</v>
      </c>
      <c r="GI6" s="70">
        <v>45495</v>
      </c>
      <c r="GJ6" s="70">
        <v>45496</v>
      </c>
      <c r="GK6" s="70">
        <v>45497</v>
      </c>
      <c r="GL6" s="70">
        <v>45498</v>
      </c>
      <c r="GM6" s="70">
        <v>45499</v>
      </c>
      <c r="GN6" s="70">
        <v>45500</v>
      </c>
      <c r="GO6" s="70">
        <v>45501</v>
      </c>
      <c r="GP6" s="70">
        <v>45502</v>
      </c>
      <c r="GQ6" s="70">
        <v>45503</v>
      </c>
      <c r="GR6" s="70">
        <v>45504</v>
      </c>
      <c r="GS6" s="70">
        <v>45505</v>
      </c>
      <c r="GT6" s="70">
        <v>45506</v>
      </c>
      <c r="GU6" s="70">
        <v>45507</v>
      </c>
      <c r="GV6" s="70">
        <v>45508</v>
      </c>
      <c r="GW6" s="70">
        <v>45509</v>
      </c>
      <c r="GX6" s="70">
        <v>45510</v>
      </c>
      <c r="GY6" s="70">
        <v>45511</v>
      </c>
      <c r="GZ6" s="70">
        <v>45512</v>
      </c>
      <c r="HA6" s="70">
        <v>45513</v>
      </c>
      <c r="HB6" s="70">
        <v>45514</v>
      </c>
      <c r="HC6" s="70">
        <v>45515</v>
      </c>
      <c r="HD6" s="70">
        <v>45516</v>
      </c>
      <c r="HE6" s="70">
        <v>45517</v>
      </c>
      <c r="HF6" s="70">
        <v>45518</v>
      </c>
      <c r="HG6" s="70">
        <v>45519</v>
      </c>
      <c r="HH6" s="70">
        <v>45520</v>
      </c>
      <c r="HI6" s="70">
        <v>45521</v>
      </c>
      <c r="HJ6" s="70">
        <v>45522</v>
      </c>
      <c r="HK6" s="70">
        <v>45523</v>
      </c>
      <c r="HL6" s="70">
        <v>45524</v>
      </c>
      <c r="HM6" s="70">
        <v>45525</v>
      </c>
      <c r="HN6" s="70">
        <v>45526</v>
      </c>
      <c r="HO6" s="70">
        <v>45527</v>
      </c>
      <c r="HP6" s="70">
        <v>45528</v>
      </c>
      <c r="HQ6" s="70">
        <v>45529</v>
      </c>
      <c r="HR6" s="70">
        <v>45530</v>
      </c>
      <c r="HS6" s="70">
        <v>45531</v>
      </c>
      <c r="HT6" s="70">
        <v>45532</v>
      </c>
      <c r="HU6" s="70">
        <v>45533</v>
      </c>
      <c r="HV6" s="70">
        <v>45534</v>
      </c>
      <c r="HW6" s="70">
        <v>45535</v>
      </c>
      <c r="HX6" s="70">
        <v>45536</v>
      </c>
      <c r="HY6" s="70">
        <v>45537</v>
      </c>
      <c r="HZ6" s="70">
        <v>45538</v>
      </c>
      <c r="IA6" s="70">
        <v>45539</v>
      </c>
      <c r="IB6" s="70">
        <v>45540</v>
      </c>
      <c r="IC6" s="70">
        <v>45541</v>
      </c>
      <c r="ID6" s="70">
        <v>45542</v>
      </c>
      <c r="IE6" s="70">
        <v>45543</v>
      </c>
      <c r="IF6" s="70">
        <v>45544</v>
      </c>
      <c r="IG6" s="70">
        <v>45545</v>
      </c>
      <c r="IH6" s="70">
        <v>45546</v>
      </c>
      <c r="II6" s="70">
        <v>45547</v>
      </c>
      <c r="IJ6" s="70">
        <v>45548</v>
      </c>
      <c r="IK6" s="70">
        <v>45549</v>
      </c>
      <c r="IL6" s="70">
        <v>45550</v>
      </c>
      <c r="IM6" s="70">
        <v>45551</v>
      </c>
      <c r="IN6" s="70">
        <v>45552</v>
      </c>
      <c r="IO6" s="70">
        <v>45553</v>
      </c>
      <c r="IP6" s="70">
        <v>45554</v>
      </c>
      <c r="IQ6" s="70">
        <v>45555</v>
      </c>
      <c r="IR6" s="70">
        <v>45556</v>
      </c>
      <c r="IS6" s="70">
        <v>45557</v>
      </c>
      <c r="IT6" s="70">
        <v>45558</v>
      </c>
      <c r="IU6" s="70">
        <v>45559</v>
      </c>
      <c r="IV6" s="70">
        <v>45560</v>
      </c>
      <c r="IW6" s="70">
        <v>45561</v>
      </c>
      <c r="IX6" s="70">
        <v>45562</v>
      </c>
      <c r="IY6" s="70">
        <v>45563</v>
      </c>
      <c r="IZ6" s="70">
        <v>45564</v>
      </c>
      <c r="JA6" s="70">
        <v>45565</v>
      </c>
      <c r="JB6" s="70">
        <v>45566</v>
      </c>
      <c r="JC6" s="70">
        <v>45567</v>
      </c>
      <c r="JD6" s="70">
        <v>45568</v>
      </c>
      <c r="JE6" s="70">
        <v>45569</v>
      </c>
      <c r="JF6" s="70">
        <v>45570</v>
      </c>
      <c r="JG6" s="70">
        <v>45571</v>
      </c>
      <c r="JH6" s="70">
        <v>45572</v>
      </c>
      <c r="JI6" s="70">
        <v>45573</v>
      </c>
      <c r="JJ6" s="70">
        <v>45574</v>
      </c>
      <c r="JK6" s="70">
        <v>45575</v>
      </c>
      <c r="JL6" s="70">
        <v>45576</v>
      </c>
      <c r="JM6" s="70">
        <v>45577</v>
      </c>
      <c r="JN6" s="70">
        <v>45578</v>
      </c>
      <c r="JO6" s="70">
        <v>45579</v>
      </c>
      <c r="JP6" s="70">
        <v>45580</v>
      </c>
      <c r="JQ6" s="70">
        <v>45581</v>
      </c>
      <c r="JR6" s="70">
        <v>45582</v>
      </c>
      <c r="JS6" s="70">
        <v>45583</v>
      </c>
      <c r="JT6" s="70">
        <v>45584</v>
      </c>
      <c r="JU6" s="70">
        <v>45585</v>
      </c>
      <c r="JV6" s="70">
        <v>45586</v>
      </c>
      <c r="JW6" s="70">
        <v>45587</v>
      </c>
      <c r="JX6" s="70">
        <v>45588</v>
      </c>
      <c r="JY6" s="70">
        <v>45589</v>
      </c>
      <c r="JZ6" s="70">
        <v>45590</v>
      </c>
      <c r="KA6" s="70">
        <v>45591</v>
      </c>
      <c r="KB6" s="70">
        <v>45592</v>
      </c>
      <c r="KC6" s="70">
        <v>45593</v>
      </c>
      <c r="KD6" s="70">
        <v>45594</v>
      </c>
      <c r="KE6" s="70">
        <v>45595</v>
      </c>
      <c r="KF6" s="70">
        <v>45596</v>
      </c>
      <c r="KG6" s="70">
        <v>45597</v>
      </c>
      <c r="KH6" s="70">
        <v>45598</v>
      </c>
      <c r="KI6" s="70">
        <v>45599</v>
      </c>
      <c r="KJ6" s="70">
        <v>45600</v>
      </c>
      <c r="KK6" s="70">
        <v>45601</v>
      </c>
      <c r="KL6" s="70">
        <v>45602</v>
      </c>
      <c r="KM6" s="70">
        <v>45603</v>
      </c>
      <c r="KN6" s="70">
        <v>45604</v>
      </c>
      <c r="KO6" s="70">
        <v>45605</v>
      </c>
      <c r="KP6" s="70">
        <v>45606</v>
      </c>
      <c r="KQ6" s="70">
        <v>45607</v>
      </c>
      <c r="KR6" s="70">
        <v>45608</v>
      </c>
      <c r="KS6" s="70">
        <v>45609</v>
      </c>
      <c r="KT6" s="70">
        <v>45610</v>
      </c>
      <c r="KU6" s="70">
        <v>45611</v>
      </c>
      <c r="KV6" s="70">
        <v>45612</v>
      </c>
      <c r="KW6" s="70">
        <v>45613</v>
      </c>
      <c r="KX6" s="70">
        <v>45614</v>
      </c>
      <c r="KY6" s="70">
        <v>45615</v>
      </c>
      <c r="KZ6" s="70">
        <v>45616</v>
      </c>
      <c r="LA6" s="70">
        <v>45617</v>
      </c>
      <c r="LB6" s="70">
        <v>45618</v>
      </c>
      <c r="LC6" s="70">
        <v>45619</v>
      </c>
      <c r="LD6" s="70">
        <v>45620</v>
      </c>
      <c r="LE6" s="70">
        <v>45621</v>
      </c>
      <c r="LF6" s="70">
        <v>45622</v>
      </c>
      <c r="LG6" s="70">
        <v>45623</v>
      </c>
      <c r="LH6" s="70">
        <v>45624</v>
      </c>
      <c r="LI6" s="70">
        <v>45625</v>
      </c>
      <c r="LJ6" s="70">
        <v>45626</v>
      </c>
      <c r="LK6" s="70">
        <v>45627</v>
      </c>
      <c r="LL6" s="70">
        <v>45628</v>
      </c>
      <c r="LM6" s="70">
        <v>45629</v>
      </c>
      <c r="LN6" s="70">
        <v>45630</v>
      </c>
      <c r="LO6" s="70">
        <v>45631</v>
      </c>
      <c r="LP6" s="70">
        <v>45632</v>
      </c>
      <c r="LQ6" s="70">
        <v>45633</v>
      </c>
      <c r="LR6" s="70">
        <v>45634</v>
      </c>
      <c r="LS6" s="70">
        <v>45635</v>
      </c>
      <c r="LT6" s="70">
        <v>45636</v>
      </c>
      <c r="LU6" s="70">
        <v>45637</v>
      </c>
      <c r="LV6" s="70">
        <v>45638</v>
      </c>
      <c r="LW6" s="70">
        <v>45639</v>
      </c>
      <c r="LX6" s="70">
        <v>45640</v>
      </c>
      <c r="LY6" s="70">
        <v>45641</v>
      </c>
      <c r="LZ6" s="70">
        <v>45642</v>
      </c>
      <c r="MA6" s="70">
        <v>45643</v>
      </c>
      <c r="MB6" s="70">
        <v>45644</v>
      </c>
      <c r="MC6" s="70">
        <v>45645</v>
      </c>
      <c r="MD6" s="70">
        <v>45646</v>
      </c>
      <c r="ME6" s="70">
        <v>45647</v>
      </c>
      <c r="MF6" s="70">
        <v>45648</v>
      </c>
      <c r="MG6" s="70">
        <v>45649</v>
      </c>
      <c r="MH6" s="70">
        <v>45650</v>
      </c>
      <c r="MI6" s="70">
        <v>45651</v>
      </c>
      <c r="MJ6" s="70">
        <v>45652</v>
      </c>
      <c r="MK6" s="70">
        <v>45653</v>
      </c>
      <c r="ML6" s="70">
        <v>45654</v>
      </c>
      <c r="MM6" s="70">
        <v>45655</v>
      </c>
      <c r="MN6" s="70">
        <v>45656</v>
      </c>
      <c r="MO6" s="70">
        <v>45657</v>
      </c>
      <c r="MP6" s="70">
        <v>45658</v>
      </c>
      <c r="MQ6" s="70">
        <v>45659</v>
      </c>
      <c r="MR6" s="70">
        <v>45660</v>
      </c>
      <c r="MS6" s="70">
        <v>45661</v>
      </c>
      <c r="MT6" s="70">
        <v>45662</v>
      </c>
      <c r="MU6" s="70">
        <v>45663</v>
      </c>
      <c r="MV6" s="70">
        <v>45664</v>
      </c>
      <c r="MW6" s="70">
        <v>45665</v>
      </c>
      <c r="MX6" s="70">
        <v>45666</v>
      </c>
      <c r="MY6" s="70">
        <v>45667</v>
      </c>
      <c r="MZ6" s="70">
        <v>45668</v>
      </c>
      <c r="NA6" s="70">
        <v>45669</v>
      </c>
      <c r="NB6" s="70">
        <v>45670</v>
      </c>
      <c r="NC6" s="70">
        <v>45671</v>
      </c>
      <c r="ND6" s="70">
        <v>45672</v>
      </c>
      <c r="NE6" s="70">
        <v>45673</v>
      </c>
      <c r="NF6" s="70">
        <v>45674</v>
      </c>
      <c r="NG6" s="70">
        <v>45675</v>
      </c>
      <c r="NH6" s="70">
        <v>45676</v>
      </c>
      <c r="NI6" s="70">
        <v>45677</v>
      </c>
      <c r="NJ6" s="70">
        <v>45678</v>
      </c>
      <c r="NK6" s="70">
        <v>45679</v>
      </c>
      <c r="NL6" s="70">
        <v>45680</v>
      </c>
      <c r="NM6" s="70">
        <v>45681</v>
      </c>
      <c r="NN6" s="70">
        <v>45682</v>
      </c>
      <c r="NO6" s="70">
        <v>45683</v>
      </c>
      <c r="NP6" s="70">
        <v>45684</v>
      </c>
      <c r="NQ6" s="70">
        <v>45685</v>
      </c>
      <c r="NR6" s="70">
        <v>45686</v>
      </c>
      <c r="NS6" s="70">
        <v>45687</v>
      </c>
      <c r="NT6" s="70">
        <v>45688</v>
      </c>
      <c r="NU6" s="70">
        <v>45689</v>
      </c>
      <c r="NV6" s="70">
        <v>45690</v>
      </c>
      <c r="NW6" s="70">
        <v>45691</v>
      </c>
      <c r="NX6" s="70">
        <v>45692</v>
      </c>
      <c r="NY6" s="70">
        <v>45693</v>
      </c>
      <c r="NZ6" s="70">
        <v>45694</v>
      </c>
      <c r="OA6" s="70">
        <v>45695</v>
      </c>
      <c r="OB6" s="70">
        <v>45696</v>
      </c>
      <c r="OC6" s="70">
        <v>45697</v>
      </c>
      <c r="OD6" s="70">
        <v>45698</v>
      </c>
      <c r="OE6" s="70">
        <v>45699</v>
      </c>
      <c r="OF6" s="70">
        <v>45700</v>
      </c>
      <c r="OG6" s="70">
        <v>45701</v>
      </c>
      <c r="OH6" s="70">
        <v>45702</v>
      </c>
      <c r="OI6" s="70">
        <v>45703</v>
      </c>
      <c r="OJ6" s="70">
        <v>45704</v>
      </c>
      <c r="OK6" s="70">
        <v>45705</v>
      </c>
      <c r="OL6" s="70">
        <v>45706</v>
      </c>
      <c r="OM6" s="70">
        <v>45707</v>
      </c>
      <c r="ON6" s="70">
        <v>45708</v>
      </c>
      <c r="OO6" s="70">
        <v>45709</v>
      </c>
      <c r="OP6" s="70">
        <v>45710</v>
      </c>
      <c r="OQ6" s="70">
        <v>45711</v>
      </c>
      <c r="OR6" s="70">
        <v>45712</v>
      </c>
      <c r="OS6" s="70">
        <v>45713</v>
      </c>
      <c r="OT6" s="70">
        <v>45714</v>
      </c>
      <c r="OU6" s="70">
        <v>45715</v>
      </c>
      <c r="OV6" s="70">
        <v>45716</v>
      </c>
      <c r="OW6" s="70">
        <v>45717</v>
      </c>
      <c r="OX6" s="70">
        <v>45718</v>
      </c>
      <c r="OY6" s="70">
        <v>45719</v>
      </c>
      <c r="OZ6" s="70">
        <v>45720</v>
      </c>
      <c r="PA6" s="70">
        <v>45721</v>
      </c>
      <c r="PB6" s="70">
        <v>45722</v>
      </c>
      <c r="PC6" s="70">
        <v>45723</v>
      </c>
      <c r="PD6" s="70">
        <v>45724</v>
      </c>
      <c r="PE6" s="70">
        <v>45725</v>
      </c>
      <c r="PF6" s="70">
        <v>45726</v>
      </c>
      <c r="PG6" s="70">
        <v>45727</v>
      </c>
      <c r="PH6" s="70">
        <v>45728</v>
      </c>
      <c r="PI6" s="70">
        <v>45729</v>
      </c>
      <c r="PJ6" s="70">
        <v>45730</v>
      </c>
      <c r="PK6" s="70">
        <v>45731</v>
      </c>
      <c r="PL6" s="70">
        <v>45732</v>
      </c>
      <c r="PM6" s="70">
        <v>45733</v>
      </c>
      <c r="PN6" s="70">
        <v>45734</v>
      </c>
      <c r="PO6" s="70">
        <v>45735</v>
      </c>
      <c r="PP6" s="70">
        <v>45736</v>
      </c>
      <c r="PQ6" s="70">
        <v>45737</v>
      </c>
      <c r="PR6" s="70">
        <v>45738</v>
      </c>
      <c r="PS6" s="70">
        <v>45739</v>
      </c>
      <c r="PT6" s="70">
        <v>45740</v>
      </c>
      <c r="PU6" s="70">
        <v>45741</v>
      </c>
      <c r="PV6" s="70">
        <v>45742</v>
      </c>
      <c r="PW6" s="70">
        <v>45743</v>
      </c>
      <c r="PX6" s="70">
        <v>45744</v>
      </c>
      <c r="PY6" s="70">
        <v>45745</v>
      </c>
      <c r="PZ6" s="70">
        <v>45746</v>
      </c>
      <c r="QA6" s="70">
        <v>45747</v>
      </c>
      <c r="QB6" s="70">
        <v>45748</v>
      </c>
      <c r="QC6" s="70">
        <v>45749</v>
      </c>
      <c r="QD6" s="70">
        <v>45750</v>
      </c>
      <c r="QE6" s="70">
        <v>45751</v>
      </c>
      <c r="QF6" s="70">
        <v>45752</v>
      </c>
      <c r="QG6" s="70">
        <v>45753</v>
      </c>
      <c r="QH6" s="70">
        <v>45754</v>
      </c>
      <c r="QI6" s="70">
        <v>45755</v>
      </c>
      <c r="QJ6" s="70">
        <v>45756</v>
      </c>
      <c r="QK6" s="70">
        <v>45757</v>
      </c>
      <c r="QL6" s="70">
        <v>45758</v>
      </c>
      <c r="QM6" s="70">
        <v>45759</v>
      </c>
      <c r="QN6" s="70">
        <v>45760</v>
      </c>
      <c r="QO6" s="70">
        <v>45761</v>
      </c>
      <c r="QP6" s="70">
        <v>45762</v>
      </c>
      <c r="QQ6" s="70">
        <v>45763</v>
      </c>
      <c r="QR6" s="70">
        <v>45764</v>
      </c>
      <c r="QS6" s="70">
        <v>45765</v>
      </c>
      <c r="QT6" s="70">
        <v>45766</v>
      </c>
      <c r="QU6" s="70">
        <v>45767</v>
      </c>
      <c r="QV6" s="70">
        <v>45768</v>
      </c>
      <c r="QW6" s="70">
        <v>45769</v>
      </c>
      <c r="QX6" s="70">
        <v>45770</v>
      </c>
      <c r="QY6" s="70">
        <v>45771</v>
      </c>
      <c r="QZ6" s="70">
        <v>45772</v>
      </c>
      <c r="RA6" s="70">
        <v>45773</v>
      </c>
      <c r="RB6" s="70">
        <v>45774</v>
      </c>
      <c r="RC6" s="70">
        <v>45775</v>
      </c>
      <c r="RD6" s="70">
        <v>45776</v>
      </c>
      <c r="RE6" s="70">
        <v>45777</v>
      </c>
      <c r="RF6" s="70">
        <v>45778</v>
      </c>
      <c r="RG6" s="70">
        <v>45779</v>
      </c>
      <c r="RH6" s="70">
        <v>45780</v>
      </c>
      <c r="RI6" s="70">
        <v>45781</v>
      </c>
      <c r="RJ6" s="70">
        <v>45782</v>
      </c>
      <c r="RK6" s="70">
        <v>45783</v>
      </c>
      <c r="RL6" s="70">
        <v>45784</v>
      </c>
      <c r="RM6" s="70">
        <v>45785</v>
      </c>
      <c r="RN6" s="70">
        <v>45786</v>
      </c>
      <c r="RO6" s="70">
        <v>45787</v>
      </c>
      <c r="RP6" s="70">
        <v>45788</v>
      </c>
      <c r="RQ6" s="70">
        <v>45789</v>
      </c>
      <c r="RR6" s="70">
        <v>45790</v>
      </c>
      <c r="RS6" s="70">
        <v>45791</v>
      </c>
      <c r="RT6" s="70">
        <v>45792</v>
      </c>
      <c r="RU6" s="70">
        <v>45793</v>
      </c>
      <c r="RV6" s="70">
        <v>45794</v>
      </c>
      <c r="RW6" s="70">
        <v>45795</v>
      </c>
      <c r="RX6" s="70">
        <v>45796</v>
      </c>
      <c r="RY6" s="70">
        <v>45797</v>
      </c>
      <c r="RZ6" s="70">
        <v>45798</v>
      </c>
      <c r="SA6" s="70">
        <v>45799</v>
      </c>
      <c r="SB6" s="70">
        <v>45800</v>
      </c>
      <c r="SC6" s="70">
        <v>45801</v>
      </c>
      <c r="SD6" s="70">
        <v>45802</v>
      </c>
      <c r="SE6" s="70">
        <v>45803</v>
      </c>
      <c r="SF6" s="70">
        <v>45804</v>
      </c>
      <c r="SG6" s="70">
        <v>45805</v>
      </c>
      <c r="SH6" s="70">
        <v>45806</v>
      </c>
      <c r="SI6" s="70">
        <v>45807</v>
      </c>
      <c r="SJ6" s="70">
        <v>45808</v>
      </c>
      <c r="SK6" s="70">
        <v>45809</v>
      </c>
      <c r="SL6" s="70">
        <v>45810</v>
      </c>
      <c r="SM6" s="70">
        <v>45811</v>
      </c>
      <c r="SN6" s="70">
        <v>45812</v>
      </c>
      <c r="SO6" s="70">
        <v>45813</v>
      </c>
      <c r="SP6" s="70">
        <v>45814</v>
      </c>
      <c r="SQ6" s="70">
        <v>45815</v>
      </c>
      <c r="SR6" s="70">
        <v>45816</v>
      </c>
      <c r="SS6" s="70">
        <v>45817</v>
      </c>
      <c r="ST6" s="70">
        <v>45818</v>
      </c>
      <c r="SU6" s="70">
        <v>45819</v>
      </c>
      <c r="SV6" s="70">
        <v>45820</v>
      </c>
      <c r="SW6" s="70">
        <v>45821</v>
      </c>
      <c r="SX6" s="70">
        <v>45822</v>
      </c>
      <c r="SY6" s="70">
        <v>45823</v>
      </c>
      <c r="SZ6" s="70">
        <v>45824</v>
      </c>
      <c r="TA6" s="70">
        <v>45825</v>
      </c>
      <c r="TB6" s="70">
        <v>45826</v>
      </c>
      <c r="TC6" s="70">
        <v>45827</v>
      </c>
      <c r="TD6" s="70">
        <v>45828</v>
      </c>
      <c r="TE6" s="70">
        <v>45829</v>
      </c>
      <c r="TF6" s="70">
        <v>45830</v>
      </c>
      <c r="TG6" s="70">
        <v>45831</v>
      </c>
      <c r="TH6" s="70">
        <v>45832</v>
      </c>
      <c r="TI6" s="70">
        <v>45833</v>
      </c>
      <c r="TJ6" s="70">
        <v>45834</v>
      </c>
      <c r="TK6" s="70">
        <v>45835</v>
      </c>
      <c r="TL6" s="70">
        <v>45836</v>
      </c>
      <c r="TM6" s="70">
        <v>45837</v>
      </c>
      <c r="TN6" s="70">
        <v>45838</v>
      </c>
      <c r="TO6" s="70">
        <v>45839</v>
      </c>
      <c r="TP6" s="70">
        <v>45840</v>
      </c>
      <c r="TQ6" s="70">
        <v>45841</v>
      </c>
      <c r="TR6" s="70">
        <v>45842</v>
      </c>
      <c r="TS6" s="70">
        <v>45843</v>
      </c>
      <c r="TT6" s="70">
        <v>45844</v>
      </c>
      <c r="TU6" s="70">
        <v>45845</v>
      </c>
      <c r="TV6" s="70">
        <v>45846</v>
      </c>
      <c r="TW6" s="70">
        <v>45847</v>
      </c>
      <c r="TX6" s="70">
        <v>45848</v>
      </c>
      <c r="TY6" s="70">
        <v>45849</v>
      </c>
      <c r="TZ6" s="70">
        <v>45850</v>
      </c>
      <c r="UA6" s="70">
        <v>45851</v>
      </c>
      <c r="UB6" s="70">
        <v>45852</v>
      </c>
      <c r="UC6" s="70">
        <v>45853</v>
      </c>
      <c r="UD6" s="70">
        <v>45854</v>
      </c>
      <c r="UE6" s="70">
        <v>45855</v>
      </c>
      <c r="UF6" s="70">
        <v>45856</v>
      </c>
      <c r="UG6" s="70">
        <v>45857</v>
      </c>
      <c r="UH6" s="70">
        <v>45858</v>
      </c>
      <c r="UI6" s="70">
        <v>45859</v>
      </c>
      <c r="UJ6" s="70">
        <v>45860</v>
      </c>
      <c r="UK6" s="70">
        <v>45861</v>
      </c>
      <c r="UL6" s="70">
        <v>45862</v>
      </c>
      <c r="UM6" s="70">
        <v>45863</v>
      </c>
      <c r="UN6" s="70">
        <v>45864</v>
      </c>
      <c r="UO6" s="70">
        <v>45865</v>
      </c>
      <c r="UP6" s="70">
        <v>45866</v>
      </c>
      <c r="UQ6" s="70">
        <v>45867</v>
      </c>
      <c r="UR6" s="70">
        <v>45868</v>
      </c>
      <c r="US6" s="70">
        <v>45869</v>
      </c>
      <c r="UT6" s="70">
        <v>45870</v>
      </c>
      <c r="UU6" s="70">
        <v>45871</v>
      </c>
      <c r="UV6" s="70">
        <v>45872</v>
      </c>
      <c r="UW6" s="70">
        <v>45873</v>
      </c>
      <c r="UX6" s="70">
        <v>45874</v>
      </c>
      <c r="UY6" s="70">
        <v>45875</v>
      </c>
      <c r="UZ6" s="70">
        <v>45876</v>
      </c>
      <c r="VA6" s="70">
        <v>45877</v>
      </c>
      <c r="VB6" s="70">
        <v>45878</v>
      </c>
      <c r="VC6" s="70">
        <v>45879</v>
      </c>
      <c r="VD6" s="70">
        <v>45880</v>
      </c>
      <c r="VE6" s="70">
        <v>45881</v>
      </c>
      <c r="VF6" s="70">
        <v>45882</v>
      </c>
      <c r="VG6" s="70">
        <v>45883</v>
      </c>
      <c r="VH6" s="70">
        <v>45884</v>
      </c>
      <c r="VI6" s="70">
        <v>45885</v>
      </c>
      <c r="VJ6" s="70">
        <v>45886</v>
      </c>
      <c r="VK6" s="70">
        <v>45887</v>
      </c>
      <c r="VL6" s="70">
        <v>45888</v>
      </c>
      <c r="VM6" s="70">
        <v>45889</v>
      </c>
      <c r="VN6" s="70">
        <v>45890</v>
      </c>
      <c r="VO6" s="70">
        <v>45891</v>
      </c>
      <c r="VP6" s="70">
        <v>45892</v>
      </c>
      <c r="VQ6" s="70">
        <v>45893</v>
      </c>
      <c r="VR6" s="70">
        <v>45894</v>
      </c>
      <c r="VS6" s="70">
        <v>45895</v>
      </c>
      <c r="VT6" s="70">
        <v>45896</v>
      </c>
      <c r="VU6" s="70">
        <v>45897</v>
      </c>
      <c r="VV6" s="70">
        <v>45898</v>
      </c>
      <c r="VW6" s="70">
        <v>45899</v>
      </c>
      <c r="VX6" s="70">
        <v>45900</v>
      </c>
      <c r="VY6" s="70">
        <v>45901</v>
      </c>
      <c r="VZ6" s="70">
        <v>45902</v>
      </c>
      <c r="WA6" s="70">
        <v>45903</v>
      </c>
      <c r="WB6" s="70">
        <v>45904</v>
      </c>
      <c r="WC6" s="70">
        <v>45905</v>
      </c>
      <c r="WD6" s="70">
        <v>45906</v>
      </c>
      <c r="WE6" s="70">
        <v>45907</v>
      </c>
      <c r="WF6" s="70">
        <v>45908</v>
      </c>
      <c r="WG6" s="70">
        <v>45909</v>
      </c>
      <c r="WH6" s="70">
        <v>45910</v>
      </c>
      <c r="WI6" s="70">
        <v>45911</v>
      </c>
      <c r="WJ6" s="70">
        <v>45912</v>
      </c>
      <c r="WK6" s="70">
        <v>45913</v>
      </c>
      <c r="WL6" s="70">
        <v>45914</v>
      </c>
      <c r="WM6" s="70">
        <v>45915</v>
      </c>
      <c r="WN6" s="70">
        <v>45916</v>
      </c>
      <c r="WO6" s="70">
        <v>45917</v>
      </c>
      <c r="WP6" s="70">
        <v>45918</v>
      </c>
      <c r="WQ6" s="70">
        <v>45919</v>
      </c>
      <c r="WR6" s="70">
        <v>45920</v>
      </c>
      <c r="WS6" s="70">
        <v>45921</v>
      </c>
      <c r="WT6" s="70">
        <v>45922</v>
      </c>
      <c r="WU6" s="70">
        <v>45923</v>
      </c>
      <c r="WV6" s="70">
        <v>45924</v>
      </c>
      <c r="WW6" s="70">
        <v>45925</v>
      </c>
      <c r="WX6" s="70">
        <v>45926</v>
      </c>
      <c r="WY6" s="70">
        <v>45927</v>
      </c>
      <c r="WZ6" s="70">
        <v>45928</v>
      </c>
      <c r="XA6" s="70">
        <v>45929</v>
      </c>
      <c r="XB6" s="70">
        <v>45930</v>
      </c>
      <c r="XC6" s="70">
        <v>45931</v>
      </c>
      <c r="XD6" s="70">
        <v>45932</v>
      </c>
      <c r="XE6" s="70">
        <v>45933</v>
      </c>
      <c r="XF6" s="70">
        <v>45934</v>
      </c>
      <c r="XG6" s="70">
        <v>45935</v>
      </c>
      <c r="XH6" s="70">
        <v>45936</v>
      </c>
      <c r="XI6" s="70">
        <v>45937</v>
      </c>
      <c r="XJ6" s="70">
        <v>45938</v>
      </c>
      <c r="XK6" s="70">
        <v>45939</v>
      </c>
      <c r="XL6" s="70">
        <v>45940</v>
      </c>
      <c r="XM6" s="70">
        <v>45941</v>
      </c>
      <c r="XN6" s="70">
        <v>45942</v>
      </c>
      <c r="XO6" s="70">
        <v>45943</v>
      </c>
      <c r="XP6" s="70">
        <v>45944</v>
      </c>
      <c r="XQ6" s="70">
        <v>45945</v>
      </c>
      <c r="XR6" s="70">
        <v>45946</v>
      </c>
      <c r="XS6" s="70">
        <v>45947</v>
      </c>
      <c r="XT6" s="70">
        <v>45948</v>
      </c>
      <c r="XU6" s="70">
        <v>45949</v>
      </c>
      <c r="XV6" s="70">
        <v>45950</v>
      </c>
      <c r="XW6" s="70">
        <v>45951</v>
      </c>
      <c r="XX6" s="70">
        <v>45952</v>
      </c>
      <c r="XY6" s="70">
        <v>45953</v>
      </c>
      <c r="XZ6" s="70">
        <v>45954</v>
      </c>
      <c r="YA6" s="70">
        <v>45955</v>
      </c>
      <c r="YB6" s="70">
        <v>45956</v>
      </c>
      <c r="YC6" s="70">
        <v>45957</v>
      </c>
      <c r="YD6" s="70">
        <v>45958</v>
      </c>
      <c r="YE6" s="70">
        <v>45959</v>
      </c>
      <c r="YF6" s="70">
        <v>45960</v>
      </c>
      <c r="YG6" s="70">
        <v>45961</v>
      </c>
      <c r="YH6" s="70">
        <v>45962</v>
      </c>
      <c r="YI6" s="70">
        <v>45963</v>
      </c>
      <c r="YJ6" s="70">
        <v>45964</v>
      </c>
      <c r="YK6" s="70">
        <v>45965</v>
      </c>
      <c r="YL6" s="70">
        <v>45966</v>
      </c>
      <c r="YM6" s="70">
        <v>45967</v>
      </c>
      <c r="YN6" s="70">
        <v>45968</v>
      </c>
      <c r="YO6" s="70">
        <v>45969</v>
      </c>
      <c r="YP6" s="70">
        <v>45970</v>
      </c>
      <c r="YQ6" s="70">
        <v>45971</v>
      </c>
      <c r="YR6" s="70">
        <v>45972</v>
      </c>
      <c r="YS6" s="70">
        <v>45973</v>
      </c>
      <c r="YT6" s="70">
        <v>45974</v>
      </c>
      <c r="YU6" s="70">
        <v>45975</v>
      </c>
      <c r="YV6" s="70">
        <v>45976</v>
      </c>
      <c r="YW6" s="70">
        <v>45977</v>
      </c>
      <c r="YX6" s="70">
        <v>45978</v>
      </c>
      <c r="YY6" s="70">
        <v>45979</v>
      </c>
      <c r="YZ6" s="70">
        <v>45980</v>
      </c>
      <c r="ZA6" s="70">
        <v>45981</v>
      </c>
      <c r="ZB6" s="70">
        <v>45982</v>
      </c>
      <c r="ZC6" s="70">
        <v>45983</v>
      </c>
      <c r="ZD6" s="70">
        <v>45984</v>
      </c>
      <c r="ZE6" s="70">
        <v>45985</v>
      </c>
      <c r="ZF6" s="70">
        <v>45986</v>
      </c>
      <c r="ZG6" s="70">
        <v>45987</v>
      </c>
      <c r="ZH6" s="70">
        <v>45988</v>
      </c>
      <c r="ZI6" s="70">
        <v>45989</v>
      </c>
      <c r="ZJ6" s="70">
        <v>45990</v>
      </c>
      <c r="ZK6" s="70">
        <v>45991</v>
      </c>
      <c r="ZL6" s="70">
        <v>45992</v>
      </c>
      <c r="ZM6" s="70">
        <v>45993</v>
      </c>
      <c r="ZN6" s="70">
        <v>45994</v>
      </c>
      <c r="ZO6" s="70">
        <v>45995</v>
      </c>
      <c r="ZP6" s="70">
        <v>45996</v>
      </c>
      <c r="ZQ6" s="70">
        <v>45997</v>
      </c>
      <c r="ZR6" s="70">
        <v>45998</v>
      </c>
      <c r="ZS6" s="70">
        <v>45999</v>
      </c>
      <c r="ZT6" s="70">
        <v>46000</v>
      </c>
      <c r="ZU6" s="70">
        <v>46001</v>
      </c>
      <c r="ZV6" s="70">
        <v>46002</v>
      </c>
      <c r="ZW6" s="70">
        <v>46003</v>
      </c>
      <c r="ZX6" s="70">
        <v>46004</v>
      </c>
      <c r="ZY6" s="70">
        <v>46005</v>
      </c>
      <c r="ZZ6" s="70">
        <v>46006</v>
      </c>
      <c r="AAA6" s="70">
        <v>46007</v>
      </c>
      <c r="AAB6" s="70">
        <v>46008</v>
      </c>
      <c r="AAC6" s="70">
        <v>46009</v>
      </c>
      <c r="AAD6" s="70">
        <v>46010</v>
      </c>
      <c r="AAE6" s="70">
        <v>46011</v>
      </c>
      <c r="AAF6" s="70">
        <v>46012</v>
      </c>
      <c r="AAG6" s="70">
        <v>46013</v>
      </c>
      <c r="AAH6" s="70">
        <v>46014</v>
      </c>
      <c r="AAI6" s="70">
        <v>46015</v>
      </c>
      <c r="AAJ6" s="70">
        <v>46016</v>
      </c>
      <c r="AAK6" s="70">
        <v>46017</v>
      </c>
      <c r="AAL6" s="70">
        <v>46018</v>
      </c>
      <c r="AAM6" s="70">
        <v>46019</v>
      </c>
      <c r="AAN6" s="70">
        <v>46020</v>
      </c>
      <c r="AAO6" s="70">
        <v>46021</v>
      </c>
      <c r="AAP6" s="70">
        <v>46022</v>
      </c>
      <c r="AAQ6" s="70">
        <v>46023</v>
      </c>
      <c r="AAR6" s="70">
        <v>46024</v>
      </c>
      <c r="AAS6" s="70">
        <v>46025</v>
      </c>
      <c r="AAT6" s="70">
        <v>46026</v>
      </c>
      <c r="AAU6" s="70">
        <v>46027</v>
      </c>
      <c r="AAV6" s="70">
        <v>46028</v>
      </c>
      <c r="AAW6" s="70">
        <v>46029</v>
      </c>
      <c r="AAX6" s="70">
        <v>46030</v>
      </c>
      <c r="AAY6" s="70">
        <v>46031</v>
      </c>
      <c r="AAZ6" s="70">
        <v>46032</v>
      </c>
      <c r="ABA6" s="70">
        <v>46033</v>
      </c>
      <c r="ABB6" s="70">
        <v>46034</v>
      </c>
      <c r="ABC6" s="70">
        <v>46035</v>
      </c>
      <c r="ABD6" s="70">
        <v>46036</v>
      </c>
      <c r="ABE6" s="70">
        <v>46037</v>
      </c>
      <c r="ABF6" s="70">
        <v>46038</v>
      </c>
      <c r="ABG6" s="70">
        <v>46039</v>
      </c>
      <c r="ABH6" s="70">
        <v>46040</v>
      </c>
      <c r="ABI6" s="70">
        <v>46041</v>
      </c>
      <c r="ABJ6" s="70">
        <v>46042</v>
      </c>
      <c r="ABK6" s="70">
        <v>46043</v>
      </c>
      <c r="ABL6" s="70">
        <v>46044</v>
      </c>
      <c r="ABM6" s="70">
        <v>46045</v>
      </c>
      <c r="ABN6" s="70">
        <v>46046</v>
      </c>
      <c r="ABO6" s="70">
        <v>46047</v>
      </c>
      <c r="ABP6" s="70">
        <v>46048</v>
      </c>
      <c r="ABQ6" s="70">
        <v>46049</v>
      </c>
      <c r="ABR6" s="70">
        <v>46050</v>
      </c>
      <c r="ABS6" s="70">
        <v>46051</v>
      </c>
      <c r="ABT6" s="70">
        <v>46052</v>
      </c>
      <c r="ABU6" s="70">
        <v>46053</v>
      </c>
      <c r="ABV6" s="70">
        <v>46054</v>
      </c>
      <c r="ABW6" s="70">
        <v>46055</v>
      </c>
      <c r="ABX6" s="70">
        <v>46056</v>
      </c>
      <c r="ABY6" s="70">
        <v>46057</v>
      </c>
      <c r="ABZ6" s="70">
        <v>46058</v>
      </c>
      <c r="ACA6" s="70">
        <v>46059</v>
      </c>
      <c r="ACB6" s="70">
        <v>46060</v>
      </c>
      <c r="ACC6" s="70">
        <v>46061</v>
      </c>
      <c r="ACD6" s="70">
        <v>46062</v>
      </c>
      <c r="ACE6" s="70">
        <v>46063</v>
      </c>
      <c r="ACF6" s="70">
        <v>46064</v>
      </c>
      <c r="ACG6" s="70">
        <v>46065</v>
      </c>
      <c r="ACH6" s="70">
        <v>46066</v>
      </c>
      <c r="ACI6" s="70">
        <v>46067</v>
      </c>
      <c r="ACJ6" s="70">
        <v>46068</v>
      </c>
      <c r="ACK6" s="70">
        <v>46069</v>
      </c>
      <c r="ACL6" s="70">
        <v>46070</v>
      </c>
      <c r="ACM6" s="70">
        <v>46071</v>
      </c>
      <c r="ACN6" s="70">
        <v>46072</v>
      </c>
      <c r="ACO6" s="70">
        <v>46073</v>
      </c>
      <c r="ACP6" s="70">
        <v>46074</v>
      </c>
      <c r="ACQ6" s="70">
        <v>46075</v>
      </c>
      <c r="ACR6" s="70">
        <v>46076</v>
      </c>
      <c r="ACS6" s="70">
        <v>46077</v>
      </c>
      <c r="ACT6" s="70">
        <v>46078</v>
      </c>
      <c r="ACU6" s="70">
        <v>46079</v>
      </c>
      <c r="ACV6" s="70">
        <v>46080</v>
      </c>
      <c r="ACW6" s="70">
        <v>46081</v>
      </c>
      <c r="ACX6" s="70">
        <v>46082</v>
      </c>
      <c r="ACY6" s="70">
        <v>46083</v>
      </c>
      <c r="ACZ6" s="70">
        <v>46084</v>
      </c>
      <c r="ADA6" s="70">
        <v>46085</v>
      </c>
      <c r="ADB6" s="70">
        <v>46086</v>
      </c>
      <c r="ADC6" s="70">
        <v>46087</v>
      </c>
      <c r="ADD6" s="70">
        <v>46088</v>
      </c>
      <c r="ADE6" s="70">
        <v>46089</v>
      </c>
      <c r="ADF6" s="70">
        <v>46090</v>
      </c>
      <c r="ADG6" s="70">
        <v>46091</v>
      </c>
      <c r="ADH6" s="70">
        <v>46092</v>
      </c>
      <c r="ADI6" s="70">
        <v>46093</v>
      </c>
      <c r="ADJ6" s="70">
        <v>46094</v>
      </c>
      <c r="ADK6" s="70">
        <v>46095</v>
      </c>
      <c r="ADL6" s="70">
        <v>46096</v>
      </c>
      <c r="ADM6" s="70">
        <v>46097</v>
      </c>
      <c r="ADN6" s="70">
        <v>46098</v>
      </c>
      <c r="ADO6" s="70">
        <v>46099</v>
      </c>
      <c r="ADP6" s="70">
        <v>46100</v>
      </c>
      <c r="ADQ6" s="71">
        <v>46101</v>
      </c>
    </row>
    <row r="7" s="69" customFormat="1" ht="14.5" customHeight="1">
      <c r="I7" t="s" s="21">
        <v>252</v>
      </c>
      <c r="J7" s="72">
        <v>67.67</v>
      </c>
      <c r="K7" s="72">
        <v>68.67</v>
      </c>
      <c r="L7" s="72">
        <v>70.75</v>
      </c>
      <c r="M7" s="72">
        <v>70.62</v>
      </c>
      <c r="N7" s="72">
        <v>70.62</v>
      </c>
      <c r="O7" s="72">
        <v>70.62</v>
      </c>
      <c r="P7" s="72">
        <v>70.53</v>
      </c>
      <c r="Q7" s="72">
        <v>70.67</v>
      </c>
      <c r="R7" s="72">
        <v>71.08</v>
      </c>
      <c r="S7" s="72">
        <v>73.62</v>
      </c>
      <c r="T7" s="72">
        <v>73.45</v>
      </c>
      <c r="U7" s="72">
        <v>73.45</v>
      </c>
      <c r="V7" s="72">
        <v>73.45</v>
      </c>
      <c r="W7" s="72">
        <v>73.34999999999999</v>
      </c>
      <c r="X7" s="72">
        <v>73.34999999999999</v>
      </c>
      <c r="Y7" s="72">
        <v>73</v>
      </c>
      <c r="Z7" s="72">
        <v>72.56999999999999</v>
      </c>
      <c r="AA7" s="72">
        <v>72.61</v>
      </c>
      <c r="AB7" s="72">
        <v>72.61</v>
      </c>
      <c r="AC7" s="72">
        <v>72.61</v>
      </c>
      <c r="AD7" s="72">
        <v>72.13</v>
      </c>
      <c r="AE7" s="72">
        <v>72.26000000000001</v>
      </c>
      <c r="AF7" s="72">
        <v>71.75</v>
      </c>
      <c r="AG7" s="72">
        <v>71.05</v>
      </c>
      <c r="AH7" s="72">
        <v>70.33</v>
      </c>
      <c r="AI7" s="72">
        <v>70.33</v>
      </c>
      <c r="AJ7" s="72">
        <v>70.33</v>
      </c>
      <c r="AK7" s="72">
        <v>68.75</v>
      </c>
      <c r="AL7" s="72">
        <v>68.58</v>
      </c>
      <c r="AM7" s="72">
        <v>69</v>
      </c>
      <c r="AN7" s="72">
        <v>66.67</v>
      </c>
      <c r="AO7" s="72">
        <v>66.67</v>
      </c>
      <c r="AP7" s="72">
        <v>66.67</v>
      </c>
      <c r="AQ7" s="72">
        <v>66.67</v>
      </c>
      <c r="AR7" s="72">
        <v>66.33</v>
      </c>
      <c r="AS7" s="72">
        <v>66.8</v>
      </c>
      <c r="AT7" s="72">
        <v>66.58</v>
      </c>
      <c r="AU7" s="72">
        <v>66.38</v>
      </c>
      <c r="AV7" s="72">
        <v>66.25</v>
      </c>
      <c r="AW7" s="72">
        <v>66.25</v>
      </c>
      <c r="AX7" s="72">
        <v>66.25</v>
      </c>
      <c r="AY7" s="72">
        <v>66.58</v>
      </c>
      <c r="AZ7" s="72">
        <v>65.68000000000001</v>
      </c>
      <c r="BA7" s="72">
        <v>66.42</v>
      </c>
      <c r="BB7" s="72">
        <v>68.23</v>
      </c>
      <c r="BC7" s="72">
        <v>68.5</v>
      </c>
      <c r="BD7" s="72">
        <v>68.5</v>
      </c>
      <c r="BE7" s="72">
        <v>68.5</v>
      </c>
      <c r="BF7" s="72">
        <v>69.5</v>
      </c>
      <c r="BG7" s="72">
        <v>68.55</v>
      </c>
      <c r="BH7" s="72">
        <v>68.5</v>
      </c>
      <c r="BI7" s="72">
        <v>66.52</v>
      </c>
      <c r="BJ7" s="72">
        <v>66.17</v>
      </c>
      <c r="BK7" s="72">
        <v>66.17</v>
      </c>
      <c r="BL7" s="72">
        <v>66.17</v>
      </c>
      <c r="BM7" s="72">
        <v>65.17</v>
      </c>
      <c r="BN7" s="72">
        <v>65.06999999999999</v>
      </c>
      <c r="BO7" s="72">
        <v>64.93000000000001</v>
      </c>
      <c r="BP7" s="72">
        <v>52</v>
      </c>
      <c r="BQ7" s="72">
        <v>54.08</v>
      </c>
      <c r="BR7" s="72">
        <v>54.08</v>
      </c>
      <c r="BS7" s="72">
        <v>54.08</v>
      </c>
      <c r="BT7" s="72">
        <v>54.95</v>
      </c>
      <c r="BU7" s="72">
        <v>54.8</v>
      </c>
      <c r="BV7" s="72">
        <v>55.5</v>
      </c>
      <c r="BW7" s="72">
        <v>55.67</v>
      </c>
      <c r="BX7" s="72">
        <v>55.67</v>
      </c>
      <c r="BY7" s="72">
        <v>55.67</v>
      </c>
      <c r="BZ7" s="72">
        <v>55.67</v>
      </c>
      <c r="CA7" s="72">
        <v>55.67</v>
      </c>
      <c r="CB7" s="72">
        <v>57.17</v>
      </c>
      <c r="CC7" s="72">
        <v>58.33</v>
      </c>
      <c r="CD7" s="72">
        <v>58.98</v>
      </c>
      <c r="CE7" s="72">
        <v>58.98</v>
      </c>
      <c r="CF7" s="72">
        <v>58.98</v>
      </c>
      <c r="CG7" s="72">
        <v>58.98</v>
      </c>
      <c r="CH7" s="72">
        <v>58.69</v>
      </c>
      <c r="CI7" s="72">
        <v>55.33</v>
      </c>
      <c r="CJ7" s="72">
        <v>54.34</v>
      </c>
      <c r="CK7" s="72">
        <v>53.67</v>
      </c>
      <c r="CL7" s="72">
        <v>53.02</v>
      </c>
      <c r="CM7" s="72">
        <v>53.02</v>
      </c>
      <c r="CN7" s="72">
        <v>53.02</v>
      </c>
      <c r="CO7" s="72">
        <v>54.67</v>
      </c>
      <c r="CP7" s="72">
        <v>53.79</v>
      </c>
      <c r="CQ7" s="72">
        <v>52.83</v>
      </c>
      <c r="CR7" s="72">
        <v>53.42</v>
      </c>
      <c r="CS7" s="72">
        <v>53.82</v>
      </c>
      <c r="CT7" s="72">
        <v>53.82</v>
      </c>
      <c r="CU7" s="72">
        <v>53.82</v>
      </c>
      <c r="CV7" s="72">
        <v>54.58</v>
      </c>
      <c r="CW7" s="72">
        <v>55.17</v>
      </c>
      <c r="CX7" s="72">
        <v>55.83</v>
      </c>
      <c r="CY7" s="72">
        <v>55.83</v>
      </c>
      <c r="CZ7" s="72">
        <v>55.63</v>
      </c>
      <c r="DA7" s="72">
        <v>55.63</v>
      </c>
      <c r="DB7" s="72">
        <v>55.63</v>
      </c>
      <c r="DC7" s="72">
        <v>55.5</v>
      </c>
      <c r="DD7" s="72">
        <v>55</v>
      </c>
      <c r="DE7" s="72">
        <v>54.92</v>
      </c>
      <c r="DF7" s="72">
        <v>55.17</v>
      </c>
      <c r="DG7" s="72">
        <v>54.38</v>
      </c>
      <c r="DH7" s="72">
        <v>54.38</v>
      </c>
      <c r="DI7" s="72">
        <v>54.38</v>
      </c>
      <c r="DJ7" s="72">
        <v>54.3</v>
      </c>
      <c r="DK7" s="72">
        <v>54.73</v>
      </c>
      <c r="DL7" s="72">
        <v>54.71</v>
      </c>
      <c r="DM7" s="72">
        <v>54.71</v>
      </c>
      <c r="DN7" s="72">
        <v>54.58</v>
      </c>
      <c r="DO7" s="72">
        <v>54.58</v>
      </c>
      <c r="DP7" s="72">
        <v>54.58</v>
      </c>
      <c r="DQ7" s="72">
        <v>54.63</v>
      </c>
      <c r="DR7" s="72">
        <v>54.67</v>
      </c>
      <c r="DS7" s="72">
        <v>53.92</v>
      </c>
      <c r="DT7" s="72">
        <v>53.83</v>
      </c>
      <c r="DU7" s="72">
        <v>50.67</v>
      </c>
      <c r="DV7" s="72">
        <v>50.67</v>
      </c>
      <c r="DW7" s="72">
        <v>50.67</v>
      </c>
      <c r="DX7" s="72">
        <v>45.33</v>
      </c>
      <c r="DY7" s="72">
        <v>47.5</v>
      </c>
      <c r="DZ7" s="72">
        <v>46.17</v>
      </c>
      <c r="EA7" s="72">
        <v>45.33</v>
      </c>
      <c r="EB7" s="72">
        <v>45</v>
      </c>
      <c r="EC7" s="72">
        <v>45</v>
      </c>
      <c r="ED7" s="72">
        <v>45</v>
      </c>
      <c r="EE7" s="72">
        <v>44.38</v>
      </c>
      <c r="EF7" s="72">
        <v>45.08</v>
      </c>
      <c r="EG7" s="72">
        <v>47.17</v>
      </c>
      <c r="EH7" s="72">
        <v>48.17</v>
      </c>
      <c r="EI7" s="72">
        <v>48.67</v>
      </c>
      <c r="EJ7" s="72">
        <v>48.67</v>
      </c>
      <c r="EK7" s="72">
        <v>48.67</v>
      </c>
      <c r="EL7" s="72">
        <v>48.67</v>
      </c>
      <c r="EM7" s="72">
        <v>54.08</v>
      </c>
      <c r="EN7" s="72">
        <v>55.5</v>
      </c>
      <c r="EO7" s="72">
        <v>54</v>
      </c>
      <c r="EP7" s="72">
        <v>53.25</v>
      </c>
      <c r="EQ7" s="72">
        <v>53.25</v>
      </c>
      <c r="ER7" s="72">
        <v>53.25</v>
      </c>
      <c r="ES7" s="72">
        <v>52.67</v>
      </c>
      <c r="ET7" s="72">
        <v>51.5</v>
      </c>
      <c r="EU7" s="72">
        <v>52.25</v>
      </c>
      <c r="EV7" s="72">
        <v>52.25</v>
      </c>
      <c r="EW7" s="72">
        <v>50.33</v>
      </c>
      <c r="EX7" s="72">
        <v>50.33</v>
      </c>
      <c r="EY7" s="72">
        <v>50.33</v>
      </c>
      <c r="EZ7" s="72">
        <v>49.75</v>
      </c>
      <c r="FA7" s="72">
        <v>48.58</v>
      </c>
      <c r="FB7" s="72">
        <v>47.92</v>
      </c>
      <c r="FC7" s="72">
        <v>48.08</v>
      </c>
      <c r="FD7" s="72">
        <v>50.58</v>
      </c>
      <c r="FE7" s="72">
        <v>50.58</v>
      </c>
      <c r="FF7" s="72">
        <v>50.58</v>
      </c>
      <c r="FG7" s="72">
        <v>50.42</v>
      </c>
      <c r="FH7" s="72">
        <v>50.52</v>
      </c>
      <c r="FI7" s="72">
        <v>50.38</v>
      </c>
      <c r="FJ7" s="72">
        <v>50.25</v>
      </c>
      <c r="FK7" s="72">
        <v>50.25</v>
      </c>
      <c r="FL7" s="72">
        <v>50.25</v>
      </c>
      <c r="FM7" s="72">
        <v>50.25</v>
      </c>
      <c r="FN7" s="72">
        <v>51.08</v>
      </c>
      <c r="FO7" s="72">
        <v>50.42</v>
      </c>
      <c r="FP7" s="72">
        <v>51.08</v>
      </c>
      <c r="FQ7" s="72">
        <v>51.83</v>
      </c>
      <c r="FR7" s="72">
        <v>51.58</v>
      </c>
      <c r="FS7" s="72">
        <v>51.58</v>
      </c>
      <c r="FT7" s="72">
        <v>51.58</v>
      </c>
      <c r="FU7" s="72">
        <v>52.25</v>
      </c>
      <c r="FV7" s="72">
        <v>52.63</v>
      </c>
      <c r="FW7" s="72">
        <v>53.07</v>
      </c>
      <c r="FX7" s="72">
        <v>53.21</v>
      </c>
      <c r="FY7" s="72">
        <v>52.79</v>
      </c>
      <c r="FZ7" s="72">
        <v>52.79</v>
      </c>
      <c r="GA7" s="72">
        <v>52.79</v>
      </c>
      <c r="GB7" s="72">
        <v>53.67</v>
      </c>
      <c r="GC7" s="72">
        <v>54.25</v>
      </c>
      <c r="GD7" s="72">
        <v>54.5</v>
      </c>
      <c r="GE7" s="72">
        <v>53.58</v>
      </c>
      <c r="GF7" s="72">
        <v>53.08</v>
      </c>
      <c r="GG7" s="72">
        <v>53.08</v>
      </c>
      <c r="GH7" s="72">
        <v>53.08</v>
      </c>
      <c r="GI7" s="72">
        <v>52.3</v>
      </c>
      <c r="GJ7" s="72">
        <v>51.3</v>
      </c>
      <c r="GK7" s="72">
        <v>51</v>
      </c>
      <c r="GL7" s="72">
        <v>50.58</v>
      </c>
      <c r="GM7" s="72">
        <v>50.83</v>
      </c>
      <c r="GN7" s="72">
        <v>50.83</v>
      </c>
      <c r="GO7" s="72">
        <v>50.83</v>
      </c>
      <c r="GP7" s="72">
        <v>51</v>
      </c>
      <c r="GQ7" s="72">
        <v>52.17</v>
      </c>
      <c r="GR7" s="72">
        <v>52</v>
      </c>
      <c r="GS7" s="72">
        <v>52.42</v>
      </c>
      <c r="GT7" s="72">
        <v>53.42</v>
      </c>
      <c r="GU7" s="72">
        <v>53.42</v>
      </c>
      <c r="GV7" s="72">
        <v>53.42</v>
      </c>
      <c r="GW7" s="72">
        <v>54.33</v>
      </c>
      <c r="GX7" s="72">
        <v>53.38</v>
      </c>
      <c r="GY7" s="72">
        <v>53.67</v>
      </c>
      <c r="GZ7" s="72">
        <v>53.45</v>
      </c>
      <c r="HA7" s="72">
        <v>53.9</v>
      </c>
      <c r="HB7" s="72">
        <v>53.9</v>
      </c>
      <c r="HC7" s="72">
        <v>53.9</v>
      </c>
      <c r="HD7" s="72">
        <v>53.8</v>
      </c>
      <c r="HE7" s="72">
        <v>54</v>
      </c>
      <c r="HF7" s="72">
        <v>53.42</v>
      </c>
      <c r="HG7" s="72">
        <v>53.17</v>
      </c>
      <c r="HH7" s="72">
        <v>53.33</v>
      </c>
      <c r="HI7" s="72">
        <v>53.33</v>
      </c>
      <c r="HJ7" s="72">
        <v>53.33</v>
      </c>
      <c r="HK7" s="72">
        <v>55.58</v>
      </c>
      <c r="HL7" s="72">
        <v>60.08</v>
      </c>
      <c r="HM7" s="72">
        <v>60.03</v>
      </c>
      <c r="HN7" s="72">
        <v>60.08</v>
      </c>
      <c r="HO7" s="72">
        <v>60.29</v>
      </c>
      <c r="HP7" s="72">
        <v>60.29</v>
      </c>
      <c r="HQ7" s="72">
        <v>60.29</v>
      </c>
      <c r="HR7" s="72">
        <v>61</v>
      </c>
      <c r="HS7" s="72">
        <v>60.92</v>
      </c>
      <c r="HT7" s="72">
        <v>61.21</v>
      </c>
      <c r="HU7" s="72">
        <v>61.33</v>
      </c>
      <c r="HV7" s="72">
        <v>62</v>
      </c>
      <c r="HW7" s="72">
        <v>62</v>
      </c>
      <c r="HX7" s="72">
        <v>62</v>
      </c>
      <c r="HY7" s="72">
        <v>62.08</v>
      </c>
      <c r="HZ7" s="72">
        <v>61.25</v>
      </c>
      <c r="IA7" s="72">
        <v>61.75</v>
      </c>
      <c r="IB7" s="72">
        <v>61.83</v>
      </c>
      <c r="IC7" s="72">
        <v>61.25</v>
      </c>
      <c r="ID7" s="72">
        <v>61.25</v>
      </c>
      <c r="IE7" s="72">
        <v>61.25</v>
      </c>
      <c r="IF7" s="72">
        <v>61.72</v>
      </c>
      <c r="IG7" s="72">
        <v>61.83</v>
      </c>
      <c r="IH7" s="72">
        <v>61.8</v>
      </c>
      <c r="II7" s="72">
        <v>61.49</v>
      </c>
      <c r="IJ7" s="72">
        <v>61.5</v>
      </c>
      <c r="IK7" s="72">
        <v>61.5</v>
      </c>
      <c r="IL7" s="72">
        <v>61.5</v>
      </c>
      <c r="IM7" s="72">
        <v>61.33</v>
      </c>
      <c r="IN7" s="72">
        <v>61.18</v>
      </c>
      <c r="IO7" s="72">
        <v>61.13</v>
      </c>
      <c r="IP7" s="72">
        <v>61.5</v>
      </c>
      <c r="IQ7" s="72">
        <v>61.92</v>
      </c>
      <c r="IR7" s="72">
        <v>61.92</v>
      </c>
      <c r="IS7" s="72">
        <v>61.92</v>
      </c>
      <c r="IT7" s="72">
        <v>61.45</v>
      </c>
      <c r="IU7" s="72">
        <v>61.78</v>
      </c>
      <c r="IV7" s="72">
        <v>61.93</v>
      </c>
      <c r="IW7" s="72">
        <v>62.23</v>
      </c>
      <c r="IX7" s="72">
        <v>62.4</v>
      </c>
      <c r="IY7" s="72">
        <v>62.4</v>
      </c>
      <c r="IZ7" s="72">
        <v>62.4</v>
      </c>
      <c r="JA7" s="72">
        <v>62.17</v>
      </c>
      <c r="JB7" s="72">
        <v>62.43</v>
      </c>
      <c r="JC7" s="72">
        <v>62.84</v>
      </c>
      <c r="JD7" s="72">
        <v>63.1</v>
      </c>
      <c r="JE7" s="72">
        <v>63.15</v>
      </c>
      <c r="JF7" s="72">
        <v>63.15</v>
      </c>
      <c r="JG7" s="72">
        <v>63.15</v>
      </c>
      <c r="JH7" s="72">
        <v>62.78</v>
      </c>
      <c r="JI7" s="72">
        <v>62.49</v>
      </c>
      <c r="JJ7" s="72">
        <v>62.48</v>
      </c>
      <c r="JK7" s="72">
        <v>62.63</v>
      </c>
      <c r="JL7" s="72">
        <v>62.96</v>
      </c>
      <c r="JM7" s="72">
        <v>62.96</v>
      </c>
      <c r="JN7" s="72">
        <v>62.96</v>
      </c>
      <c r="JO7" s="72">
        <v>62.91</v>
      </c>
      <c r="JP7" s="72">
        <v>62.91</v>
      </c>
      <c r="JQ7" s="72">
        <v>62.71</v>
      </c>
      <c r="JR7" s="72">
        <v>63.13</v>
      </c>
      <c r="JS7" s="72">
        <v>62.91</v>
      </c>
      <c r="JT7" s="72">
        <v>62.91</v>
      </c>
      <c r="JU7" s="72">
        <v>62.91</v>
      </c>
      <c r="JV7" s="72">
        <v>62.82</v>
      </c>
      <c r="JW7" s="72">
        <v>63.04</v>
      </c>
      <c r="JX7" s="72">
        <v>62.9</v>
      </c>
      <c r="JY7" s="72">
        <v>62.93</v>
      </c>
      <c r="JZ7" s="72">
        <v>63.01</v>
      </c>
      <c r="KA7" s="72">
        <v>63.01</v>
      </c>
      <c r="KB7" s="72">
        <v>63.01</v>
      </c>
      <c r="KC7" s="72">
        <v>63.01</v>
      </c>
      <c r="KD7" s="72">
        <v>62.93</v>
      </c>
      <c r="KE7" s="72">
        <v>63.15</v>
      </c>
      <c r="KF7" s="72">
        <v>63.24</v>
      </c>
      <c r="KG7" s="72">
        <v>63.36</v>
      </c>
      <c r="KH7" s="72">
        <v>63.36</v>
      </c>
      <c r="KI7" s="72">
        <v>63.36</v>
      </c>
      <c r="KJ7" s="72">
        <v>63.29</v>
      </c>
      <c r="KK7" s="72">
        <v>63.7</v>
      </c>
      <c r="KL7" s="72">
        <v>63.74</v>
      </c>
      <c r="KM7" s="72">
        <v>63.77</v>
      </c>
      <c r="KN7" s="72">
        <v>63.8</v>
      </c>
      <c r="KO7" s="72">
        <v>63.8</v>
      </c>
      <c r="KP7" s="72">
        <v>63.8</v>
      </c>
      <c r="KQ7" s="72">
        <v>63.76</v>
      </c>
      <c r="KR7" s="72">
        <v>63.75</v>
      </c>
      <c r="KS7" s="72">
        <v>63.87</v>
      </c>
      <c r="KT7" s="72">
        <v>63.78</v>
      </c>
      <c r="KU7" s="72">
        <v>63.84</v>
      </c>
      <c r="KV7" s="72">
        <v>63.84</v>
      </c>
      <c r="KW7" s="72">
        <v>63.84</v>
      </c>
      <c r="KX7" s="72">
        <v>63.85</v>
      </c>
      <c r="KY7" s="72">
        <v>63.87</v>
      </c>
      <c r="KZ7" s="72">
        <v>63.88</v>
      </c>
      <c r="LA7" s="72">
        <v>63.9</v>
      </c>
      <c r="LB7" s="72">
        <v>63.9</v>
      </c>
      <c r="LC7" s="72">
        <v>63.9</v>
      </c>
      <c r="LD7" s="72">
        <v>63.9</v>
      </c>
      <c r="LE7" s="72">
        <v>63.92</v>
      </c>
      <c r="LF7" s="72">
        <v>63.97</v>
      </c>
      <c r="LG7" s="72">
        <v>64.01000000000001</v>
      </c>
      <c r="LH7" s="72">
        <v>64.02</v>
      </c>
      <c r="LI7" s="72">
        <v>64.01000000000001</v>
      </c>
      <c r="LJ7" s="72">
        <v>64.01000000000001</v>
      </c>
      <c r="LK7" s="72">
        <v>64.01000000000001</v>
      </c>
      <c r="LL7" s="72">
        <v>64.03</v>
      </c>
      <c r="LM7" s="72">
        <v>64.03</v>
      </c>
      <c r="LN7" s="72">
        <v>63.97</v>
      </c>
      <c r="LO7" s="72">
        <v>63.12</v>
      </c>
      <c r="LP7" s="72">
        <v>61.97</v>
      </c>
      <c r="LQ7" s="72">
        <v>61.97</v>
      </c>
      <c r="LR7" s="72">
        <v>61.97</v>
      </c>
      <c r="LS7" s="72">
        <v>59.92</v>
      </c>
      <c r="LT7" s="72">
        <v>59.04</v>
      </c>
      <c r="LU7" s="72">
        <v>60</v>
      </c>
      <c r="LV7" s="72">
        <v>62.67</v>
      </c>
      <c r="LW7" s="72">
        <v>62.95</v>
      </c>
      <c r="LX7" s="72">
        <v>62.95</v>
      </c>
      <c r="LY7" s="72">
        <v>62.95</v>
      </c>
      <c r="LZ7" s="72">
        <v>63.1</v>
      </c>
      <c r="MA7" s="72">
        <v>62.04</v>
      </c>
      <c r="MB7" s="72">
        <v>61.08</v>
      </c>
      <c r="MC7" s="72">
        <v>61.36</v>
      </c>
      <c r="MD7" s="72">
        <v>61.6</v>
      </c>
      <c r="ME7" s="72">
        <v>61.6</v>
      </c>
      <c r="MF7" s="72">
        <v>61.6</v>
      </c>
      <c r="MG7" s="72">
        <v>61.67</v>
      </c>
      <c r="MH7" s="72">
        <v>62.33</v>
      </c>
      <c r="MI7" s="72">
        <v>62.33</v>
      </c>
      <c r="MJ7" s="72">
        <v>62.33</v>
      </c>
      <c r="MK7" s="72">
        <v>62.33</v>
      </c>
      <c r="ML7" s="72">
        <v>62.33</v>
      </c>
      <c r="MM7" s="72">
        <v>62.33</v>
      </c>
      <c r="MN7" s="72">
        <v>62.43</v>
      </c>
      <c r="MO7" s="72">
        <v>62.43</v>
      </c>
      <c r="MP7" s="72">
        <v>62.43</v>
      </c>
      <c r="MQ7" s="72">
        <v>62.43</v>
      </c>
      <c r="MR7" s="72">
        <v>63</v>
      </c>
      <c r="MS7" s="72">
        <v>63</v>
      </c>
      <c r="MT7" s="72">
        <v>63</v>
      </c>
      <c r="MU7" s="72">
        <v>63.67</v>
      </c>
      <c r="MV7" s="72">
        <v>63.92</v>
      </c>
      <c r="MW7" s="72">
        <v>62.8</v>
      </c>
      <c r="MX7" s="72">
        <v>62.43</v>
      </c>
      <c r="MY7" s="72">
        <v>62.45</v>
      </c>
      <c r="MZ7" s="72">
        <v>62.45</v>
      </c>
      <c r="NA7" s="72">
        <v>62.45</v>
      </c>
      <c r="NB7" s="72">
        <v>62.98</v>
      </c>
      <c r="NC7" s="72">
        <v>63.88</v>
      </c>
      <c r="ND7" s="72">
        <v>63.51</v>
      </c>
      <c r="NE7" s="72">
        <v>63.7</v>
      </c>
      <c r="NF7" s="72">
        <v>63.62</v>
      </c>
      <c r="NG7" s="72">
        <v>63.62</v>
      </c>
      <c r="NH7" s="72">
        <v>63.62</v>
      </c>
      <c r="NI7" s="72">
        <v>63.58</v>
      </c>
      <c r="NJ7" s="72">
        <v>62.98</v>
      </c>
      <c r="NK7" s="72">
        <v>63.83</v>
      </c>
      <c r="NL7" s="72">
        <v>64.73</v>
      </c>
      <c r="NM7" s="72">
        <v>64.20999999999999</v>
      </c>
      <c r="NN7" s="72">
        <v>64.20999999999999</v>
      </c>
      <c r="NO7" s="72">
        <v>64.20999999999999</v>
      </c>
      <c r="NP7" s="72">
        <v>63.92</v>
      </c>
      <c r="NQ7" s="72">
        <v>63.31</v>
      </c>
      <c r="NR7" s="72">
        <v>63.45</v>
      </c>
      <c r="NS7" s="72">
        <v>63.68</v>
      </c>
      <c r="NT7" s="72">
        <v>63.96</v>
      </c>
      <c r="NU7" s="72">
        <v>63.96</v>
      </c>
      <c r="NV7" s="72">
        <v>63.96</v>
      </c>
      <c r="NW7" s="72">
        <v>63.54</v>
      </c>
      <c r="NX7" s="72">
        <v>63.93</v>
      </c>
      <c r="NY7" s="72">
        <v>63.69</v>
      </c>
      <c r="NZ7" s="72">
        <v>63.69</v>
      </c>
      <c r="OA7" s="72">
        <v>63.45</v>
      </c>
      <c r="OB7" s="72">
        <v>63.45</v>
      </c>
      <c r="OC7" s="72">
        <v>63.45</v>
      </c>
      <c r="OD7" s="72">
        <v>63.13</v>
      </c>
      <c r="OE7" s="72">
        <v>63.17</v>
      </c>
      <c r="OF7" s="72">
        <v>63.23</v>
      </c>
      <c r="OG7" s="72">
        <v>63.1</v>
      </c>
      <c r="OH7" s="72">
        <v>63.13</v>
      </c>
      <c r="OI7" s="72">
        <v>63.13</v>
      </c>
      <c r="OJ7" s="72">
        <v>63.13</v>
      </c>
      <c r="OK7" s="72">
        <v>63.04</v>
      </c>
      <c r="OL7" s="72">
        <v>62.83</v>
      </c>
      <c r="OM7" s="72">
        <v>62.89</v>
      </c>
      <c r="ON7" s="72">
        <v>62.66</v>
      </c>
      <c r="OO7" s="72">
        <v>63.33</v>
      </c>
      <c r="OP7" s="72">
        <v>63.33</v>
      </c>
      <c r="OQ7" s="72">
        <v>63.33</v>
      </c>
      <c r="OR7" s="72">
        <v>63.28</v>
      </c>
      <c r="OS7" s="72">
        <v>63.01</v>
      </c>
      <c r="OT7" s="72">
        <v>63.08</v>
      </c>
      <c r="OU7" s="72">
        <v>63.23</v>
      </c>
      <c r="OV7" s="72">
        <v>63.22</v>
      </c>
      <c r="OW7" s="72">
        <v>63.22</v>
      </c>
      <c r="OX7" s="72">
        <v>63.22</v>
      </c>
      <c r="OY7" s="72">
        <v>63.01</v>
      </c>
      <c r="OZ7" s="72">
        <v>62.75</v>
      </c>
      <c r="PA7" s="72">
        <v>62.55</v>
      </c>
      <c r="PB7" s="72">
        <v>62.2</v>
      </c>
      <c r="PC7" s="72">
        <v>61.83</v>
      </c>
      <c r="PD7" s="72">
        <v>61.83</v>
      </c>
      <c r="PE7" s="72">
        <v>61.83</v>
      </c>
      <c r="PF7" s="72">
        <v>61.71</v>
      </c>
      <c r="PG7" s="72">
        <v>61.82</v>
      </c>
      <c r="PH7" s="72">
        <v>61.63</v>
      </c>
      <c r="PI7" s="72">
        <v>60.83</v>
      </c>
      <c r="PJ7" s="72">
        <v>60.18</v>
      </c>
      <c r="PK7" s="72">
        <v>60.18</v>
      </c>
      <c r="PL7" s="72">
        <v>60.18</v>
      </c>
      <c r="PM7" s="72">
        <v>60.17</v>
      </c>
      <c r="PN7" s="72">
        <v>59.83</v>
      </c>
      <c r="PO7" s="72">
        <v>59.66</v>
      </c>
      <c r="PP7" s="72">
        <v>59.93</v>
      </c>
      <c r="PQ7" s="72">
        <v>59.13</v>
      </c>
      <c r="PR7" s="72">
        <v>59.13</v>
      </c>
      <c r="PS7" s="72">
        <v>59.13</v>
      </c>
      <c r="PT7" s="72">
        <v>57</v>
      </c>
      <c r="PU7" s="72">
        <v>54.67</v>
      </c>
      <c r="PV7" s="72">
        <v>56.58</v>
      </c>
      <c r="PW7" s="72">
        <v>57.25</v>
      </c>
      <c r="PX7" s="72">
        <v>58.38</v>
      </c>
      <c r="PY7" s="72">
        <v>58.38</v>
      </c>
      <c r="PZ7" s="72">
        <v>58.38</v>
      </c>
      <c r="QA7" s="72">
        <v>57.88</v>
      </c>
      <c r="QB7" s="72">
        <v>56.44</v>
      </c>
      <c r="QC7" s="72">
        <v>55.67</v>
      </c>
      <c r="QD7" s="72">
        <v>56.33</v>
      </c>
      <c r="QE7" s="72">
        <v>56</v>
      </c>
      <c r="QF7" s="72">
        <v>56</v>
      </c>
      <c r="QG7" s="72">
        <v>56</v>
      </c>
      <c r="QH7" s="72">
        <v>55.33</v>
      </c>
      <c r="QI7" s="72">
        <v>54.95</v>
      </c>
      <c r="QJ7" s="72">
        <v>54.83</v>
      </c>
      <c r="QK7" s="72">
        <v>54.8</v>
      </c>
      <c r="QL7" s="72">
        <v>54.6</v>
      </c>
      <c r="QM7" s="72">
        <v>54.6</v>
      </c>
      <c r="QN7" s="72">
        <v>54.6</v>
      </c>
      <c r="QO7" s="72">
        <v>54.1</v>
      </c>
      <c r="QP7" s="72">
        <v>50.83</v>
      </c>
      <c r="QQ7" s="72">
        <v>50.17</v>
      </c>
      <c r="QR7" s="72">
        <v>50.42</v>
      </c>
      <c r="QS7" s="72">
        <v>50.42</v>
      </c>
      <c r="QT7" s="72">
        <v>50.42</v>
      </c>
      <c r="QU7" s="72">
        <v>50.42</v>
      </c>
      <c r="QV7" s="72">
        <v>50.42</v>
      </c>
      <c r="QW7" s="72">
        <v>51.83</v>
      </c>
      <c r="QX7" s="72">
        <v>51.5</v>
      </c>
      <c r="QY7" s="72">
        <v>50</v>
      </c>
      <c r="QZ7" s="72">
        <v>50</v>
      </c>
      <c r="RA7" s="72">
        <v>50</v>
      </c>
      <c r="RB7" s="72">
        <v>50</v>
      </c>
      <c r="RC7" s="72">
        <v>48.72</v>
      </c>
      <c r="RD7" s="72">
        <v>48.34</v>
      </c>
      <c r="RE7" s="72">
        <v>49</v>
      </c>
      <c r="RF7" s="72">
        <v>49.67</v>
      </c>
      <c r="RG7" s="72">
        <v>50.08</v>
      </c>
      <c r="RH7" s="72">
        <v>50.08</v>
      </c>
      <c r="RI7" s="72">
        <v>50.08</v>
      </c>
      <c r="RJ7" s="72">
        <v>50.68</v>
      </c>
      <c r="RK7" s="72">
        <v>51.1</v>
      </c>
      <c r="RL7" s="72">
        <v>52.08</v>
      </c>
      <c r="RM7" s="72">
        <v>52.58</v>
      </c>
      <c r="RN7" s="72">
        <v>52.67</v>
      </c>
      <c r="RO7" s="72">
        <v>52.67</v>
      </c>
      <c r="RP7" s="72">
        <v>52.67</v>
      </c>
      <c r="RQ7" s="72">
        <v>52.88</v>
      </c>
      <c r="RR7" s="72">
        <v>53.47</v>
      </c>
      <c r="RS7" s="72">
        <v>54.42</v>
      </c>
      <c r="RT7" s="72">
        <v>55.57</v>
      </c>
      <c r="RU7" s="72">
        <v>55.48</v>
      </c>
      <c r="RV7" s="72">
        <v>55.48</v>
      </c>
      <c r="RW7" s="72">
        <v>55.48</v>
      </c>
      <c r="RX7" s="72">
        <v>55.7</v>
      </c>
      <c r="RY7" s="72">
        <v>54.25</v>
      </c>
      <c r="RZ7" s="72">
        <v>54.7</v>
      </c>
      <c r="SA7" s="72">
        <v>54.49</v>
      </c>
      <c r="SB7" s="72">
        <v>55.17</v>
      </c>
      <c r="SC7" s="72">
        <v>55.17</v>
      </c>
      <c r="SD7" s="72">
        <v>55.17</v>
      </c>
      <c r="SE7" s="72">
        <v>55.22</v>
      </c>
      <c r="SF7" s="72">
        <v>54.52</v>
      </c>
      <c r="SG7" s="72">
        <v>55.17</v>
      </c>
      <c r="SH7" s="72">
        <v>55.25</v>
      </c>
      <c r="SI7" s="72">
        <v>55.48</v>
      </c>
      <c r="SJ7" s="72">
        <v>55.48</v>
      </c>
      <c r="SK7" s="72">
        <v>55.48</v>
      </c>
      <c r="SL7" s="72">
        <v>55.48</v>
      </c>
      <c r="SM7" s="72">
        <v>55.28</v>
      </c>
      <c r="SN7" s="72">
        <v>55.42</v>
      </c>
      <c r="SO7" s="72">
        <v>56.32</v>
      </c>
      <c r="SP7" s="72">
        <v>56</v>
      </c>
      <c r="SQ7" s="72">
        <v>56</v>
      </c>
      <c r="SR7" s="72">
        <v>56</v>
      </c>
      <c r="SS7" s="72">
        <v>56</v>
      </c>
      <c r="ST7" s="72">
        <v>56.98</v>
      </c>
      <c r="SU7" s="72">
        <v>56.71</v>
      </c>
      <c r="SV7" s="72">
        <v>56.94</v>
      </c>
      <c r="SW7" s="72">
        <v>57.05</v>
      </c>
      <c r="SX7" s="72">
        <v>57.05</v>
      </c>
      <c r="SY7" s="72">
        <v>57.05</v>
      </c>
      <c r="SZ7" s="72">
        <v>57.05</v>
      </c>
      <c r="TA7" s="72">
        <v>57.23</v>
      </c>
      <c r="TB7" s="72">
        <v>57.88</v>
      </c>
      <c r="TC7" s="72">
        <v>58.05</v>
      </c>
      <c r="TD7" s="72">
        <v>58.05</v>
      </c>
      <c r="TE7" s="72">
        <v>58.05</v>
      </c>
      <c r="TF7" s="72">
        <v>58.05</v>
      </c>
      <c r="TG7" s="72">
        <v>59.1</v>
      </c>
      <c r="TH7" s="72">
        <v>59.2</v>
      </c>
      <c r="TI7" s="72">
        <v>59.33</v>
      </c>
      <c r="TJ7" s="72">
        <v>59</v>
      </c>
      <c r="TK7" s="72">
        <v>58.92</v>
      </c>
      <c r="TL7" s="72">
        <v>58.92</v>
      </c>
      <c r="TM7" s="72">
        <v>58.92</v>
      </c>
      <c r="TN7" s="72">
        <v>58.45</v>
      </c>
      <c r="TO7" s="72">
        <v>58.21</v>
      </c>
      <c r="TP7" s="72">
        <v>57.33</v>
      </c>
      <c r="TQ7" s="72">
        <v>57.05</v>
      </c>
      <c r="TR7" s="72">
        <v>56.67</v>
      </c>
      <c r="TS7" s="72">
        <v>56.67</v>
      </c>
      <c r="TT7" s="72">
        <v>56.67</v>
      </c>
      <c r="TU7" s="72">
        <v>58.17</v>
      </c>
      <c r="TV7" s="72">
        <v>57.92</v>
      </c>
      <c r="TW7" s="72">
        <v>57.93</v>
      </c>
      <c r="TX7" s="72">
        <v>57.1</v>
      </c>
      <c r="TY7" s="72">
        <v>57.38</v>
      </c>
      <c r="TZ7" s="72">
        <v>57.38</v>
      </c>
      <c r="UA7" s="72">
        <v>57.38</v>
      </c>
      <c r="UB7" s="72">
        <v>57.17</v>
      </c>
      <c r="UC7" s="72">
        <v>57.33</v>
      </c>
      <c r="UD7" s="72">
        <v>57.68</v>
      </c>
      <c r="UE7" s="72">
        <v>57.8</v>
      </c>
      <c r="UF7" s="72">
        <v>57.82</v>
      </c>
      <c r="UG7" s="72">
        <v>57.82</v>
      </c>
      <c r="UH7" s="72">
        <v>57.82</v>
      </c>
      <c r="UI7" s="72">
        <v>57.88</v>
      </c>
      <c r="UJ7" s="72">
        <v>57.48</v>
      </c>
      <c r="UK7" s="72">
        <v>56.93</v>
      </c>
      <c r="UL7" s="72">
        <v>56.93</v>
      </c>
      <c r="UM7" s="72">
        <v>56.23</v>
      </c>
      <c r="UN7" s="72">
        <v>56.23</v>
      </c>
      <c r="UO7" s="72">
        <v>56.23</v>
      </c>
      <c r="UP7" s="72">
        <v>56.32</v>
      </c>
      <c r="UQ7" s="72">
        <v>56.07</v>
      </c>
      <c r="UR7" s="72">
        <v>56.1</v>
      </c>
      <c r="US7" s="72">
        <v>56.18</v>
      </c>
      <c r="UT7" s="72">
        <v>56.85</v>
      </c>
      <c r="UU7" s="72">
        <v>56.85</v>
      </c>
      <c r="UV7" s="72">
        <v>56.85</v>
      </c>
      <c r="UW7" s="72">
        <v>57.05</v>
      </c>
      <c r="UX7" s="72">
        <v>57.08</v>
      </c>
      <c r="UY7" s="72">
        <v>56.97</v>
      </c>
      <c r="UZ7" s="72">
        <v>56.77</v>
      </c>
      <c r="VA7" s="72">
        <v>56.25</v>
      </c>
      <c r="VB7" s="72">
        <v>56.25</v>
      </c>
      <c r="VC7" s="72">
        <v>56.25</v>
      </c>
      <c r="VD7" s="72">
        <v>56.44</v>
      </c>
      <c r="VE7" s="72">
        <v>56.7</v>
      </c>
      <c r="VF7" s="72">
        <v>56.83</v>
      </c>
      <c r="VG7" s="72">
        <v>56.18</v>
      </c>
      <c r="VH7" s="72">
        <v>56.08</v>
      </c>
      <c r="VI7" s="72">
        <v>56.08</v>
      </c>
      <c r="VJ7" s="72">
        <v>56.08</v>
      </c>
      <c r="VK7" s="72">
        <v>54.92</v>
      </c>
      <c r="VL7" s="72">
        <v>56.1</v>
      </c>
      <c r="VM7" s="72">
        <v>55.68</v>
      </c>
      <c r="VN7" s="72">
        <v>56.18</v>
      </c>
      <c r="VO7" s="72">
        <v>56.17</v>
      </c>
      <c r="VP7" s="72">
        <v>56.17</v>
      </c>
      <c r="VQ7" s="72">
        <v>56.17</v>
      </c>
      <c r="VR7" s="72">
        <v>56.12</v>
      </c>
      <c r="VS7" s="72">
        <v>55.8</v>
      </c>
      <c r="VT7" s="72">
        <v>56.63</v>
      </c>
      <c r="VU7" s="72">
        <v>57.33</v>
      </c>
      <c r="VV7" s="72">
        <v>57.08</v>
      </c>
      <c r="VW7" s="72">
        <v>57.08</v>
      </c>
      <c r="VX7" s="72">
        <v>57.08</v>
      </c>
      <c r="VY7" s="72">
        <v>57.6</v>
      </c>
      <c r="VZ7" s="72">
        <v>57.08</v>
      </c>
      <c r="WA7" s="72">
        <v>57.22</v>
      </c>
      <c r="WB7" s="72">
        <v>57.67</v>
      </c>
      <c r="WC7" s="72">
        <v>57.98</v>
      </c>
      <c r="WD7" s="72">
        <v>57.98</v>
      </c>
      <c r="WE7" s="72">
        <v>57.98</v>
      </c>
      <c r="WF7" s="72">
        <v>57.87</v>
      </c>
      <c r="WG7" s="72">
        <v>57.72</v>
      </c>
      <c r="WH7" s="72">
        <v>58.13</v>
      </c>
      <c r="WI7" s="72">
        <v>58.05</v>
      </c>
      <c r="WJ7" s="72">
        <v>58.13</v>
      </c>
      <c r="WK7" s="72">
        <v>58.13</v>
      </c>
      <c r="WL7" s="72">
        <v>58.13</v>
      </c>
      <c r="WM7" s="72">
        <v>58</v>
      </c>
      <c r="WN7" s="72">
        <v>57.71</v>
      </c>
      <c r="WO7" s="72">
        <v>57.61</v>
      </c>
      <c r="WP7" s="72">
        <v>57.61</v>
      </c>
      <c r="WQ7" s="72">
        <v>57.62</v>
      </c>
      <c r="WR7" s="72">
        <v>57.62</v>
      </c>
      <c r="WS7" s="72">
        <v>57.62</v>
      </c>
      <c r="WT7" s="72">
        <v>57.32</v>
      </c>
      <c r="WU7" s="72">
        <v>57.63</v>
      </c>
      <c r="WV7" s="72">
        <v>56.95</v>
      </c>
      <c r="WW7" s="72">
        <v>56.26</v>
      </c>
      <c r="WX7" s="72">
        <v>56.63</v>
      </c>
      <c r="WY7" s="72">
        <v>56.63</v>
      </c>
      <c r="WZ7" s="72">
        <v>56.63</v>
      </c>
      <c r="XA7" s="72">
        <v>56.99</v>
      </c>
      <c r="XB7" s="72">
        <v>56.83</v>
      </c>
      <c r="XC7" s="72">
        <v>57.03</v>
      </c>
      <c r="XD7" s="72">
        <v>56.58</v>
      </c>
      <c r="XE7" s="72">
        <v>56.38</v>
      </c>
      <c r="XF7" s="72">
        <v>56.38</v>
      </c>
      <c r="XG7" s="72">
        <v>56.38</v>
      </c>
      <c r="XH7" s="72">
        <v>56.48</v>
      </c>
      <c r="XI7" s="72">
        <v>56.17</v>
      </c>
      <c r="XJ7" s="72">
        <v>55.83</v>
      </c>
      <c r="XK7" s="72">
        <v>55.96</v>
      </c>
      <c r="XL7" s="72">
        <v>56.08</v>
      </c>
      <c r="XM7" s="72">
        <v>56.08</v>
      </c>
      <c r="XN7" s="72">
        <v>56.08</v>
      </c>
      <c r="XO7" s="72">
        <v>56.33</v>
      </c>
      <c r="XP7" s="72">
        <v>56.17</v>
      </c>
      <c r="XQ7" s="72">
        <v>55.92</v>
      </c>
      <c r="XR7" s="72">
        <v>55.72</v>
      </c>
      <c r="XS7" s="72">
        <v>55.51</v>
      </c>
      <c r="XT7" s="72">
        <v>55.51</v>
      </c>
      <c r="XU7" s="72">
        <v>55.51</v>
      </c>
      <c r="XV7" s="72">
        <v>55.43</v>
      </c>
      <c r="XW7" s="72">
        <v>55.18</v>
      </c>
      <c r="XX7" s="72">
        <v>55.13</v>
      </c>
      <c r="XY7" s="72">
        <v>55.08</v>
      </c>
      <c r="XZ7" s="72">
        <v>54.67</v>
      </c>
      <c r="YA7" s="72">
        <v>54.67</v>
      </c>
      <c r="YB7" s="72">
        <v>54.67</v>
      </c>
      <c r="YC7" s="72">
        <v>54.67</v>
      </c>
      <c r="YD7" s="72">
        <v>54.55</v>
      </c>
      <c r="YE7" s="72">
        <v>52.47</v>
      </c>
      <c r="YF7" s="72">
        <v>52.17</v>
      </c>
      <c r="YG7" s="72">
        <v>52</v>
      </c>
      <c r="YH7" s="72">
        <v>52</v>
      </c>
      <c r="YI7" s="72">
        <v>52</v>
      </c>
      <c r="YJ7" s="72">
        <v>52.08</v>
      </c>
      <c r="YK7" s="72">
        <v>51.67</v>
      </c>
      <c r="YL7" s="72">
        <v>47.33</v>
      </c>
      <c r="YM7" s="72">
        <v>45</v>
      </c>
      <c r="YN7" s="72">
        <v>44.33</v>
      </c>
      <c r="YO7" s="72">
        <v>44.33</v>
      </c>
      <c r="YP7" s="72">
        <v>44.33</v>
      </c>
      <c r="YQ7" s="72">
        <v>46.58</v>
      </c>
      <c r="YR7" s="72">
        <v>45.33</v>
      </c>
      <c r="YS7" s="72">
        <v>42.92</v>
      </c>
      <c r="YT7" s="72">
        <v>38.17</v>
      </c>
      <c r="YU7" s="72">
        <v>38.67</v>
      </c>
      <c r="YV7" s="72">
        <v>38.67</v>
      </c>
      <c r="YW7" s="72">
        <v>38.67</v>
      </c>
      <c r="YX7" s="72">
        <v>40.5</v>
      </c>
      <c r="YY7" s="72">
        <v>42.67</v>
      </c>
      <c r="YZ7" s="72">
        <v>43.5</v>
      </c>
      <c r="ZA7" s="72">
        <v>44.5</v>
      </c>
      <c r="ZB7" s="72">
        <v>45.17</v>
      </c>
      <c r="ZC7" s="72">
        <v>45.17</v>
      </c>
      <c r="ZD7" s="72">
        <v>45.17</v>
      </c>
      <c r="ZE7" s="72">
        <v>44.83</v>
      </c>
      <c r="ZF7" s="72">
        <v>41.93</v>
      </c>
      <c r="ZG7" s="72">
        <v>40.88</v>
      </c>
      <c r="ZH7" s="72">
        <v>40</v>
      </c>
      <c r="ZI7" s="72">
        <v>40.08</v>
      </c>
      <c r="ZJ7" s="72">
        <v>40.08</v>
      </c>
      <c r="ZK7" s="72">
        <v>40.08</v>
      </c>
      <c r="ZL7" s="72">
        <v>40.08</v>
      </c>
      <c r="ZM7" s="72">
        <v>40.71</v>
      </c>
      <c r="ZN7" s="72">
        <v>40.33</v>
      </c>
      <c r="ZO7" s="72">
        <v>40.25</v>
      </c>
      <c r="ZP7" s="72">
        <v>41.33</v>
      </c>
      <c r="ZQ7" s="72">
        <v>41.33</v>
      </c>
      <c r="ZR7" s="72">
        <v>41.33</v>
      </c>
      <c r="ZS7" s="72">
        <v>40.22</v>
      </c>
      <c r="ZT7" s="72">
        <v>40.09</v>
      </c>
      <c r="ZU7" s="72">
        <v>39.92</v>
      </c>
      <c r="ZV7" s="72">
        <v>39.33</v>
      </c>
      <c r="ZW7" s="72">
        <v>39.43</v>
      </c>
      <c r="ZX7" s="72">
        <v>39.43</v>
      </c>
      <c r="ZY7" s="72">
        <v>39.43</v>
      </c>
      <c r="ZZ7" s="72">
        <v>39.18</v>
      </c>
      <c r="AAA7" s="72">
        <v>37.92</v>
      </c>
      <c r="AAB7" s="72">
        <v>36.92</v>
      </c>
      <c r="AAC7" s="72">
        <v>37.75</v>
      </c>
      <c r="AAD7" s="72">
        <v>39.67</v>
      </c>
      <c r="AAE7" s="72">
        <v>39.67</v>
      </c>
      <c r="AAF7" s="72">
        <v>39.67</v>
      </c>
      <c r="AAG7" s="72">
        <v>39.67</v>
      </c>
      <c r="AAH7" s="72">
        <v>40</v>
      </c>
      <c r="AAI7" s="72">
        <v>40</v>
      </c>
      <c r="AAJ7" s="72">
        <v>40</v>
      </c>
      <c r="AAK7" s="72">
        <v>40</v>
      </c>
      <c r="AAL7" s="72">
        <v>40</v>
      </c>
      <c r="AAM7" s="72">
        <v>40</v>
      </c>
      <c r="AAN7" s="72">
        <v>40</v>
      </c>
      <c r="AAO7" s="72">
        <v>40</v>
      </c>
      <c r="AAP7" s="72">
        <v>40</v>
      </c>
      <c r="AAQ7" s="72">
        <v>40</v>
      </c>
      <c r="AAR7" s="72">
        <v>40</v>
      </c>
      <c r="AAS7" s="72">
        <v>40</v>
      </c>
      <c r="AAT7" s="72">
        <v>40</v>
      </c>
      <c r="AAU7" s="72">
        <v>39.04</v>
      </c>
      <c r="AAV7" s="72">
        <v>38.96</v>
      </c>
      <c r="AAW7" s="72">
        <v>38.64</v>
      </c>
      <c r="AAX7" s="72">
        <v>37.33</v>
      </c>
      <c r="AAY7" s="72">
        <v>36.33</v>
      </c>
      <c r="AAZ7" s="72">
        <v>36.33</v>
      </c>
      <c r="ABA7" s="72">
        <v>36.33</v>
      </c>
      <c r="ABB7" s="72">
        <v>36.45</v>
      </c>
      <c r="ABC7" s="72">
        <v>36.23</v>
      </c>
      <c r="ABD7" s="72">
        <v>35.21</v>
      </c>
      <c r="ABE7" s="72">
        <v>32.92</v>
      </c>
      <c r="ABF7" s="72">
        <v>32.85</v>
      </c>
      <c r="ABG7" s="72">
        <v>32.85</v>
      </c>
      <c r="ABH7" s="72">
        <v>32.85</v>
      </c>
      <c r="ABI7" s="72">
        <v>33.37</v>
      </c>
      <c r="ABJ7" s="72">
        <v>36.48</v>
      </c>
      <c r="ABK7" s="72">
        <v>37.25</v>
      </c>
      <c r="ABL7" s="72">
        <v>36.09</v>
      </c>
      <c r="ABM7" s="72">
        <v>34</v>
      </c>
      <c r="ABN7" s="72">
        <v>34</v>
      </c>
      <c r="ABO7" s="72">
        <v>34</v>
      </c>
      <c r="ABP7" s="72">
        <v>34</v>
      </c>
      <c r="ABQ7" s="72">
        <v>34.13</v>
      </c>
      <c r="ABR7" s="72">
        <v>34.63</v>
      </c>
      <c r="ABS7" s="72">
        <v>34.5</v>
      </c>
      <c r="ABT7" s="72">
        <v>35.25</v>
      </c>
      <c r="ABU7" s="72">
        <v>35.25</v>
      </c>
      <c r="ABV7" s="72">
        <v>35.25</v>
      </c>
      <c r="ABW7" s="72">
        <v>36.5</v>
      </c>
      <c r="ABX7" s="72">
        <v>36.67</v>
      </c>
      <c r="ABY7" s="72">
        <v>37.75</v>
      </c>
      <c r="ABZ7" s="72">
        <v>37.92</v>
      </c>
      <c r="ACA7" s="72">
        <v>37.92</v>
      </c>
      <c r="ACB7" s="72">
        <v>37.92</v>
      </c>
      <c r="ACC7" s="72">
        <v>37.92</v>
      </c>
      <c r="ACD7" s="72">
        <v>38.42</v>
      </c>
      <c r="ACE7" s="72">
        <v>40.48</v>
      </c>
      <c r="ACF7" s="72">
        <v>41.58</v>
      </c>
      <c r="ACG7" s="72">
        <v>44.53</v>
      </c>
      <c r="ACH7" s="72">
        <v>42.93</v>
      </c>
      <c r="ACI7" s="72">
        <v>42.93</v>
      </c>
      <c r="ACJ7" s="72">
        <v>42.93</v>
      </c>
      <c r="ACK7" s="72">
        <v>39.73</v>
      </c>
      <c r="ACL7" s="72">
        <v>42.4</v>
      </c>
      <c r="ACM7" s="72">
        <v>42.92</v>
      </c>
      <c r="ACN7" s="72">
        <v>43.57</v>
      </c>
      <c r="ACO7" s="72">
        <v>44.85</v>
      </c>
      <c r="ACP7" s="72">
        <v>44.85</v>
      </c>
      <c r="ACQ7" s="72">
        <v>44.85</v>
      </c>
      <c r="ACR7" s="72">
        <v>47.17</v>
      </c>
      <c r="ACS7" s="72">
        <v>46.85</v>
      </c>
      <c r="ACT7" s="72">
        <v>46</v>
      </c>
      <c r="ACU7" s="72">
        <v>45.17</v>
      </c>
      <c r="ACV7" s="72">
        <v>45.8</v>
      </c>
      <c r="ACW7" s="72">
        <v>45.8</v>
      </c>
      <c r="ACX7" s="72">
        <v>45.8</v>
      </c>
      <c r="ACY7" s="72">
        <v>45.67</v>
      </c>
      <c r="ACZ7" s="72">
        <v>44.5</v>
      </c>
      <c r="ADA7" s="72">
        <v>43.67</v>
      </c>
      <c r="ADB7" s="72">
        <v>44.29</v>
      </c>
      <c r="ADC7" s="72">
        <v>46.07</v>
      </c>
      <c r="ADD7" s="72">
        <v>46.07</v>
      </c>
      <c r="ADE7" s="72">
        <v>46.07</v>
      </c>
      <c r="ADF7" s="72">
        <v>46.07</v>
      </c>
      <c r="ADG7" s="72">
        <v>44.93</v>
      </c>
      <c r="ADH7" s="72">
        <v>44.13</v>
      </c>
      <c r="ADI7" s="72">
        <v>44.1</v>
      </c>
      <c r="ADJ7" s="72">
        <v>43.17</v>
      </c>
      <c r="ADK7" s="72">
        <v>43.17</v>
      </c>
      <c r="ADL7" s="72">
        <v>43.17</v>
      </c>
      <c r="ADM7" s="72">
        <v>43.17</v>
      </c>
      <c r="ADN7" s="72">
        <v>41.18</v>
      </c>
      <c r="ADO7" s="72">
        <v>40.5</v>
      </c>
      <c r="ADP7" s="72">
        <v>40.67</v>
      </c>
      <c r="ADQ7" s="73">
        <v>40.25</v>
      </c>
    </row>
    <row r="8" s="69" customFormat="1" ht="14.5" customHeight="1">
      <c r="I8" t="s" s="21">
        <v>253</v>
      </c>
      <c r="J8" s="64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>
        <v>64</v>
      </c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2"/>
      <c r="FX8" s="72"/>
      <c r="FY8" s="72"/>
      <c r="FZ8" s="72"/>
      <c r="GA8" s="72"/>
      <c r="GB8" s="72"/>
      <c r="GC8" s="72"/>
      <c r="GD8" s="72"/>
      <c r="GE8" s="72"/>
      <c r="GF8" s="72"/>
      <c r="GG8" s="72"/>
      <c r="GH8" s="72"/>
      <c r="GI8" s="72"/>
      <c r="GJ8" s="72"/>
      <c r="GK8" s="72"/>
      <c r="GL8" s="72"/>
      <c r="GM8" s="72"/>
      <c r="GN8" s="72"/>
      <c r="GO8" s="72"/>
      <c r="GP8" s="72"/>
      <c r="GQ8" s="72"/>
      <c r="GR8" s="72"/>
      <c r="GS8" s="72"/>
      <c r="GT8" s="72"/>
      <c r="GU8" s="72"/>
      <c r="GV8" s="72"/>
      <c r="GW8" s="72"/>
      <c r="GX8" s="72"/>
      <c r="GY8" s="72"/>
      <c r="GZ8" s="72"/>
      <c r="HA8" s="72"/>
      <c r="HB8" s="72"/>
      <c r="HC8" s="72"/>
      <c r="HD8" s="72"/>
      <c r="HE8" s="72"/>
      <c r="HF8" s="72"/>
      <c r="HG8" s="72"/>
      <c r="HH8" s="72"/>
      <c r="HI8" s="72"/>
      <c r="HJ8" s="72"/>
      <c r="HK8" s="72"/>
      <c r="HL8" s="72"/>
      <c r="HM8" s="72"/>
      <c r="HN8" s="72"/>
      <c r="HO8" s="72"/>
      <c r="HP8" s="72"/>
      <c r="HQ8" s="72"/>
      <c r="HR8" s="72"/>
      <c r="HS8" s="72"/>
      <c r="HT8" s="72"/>
      <c r="HU8" s="72"/>
      <c r="HV8" s="72"/>
      <c r="HW8" s="72"/>
      <c r="HX8" s="72"/>
      <c r="HY8" s="72"/>
      <c r="HZ8" s="72"/>
      <c r="IA8" s="72"/>
      <c r="IB8" s="72"/>
      <c r="IC8" s="72"/>
      <c r="ID8" s="72"/>
      <c r="IE8" s="72"/>
      <c r="IF8" s="72"/>
      <c r="IG8" s="72"/>
      <c r="IH8" s="72"/>
      <c r="II8" s="72"/>
      <c r="IJ8" s="72"/>
      <c r="IK8" s="72"/>
      <c r="IL8" s="72"/>
      <c r="IM8" s="72"/>
      <c r="IN8" s="72"/>
      <c r="IO8" s="72"/>
      <c r="IP8" s="72"/>
      <c r="IQ8" s="72"/>
      <c r="IR8" s="72"/>
      <c r="IS8" s="72"/>
      <c r="IT8" s="72"/>
      <c r="IU8" s="72"/>
      <c r="IV8" s="72"/>
      <c r="IW8" s="72"/>
      <c r="IX8" s="72"/>
      <c r="IY8" s="72"/>
      <c r="IZ8" s="72"/>
      <c r="JA8" s="72"/>
      <c r="JB8" s="72"/>
      <c r="JC8" s="72"/>
      <c r="JD8" s="72"/>
      <c r="JE8" s="72"/>
      <c r="JF8" s="72"/>
      <c r="JG8" s="72"/>
      <c r="JH8" s="72"/>
      <c r="JI8" s="72"/>
      <c r="JJ8" s="72"/>
      <c r="JK8" s="72"/>
      <c r="JL8" s="72"/>
      <c r="JM8" s="72"/>
      <c r="JN8" s="72"/>
      <c r="JO8" s="72"/>
      <c r="JP8" s="72"/>
      <c r="JQ8" s="72"/>
      <c r="JR8" s="72"/>
      <c r="JS8" s="72"/>
      <c r="JT8" s="72"/>
      <c r="JU8" s="72"/>
      <c r="JV8" s="72"/>
      <c r="JW8" s="72"/>
      <c r="JX8" s="72"/>
      <c r="JY8" s="72"/>
      <c r="JZ8" s="72"/>
      <c r="KA8" s="72"/>
      <c r="KB8" s="72"/>
      <c r="KC8" s="72"/>
      <c r="KD8" s="72"/>
      <c r="KE8" s="72"/>
      <c r="KF8" s="72"/>
      <c r="KG8" s="72"/>
      <c r="KH8" s="72"/>
      <c r="KI8" s="72"/>
      <c r="KJ8" s="72"/>
      <c r="KK8" s="72"/>
      <c r="KL8" s="72"/>
      <c r="KM8" s="72"/>
      <c r="KN8" s="72"/>
      <c r="KO8" s="72"/>
      <c r="KP8" s="72"/>
      <c r="KQ8" s="72"/>
      <c r="KR8" s="72"/>
      <c r="KS8" s="72"/>
      <c r="KT8" s="72"/>
      <c r="KU8" s="72"/>
      <c r="KV8" s="72"/>
      <c r="KW8" s="72"/>
      <c r="KX8" s="72"/>
      <c r="KY8" s="72"/>
      <c r="KZ8" s="72"/>
      <c r="LA8" s="72"/>
      <c r="LB8" s="72"/>
      <c r="LC8" s="72"/>
      <c r="LD8" s="72"/>
      <c r="LE8" s="72"/>
      <c r="LF8" s="72"/>
      <c r="LG8" s="72"/>
      <c r="LH8" s="72"/>
      <c r="LI8" s="72"/>
      <c r="LJ8" s="72"/>
      <c r="LK8" s="72"/>
      <c r="LL8" s="72"/>
      <c r="LM8" s="72"/>
      <c r="LN8" s="72">
        <v>64</v>
      </c>
      <c r="LO8" s="72"/>
      <c r="LP8" s="72"/>
      <c r="LQ8" s="72"/>
      <c r="LR8" s="72"/>
      <c r="LS8" s="72"/>
      <c r="LT8" s="72"/>
      <c r="LU8" s="72"/>
      <c r="LV8" s="72"/>
      <c r="LW8" s="72"/>
      <c r="LX8" s="72"/>
      <c r="LY8" s="72"/>
      <c r="LZ8" s="72"/>
      <c r="MA8" s="72"/>
      <c r="MB8" s="72"/>
      <c r="MC8" s="72"/>
      <c r="MD8" s="72"/>
      <c r="ME8" s="72"/>
      <c r="MF8" s="72"/>
      <c r="MG8" s="72"/>
      <c r="MH8" s="72"/>
      <c r="MI8" s="72"/>
      <c r="MJ8" s="72"/>
      <c r="MK8" s="72"/>
      <c r="ML8" s="72"/>
      <c r="MM8" s="72"/>
      <c r="MN8" s="72"/>
      <c r="MO8" s="72"/>
      <c r="MP8" s="72"/>
      <c r="MQ8" s="72"/>
      <c r="MR8" s="72"/>
      <c r="MS8" s="72"/>
      <c r="MT8" s="72"/>
      <c r="MU8" s="72"/>
      <c r="MV8" s="72"/>
      <c r="MW8" s="72"/>
      <c r="MX8" s="72"/>
      <c r="MY8" s="72"/>
      <c r="MZ8" s="72"/>
      <c r="NA8" s="72"/>
      <c r="NB8" s="72"/>
      <c r="NC8" s="72"/>
      <c r="ND8" s="72"/>
      <c r="NE8" s="72"/>
      <c r="NF8" s="72"/>
      <c r="NG8" s="72"/>
      <c r="NH8" s="72"/>
      <c r="NI8" s="72"/>
      <c r="NJ8" s="72"/>
      <c r="NK8" s="72"/>
      <c r="NL8" s="72"/>
      <c r="NM8" s="72"/>
      <c r="NN8" s="72"/>
      <c r="NO8" s="72"/>
      <c r="NP8" s="72"/>
      <c r="NQ8" s="72"/>
      <c r="NR8" s="72"/>
      <c r="NS8" s="72"/>
      <c r="NT8" s="72"/>
      <c r="NU8" s="72"/>
      <c r="NV8" s="72"/>
      <c r="NW8" s="72"/>
      <c r="NX8" s="72"/>
      <c r="NY8" s="72"/>
      <c r="NZ8" s="72"/>
      <c r="OA8" s="72"/>
      <c r="OB8" s="72"/>
      <c r="OC8" s="72"/>
      <c r="OD8" s="72"/>
      <c r="OE8" s="72"/>
      <c r="OF8" s="72"/>
      <c r="OG8" s="72"/>
      <c r="OH8" s="72"/>
      <c r="OI8" s="72"/>
      <c r="OJ8" s="72"/>
      <c r="OK8" s="72"/>
      <c r="OL8" s="72"/>
      <c r="OM8" s="72"/>
      <c r="ON8" s="72"/>
      <c r="OO8" s="72"/>
      <c r="OP8" s="72"/>
      <c r="OQ8" s="72"/>
      <c r="OR8" s="72"/>
      <c r="OS8" s="72"/>
      <c r="OT8" s="72"/>
      <c r="OU8" s="72"/>
      <c r="OV8" s="72"/>
      <c r="OW8" s="72"/>
      <c r="OX8" s="72"/>
      <c r="OY8" s="72"/>
      <c r="OZ8" s="72"/>
      <c r="PA8" s="72"/>
      <c r="PB8" s="72"/>
      <c r="PC8" s="72"/>
      <c r="PD8" s="72"/>
      <c r="PE8" s="72"/>
      <c r="PF8" s="72"/>
      <c r="PG8" s="72"/>
      <c r="PH8" s="72"/>
      <c r="PI8" s="72"/>
      <c r="PJ8" s="72"/>
      <c r="PK8" s="72"/>
      <c r="PL8" s="72"/>
      <c r="PM8" s="72"/>
      <c r="PN8" s="72"/>
      <c r="PO8" s="72"/>
      <c r="PP8" s="72"/>
      <c r="PQ8" s="72"/>
      <c r="PR8" s="72"/>
      <c r="PS8" s="72"/>
      <c r="PT8" s="72"/>
      <c r="PU8" s="72"/>
      <c r="PV8" s="72"/>
      <c r="PW8" s="72"/>
      <c r="PX8" s="72"/>
      <c r="PY8" s="72"/>
      <c r="PZ8" s="72"/>
      <c r="QA8" s="72"/>
      <c r="QB8" s="72"/>
      <c r="QC8" s="72"/>
      <c r="QD8" s="72"/>
      <c r="QE8" s="72"/>
      <c r="QF8" s="72"/>
      <c r="QG8" s="72"/>
      <c r="QH8" s="72"/>
      <c r="QI8" s="72"/>
      <c r="QJ8" s="72"/>
      <c r="QK8" s="72"/>
      <c r="QL8" s="72"/>
      <c r="QM8" s="72"/>
      <c r="QN8" s="72"/>
      <c r="QO8" s="72"/>
      <c r="QP8" s="72"/>
      <c r="QQ8" s="72"/>
      <c r="QR8" s="72"/>
      <c r="QS8" s="72"/>
      <c r="QT8" s="72"/>
      <c r="QU8" s="72"/>
      <c r="QV8" s="72"/>
      <c r="QW8" s="72"/>
      <c r="QX8" s="72"/>
      <c r="QY8" s="72"/>
      <c r="QZ8" s="72"/>
      <c r="RA8" s="72"/>
      <c r="RB8" s="72"/>
      <c r="RC8" s="72"/>
      <c r="RD8" s="72"/>
      <c r="RE8" s="72"/>
      <c r="RF8" s="72"/>
      <c r="RG8" s="72"/>
      <c r="RH8" s="72"/>
      <c r="RI8" s="72"/>
      <c r="RJ8" s="72"/>
      <c r="RK8" s="72"/>
      <c r="RL8" s="72"/>
      <c r="RM8" s="72"/>
      <c r="RN8" s="72"/>
      <c r="RO8" s="72"/>
      <c r="RP8" s="72"/>
      <c r="RQ8" s="72"/>
      <c r="RR8" s="72"/>
      <c r="RS8" s="72"/>
      <c r="RT8" s="72"/>
      <c r="RU8" s="72"/>
      <c r="RV8" s="72"/>
      <c r="RW8" s="72"/>
      <c r="RX8" s="72"/>
      <c r="RY8" s="72"/>
      <c r="RZ8" s="72"/>
      <c r="SA8" s="72"/>
      <c r="SB8" s="72"/>
      <c r="SC8" s="72"/>
      <c r="SD8" s="72"/>
      <c r="SE8" s="72"/>
      <c r="SF8" s="72"/>
      <c r="SG8" s="72"/>
      <c r="SH8" s="72"/>
      <c r="SI8" s="72"/>
      <c r="SJ8" s="72"/>
      <c r="SK8" s="72"/>
      <c r="SL8" s="72"/>
      <c r="SM8" s="72"/>
      <c r="SN8" s="72"/>
      <c r="SO8" s="72"/>
      <c r="SP8" s="72"/>
      <c r="SQ8" s="72"/>
      <c r="SR8" s="72"/>
      <c r="SS8" s="72"/>
      <c r="ST8" s="72"/>
      <c r="SU8" s="72"/>
      <c r="SV8" s="72"/>
      <c r="SW8" s="72"/>
      <c r="SX8" s="72"/>
      <c r="SY8" s="72"/>
      <c r="SZ8" s="72"/>
      <c r="TA8" s="72"/>
      <c r="TB8" s="72"/>
      <c r="TC8" s="72"/>
      <c r="TD8" s="72"/>
      <c r="TE8" s="72"/>
      <c r="TF8" s="72"/>
      <c r="TG8" s="72"/>
      <c r="TH8" s="72"/>
      <c r="TI8" s="72"/>
      <c r="TJ8" s="72"/>
      <c r="TK8" s="72"/>
      <c r="TL8" s="72"/>
      <c r="TM8" s="72"/>
      <c r="TN8" s="72"/>
      <c r="TO8" s="72"/>
      <c r="TP8" s="72"/>
      <c r="TQ8" s="72"/>
      <c r="TR8" s="72"/>
      <c r="TS8" s="72"/>
      <c r="TT8" s="72"/>
      <c r="TU8" s="72"/>
      <c r="TV8" s="72"/>
      <c r="TW8" s="72"/>
      <c r="TX8" s="72"/>
      <c r="TY8" s="72"/>
      <c r="TZ8" s="72"/>
      <c r="UA8" s="72"/>
      <c r="UB8" s="72"/>
      <c r="UC8" s="72"/>
      <c r="UD8" s="72"/>
      <c r="UE8" s="72"/>
      <c r="UF8" s="72"/>
      <c r="UG8" s="72"/>
      <c r="UH8" s="72"/>
      <c r="UI8" s="72"/>
      <c r="UJ8" s="72"/>
      <c r="UK8" s="72"/>
      <c r="UL8" s="72"/>
      <c r="UM8" s="72"/>
      <c r="UN8" s="72"/>
      <c r="UO8" s="72"/>
      <c r="UP8" s="72"/>
      <c r="UQ8" s="72"/>
      <c r="UR8" s="72"/>
      <c r="US8" s="72"/>
      <c r="UT8" s="72"/>
      <c r="UU8" s="72"/>
      <c r="UV8" s="72"/>
      <c r="UW8" s="72"/>
      <c r="UX8" s="72"/>
      <c r="UY8" s="72"/>
      <c r="UZ8" s="72"/>
      <c r="VA8" s="72"/>
      <c r="VB8" s="72"/>
      <c r="VC8" s="72"/>
      <c r="VD8" s="72"/>
      <c r="VE8" s="72"/>
      <c r="VF8" s="72"/>
      <c r="VG8" s="72"/>
      <c r="VH8" s="72"/>
      <c r="VI8" s="72"/>
      <c r="VJ8" s="72"/>
      <c r="VK8" s="72"/>
      <c r="VL8" s="72"/>
      <c r="VM8" s="72"/>
      <c r="VN8" s="72"/>
      <c r="VO8" s="72"/>
      <c r="VP8" s="72"/>
      <c r="VQ8" s="72"/>
      <c r="VR8" s="72"/>
      <c r="VS8" s="72"/>
      <c r="VT8" s="72"/>
      <c r="VU8" s="72"/>
      <c r="VV8" s="72"/>
      <c r="VW8" s="72"/>
      <c r="VX8" s="72"/>
      <c r="VY8" s="72"/>
      <c r="VZ8" s="72"/>
      <c r="WA8" s="72"/>
      <c r="WB8" s="72"/>
      <c r="WC8" s="72"/>
      <c r="WD8" s="72"/>
      <c r="WE8" s="72"/>
      <c r="WF8" s="72"/>
      <c r="WG8" s="72"/>
      <c r="WH8" s="72"/>
      <c r="WI8" s="72"/>
      <c r="WJ8" s="72"/>
      <c r="WK8" s="72"/>
      <c r="WL8" s="72"/>
      <c r="WM8" s="72"/>
      <c r="WN8" s="72"/>
      <c r="WO8" s="72"/>
      <c r="WP8" s="72"/>
      <c r="WQ8" s="72"/>
      <c r="WR8" s="72"/>
      <c r="WS8" s="72"/>
      <c r="WT8" s="72"/>
      <c r="WU8" s="72"/>
      <c r="WV8" s="72"/>
      <c r="WW8" s="72"/>
      <c r="WX8" s="72"/>
      <c r="WY8" s="72"/>
      <c r="WZ8" s="72"/>
      <c r="XA8" s="72"/>
      <c r="XB8" s="72"/>
      <c r="XC8" s="72"/>
      <c r="XD8" s="72"/>
      <c r="XE8" s="72"/>
      <c r="XF8" s="72"/>
      <c r="XG8" s="72"/>
      <c r="XH8" s="72"/>
      <c r="XI8" s="72"/>
      <c r="XJ8" s="72"/>
      <c r="XK8" s="72"/>
      <c r="XL8" s="72"/>
      <c r="XM8" s="72"/>
      <c r="XN8" s="72"/>
      <c r="XO8" s="72"/>
      <c r="XP8" s="72"/>
      <c r="XQ8" s="72"/>
      <c r="XR8" s="72"/>
      <c r="XS8" s="72"/>
      <c r="XT8" s="72"/>
      <c r="XU8" s="72"/>
      <c r="XV8" s="72"/>
      <c r="XW8" s="72"/>
      <c r="XX8" s="72"/>
      <c r="XY8" s="72"/>
      <c r="XZ8" s="72"/>
      <c r="YA8" s="72"/>
      <c r="YB8" s="72"/>
      <c r="YC8" s="72"/>
      <c r="YD8" s="72"/>
      <c r="YE8" s="72"/>
      <c r="YF8" s="72"/>
      <c r="YG8" s="72"/>
      <c r="YH8" s="72"/>
      <c r="YI8" s="72"/>
      <c r="YJ8" s="72"/>
      <c r="YK8" s="72"/>
      <c r="YL8" s="72"/>
      <c r="YM8" s="72"/>
      <c r="YN8" s="72"/>
      <c r="YO8" s="72"/>
      <c r="YP8" s="72"/>
      <c r="YQ8" s="72"/>
      <c r="YR8" s="72"/>
      <c r="YS8" s="72"/>
      <c r="YT8" s="72"/>
      <c r="YU8" s="72"/>
      <c r="YV8" s="72"/>
      <c r="YW8" s="72"/>
      <c r="YX8" s="72"/>
      <c r="YY8" s="72"/>
      <c r="YZ8" s="72"/>
      <c r="ZA8" s="72"/>
      <c r="ZB8" s="72"/>
      <c r="ZC8" s="72"/>
      <c r="ZD8" s="72"/>
      <c r="ZE8" s="72"/>
      <c r="ZF8" s="72"/>
      <c r="ZG8" s="72"/>
      <c r="ZH8" s="72"/>
      <c r="ZI8" s="72"/>
      <c r="ZJ8" s="72"/>
      <c r="ZK8" s="72"/>
      <c r="ZL8" s="72"/>
      <c r="ZM8" s="72"/>
      <c r="ZN8" s="72"/>
      <c r="ZO8" s="72"/>
      <c r="ZP8" s="72"/>
      <c r="ZQ8" s="72"/>
      <c r="ZR8" s="72"/>
      <c r="ZS8" s="72"/>
      <c r="ZT8" s="72"/>
      <c r="ZU8" s="72"/>
      <c r="ZV8" s="72"/>
      <c r="ZW8" s="72"/>
      <c r="ZX8" s="72"/>
      <c r="ZY8" s="72"/>
      <c r="ZZ8" s="72"/>
      <c r="AAA8" s="72"/>
      <c r="AAB8" s="72"/>
      <c r="AAC8" s="72"/>
      <c r="AAD8" s="72"/>
      <c r="AAE8" s="72"/>
      <c r="AAF8" s="72"/>
      <c r="AAG8" s="72"/>
      <c r="AAH8" s="72"/>
      <c r="AAI8" s="72"/>
      <c r="AAJ8" s="72"/>
      <c r="AAK8" s="72"/>
      <c r="AAL8" s="72"/>
      <c r="AAM8" s="72"/>
      <c r="AAN8" s="72"/>
      <c r="AAO8" s="72"/>
      <c r="AAP8" s="72"/>
      <c r="AAQ8" s="72"/>
      <c r="AAR8" s="72"/>
      <c r="AAS8" s="72"/>
      <c r="AAT8" s="72"/>
      <c r="AAU8" s="72"/>
      <c r="AAV8" s="72"/>
      <c r="AAW8" s="72"/>
      <c r="AAX8" s="72"/>
      <c r="AAY8" s="72"/>
      <c r="AAZ8" s="72"/>
      <c r="ABA8" s="72"/>
      <c r="ABB8" s="72"/>
      <c r="ABC8" s="72"/>
      <c r="ABD8" s="72"/>
      <c r="ABE8" s="72"/>
      <c r="ABF8" s="72"/>
      <c r="ABG8" s="72"/>
      <c r="ABH8" s="72"/>
      <c r="ABI8" s="72"/>
      <c r="ABJ8" s="72"/>
      <c r="ABK8" s="72"/>
      <c r="ABL8" s="72"/>
      <c r="ABM8" s="72"/>
      <c r="ABN8" s="72"/>
      <c r="ABO8" s="72"/>
      <c r="ABP8" s="72"/>
      <c r="ABQ8" s="72"/>
      <c r="ABR8" s="72"/>
      <c r="ABS8" s="72"/>
      <c r="ABT8" s="72"/>
      <c r="ABU8" s="72"/>
      <c r="ABV8" s="72"/>
      <c r="ABW8" s="72"/>
      <c r="ABX8" s="72"/>
      <c r="ABY8" s="72"/>
      <c r="ABZ8" s="72"/>
      <c r="ACA8" s="72"/>
      <c r="ACB8" s="72"/>
      <c r="ACC8" s="72"/>
      <c r="ACD8" s="72"/>
      <c r="ACE8" s="72"/>
      <c r="ACF8" s="72"/>
      <c r="ACG8" s="72"/>
      <c r="ACH8" s="72"/>
      <c r="ACI8" s="72"/>
      <c r="ACJ8" s="72"/>
      <c r="ACK8" s="72"/>
      <c r="ACL8" s="72"/>
      <c r="ACM8" s="72"/>
      <c r="ACN8" s="72"/>
      <c r="ACO8" s="72"/>
      <c r="ACP8" s="72"/>
      <c r="ACQ8" s="72"/>
      <c r="ACR8" s="72"/>
      <c r="ACS8" s="72"/>
      <c r="ACT8" s="72"/>
      <c r="ACU8" s="72"/>
      <c r="ACV8" s="72"/>
      <c r="ACW8" s="72"/>
      <c r="ACX8" s="72"/>
      <c r="ACY8" s="72"/>
      <c r="ACZ8" s="72"/>
      <c r="ADA8" s="72"/>
      <c r="ADB8" s="72"/>
      <c r="ADC8" s="72"/>
      <c r="ADD8" s="72"/>
      <c r="ADE8" s="72"/>
      <c r="ADF8" s="72"/>
      <c r="ADG8" s="72"/>
      <c r="ADH8" s="72"/>
      <c r="ADI8" s="72"/>
      <c r="ADJ8" s="72"/>
      <c r="ADK8" s="72"/>
      <c r="ADL8" s="72"/>
      <c r="ADM8" s="72"/>
      <c r="ADN8" s="72"/>
      <c r="ADO8" s="72"/>
      <c r="ADP8" s="72"/>
      <c r="ADQ8" s="73"/>
    </row>
    <row r="16" s="69" customFormat="1" ht="14.5" customHeight="1">
      <c r="J16" s="70"/>
    </row>
    <row r="17" s="69" customFormat="1" ht="14.5" customHeight="1">
      <c r="J17" s="70"/>
      <c r="M17" s="72"/>
      <c r="N17" s="72"/>
    </row>
    <row r="18" s="69" customFormat="1" ht="14.5" customHeight="1">
      <c r="J18" s="70"/>
      <c r="M18" s="72"/>
      <c r="N18" s="72"/>
    </row>
    <row r="19" s="69" customFormat="1" ht="14.5" customHeight="1">
      <c r="J19" s="70"/>
    </row>
    <row r="20" s="69" customFormat="1" ht="14.5" customHeight="1">
      <c r="J20" s="70"/>
    </row>
    <row r="21" s="69" customFormat="1" ht="14.5" customHeight="1">
      <c r="J21" s="70"/>
    </row>
    <row r="22" s="69" customFormat="1" ht="14.5" customHeight="1">
      <c r="J22" s="70"/>
    </row>
    <row r="23" s="69" customFormat="1" ht="14.5" customHeight="1">
      <c r="J23" s="70"/>
    </row>
    <row r="24" s="69" customFormat="1" ht="14.5" customHeight="1">
      <c r="J24" s="70"/>
    </row>
    <row r="25" s="69" customFormat="1" ht="14.5" customHeight="1">
      <c r="J25" s="70"/>
    </row>
    <row r="26" s="69" customFormat="1" ht="14.5" customHeight="1">
      <c r="J26" s="70"/>
    </row>
    <row r="27" s="69" customFormat="1" ht="14.5" customHeight="1">
      <c r="J27" s="70"/>
    </row>
    <row r="28" s="69" customFormat="1" ht="14.5" customHeight="1">
      <c r="J28" s="70"/>
    </row>
    <row r="29" s="69" customFormat="1" ht="14.5" customHeight="1">
      <c r="J29" s="70"/>
    </row>
    <row r="30" s="69" customFormat="1" ht="14.5" customHeight="1">
      <c r="J30" s="70"/>
    </row>
    <row r="31" s="69" customFormat="1" ht="14.5" customHeight="1">
      <c r="J31" s="70"/>
    </row>
    <row r="32" s="69" customFormat="1" ht="14.5" customHeight="1">
      <c r="J32" s="70"/>
    </row>
    <row r="33" s="74" customFormat="1" ht="15.5" customHeight="1">
      <c r="A33" t="s" s="50">
        <v>39</v>
      </c>
      <c r="B33" t="s" s="75">
        <v>40</v>
      </c>
      <c r="J33" s="70"/>
    </row>
    <row r="34" s="69" customFormat="1" ht="14.5" customHeight="1">
      <c r="J34" s="54">
        <v>2026</v>
      </c>
      <c r="K34" s="54">
        <v>2027</v>
      </c>
      <c r="L34" s="54">
        <v>2028</v>
      </c>
      <c r="M34" s="54">
        <v>2029</v>
      </c>
      <c r="N34" s="54">
        <v>2030</v>
      </c>
      <c r="O34" s="54">
        <v>2031</v>
      </c>
      <c r="P34" s="54">
        <v>2032</v>
      </c>
      <c r="Q34" s="54">
        <v>2033</v>
      </c>
      <c r="R34" s="54">
        <v>2034</v>
      </c>
      <c r="S34" s="54">
        <v>2035</v>
      </c>
      <c r="T34" s="54">
        <v>2036</v>
      </c>
      <c r="U34" s="54">
        <v>2037</v>
      </c>
      <c r="V34" s="54">
        <v>2038</v>
      </c>
      <c r="W34" s="54">
        <v>2039</v>
      </c>
      <c r="X34" s="54">
        <v>2040</v>
      </c>
      <c r="Y34" s="54">
        <v>2041</v>
      </c>
      <c r="Z34" s="54">
        <v>2042</v>
      </c>
      <c r="AA34" s="54">
        <v>2043</v>
      </c>
      <c r="AB34" s="54">
        <v>2044</v>
      </c>
      <c r="AC34" s="54">
        <v>2045</v>
      </c>
      <c r="AD34" s="54">
        <v>2046</v>
      </c>
      <c r="AE34" s="54">
        <v>2047</v>
      </c>
      <c r="AF34" s="54">
        <v>2048</v>
      </c>
      <c r="AG34" s="54">
        <v>2049</v>
      </c>
      <c r="AH34" s="54">
        <v>2050</v>
      </c>
    </row>
    <row r="35" s="69" customFormat="1" ht="14.5" customHeight="1">
      <c r="I35" t="s" s="21">
        <v>254</v>
      </c>
      <c r="J35" s="76">
        <v>20.8171807300648</v>
      </c>
      <c r="K35" s="76">
        <v>18.1150128642138</v>
      </c>
      <c r="L35" s="76">
        <v>15.0224076537954</v>
      </c>
      <c r="M35" s="76">
        <v>12.5254968513113</v>
      </c>
      <c r="N35" s="76">
        <v>10.5350564383746</v>
      </c>
      <c r="O35" s="76">
        <v>7.12492904835171</v>
      </c>
      <c r="P35" s="76">
        <v>6.14668093861464</v>
      </c>
      <c r="Q35" s="76">
        <v>5.26287469751326</v>
      </c>
      <c r="R35" s="76">
        <v>4.2265809310447</v>
      </c>
      <c r="S35" s="76">
        <v>3.37497790355138</v>
      </c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</row>
    <row r="36" s="69" customFormat="1" ht="14.5" customHeight="1">
      <c r="I36" t="s" s="21">
        <v>255</v>
      </c>
      <c r="J36" s="76">
        <v>4.09405791478405</v>
      </c>
      <c r="K36" s="76">
        <v>3.98183701868771</v>
      </c>
      <c r="L36" s="76">
        <v>3.66033176910299</v>
      </c>
      <c r="M36" s="76">
        <v>3.61319846137874</v>
      </c>
      <c r="N36" s="76">
        <v>3.56606515365448</v>
      </c>
      <c r="O36" s="76">
        <v>3.47179853820598</v>
      </c>
      <c r="P36" s="76">
        <v>3.37753192275747</v>
      </c>
      <c r="Q36" s="76">
        <v>3.28326530730897</v>
      </c>
      <c r="R36" s="76">
        <v>3.18899869186046</v>
      </c>
      <c r="S36" s="76">
        <v>3.09473207641196</v>
      </c>
      <c r="T36" s="76">
        <v>3.00046546096345</v>
      </c>
      <c r="U36" s="76">
        <v>2.90619884551495</v>
      </c>
      <c r="V36" s="76">
        <v>2.81193223006644</v>
      </c>
      <c r="W36" s="76">
        <v>2.71766561461794</v>
      </c>
      <c r="X36" s="76">
        <v>2.62339899916943</v>
      </c>
      <c r="Y36" s="76">
        <v>2.48199907599668</v>
      </c>
      <c r="Z36" s="76">
        <v>2.34059915282392</v>
      </c>
      <c r="AA36" s="76">
        <v>2.19919922965116</v>
      </c>
      <c r="AB36" s="76">
        <v>2.0577993064784</v>
      </c>
      <c r="AC36" s="76">
        <v>1.91639938330565</v>
      </c>
      <c r="AD36" s="76">
        <v>1.77499946013289</v>
      </c>
      <c r="AE36" s="76">
        <v>1.63359953696013</v>
      </c>
      <c r="AF36" s="76">
        <v>1.49219961378737</v>
      </c>
      <c r="AG36" s="76">
        <v>1.35079969061462</v>
      </c>
      <c r="AH36" s="76">
        <v>1.20939976744186</v>
      </c>
    </row>
    <row r="37" s="69" customFormat="1" ht="14.5" customHeight="1">
      <c r="I37" t="s" s="21">
        <v>256</v>
      </c>
      <c r="J37" s="76">
        <v>5.2</v>
      </c>
      <c r="K37" s="76">
        <v>4.3</v>
      </c>
      <c r="L37" s="76">
        <v>3.3</v>
      </c>
      <c r="M37" s="76">
        <v>2.4</v>
      </c>
      <c r="N37" s="76">
        <v>1.7</v>
      </c>
      <c r="O37" s="76">
        <v>3.03762240442059</v>
      </c>
      <c r="P37" s="76">
        <v>2.23534290122221</v>
      </c>
      <c r="Q37" s="76">
        <v>1.51688597416594</v>
      </c>
      <c r="R37" s="76">
        <v>0.664042241322922</v>
      </c>
      <c r="S37" s="76">
        <v>0</v>
      </c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</row>
    <row r="38" s="69" customFormat="1" ht="14.5" customHeight="1">
      <c r="J38" s="70"/>
    </row>
    <row r="39" s="69" customFormat="1" ht="14.5" customHeight="1">
      <c r="J39" s="70"/>
    </row>
    <row r="40" s="69" customFormat="1" ht="14.5" customHeight="1">
      <c r="J40" s="70"/>
    </row>
    <row r="41" s="69" customFormat="1" ht="14.5" customHeight="1">
      <c r="J41" s="70"/>
    </row>
    <row r="42" s="69" customFormat="1" ht="14.5" customHeight="1">
      <c r="J42" s="70"/>
    </row>
    <row r="43" s="69" customFormat="1" ht="14.5" customHeight="1">
      <c r="J43" s="70"/>
    </row>
    <row r="44" s="69" customFormat="1" ht="14.5" customHeight="1">
      <c r="J44" s="70"/>
    </row>
    <row r="45" s="69" customFormat="1" ht="14.5" customHeight="1">
      <c r="J45" s="70"/>
    </row>
    <row r="46" s="69" customFormat="1" ht="14.5" customHeight="1">
      <c r="J46" s="70"/>
    </row>
    <row r="47" s="69" customFormat="1" ht="14.5" customHeight="1">
      <c r="J47" s="70"/>
    </row>
    <row r="48" s="69" customFormat="1" ht="14.5" customHeight="1">
      <c r="J48" s="70"/>
    </row>
    <row r="49" s="69" customFormat="1" ht="14.5" customHeight="1">
      <c r="J49" s="70"/>
    </row>
    <row r="50" s="69" customFormat="1" ht="14.5" customHeight="1">
      <c r="J50" s="70"/>
    </row>
    <row r="51" s="69" customFormat="1" ht="14.5" customHeight="1">
      <c r="J51" s="70"/>
    </row>
    <row r="52" s="69" customFormat="1" ht="14.5" customHeight="1">
      <c r="J52" s="70"/>
    </row>
    <row r="53" s="69" customFormat="1" ht="14.5" customHeight="1">
      <c r="J53" s="70"/>
    </row>
    <row r="54" s="69" customFormat="1" ht="14.5" customHeight="1">
      <c r="J54" s="70"/>
    </row>
    <row r="55" s="69" customFormat="1" ht="14.5" customHeight="1">
      <c r="J55" s="70"/>
    </row>
    <row r="56" s="69" customFormat="1" ht="14.5" customHeight="1">
      <c r="J56" s="70"/>
    </row>
    <row r="57" s="69" customFormat="1" ht="14.5" customHeight="1">
      <c r="J57" s="70"/>
    </row>
    <row r="58" s="69" customFormat="1" ht="14.5" customHeight="1">
      <c r="J58" s="70"/>
    </row>
    <row r="59" s="69" customFormat="1" ht="14.5" customHeight="1">
      <c r="J59" s="70"/>
    </row>
    <row r="60" s="69" customFormat="1" ht="14.5" customHeight="1">
      <c r="J60" s="70"/>
    </row>
    <row r="61" s="69" customFormat="1" ht="14.5" customHeight="1">
      <c r="J61" s="70"/>
    </row>
    <row r="62" s="69" customFormat="1" ht="14.5" customHeight="1">
      <c r="J62" s="70"/>
    </row>
    <row r="63" s="69" customFormat="1" ht="14.5" customHeight="1">
      <c r="J63" s="70"/>
    </row>
    <row r="64" s="69" customFormat="1" ht="14.5" customHeight="1">
      <c r="J64" s="70"/>
    </row>
    <row r="65" s="69" customFormat="1" ht="14.5" customHeight="1">
      <c r="J65" s="70"/>
    </row>
    <row r="66" s="69" customFormat="1" ht="14.5" customHeight="1">
      <c r="J66" s="70"/>
    </row>
    <row r="67" s="69" customFormat="1" ht="14.5" customHeight="1">
      <c r="J67" s="70"/>
    </row>
    <row r="68" s="69" customFormat="1" ht="14.5" customHeight="1">
      <c r="J68" s="70"/>
    </row>
    <row r="69" s="69" customFormat="1" ht="14.5" customHeight="1">
      <c r="J69" s="70"/>
    </row>
    <row r="70" s="69" customFormat="1" ht="14.5" customHeight="1">
      <c r="J70" s="70"/>
    </row>
    <row r="71" s="69" customFormat="1" ht="14.5" customHeight="1">
      <c r="J71" s="70"/>
    </row>
    <row r="72" s="69" customFormat="1" ht="14.5" customHeight="1">
      <c r="J72" s="70"/>
    </row>
    <row r="73" s="69" customFormat="1" ht="14.5" customHeight="1">
      <c r="J73" s="70"/>
    </row>
    <row r="74" s="69" customFormat="1" ht="14.5" customHeight="1">
      <c r="J74" s="70"/>
    </row>
    <row r="75" s="69" customFormat="1" ht="14.5" customHeight="1">
      <c r="J75" s="70"/>
    </row>
    <row r="76" s="69" customFormat="1" ht="14.5" customHeight="1">
      <c r="J76" s="70"/>
    </row>
    <row r="77" s="69" customFormat="1" ht="14.5" customHeight="1">
      <c r="J77" s="70"/>
    </row>
    <row r="78" s="69" customFormat="1" ht="14.5" customHeight="1">
      <c r="J78" s="70"/>
    </row>
    <row r="79" s="69" customFormat="1" ht="14.5" customHeight="1">
      <c r="J79" s="70"/>
    </row>
    <row r="80" s="69" customFormat="1" ht="14.5" customHeight="1">
      <c r="J80" s="70"/>
    </row>
    <row r="81" s="69" customFormat="1" ht="14.5" customHeight="1">
      <c r="J81" s="70"/>
    </row>
    <row r="82" s="69" customFormat="1" ht="14.5" customHeight="1">
      <c r="J82" s="70"/>
    </row>
    <row r="83" s="69" customFormat="1" ht="14.5" customHeight="1">
      <c r="J83" s="70"/>
    </row>
    <row r="84" s="69" customFormat="1" ht="14.5" customHeight="1">
      <c r="J84" s="70"/>
    </row>
    <row r="85" s="69" customFormat="1" ht="14.5" customHeight="1">
      <c r="J85" s="70"/>
    </row>
    <row r="86" s="69" customFormat="1" ht="14.5" customHeight="1">
      <c r="J86" s="70"/>
    </row>
    <row r="87" s="69" customFormat="1" ht="14.5" customHeight="1">
      <c r="J87" s="70"/>
    </row>
    <row r="88" s="69" customFormat="1" ht="14.5" customHeight="1">
      <c r="J88" s="70"/>
    </row>
    <row r="89" s="69" customFormat="1" ht="14.5" customHeight="1">
      <c r="J89" s="70"/>
    </row>
    <row r="90" s="69" customFormat="1" ht="14.5" customHeight="1">
      <c r="J90" s="70"/>
    </row>
    <row r="91" s="69" customFormat="1" ht="14.5" customHeight="1">
      <c r="J91" s="70"/>
    </row>
    <row r="92" s="69" customFormat="1" ht="14.5" customHeight="1">
      <c r="J92" s="70"/>
    </row>
    <row r="93" s="69" customFormat="1" ht="14.5" customHeight="1">
      <c r="J93" s="70"/>
    </row>
    <row r="94" s="69" customFormat="1" ht="14.5" customHeight="1">
      <c r="J94" s="70"/>
    </row>
    <row r="95" s="69" customFormat="1" ht="14.5" customHeight="1">
      <c r="J95" s="70"/>
    </row>
    <row r="96" s="69" customFormat="1" ht="14.5" customHeight="1">
      <c r="J96" s="70"/>
    </row>
    <row r="97" s="69" customFormat="1" ht="14.5" customHeight="1">
      <c r="J97" s="70"/>
    </row>
    <row r="98" s="69" customFormat="1" ht="14.5" customHeight="1">
      <c r="J98" s="70"/>
    </row>
    <row r="99" s="69" customFormat="1" ht="14.5" customHeight="1">
      <c r="J99" s="70"/>
    </row>
    <row r="100" s="69" customFormat="1" ht="14.5" customHeight="1">
      <c r="J100" s="70"/>
    </row>
    <row r="101" s="69" customFormat="1" ht="14.5" customHeight="1">
      <c r="J101" s="70"/>
    </row>
    <row r="102" s="69" customFormat="1" ht="14.5" customHeight="1">
      <c r="J102" s="70"/>
    </row>
    <row r="103" s="69" customFormat="1" ht="14.5" customHeight="1">
      <c r="J103" s="70"/>
    </row>
    <row r="104" s="69" customFormat="1" ht="14.5" customHeight="1">
      <c r="J104" s="70"/>
    </row>
    <row r="105" s="69" customFormat="1" ht="14.5" customHeight="1">
      <c r="J105" s="70"/>
    </row>
    <row r="106" s="69" customFormat="1" ht="14.5" customHeight="1">
      <c r="J106" s="70"/>
    </row>
    <row r="107" s="69" customFormat="1" ht="14.5" customHeight="1">
      <c r="J107" s="70"/>
    </row>
    <row r="108" s="69" customFormat="1" ht="14.5" customHeight="1">
      <c r="J108" s="70"/>
    </row>
    <row r="109" s="69" customFormat="1" ht="14.5" customHeight="1">
      <c r="J109" s="70"/>
    </row>
    <row r="110" s="69" customFormat="1" ht="14.5" customHeight="1">
      <c r="J110" s="70"/>
    </row>
    <row r="111" s="69" customFormat="1" ht="14.5" customHeight="1">
      <c r="J111" s="70"/>
    </row>
    <row r="112" s="69" customFormat="1" ht="14.5" customHeight="1">
      <c r="J112" s="70"/>
    </row>
    <row r="113" s="69" customFormat="1" ht="14.5" customHeight="1">
      <c r="J113" s="70"/>
    </row>
    <row r="114" s="69" customFormat="1" ht="14.5" customHeight="1">
      <c r="J114" s="70"/>
    </row>
    <row r="115" s="69" customFormat="1" ht="14.5" customHeight="1">
      <c r="J115" s="70"/>
    </row>
    <row r="116" s="69" customFormat="1" ht="14.5" customHeight="1">
      <c r="J116" s="70"/>
    </row>
    <row r="117" s="69" customFormat="1" ht="14.5" customHeight="1">
      <c r="J117" s="70"/>
    </row>
    <row r="118" s="69" customFormat="1" ht="14.5" customHeight="1">
      <c r="J118" s="70"/>
    </row>
    <row r="119" s="69" customFormat="1" ht="14.5" customHeight="1">
      <c r="J119" s="70"/>
    </row>
    <row r="120" s="69" customFormat="1" ht="14.5" customHeight="1">
      <c r="J120" s="70"/>
    </row>
    <row r="121" s="69" customFormat="1" ht="14.5" customHeight="1">
      <c r="J121" s="70"/>
    </row>
    <row r="122" s="69" customFormat="1" ht="14.5" customHeight="1">
      <c r="J122" s="70"/>
    </row>
    <row r="123" s="69" customFormat="1" ht="14.5" customHeight="1">
      <c r="J123" s="70"/>
    </row>
    <row r="124" s="69" customFormat="1" ht="14.5" customHeight="1">
      <c r="J124" s="70"/>
    </row>
    <row r="125" s="69" customFormat="1" ht="14.5" customHeight="1">
      <c r="J125" s="70"/>
    </row>
    <row r="126" s="69" customFormat="1" ht="14.5" customHeight="1">
      <c r="J126" s="7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AN25"/>
  <sheetViews>
    <sheetView workbookViewId="0" showGridLines="0" defaultGridColor="1"/>
  </sheetViews>
  <sheetFormatPr defaultColWidth="9.16667" defaultRowHeight="14.5" customHeight="1" outlineLevelRow="0" outlineLevelCol="0"/>
  <cols>
    <col min="1" max="3" width="14.8516" style="78" customWidth="1"/>
    <col min="4" max="8" width="9.17188" style="78" customWidth="1"/>
    <col min="9" max="9" width="18.1719" style="78" customWidth="1"/>
    <col min="10" max="40" width="9.17188" style="78" customWidth="1"/>
    <col min="41" max="16384" width="9.17188" style="78" customWidth="1"/>
  </cols>
  <sheetData>
    <row r="1" ht="18.5" customHeight="1">
      <c r="A1" t="s" s="32">
        <v>257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4"/>
    </row>
    <row r="2" ht="14.5" customHeight="1">
      <c r="A2" t="s" s="50">
        <v>258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9"/>
    </row>
    <row r="3" ht="14.5" customHeight="1">
      <c r="A3" s="13"/>
      <c r="B3" s="12"/>
      <c r="C3" s="12"/>
      <c r="D3" s="12"/>
      <c r="E3" s="12"/>
      <c r="F3" s="12"/>
      <c r="G3" s="12"/>
      <c r="H3" s="12"/>
      <c r="I3" s="12"/>
      <c r="J3" t="s" s="21">
        <v>259</v>
      </c>
      <c r="K3" t="s" s="21">
        <v>260</v>
      </c>
      <c r="L3" s="12"/>
      <c r="M3" t="s" s="21">
        <v>211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9"/>
    </row>
    <row r="4" ht="14.5" customHeight="1">
      <c r="A4" s="13"/>
      <c r="B4" s="12"/>
      <c r="C4" s="12"/>
      <c r="D4" s="12"/>
      <c r="E4" s="12"/>
      <c r="F4" s="12"/>
      <c r="G4" s="12"/>
      <c r="H4" s="12"/>
      <c r="I4" t="s" s="21">
        <v>261</v>
      </c>
      <c r="J4" s="79">
        <v>-0.05</v>
      </c>
      <c r="K4" s="79">
        <v>0.08</v>
      </c>
      <c r="L4" s="12"/>
      <c r="M4" s="79">
        <f>K4-J4</f>
        <v>0.13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9"/>
    </row>
    <row r="5" ht="14.5" customHeight="1">
      <c r="A5" s="13"/>
      <c r="B5" s="12"/>
      <c r="C5" s="12"/>
      <c r="D5" s="12"/>
      <c r="E5" s="12"/>
      <c r="F5" s="12"/>
      <c r="G5" s="12"/>
      <c r="H5" s="12"/>
      <c r="I5" t="s" s="21">
        <v>262</v>
      </c>
      <c r="J5" s="79">
        <v>-0.13</v>
      </c>
      <c r="K5" s="79">
        <v>0.22</v>
      </c>
      <c r="L5" s="12"/>
      <c r="M5" s="79">
        <f>K5-J5</f>
        <v>0.35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9"/>
    </row>
    <row r="6" ht="14.5" customHeight="1">
      <c r="A6" s="13"/>
      <c r="B6" s="12"/>
      <c r="C6" s="12"/>
      <c r="D6" s="12"/>
      <c r="E6" s="12"/>
      <c r="F6" s="12"/>
      <c r="G6" s="12"/>
      <c r="H6" s="12"/>
      <c r="I6" t="s" s="21">
        <v>263</v>
      </c>
      <c r="J6" s="79">
        <v>-0.31</v>
      </c>
      <c r="K6" s="79">
        <v>0.54</v>
      </c>
      <c r="L6" s="12"/>
      <c r="M6" s="79">
        <f>K6-J6</f>
        <v>0.85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9"/>
    </row>
    <row r="7" ht="14.5" customHeight="1">
      <c r="A7" s="13"/>
      <c r="B7" s="12"/>
      <c r="C7" s="12"/>
      <c r="D7" s="12"/>
      <c r="E7" s="12"/>
      <c r="F7" s="12"/>
      <c r="G7" s="12"/>
      <c r="H7" s="12"/>
      <c r="I7" t="s" s="21">
        <v>264</v>
      </c>
      <c r="J7" s="79">
        <v>-0.23</v>
      </c>
      <c r="K7" s="79">
        <v>0.35</v>
      </c>
      <c r="L7" s="12"/>
      <c r="M7" s="79">
        <f>K7-J7</f>
        <v>0.58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9"/>
    </row>
    <row r="8" ht="14.5" customHeight="1">
      <c r="A8" s="13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9"/>
    </row>
    <row r="9" ht="14.5" customHeight="1">
      <c r="A9" s="1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9"/>
    </row>
    <row r="10" ht="14.5" customHeight="1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9"/>
    </row>
    <row r="11" ht="14.5" customHeight="1">
      <c r="A11" s="1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9"/>
    </row>
    <row r="12" ht="14.5" customHeight="1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9"/>
    </row>
    <row r="13" ht="14.5" customHeight="1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9"/>
    </row>
    <row r="14" ht="14.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9"/>
    </row>
    <row r="15" ht="14.5" customHeight="1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9"/>
    </row>
    <row r="16" ht="14.5" customHeight="1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9"/>
    </row>
    <row r="17" ht="14.5" customHeight="1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9"/>
    </row>
    <row r="18" ht="14.5" customHeight="1">
      <c r="A18" s="13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9"/>
    </row>
    <row r="19" ht="14.5" customHeight="1">
      <c r="A19" s="1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9"/>
    </row>
    <row r="20" ht="14.5" customHeight="1">
      <c r="A20" s="8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9"/>
    </row>
    <row r="21" ht="14.5" customHeight="1">
      <c r="A21" s="13"/>
      <c r="B21" s="12"/>
      <c r="C21" s="12"/>
      <c r="D21" s="12"/>
      <c r="E21" s="12"/>
      <c r="F21" s="12"/>
      <c r="G21" s="12"/>
      <c r="H21" s="12"/>
      <c r="I21" s="2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9"/>
    </row>
    <row r="22" ht="14.5" customHeight="1">
      <c r="A22" s="13"/>
      <c r="B22" s="12"/>
      <c r="C22" s="12"/>
      <c r="D22" s="12"/>
      <c r="E22" s="12"/>
      <c r="F22" s="12"/>
      <c r="G22" s="12"/>
      <c r="H22" s="12"/>
      <c r="I22" s="1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81"/>
    </row>
    <row r="23" ht="14.5" customHeight="1">
      <c r="A23" s="13"/>
      <c r="B23" s="12"/>
      <c r="C23" s="12"/>
      <c r="D23" s="12"/>
      <c r="E23" s="12"/>
      <c r="F23" s="12"/>
      <c r="G23" s="12"/>
      <c r="H23" s="12"/>
      <c r="I23" s="1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81"/>
    </row>
    <row r="24" ht="14.5" customHeight="1">
      <c r="A24" s="13"/>
      <c r="B24" s="12"/>
      <c r="C24" s="12"/>
      <c r="D24" s="12"/>
      <c r="E24" s="12"/>
      <c r="F24" s="12"/>
      <c r="G24" s="12"/>
      <c r="H24" s="12"/>
      <c r="I24" s="1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81"/>
    </row>
    <row r="25" ht="14.5" customHeight="1">
      <c r="A25" s="14"/>
      <c r="B25" s="15"/>
      <c r="C25" s="15"/>
      <c r="D25" s="15"/>
      <c r="E25" s="15"/>
      <c r="F25" s="15"/>
      <c r="G25" s="15"/>
      <c r="H25" s="15"/>
      <c r="I25" s="15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HI106"/>
  <sheetViews>
    <sheetView workbookViewId="0" showGridLines="0" defaultGridColor="1"/>
  </sheetViews>
  <sheetFormatPr defaultColWidth="9.16667" defaultRowHeight="14.5" customHeight="1" outlineLevelRow="0" outlineLevelCol="0"/>
  <cols>
    <col min="1" max="1" width="13.1719" style="84" customWidth="1"/>
    <col min="2" max="2" width="25" style="84" customWidth="1"/>
    <col min="3" max="8" width="9.17188" style="84" customWidth="1"/>
    <col min="9" max="9" width="17.5" style="84" customWidth="1"/>
    <col min="10" max="12" width="18.1719" style="84" customWidth="1"/>
    <col min="13" max="14" width="17.1719" style="84" customWidth="1"/>
    <col min="15" max="15" width="16.5" style="84" customWidth="1"/>
    <col min="16" max="16" width="14.5" style="84" customWidth="1"/>
    <col min="17" max="17" width="14.8516" style="84" customWidth="1"/>
    <col min="18" max="18" width="14.5" style="84" customWidth="1"/>
    <col min="19" max="19" width="15.1719" style="84" customWidth="1"/>
    <col min="20" max="20" width="14.1719" style="84" customWidth="1"/>
    <col min="21" max="51" width="13.3516" style="84" customWidth="1"/>
    <col min="52" max="114" width="11.3516" style="84" customWidth="1"/>
    <col min="115" max="131" width="12.3516" style="84" customWidth="1"/>
    <col min="132" max="135" width="11.3516" style="84" customWidth="1"/>
    <col min="136" max="169" width="12.3516" style="84" customWidth="1"/>
    <col min="170" max="174" width="11.3516" style="84" customWidth="1"/>
    <col min="175" max="180" width="12.3516" style="84" customWidth="1"/>
    <col min="181" max="189" width="10.6719" style="84" customWidth="1"/>
    <col min="190" max="190" width="12.6719" style="84" customWidth="1"/>
    <col min="191" max="217" width="10.6719" style="84" customWidth="1"/>
    <col min="218" max="16384" width="9.17188" style="84" customWidth="1"/>
  </cols>
  <sheetData>
    <row r="1" ht="18.5" customHeight="1">
      <c r="A1" t="s" s="32">
        <v>265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4"/>
    </row>
    <row r="2" ht="14.5" customHeight="1">
      <c r="A2" t="s" s="33">
        <v>45</v>
      </c>
      <c r="B2" t="s" s="21">
        <v>266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9"/>
    </row>
    <row r="3" ht="14.5" customHeight="1">
      <c r="A3" s="13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9"/>
    </row>
    <row r="4" ht="14.5" customHeight="1">
      <c r="A4" s="13"/>
      <c r="B4" s="12"/>
      <c r="C4" s="12"/>
      <c r="D4" s="12"/>
      <c r="E4" s="12"/>
      <c r="F4" s="12"/>
      <c r="G4" s="12"/>
      <c r="H4" s="12"/>
      <c r="I4" t="s" s="34">
        <v>164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49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9"/>
    </row>
    <row r="5" ht="14.5" customHeight="1">
      <c r="A5" s="13"/>
      <c r="B5" s="12"/>
      <c r="C5" s="12"/>
      <c r="D5" s="12"/>
      <c r="E5" s="12"/>
      <c r="F5" s="12"/>
      <c r="G5" s="12"/>
      <c r="H5" s="12"/>
      <c r="I5" s="12"/>
      <c r="J5" s="51">
        <v>2010</v>
      </c>
      <c r="K5" s="51">
        <v>2011</v>
      </c>
      <c r="L5" s="51">
        <v>2012</v>
      </c>
      <c r="M5" s="51">
        <v>2013</v>
      </c>
      <c r="N5" s="51">
        <v>2014</v>
      </c>
      <c r="O5" s="51">
        <v>2015</v>
      </c>
      <c r="P5" s="51">
        <v>2016</v>
      </c>
      <c r="Q5" s="51">
        <v>2017</v>
      </c>
      <c r="R5" s="51">
        <v>2018</v>
      </c>
      <c r="S5" s="51">
        <v>2019</v>
      </c>
      <c r="T5" s="51">
        <v>2020</v>
      </c>
      <c r="U5" s="51">
        <v>2021</v>
      </c>
      <c r="V5" s="51">
        <v>2022</v>
      </c>
      <c r="W5" s="51">
        <v>2023</v>
      </c>
      <c r="X5" s="51">
        <v>2024</v>
      </c>
      <c r="Y5" s="51">
        <v>2025</v>
      </c>
      <c r="Z5" s="51">
        <v>2026</v>
      </c>
      <c r="AA5" s="51">
        <v>2027</v>
      </c>
      <c r="AB5" s="51">
        <v>2028</v>
      </c>
      <c r="AC5" s="51">
        <v>2029</v>
      </c>
      <c r="AD5" s="51">
        <v>2030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9"/>
    </row>
    <row r="6" ht="14.5" customHeight="1">
      <c r="A6" s="13"/>
      <c r="B6" s="12"/>
      <c r="C6" s="12"/>
      <c r="D6" s="12"/>
      <c r="E6" s="12"/>
      <c r="F6" s="12"/>
      <c r="G6" s="12"/>
      <c r="H6" s="12"/>
      <c r="I6" t="s" s="21">
        <v>267</v>
      </c>
      <c r="J6" s="37">
        <v>10.1170853702365</v>
      </c>
      <c r="K6" s="37">
        <v>9.97852539958704</v>
      </c>
      <c r="L6" s="37">
        <v>10.571049090913</v>
      </c>
      <c r="M6" s="37">
        <v>11.422573894608</v>
      </c>
      <c r="N6" s="37">
        <v>12.1233830923875</v>
      </c>
      <c r="O6" s="37">
        <v>11.8474974289961</v>
      </c>
      <c r="P6" s="37">
        <v>11.5605925334315</v>
      </c>
      <c r="Q6" s="37">
        <v>11.5789511983131</v>
      </c>
      <c r="R6" s="37">
        <v>11.530815680698</v>
      </c>
      <c r="S6" s="37">
        <v>12.2376227361101</v>
      </c>
      <c r="T6" s="37">
        <v>11.1560701650368</v>
      </c>
      <c r="U6" s="37">
        <v>11.000632450921</v>
      </c>
      <c r="V6" s="37">
        <v>10.6285859236578</v>
      </c>
      <c r="W6" s="37">
        <v>10.4724056449644</v>
      </c>
      <c r="X6" s="37">
        <v>9.711433081036599</v>
      </c>
      <c r="Y6" s="37"/>
      <c r="Z6" s="37"/>
      <c r="AA6" s="37"/>
      <c r="AB6" s="37"/>
      <c r="AC6" s="37"/>
      <c r="AD6" s="37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9"/>
    </row>
    <row r="7" ht="14.5" customHeight="1">
      <c r="A7" s="13"/>
      <c r="B7" s="12"/>
      <c r="C7" s="12"/>
      <c r="D7" s="12"/>
      <c r="E7" s="12"/>
      <c r="F7" s="12"/>
      <c r="G7" s="12"/>
      <c r="H7" s="12"/>
      <c r="I7" t="s" s="21">
        <v>268</v>
      </c>
      <c r="J7" s="37">
        <v>1.24327593236887</v>
      </c>
      <c r="K7" s="37">
        <v>1.21050016693161</v>
      </c>
      <c r="L7" s="37">
        <v>1.29516087364758</v>
      </c>
      <c r="M7" s="37">
        <v>1.28186108939673</v>
      </c>
      <c r="N7" s="37">
        <v>1.35171008991928</v>
      </c>
      <c r="O7" s="37">
        <v>1.42359971988512</v>
      </c>
      <c r="P7" s="37">
        <v>1.37485765933982</v>
      </c>
      <c r="Q7" s="37">
        <v>1.44455983343676</v>
      </c>
      <c r="R7" s="37">
        <v>1.39803113180786</v>
      </c>
      <c r="S7" s="37">
        <v>1.57312078833342</v>
      </c>
      <c r="T7" s="37">
        <v>1.50373434140541</v>
      </c>
      <c r="U7" s="37">
        <v>1.51831114135498</v>
      </c>
      <c r="V7" s="37">
        <v>1.6445842356147</v>
      </c>
      <c r="W7" s="37">
        <v>1.5314826374697</v>
      </c>
      <c r="X7" s="37">
        <v>1.46232823628993</v>
      </c>
      <c r="Y7" s="37"/>
      <c r="Z7" s="37"/>
      <c r="AA7" s="37"/>
      <c r="AB7" s="37"/>
      <c r="AC7" s="37"/>
      <c r="AD7" s="37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9"/>
    </row>
    <row r="8" ht="14.5" customHeight="1">
      <c r="A8" s="13"/>
      <c r="B8" s="12"/>
      <c r="C8" s="12"/>
      <c r="D8" s="12"/>
      <c r="E8" s="12"/>
      <c r="F8" s="12"/>
      <c r="G8" s="12"/>
      <c r="H8" s="12"/>
      <c r="I8" t="s" s="21">
        <v>269</v>
      </c>
      <c r="J8" s="37">
        <v>6.34821491796907</v>
      </c>
      <c r="K8" s="37">
        <v>5.82269810047022</v>
      </c>
      <c r="L8" s="37">
        <v>7.22387281345123</v>
      </c>
      <c r="M8" s="37">
        <v>5.98101861134743</v>
      </c>
      <c r="N8" s="37">
        <v>5.03482485246372</v>
      </c>
      <c r="O8" s="37">
        <v>4.8940379986183</v>
      </c>
      <c r="P8" s="37">
        <v>3.79922329975264</v>
      </c>
      <c r="Q8" s="37">
        <v>4.31505222786744</v>
      </c>
      <c r="R8" s="37">
        <v>4.11014325944588</v>
      </c>
      <c r="S8" s="37">
        <v>4.67259155100435</v>
      </c>
      <c r="T8" s="37">
        <v>5.07425787838015</v>
      </c>
      <c r="U8" s="37">
        <v>5.14076707101845</v>
      </c>
      <c r="V8" s="37">
        <v>3.43168809335885</v>
      </c>
      <c r="W8" s="37">
        <v>3.21272275033974</v>
      </c>
      <c r="X8" s="37">
        <v>4.18636987960426</v>
      </c>
      <c r="Y8" s="37"/>
      <c r="Z8" s="37"/>
      <c r="AA8" s="37"/>
      <c r="AB8" s="37"/>
      <c r="AC8" s="37"/>
      <c r="AD8" s="37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9"/>
    </row>
    <row r="9" ht="14.5" customHeight="1">
      <c r="A9" s="13"/>
      <c r="B9" s="12"/>
      <c r="C9" s="12"/>
      <c r="D9" s="12"/>
      <c r="E9" s="12"/>
      <c r="F9" s="12"/>
      <c r="G9" s="12"/>
      <c r="H9" s="12"/>
      <c r="I9" t="s" s="21">
        <v>270</v>
      </c>
      <c r="J9" s="37">
        <v>3.4814722149818</v>
      </c>
      <c r="K9" s="37">
        <v>3.44326339933155</v>
      </c>
      <c r="L9" s="37">
        <v>2.95600356999097</v>
      </c>
      <c r="M9" s="37">
        <v>2.4673085939261</v>
      </c>
      <c r="N9" s="37">
        <v>2.60510669023066</v>
      </c>
      <c r="O9" s="37">
        <v>2.73610569442511</v>
      </c>
      <c r="P9" s="37">
        <v>2.35769613590161</v>
      </c>
      <c r="Q9" s="37">
        <v>2.20504671620626</v>
      </c>
      <c r="R9" s="37">
        <v>2.16317503350797</v>
      </c>
      <c r="S9" s="37">
        <v>2.10019884118179</v>
      </c>
      <c r="T9" s="37">
        <v>1.69925301541259</v>
      </c>
      <c r="U9" s="37">
        <v>1.60412313125451</v>
      </c>
      <c r="V9" s="37">
        <v>1.18434938867509</v>
      </c>
      <c r="W9" s="37">
        <v>0.932794082240114</v>
      </c>
      <c r="X9" s="37">
        <v>0.990416367885089</v>
      </c>
      <c r="Y9" s="37"/>
      <c r="Z9" s="37"/>
      <c r="AA9" s="37"/>
      <c r="AB9" s="37"/>
      <c r="AC9" s="37"/>
      <c r="AD9" s="37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9"/>
    </row>
    <row r="10" ht="14.5" customHeight="1">
      <c r="A10" s="13"/>
      <c r="B10" s="12"/>
      <c r="C10" s="12"/>
      <c r="D10" s="12"/>
      <c r="E10" s="12"/>
      <c r="F10" s="12"/>
      <c r="G10" s="12"/>
      <c r="H10" s="12"/>
      <c r="I10" t="s" s="21">
        <v>271</v>
      </c>
      <c r="J10" s="37">
        <v>1.21463774726993</v>
      </c>
      <c r="K10" s="37">
        <v>1.2379202355729</v>
      </c>
      <c r="L10" s="37">
        <v>1.29655920104639</v>
      </c>
      <c r="M10" s="37">
        <v>1.30592403912077</v>
      </c>
      <c r="N10" s="37">
        <v>1.30052093178147</v>
      </c>
      <c r="O10" s="37">
        <v>1.35651889984437</v>
      </c>
      <c r="P10" s="37">
        <v>1.38864491741433</v>
      </c>
      <c r="Q10" s="37">
        <v>1.42713979230158</v>
      </c>
      <c r="R10" s="37">
        <v>1.43436832269084</v>
      </c>
      <c r="S10" s="37">
        <v>1.50016520380415</v>
      </c>
      <c r="T10" s="37">
        <v>1.52031618646895</v>
      </c>
      <c r="U10" s="37">
        <v>1.52023692199375</v>
      </c>
      <c r="V10" s="37">
        <v>1.50353517927592</v>
      </c>
      <c r="W10" s="37">
        <v>1.50834682467465</v>
      </c>
      <c r="X10" s="37">
        <v>1.51197947210724</v>
      </c>
      <c r="Y10" s="37"/>
      <c r="Z10" s="37"/>
      <c r="AA10" s="37"/>
      <c r="AB10" s="37"/>
      <c r="AC10" s="37"/>
      <c r="AD10" s="37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9"/>
    </row>
    <row r="11" ht="14.5" customHeight="1">
      <c r="A11" s="13"/>
      <c r="B11" s="12"/>
      <c r="C11" s="12"/>
      <c r="D11" s="12"/>
      <c r="E11" s="12"/>
      <c r="F11" s="12"/>
      <c r="G11" s="12"/>
      <c r="H11" s="12"/>
      <c r="I11" t="s" s="21">
        <v>272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>
        <v>16.520775474647</v>
      </c>
      <c r="Z11" s="37"/>
      <c r="AA11" s="37"/>
      <c r="AB11" s="37"/>
      <c r="AC11" s="37"/>
      <c r="AD11" s="37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9"/>
    </row>
    <row r="12" ht="14.5" customHeight="1">
      <c r="A12" s="13"/>
      <c r="B12" s="12"/>
      <c r="C12" s="12"/>
      <c r="D12" s="12"/>
      <c r="E12" s="12"/>
      <c r="F12" s="12"/>
      <c r="G12" s="12"/>
      <c r="H12" s="12"/>
      <c r="I12" t="s" s="21">
        <v>273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>
        <v>20.954996415</v>
      </c>
      <c r="U12" s="37">
        <v>20.783758366</v>
      </c>
      <c r="V12" s="37">
        <v>18.394315508</v>
      </c>
      <c r="W12" s="37">
        <v>17.637631786</v>
      </c>
      <c r="X12" s="37">
        <v>18.0399012</v>
      </c>
      <c r="Y12" s="37">
        <f>AS22/1000</f>
        <v>0</v>
      </c>
      <c r="Z12" s="37">
        <f>AT22/1000</f>
        <v>0</v>
      </c>
      <c r="AA12" s="37">
        <f>AU22/1000</f>
        <v>0</v>
      </c>
      <c r="AB12" s="37">
        <f>AV22/1000</f>
        <v>0</v>
      </c>
      <c r="AC12" s="37">
        <f>AW22/1000</f>
        <v>0</v>
      </c>
      <c r="AD12" s="37">
        <f>AX22/1000</f>
        <v>0</v>
      </c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9"/>
    </row>
    <row r="13" ht="14.5" customHeight="1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9"/>
    </row>
    <row r="14" ht="14.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9"/>
    </row>
    <row r="15" ht="14.5" customHeight="1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37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9"/>
    </row>
    <row r="16" ht="14.5" customHeight="1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37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9"/>
    </row>
    <row r="17" ht="14.5" customHeight="1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37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9"/>
    </row>
    <row r="18" ht="14.5" customHeight="1">
      <c r="A18" s="13"/>
      <c r="B18" s="12"/>
      <c r="C18" s="12"/>
      <c r="D18" s="12"/>
      <c r="E18" s="12"/>
      <c r="F18" s="12"/>
      <c r="G18" s="12"/>
      <c r="H18" s="12"/>
      <c r="I18" s="12"/>
      <c r="J18" s="37"/>
      <c r="K18" s="37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37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9"/>
    </row>
    <row r="19" ht="14.5" customHeight="1">
      <c r="A19" s="13"/>
      <c r="B19" s="12"/>
      <c r="C19" s="12"/>
      <c r="D19" s="12"/>
      <c r="E19" s="12"/>
      <c r="F19" s="12"/>
      <c r="G19" s="12"/>
      <c r="H19" s="12"/>
      <c r="I19" s="85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9"/>
    </row>
    <row r="20" ht="14.5" customHeight="1">
      <c r="A20" s="13"/>
      <c r="B20" s="12"/>
      <c r="C20" s="12"/>
      <c r="D20" s="12"/>
      <c r="E20" s="12"/>
      <c r="F20" s="12"/>
      <c r="G20" s="12"/>
      <c r="H20" s="12"/>
      <c r="I20" s="85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9"/>
    </row>
    <row r="21" ht="14.5" customHeight="1">
      <c r="A21" s="13"/>
      <c r="B21" s="12"/>
      <c r="C21" s="12"/>
      <c r="D21" s="12"/>
      <c r="E21" s="12"/>
      <c r="F21" s="12"/>
      <c r="G21" s="12"/>
      <c r="H21" s="12"/>
      <c r="I21" s="85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9"/>
    </row>
    <row r="22" ht="14.5" customHeight="1">
      <c r="A22" s="13"/>
      <c r="B22" s="12"/>
      <c r="C22" s="12"/>
      <c r="D22" s="12"/>
      <c r="E22" s="12"/>
      <c r="F22" s="12"/>
      <c r="G22" s="12"/>
      <c r="H22" s="12"/>
      <c r="I22" s="12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9"/>
    </row>
    <row r="23" ht="14.5" customHeight="1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9"/>
    </row>
    <row r="24" ht="14.5" customHeight="1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9"/>
    </row>
    <row r="25" ht="14.5" customHeight="1">
      <c r="A25" t="s" s="50">
        <v>274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9"/>
    </row>
    <row r="26" ht="14.5" customHeight="1">
      <c r="A26" s="13"/>
      <c r="B26" s="12"/>
      <c r="C26" s="12"/>
      <c r="D26" s="12"/>
      <c r="E26" s="12"/>
      <c r="F26" s="12"/>
      <c r="G26" s="12"/>
      <c r="H26" s="12"/>
      <c r="I26" s="12"/>
      <c r="J26" s="70">
        <v>40209</v>
      </c>
      <c r="K26" s="70">
        <v>40574</v>
      </c>
      <c r="L26" s="70">
        <v>40939</v>
      </c>
      <c r="M26" s="70">
        <v>41305</v>
      </c>
      <c r="N26" s="70">
        <v>41670</v>
      </c>
      <c r="O26" s="70">
        <v>42035</v>
      </c>
      <c r="P26" s="70">
        <v>42400</v>
      </c>
      <c r="Q26" s="70">
        <v>42766</v>
      </c>
      <c r="R26" s="70">
        <v>43131</v>
      </c>
      <c r="S26" s="70">
        <v>43496</v>
      </c>
      <c r="T26" s="70">
        <v>43861</v>
      </c>
      <c r="U26" s="70">
        <v>44227</v>
      </c>
      <c r="V26" s="70">
        <v>44592</v>
      </c>
      <c r="W26" s="87">
        <v>44957</v>
      </c>
      <c r="X26" s="87">
        <v>45322</v>
      </c>
      <c r="Y26" s="87">
        <v>45688</v>
      </c>
      <c r="Z26" s="87">
        <v>46053</v>
      </c>
      <c r="AA26" s="87">
        <v>46418</v>
      </c>
      <c r="AB26" s="87">
        <v>46783</v>
      </c>
      <c r="AC26" s="87">
        <v>47149</v>
      </c>
      <c r="AD26" s="87">
        <v>47514</v>
      </c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1"/>
    </row>
    <row r="27" ht="14.5" customHeight="1">
      <c r="A27" s="13"/>
      <c r="B27" s="12"/>
      <c r="C27" s="12"/>
      <c r="D27" s="12"/>
      <c r="E27" s="12"/>
      <c r="F27" s="12"/>
      <c r="G27" s="12"/>
      <c r="H27" s="12"/>
      <c r="I27" t="s" s="21">
        <v>275</v>
      </c>
      <c r="J27" s="88">
        <v>0.561877384024796</v>
      </c>
      <c r="K27" s="88">
        <v>0.5745664488432149</v>
      </c>
      <c r="L27" s="88">
        <v>0.5253652837077279</v>
      </c>
      <c r="M27" s="88">
        <v>0.53858429508869</v>
      </c>
      <c r="N27" s="88">
        <v>0.564969642358646</v>
      </c>
      <c r="O27" s="88">
        <v>0.560965071065941</v>
      </c>
      <c r="P27" s="88">
        <v>0.598754370215997</v>
      </c>
      <c r="Q27" s="88">
        <v>0.575618022049299</v>
      </c>
      <c r="R27" s="88">
        <v>0.599020907500872</v>
      </c>
      <c r="S27" s="88">
        <v>0.578677730692755</v>
      </c>
      <c r="T27" s="88">
        <v>0.5568120978050209</v>
      </c>
      <c r="U27" s="88">
        <v>0.554436962544115</v>
      </c>
      <c r="V27" s="88">
        <v>0.598991970242219</v>
      </c>
      <c r="W27" s="88">
        <v>0.604831573174766</v>
      </c>
      <c r="X27" s="88">
        <v>0.535428474592656</v>
      </c>
      <c r="Y27" s="88">
        <v>0.544791498640519</v>
      </c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8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8"/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8"/>
      <c r="EX27" s="88"/>
      <c r="EY27" s="88"/>
      <c r="EZ27" s="88"/>
      <c r="FA27" s="8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  <c r="FO27" s="88"/>
      <c r="FP27" s="88"/>
      <c r="FQ27" s="88"/>
      <c r="FR27" s="88"/>
      <c r="FS27" s="88"/>
      <c r="FT27" s="88"/>
      <c r="FU27" s="88"/>
      <c r="FV27" s="88"/>
      <c r="FW27" s="88"/>
      <c r="FX27" s="88"/>
      <c r="FY27" s="88"/>
      <c r="FZ27" s="88"/>
      <c r="GA27" s="88"/>
      <c r="GB27" s="88"/>
      <c r="GC27" s="88"/>
      <c r="GD27" s="88"/>
      <c r="GE27" s="88"/>
      <c r="GF27" s="88"/>
      <c r="GG27" s="88"/>
      <c r="GH27" s="88"/>
      <c r="GI27" s="88"/>
      <c r="GJ27" s="88"/>
      <c r="GK27" s="88"/>
      <c r="GL27" s="88"/>
      <c r="GM27" s="88"/>
      <c r="GN27" s="88"/>
      <c r="GO27" s="88"/>
      <c r="GP27" s="88"/>
      <c r="GQ27" s="88"/>
      <c r="GR27" s="88"/>
      <c r="GS27" s="88"/>
      <c r="GT27" s="88"/>
      <c r="GU27" s="88"/>
      <c r="GV27" s="88"/>
      <c r="GW27" s="88"/>
      <c r="GX27" s="88"/>
      <c r="GY27" s="88"/>
      <c r="GZ27" s="88"/>
      <c r="HA27" s="88"/>
      <c r="HB27" s="88"/>
      <c r="HC27" s="88"/>
      <c r="HD27" s="88"/>
      <c r="HE27" s="88"/>
      <c r="HF27" s="88"/>
      <c r="HG27" s="88"/>
      <c r="HH27" s="88"/>
      <c r="HI27" s="89"/>
    </row>
    <row r="28" ht="14.5" customHeight="1">
      <c r="A28" s="13"/>
      <c r="B28" s="12"/>
      <c r="C28" s="12"/>
      <c r="D28" s="12"/>
      <c r="E28" s="12"/>
      <c r="F28" s="12"/>
      <c r="G28" s="12"/>
      <c r="H28" s="12"/>
      <c r="I28" t="s" s="21">
        <v>264</v>
      </c>
      <c r="J28" s="88">
        <v>0.211133862394874</v>
      </c>
      <c r="K28" s="88">
        <v>0.180293886822587</v>
      </c>
      <c r="L28" s="88">
        <v>0.19084850743796</v>
      </c>
      <c r="M28" s="88">
        <v>0.190323882998615</v>
      </c>
      <c r="N28" s="88">
        <v>0.153207185356379</v>
      </c>
      <c r="O28" s="88">
        <v>0.146516890827034</v>
      </c>
      <c r="P28" s="88">
        <v>0.124311556911764</v>
      </c>
      <c r="Q28" s="88">
        <v>0.150703473361599</v>
      </c>
      <c r="R28" s="88">
        <v>0.121652295172189</v>
      </c>
      <c r="S28" s="88">
        <v>0.123390957102568</v>
      </c>
      <c r="T28" s="88">
        <v>0.137240632971622</v>
      </c>
      <c r="U28" s="88">
        <v>0.1075733041615</v>
      </c>
      <c r="V28" s="88">
        <v>0.0991483436076986</v>
      </c>
      <c r="W28" s="88">
        <v>0.0944378547130113</v>
      </c>
      <c r="X28" s="88">
        <v>0.09303514342813481</v>
      </c>
      <c r="Y28" s="88">
        <v>0.08089963363882011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8"/>
      <c r="EM28" s="88"/>
      <c r="EN28" s="88"/>
      <c r="EO28" s="88"/>
      <c r="EP28" s="88"/>
      <c r="EQ28" s="88"/>
      <c r="ER28" s="88"/>
      <c r="ES28" s="88"/>
      <c r="ET28" s="88"/>
      <c r="EU28" s="88"/>
      <c r="EV28" s="88"/>
      <c r="EW28" s="88"/>
      <c r="EX28" s="88"/>
      <c r="EY28" s="88"/>
      <c r="EZ28" s="88"/>
      <c r="FA28" s="88"/>
      <c r="FB28" s="88"/>
      <c r="FC28" s="88"/>
      <c r="FD28" s="88"/>
      <c r="FE28" s="88"/>
      <c r="FF28" s="88"/>
      <c r="FG28" s="88"/>
      <c r="FH28" s="88"/>
      <c r="FI28" s="88"/>
      <c r="FJ28" s="88"/>
      <c r="FK28" s="88"/>
      <c r="FL28" s="88"/>
      <c r="FM28" s="88"/>
      <c r="FN28" s="88"/>
      <c r="FO28" s="88"/>
      <c r="FP28" s="88"/>
      <c r="FQ28" s="88"/>
      <c r="FR28" s="88"/>
      <c r="FS28" s="88"/>
      <c r="FT28" s="88"/>
      <c r="FU28" s="88"/>
      <c r="FV28" s="88"/>
      <c r="FW28" s="88"/>
      <c r="FX28" s="88"/>
      <c r="FY28" s="88"/>
      <c r="FZ28" s="88"/>
      <c r="GA28" s="88"/>
      <c r="GB28" s="88"/>
      <c r="GC28" s="88"/>
      <c r="GD28" s="88"/>
      <c r="GE28" s="88"/>
      <c r="GF28" s="88"/>
      <c r="GG28" s="88"/>
      <c r="GH28" s="88"/>
      <c r="GI28" s="88"/>
      <c r="GJ28" s="88"/>
      <c r="GK28" s="88"/>
      <c r="GL28" s="88"/>
      <c r="GM28" s="88"/>
      <c r="GN28" s="88"/>
      <c r="GO28" s="88"/>
      <c r="GP28" s="88"/>
      <c r="GQ28" s="88"/>
      <c r="GR28" s="88"/>
      <c r="GS28" s="88"/>
      <c r="GT28" s="88"/>
      <c r="GU28" s="88"/>
      <c r="GV28" s="88"/>
      <c r="GW28" s="88"/>
      <c r="GX28" s="88"/>
      <c r="GY28" s="88"/>
      <c r="GZ28" s="88"/>
      <c r="HA28" s="88"/>
      <c r="HB28" s="88"/>
      <c r="HC28" s="88"/>
      <c r="HD28" s="88"/>
      <c r="HE28" s="88"/>
      <c r="HF28" s="88"/>
      <c r="HG28" s="88"/>
      <c r="HH28" s="88"/>
      <c r="HI28" s="89"/>
    </row>
    <row r="29" ht="14.5" customHeight="1">
      <c r="A29" s="13"/>
      <c r="B29" s="12"/>
      <c r="C29" s="12"/>
      <c r="D29" s="12"/>
      <c r="E29" s="12"/>
      <c r="F29" s="12"/>
      <c r="G29" s="12"/>
      <c r="H29" s="12"/>
      <c r="I29" t="s" s="21">
        <v>276</v>
      </c>
      <c r="J29" s="88">
        <v>0.0442699686621823</v>
      </c>
      <c r="K29" s="88">
        <v>0.0468657327186553</v>
      </c>
      <c r="L29" s="88">
        <v>0.07688133112504419</v>
      </c>
      <c r="M29" s="88">
        <v>0.0527778758222252</v>
      </c>
      <c r="N29" s="88">
        <v>0.0428857927020323</v>
      </c>
      <c r="O29" s="88">
        <v>0.0404030142512206</v>
      </c>
      <c r="P29" s="88">
        <v>0.0228110587834281</v>
      </c>
      <c r="Q29" s="88">
        <v>0.0261631177133892</v>
      </c>
      <c r="R29" s="88">
        <v>0.0340290820831991</v>
      </c>
      <c r="S29" s="88">
        <v>0.0482612807338297</v>
      </c>
      <c r="T29" s="88">
        <v>0.0499252044355954</v>
      </c>
      <c r="U29" s="88">
        <v>0.0698328214615274</v>
      </c>
      <c r="V29" s="88">
        <v>0.0287504963324825</v>
      </c>
      <c r="W29" s="88">
        <v>0.0237188342420011</v>
      </c>
      <c r="X29" s="88">
        <v>0.0511262071126208</v>
      </c>
      <c r="Y29" s="88">
        <v>0.0346140898153794</v>
      </c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8"/>
      <c r="DW29" s="88"/>
      <c r="DX29" s="88"/>
      <c r="DY29" s="88"/>
      <c r="DZ29" s="88"/>
      <c r="EA29" s="88"/>
      <c r="EB29" s="88"/>
      <c r="EC29" s="88"/>
      <c r="ED29" s="88"/>
      <c r="EE29" s="88"/>
      <c r="EF29" s="88"/>
      <c r="EG29" s="88"/>
      <c r="EH29" s="88"/>
      <c r="EI29" s="88"/>
      <c r="EJ29" s="88"/>
      <c r="EK29" s="88"/>
      <c r="EL29" s="88"/>
      <c r="EM29" s="88"/>
      <c r="EN29" s="88"/>
      <c r="EO29" s="88"/>
      <c r="EP29" s="88"/>
      <c r="EQ29" s="88"/>
      <c r="ER29" s="88"/>
      <c r="ES29" s="88"/>
      <c r="ET29" s="88"/>
      <c r="EU29" s="88"/>
      <c r="EV29" s="88"/>
      <c r="EW29" s="88"/>
      <c r="EX29" s="88"/>
      <c r="EY29" s="88"/>
      <c r="EZ29" s="88"/>
      <c r="FA29" s="88"/>
      <c r="FB29" s="88"/>
      <c r="FC29" s="88"/>
      <c r="FD29" s="88"/>
      <c r="FE29" s="88"/>
      <c r="FF29" s="88"/>
      <c r="FG29" s="88"/>
      <c r="FH29" s="88"/>
      <c r="FI29" s="88"/>
      <c r="FJ29" s="88"/>
      <c r="FK29" s="88"/>
      <c r="FL29" s="88"/>
      <c r="FM29" s="88"/>
      <c r="FN29" s="88"/>
      <c r="FO29" s="88"/>
      <c r="FP29" s="88"/>
      <c r="FQ29" s="88"/>
      <c r="FR29" s="88"/>
      <c r="FS29" s="88"/>
      <c r="FT29" s="88"/>
      <c r="FU29" s="88"/>
      <c r="FV29" s="88"/>
      <c r="FW29" s="88"/>
      <c r="FX29" s="88"/>
      <c r="FY29" s="88"/>
      <c r="FZ29" s="88"/>
      <c r="GA29" s="88"/>
      <c r="GB29" s="88"/>
      <c r="GC29" s="88"/>
      <c r="GD29" s="88"/>
      <c r="GE29" s="88"/>
      <c r="GF29" s="88"/>
      <c r="GG29" s="88"/>
      <c r="GH29" s="88"/>
      <c r="GI29" s="88"/>
      <c r="GJ29" s="88"/>
      <c r="GK29" s="88"/>
      <c r="GL29" s="88"/>
      <c r="GM29" s="88"/>
      <c r="GN29" s="88"/>
      <c r="GO29" s="88"/>
      <c r="GP29" s="88"/>
      <c r="GQ29" s="88"/>
      <c r="GR29" s="88"/>
      <c r="GS29" s="88"/>
      <c r="GT29" s="88"/>
      <c r="GU29" s="88"/>
      <c r="GV29" s="88"/>
      <c r="GW29" s="88"/>
      <c r="GX29" s="88"/>
      <c r="GY29" s="88"/>
      <c r="GZ29" s="88"/>
      <c r="HA29" s="88"/>
      <c r="HB29" s="88"/>
      <c r="HC29" s="88"/>
      <c r="HD29" s="88"/>
      <c r="HE29" s="88"/>
      <c r="HF29" s="88"/>
      <c r="HG29" s="88"/>
      <c r="HH29" s="88"/>
      <c r="HI29" s="89"/>
    </row>
    <row r="30" ht="14.5" customHeight="1">
      <c r="A30" s="13"/>
      <c r="B30" s="12"/>
      <c r="C30" s="12"/>
      <c r="D30" s="12"/>
      <c r="E30" s="12"/>
      <c r="F30" s="12"/>
      <c r="G30" s="12"/>
      <c r="H30" s="12"/>
      <c r="I30" t="s" s="21">
        <v>277</v>
      </c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>
        <v>0.598288737735086</v>
      </c>
      <c r="W30" s="88">
        <v>0.604903719807416</v>
      </c>
      <c r="X30" s="88">
        <v>0.538344791036487</v>
      </c>
      <c r="Y30" s="88">
        <v>0.536927561990065</v>
      </c>
      <c r="Z30" s="88">
        <v>0.530798582806732</v>
      </c>
      <c r="AA30" s="88">
        <v>0.522357050443545</v>
      </c>
      <c r="AB30" s="88">
        <v>0.518314743779781</v>
      </c>
      <c r="AC30" s="88">
        <v>0.509226633786757</v>
      </c>
      <c r="AD30" s="88">
        <v>0.503941769745245</v>
      </c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8"/>
      <c r="EM30" s="88"/>
      <c r="EN30" s="88"/>
      <c r="EO30" s="88"/>
      <c r="EP30" s="88"/>
      <c r="EQ30" s="88"/>
      <c r="ER30" s="88"/>
      <c r="ES30" s="88"/>
      <c r="ET30" s="88"/>
      <c r="EU30" s="88"/>
      <c r="EV30" s="88"/>
      <c r="EW30" s="88"/>
      <c r="EX30" s="88"/>
      <c r="EY30" s="88"/>
      <c r="EZ30" s="88"/>
      <c r="FA30" s="88"/>
      <c r="FB30" s="88"/>
      <c r="FC30" s="88"/>
      <c r="FD30" s="88"/>
      <c r="FE30" s="88"/>
      <c r="FF30" s="88"/>
      <c r="FG30" s="88"/>
      <c r="FH30" s="88"/>
      <c r="FI30" s="88"/>
      <c r="FJ30" s="88"/>
      <c r="FK30" s="88"/>
      <c r="FL30" s="88"/>
      <c r="FM30" s="88"/>
      <c r="FN30" s="88"/>
      <c r="FO30" s="88"/>
      <c r="FP30" s="88"/>
      <c r="FQ30" s="88"/>
      <c r="FR30" s="88"/>
      <c r="FS30" s="88"/>
      <c r="FT30" s="88"/>
      <c r="FU30" s="88"/>
      <c r="FV30" s="88"/>
      <c r="FW30" s="88"/>
      <c r="FX30" s="88"/>
      <c r="FY30" s="88"/>
      <c r="FZ30" s="88"/>
      <c r="GA30" s="88"/>
      <c r="GB30" s="88"/>
      <c r="GC30" s="88"/>
      <c r="GD30" s="88"/>
      <c r="GE30" s="88"/>
      <c r="GF30" s="88"/>
      <c r="GG30" s="88"/>
      <c r="GH30" s="88"/>
      <c r="GI30" s="88"/>
      <c r="GJ30" s="88"/>
      <c r="GK30" s="88"/>
      <c r="GL30" s="88"/>
      <c r="GM30" s="88"/>
      <c r="GN30" s="88"/>
      <c r="GO30" s="88"/>
      <c r="GP30" s="88"/>
      <c r="GQ30" s="88"/>
      <c r="GR30" s="88"/>
      <c r="GS30" s="88"/>
      <c r="GT30" s="88"/>
      <c r="GU30" s="88"/>
      <c r="GV30" s="88"/>
      <c r="GW30" s="88"/>
      <c r="GX30" s="88"/>
      <c r="GY30" s="88"/>
      <c r="GZ30" s="88"/>
      <c r="HA30" s="88"/>
      <c r="HB30" s="88"/>
      <c r="HC30" s="88"/>
      <c r="HD30" s="88"/>
      <c r="HE30" s="88"/>
      <c r="HF30" s="88"/>
      <c r="HG30" s="88"/>
      <c r="HH30" s="88"/>
      <c r="HI30" s="89"/>
    </row>
    <row r="31" ht="14.5" customHeight="1">
      <c r="A31" s="13"/>
      <c r="B31" s="12"/>
      <c r="C31" s="12"/>
      <c r="D31" s="12"/>
      <c r="E31" s="12"/>
      <c r="F31" s="12"/>
      <c r="G31" s="12"/>
      <c r="H31" s="12"/>
      <c r="I31" t="s" s="21">
        <v>278</v>
      </c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>
        <v>0.0991381422810067</v>
      </c>
      <c r="W31" s="88">
        <v>0.0940524147510709</v>
      </c>
      <c r="X31" s="88">
        <v>0.0932670147940107</v>
      </c>
      <c r="Y31" s="88">
        <v>0.099185859196114</v>
      </c>
      <c r="Z31" s="88">
        <v>0.0974045538796741</v>
      </c>
      <c r="AA31" s="88">
        <v>0.0900088939162879</v>
      </c>
      <c r="AB31" s="88">
        <v>0.0933147538215864</v>
      </c>
      <c r="AC31" s="88">
        <v>0.10947395685696</v>
      </c>
      <c r="AD31" s="88">
        <v>0.0969514493022514</v>
      </c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8"/>
      <c r="EX31" s="88"/>
      <c r="EY31" s="88"/>
      <c r="EZ31" s="8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  <c r="FU31" s="88"/>
      <c r="FV31" s="88"/>
      <c r="FW31" s="88"/>
      <c r="FX31" s="88"/>
      <c r="FY31" s="88"/>
      <c r="FZ31" s="88"/>
      <c r="GA31" s="88"/>
      <c r="GB31" s="88"/>
      <c r="GC31" s="88"/>
      <c r="GD31" s="88"/>
      <c r="GE31" s="88"/>
      <c r="GF31" s="88"/>
      <c r="GG31" s="88"/>
      <c r="GH31" s="88"/>
      <c r="GI31" s="88"/>
      <c r="GJ31" s="88"/>
      <c r="GK31" s="88"/>
      <c r="GL31" s="88"/>
      <c r="GM31" s="88"/>
      <c r="GN31" s="88"/>
      <c r="GO31" s="88"/>
      <c r="GP31" s="88"/>
      <c r="GQ31" s="88"/>
      <c r="GR31" s="88"/>
      <c r="GS31" s="88"/>
      <c r="GT31" s="88"/>
      <c r="GU31" s="88"/>
      <c r="GV31" s="88"/>
      <c r="GW31" s="88"/>
      <c r="GX31" s="88"/>
      <c r="GY31" s="88"/>
      <c r="GZ31" s="88"/>
      <c r="HA31" s="88"/>
      <c r="HB31" s="88"/>
      <c r="HC31" s="88"/>
      <c r="HD31" s="88"/>
      <c r="HE31" s="88"/>
      <c r="HF31" s="88"/>
      <c r="HG31" s="88"/>
      <c r="HH31" s="88"/>
      <c r="HI31" s="89"/>
    </row>
    <row r="32" ht="14.5" customHeight="1">
      <c r="A32" s="13"/>
      <c r="B32" s="12"/>
      <c r="C32" s="12"/>
      <c r="D32" s="12"/>
      <c r="E32" s="12"/>
      <c r="F32" s="12"/>
      <c r="G32" s="12"/>
      <c r="H32" s="12"/>
      <c r="I32" t="s" s="21">
        <v>279</v>
      </c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>
        <v>0.0288392017350157</v>
      </c>
      <c r="W32" s="88">
        <v>0.0237274987156337</v>
      </c>
      <c r="X32" s="88">
        <v>0.051255383978142</v>
      </c>
      <c r="Y32" s="88">
        <v>0.0237241253857717</v>
      </c>
      <c r="Z32" s="88">
        <v>0.0190384612126581</v>
      </c>
      <c r="AA32" s="88">
        <v>0.01726653573224</v>
      </c>
      <c r="AB32" s="88">
        <v>0.0187116668749402</v>
      </c>
      <c r="AC32" s="88">
        <v>0.00766499335453704</v>
      </c>
      <c r="AD32" s="88">
        <v>0.0066363361889695</v>
      </c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88"/>
      <c r="EL32" s="88"/>
      <c r="EM32" s="88"/>
      <c r="EN32" s="88"/>
      <c r="EO32" s="88"/>
      <c r="EP32" s="88"/>
      <c r="EQ32" s="88"/>
      <c r="ER32" s="88"/>
      <c r="ES32" s="88"/>
      <c r="ET32" s="88"/>
      <c r="EU32" s="88"/>
      <c r="EV32" s="88"/>
      <c r="EW32" s="88"/>
      <c r="EX32" s="88"/>
      <c r="EY32" s="88"/>
      <c r="EZ32" s="88"/>
      <c r="FA32" s="88"/>
      <c r="FB32" s="88"/>
      <c r="FC32" s="88"/>
      <c r="FD32" s="88"/>
      <c r="FE32" s="88"/>
      <c r="FF32" s="88"/>
      <c r="FG32" s="88"/>
      <c r="FH32" s="88"/>
      <c r="FI32" s="88"/>
      <c r="FJ32" s="88"/>
      <c r="FK32" s="88"/>
      <c r="FL32" s="88"/>
      <c r="FM32" s="88"/>
      <c r="FN32" s="88"/>
      <c r="FO32" s="88"/>
      <c r="FP32" s="88"/>
      <c r="FQ32" s="88"/>
      <c r="FR32" s="88"/>
      <c r="FS32" s="88"/>
      <c r="FT32" s="88"/>
      <c r="FU32" s="88"/>
      <c r="FV32" s="88"/>
      <c r="FW32" s="88"/>
      <c r="FX32" s="88"/>
      <c r="FY32" s="88"/>
      <c r="FZ32" s="88"/>
      <c r="GA32" s="88"/>
      <c r="GB32" s="88"/>
      <c r="GC32" s="88"/>
      <c r="GD32" s="88"/>
      <c r="GE32" s="88"/>
      <c r="GF32" s="88"/>
      <c r="GG32" s="88"/>
      <c r="GH32" s="88"/>
      <c r="GI32" s="88"/>
      <c r="GJ32" s="88"/>
      <c r="GK32" s="88"/>
      <c r="GL32" s="88"/>
      <c r="GM32" s="88"/>
      <c r="GN32" s="88"/>
      <c r="GO32" s="88"/>
      <c r="GP32" s="88"/>
      <c r="GQ32" s="88"/>
      <c r="GR32" s="88"/>
      <c r="GS32" s="88"/>
      <c r="GT32" s="88"/>
      <c r="GU32" s="88"/>
      <c r="GV32" s="88"/>
      <c r="GW32" s="88"/>
      <c r="GX32" s="88"/>
      <c r="GY32" s="88"/>
      <c r="GZ32" s="88"/>
      <c r="HA32" s="88"/>
      <c r="HB32" s="88"/>
      <c r="HC32" s="88"/>
      <c r="HD32" s="88"/>
      <c r="HE32" s="88"/>
      <c r="HF32" s="88"/>
      <c r="HG32" s="88"/>
      <c r="HH32" s="88"/>
      <c r="HI32" s="89"/>
    </row>
    <row r="33" ht="14.5" customHeight="1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9"/>
    </row>
    <row r="34" ht="14.5" customHeight="1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9"/>
    </row>
    <row r="35" ht="14.5" customHeight="1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88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9"/>
    </row>
    <row r="36" ht="14.5" customHeight="1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9"/>
    </row>
    <row r="37" ht="14.5" customHeight="1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9"/>
    </row>
    <row r="38" ht="14.5" customHeight="1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9"/>
    </row>
    <row r="39" ht="14.5" customHeight="1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9"/>
    </row>
    <row r="40" ht="14.5" customHeight="1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9"/>
    </row>
    <row r="41" ht="14.5" customHeight="1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9"/>
    </row>
    <row r="42" ht="14.5" customHeight="1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9"/>
    </row>
    <row r="43" ht="14.5" customHeight="1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9"/>
    </row>
    <row r="44" ht="15.5" customHeight="1">
      <c r="A44" t="s" s="90">
        <v>280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9"/>
    </row>
    <row r="45" ht="14.5" customHeight="1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9"/>
    </row>
    <row r="46" ht="18.5" customHeight="1">
      <c r="A46" s="13"/>
      <c r="B46" s="12"/>
      <c r="C46" s="12"/>
      <c r="D46" s="12"/>
      <c r="E46" s="12"/>
      <c r="F46" s="12"/>
      <c r="G46" s="12"/>
      <c r="H46" s="12"/>
      <c r="I46" t="s" s="21">
        <v>281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9"/>
    </row>
    <row r="47" ht="14.5" customHeight="1">
      <c r="A47" s="1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9"/>
    </row>
    <row r="48" ht="14.5" customHeight="1">
      <c r="A48" s="13"/>
      <c r="B48" s="12"/>
      <c r="C48" s="12"/>
      <c r="D48" s="12"/>
      <c r="E48" s="12"/>
      <c r="F48" s="12"/>
      <c r="G48" s="12"/>
      <c r="H48" s="12"/>
      <c r="I48" s="12"/>
      <c r="J48" s="87">
        <v>40209</v>
      </c>
      <c r="K48" s="87">
        <v>40574</v>
      </c>
      <c r="L48" s="87">
        <v>40939</v>
      </c>
      <c r="M48" s="87">
        <v>41305</v>
      </c>
      <c r="N48" s="87">
        <v>41670</v>
      </c>
      <c r="O48" s="87">
        <v>42035</v>
      </c>
      <c r="P48" s="87">
        <v>42400</v>
      </c>
      <c r="Q48" s="87">
        <v>42766</v>
      </c>
      <c r="R48" s="87">
        <v>43131</v>
      </c>
      <c r="S48" s="87">
        <v>43496</v>
      </c>
      <c r="T48" s="87">
        <v>43861</v>
      </c>
      <c r="U48" s="87">
        <v>44227</v>
      </c>
      <c r="V48" s="87">
        <v>44592</v>
      </c>
      <c r="W48" s="87">
        <v>44957</v>
      </c>
      <c r="X48" s="87">
        <v>45322</v>
      </c>
      <c r="Y48" s="87">
        <v>45688</v>
      </c>
      <c r="Z48" s="87">
        <v>46053</v>
      </c>
      <c r="AA48" s="87">
        <v>46418</v>
      </c>
      <c r="AB48" s="87">
        <v>46783</v>
      </c>
      <c r="AC48" s="87">
        <v>47149</v>
      </c>
      <c r="AD48" s="87">
        <v>47514</v>
      </c>
      <c r="AE48" s="87"/>
      <c r="AF48" s="87"/>
      <c r="AG48" s="87"/>
      <c r="AH48" s="87"/>
      <c r="AI48" s="87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9"/>
    </row>
    <row r="49" ht="14.5" customHeight="1">
      <c r="A49" s="13"/>
      <c r="B49" s="12"/>
      <c r="C49" s="12"/>
      <c r="D49" s="12"/>
      <c r="E49" s="12"/>
      <c r="F49" s="12"/>
      <c r="G49" s="12"/>
      <c r="H49" s="12"/>
      <c r="I49" t="s" s="21">
        <v>276</v>
      </c>
      <c r="J49" s="37">
        <v>39.47</v>
      </c>
      <c r="K49" s="37">
        <v>37.24</v>
      </c>
      <c r="L49" s="37">
        <v>37.98</v>
      </c>
      <c r="M49" s="37">
        <v>41.54</v>
      </c>
      <c r="N49" s="37">
        <v>41.56</v>
      </c>
      <c r="O49" s="37">
        <v>42.27</v>
      </c>
      <c r="P49" s="37">
        <v>39.67</v>
      </c>
      <c r="Q49" s="37">
        <v>39.58</v>
      </c>
      <c r="R49" s="37">
        <v>42.13</v>
      </c>
      <c r="S49" s="37">
        <v>40.3</v>
      </c>
      <c r="T49" s="37">
        <v>36.72</v>
      </c>
      <c r="U49" s="37">
        <v>38.39</v>
      </c>
      <c r="V49" s="37">
        <v>35.58</v>
      </c>
      <c r="W49" s="37">
        <v>32.85</v>
      </c>
      <c r="X49" s="37">
        <v>32.05</v>
      </c>
      <c r="Y49" s="37">
        <v>29.7</v>
      </c>
      <c r="Z49" s="37">
        <v>28.321288</v>
      </c>
      <c r="AA49" s="37">
        <v>25.240092</v>
      </c>
      <c r="AB49" s="37">
        <v>24.63096</v>
      </c>
      <c r="AC49" s="37">
        <v>23.73916</v>
      </c>
      <c r="AD49" s="37">
        <v>22.678722</v>
      </c>
      <c r="AE49" s="37"/>
      <c r="AF49" s="37"/>
      <c r="AG49" s="37"/>
      <c r="AH49" s="37"/>
      <c r="AI49" s="37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9"/>
    </row>
    <row r="50" ht="14.5" customHeight="1">
      <c r="A50" s="13"/>
      <c r="B50" s="12"/>
      <c r="C50" s="12"/>
      <c r="D50" s="12"/>
      <c r="E50" s="12"/>
      <c r="F50" s="12"/>
      <c r="G50" s="12"/>
      <c r="H50" s="12"/>
      <c r="I50" t="s" s="21">
        <v>264</v>
      </c>
      <c r="J50" s="37">
        <v>44.71</v>
      </c>
      <c r="K50" s="37">
        <v>44.97</v>
      </c>
      <c r="L50" s="37">
        <v>50.73</v>
      </c>
      <c r="M50" s="37">
        <v>54.96</v>
      </c>
      <c r="N50" s="37">
        <v>66.90000000000001</v>
      </c>
      <c r="O50" s="37">
        <v>61</v>
      </c>
      <c r="P50" s="37">
        <v>62.8</v>
      </c>
      <c r="Q50" s="37">
        <v>63.72</v>
      </c>
      <c r="R50" s="37">
        <v>61.44</v>
      </c>
      <c r="S50" s="37">
        <v>67.59</v>
      </c>
      <c r="T50" s="37">
        <v>60.67</v>
      </c>
      <c r="U50" s="37">
        <v>53.87</v>
      </c>
      <c r="V50" s="37">
        <v>49.84</v>
      </c>
      <c r="W50" s="37">
        <v>52.72</v>
      </c>
      <c r="X50" s="37">
        <v>42.27</v>
      </c>
      <c r="Y50" s="37">
        <v>40.61</v>
      </c>
      <c r="Z50" s="37">
        <v>39.24554</v>
      </c>
      <c r="AA50" s="37">
        <v>39.22472</v>
      </c>
      <c r="AB50" s="37">
        <v>39.24567</v>
      </c>
      <c r="AC50" s="37">
        <v>39.1639</v>
      </c>
      <c r="AD50" s="37">
        <v>39.18594</v>
      </c>
      <c r="AE50" s="37"/>
      <c r="AF50" s="37"/>
      <c r="AG50" s="37"/>
      <c r="AH50" s="37"/>
      <c r="AI50" s="37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9"/>
    </row>
    <row r="51" ht="14.5" customHeight="1">
      <c r="A51" s="13"/>
      <c r="B51" s="12"/>
      <c r="C51" s="12"/>
      <c r="D51" s="12"/>
      <c r="E51" s="12"/>
      <c r="F51" s="12"/>
      <c r="G51" s="12"/>
      <c r="H51" s="12"/>
      <c r="I51" t="s" s="21">
        <v>282</v>
      </c>
      <c r="J51" s="37">
        <v>14.33</v>
      </c>
      <c r="K51" s="37">
        <v>15.06</v>
      </c>
      <c r="L51" s="37">
        <v>15.83</v>
      </c>
      <c r="M51" s="37">
        <v>18.67</v>
      </c>
      <c r="N51" s="37">
        <v>18.57</v>
      </c>
      <c r="O51" s="37">
        <v>18.86</v>
      </c>
      <c r="P51" s="37">
        <v>19.99</v>
      </c>
      <c r="Q51" s="37">
        <v>20.12</v>
      </c>
      <c r="R51" s="37">
        <v>20.08</v>
      </c>
      <c r="S51" s="37">
        <v>21.86</v>
      </c>
      <c r="T51" s="37">
        <v>19.85</v>
      </c>
      <c r="U51" s="37">
        <v>20.69</v>
      </c>
      <c r="V51" s="37">
        <v>21.81</v>
      </c>
      <c r="W51" s="37">
        <v>20.57</v>
      </c>
      <c r="X51" s="37">
        <v>16.78</v>
      </c>
      <c r="Y51" s="37">
        <v>16.33</v>
      </c>
      <c r="Z51" s="37">
        <v>19.3175814108492</v>
      </c>
      <c r="AA51" s="37">
        <v>21.1820394030826</v>
      </c>
      <c r="AB51" s="37">
        <v>21.1065278278445</v>
      </c>
      <c r="AC51" s="37">
        <v>21.2143207670292</v>
      </c>
      <c r="AD51" s="37">
        <v>21.2232105749188</v>
      </c>
      <c r="AE51" s="37"/>
      <c r="AF51" s="37"/>
      <c r="AG51" s="37"/>
      <c r="AH51" s="37"/>
      <c r="AI51" s="37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9"/>
    </row>
    <row r="52" ht="14.5" customHeight="1">
      <c r="A52" s="1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9"/>
    </row>
    <row r="53" ht="14.5" customHeight="1">
      <c r="A53" s="1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9"/>
    </row>
    <row r="54" ht="14.5" customHeight="1">
      <c r="A54" s="1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9"/>
    </row>
    <row r="55" ht="14.5" customHeight="1">
      <c r="A55" s="1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9"/>
    </row>
    <row r="56" ht="14.5" customHeight="1">
      <c r="A56" s="1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9"/>
    </row>
    <row r="57" ht="14.5" customHeight="1">
      <c r="A57" s="1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9"/>
    </row>
    <row r="58" ht="14.5" customHeight="1">
      <c r="A58" s="1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9"/>
    </row>
    <row r="59" ht="14.5" customHeight="1">
      <c r="A59" s="1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9"/>
    </row>
    <row r="60" ht="14.5" customHeight="1">
      <c r="A60" s="1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9"/>
    </row>
    <row r="61" ht="14.5" customHeight="1">
      <c r="A61" s="1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9"/>
    </row>
    <row r="62" ht="14.5" customHeight="1">
      <c r="A62" s="1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9"/>
    </row>
    <row r="63" ht="14.5" customHeight="1">
      <c r="A63" t="s" s="50">
        <v>283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9"/>
    </row>
    <row r="64" ht="14.5" customHeight="1">
      <c r="A64" s="13"/>
      <c r="B64" s="12"/>
      <c r="C64" s="12"/>
      <c r="D64" s="12"/>
      <c r="E64" s="12"/>
      <c r="F64" s="12"/>
      <c r="G64" s="12"/>
      <c r="H64" s="12"/>
      <c r="I64" s="12"/>
      <c r="J64" s="87">
        <v>40209</v>
      </c>
      <c r="K64" s="87">
        <v>40574</v>
      </c>
      <c r="L64" s="87">
        <v>40939</v>
      </c>
      <c r="M64" s="87">
        <v>41305</v>
      </c>
      <c r="N64" s="87">
        <v>41670</v>
      </c>
      <c r="O64" s="87">
        <v>42035</v>
      </c>
      <c r="P64" s="87">
        <v>42400</v>
      </c>
      <c r="Q64" s="87">
        <v>42766</v>
      </c>
      <c r="R64" s="87">
        <v>43131</v>
      </c>
      <c r="S64" s="87">
        <v>43496</v>
      </c>
      <c r="T64" s="87">
        <v>43861</v>
      </c>
      <c r="U64" s="87">
        <v>44227</v>
      </c>
      <c r="V64" s="87">
        <v>44592</v>
      </c>
      <c r="W64" s="87">
        <v>44957</v>
      </c>
      <c r="X64" s="87">
        <v>45322</v>
      </c>
      <c r="Y64" s="87">
        <v>45688</v>
      </c>
      <c r="Z64" s="87">
        <v>46053</v>
      </c>
      <c r="AA64" s="87">
        <v>46418</v>
      </c>
      <c r="AB64" s="87">
        <v>46783</v>
      </c>
      <c r="AC64" s="87">
        <v>47149</v>
      </c>
      <c r="AD64" s="87">
        <v>47514</v>
      </c>
      <c r="AE64" s="87"/>
      <c r="AF64" s="87"/>
      <c r="AG64" s="87"/>
      <c r="AH64" s="87"/>
      <c r="AI64" s="87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9"/>
    </row>
    <row r="65" ht="14.5" customHeight="1">
      <c r="A65" s="13"/>
      <c r="B65" s="12"/>
      <c r="C65" s="12"/>
      <c r="D65" s="12"/>
      <c r="E65" s="12"/>
      <c r="F65" s="12"/>
      <c r="G65" s="12"/>
      <c r="H65" s="12"/>
      <c r="I65" t="s" s="21">
        <v>261</v>
      </c>
      <c r="J65" s="86">
        <v>54.8252640353882</v>
      </c>
      <c r="K65" s="86">
        <v>54.7226952531851</v>
      </c>
      <c r="L65" s="86">
        <v>52.1720622266222</v>
      </c>
      <c r="M65" s="86">
        <v>51.8056978968834</v>
      </c>
      <c r="N65" s="86">
        <v>51.912657087043</v>
      </c>
      <c r="O65" s="86">
        <v>52.5937059681145</v>
      </c>
      <c r="P65" s="86">
        <v>52.369975144839</v>
      </c>
      <c r="Q65" s="86">
        <v>52.6177044362471</v>
      </c>
      <c r="R65" s="86">
        <v>52.6373899711865</v>
      </c>
      <c r="S65" s="86">
        <v>53.3788203741374</v>
      </c>
      <c r="T65" s="86">
        <v>50.5265745976042</v>
      </c>
      <c r="U65" s="86">
        <v>49.5280994034502</v>
      </c>
      <c r="V65" s="86">
        <v>48.8757943109666</v>
      </c>
      <c r="W65" s="86">
        <v>46.4566918109372</v>
      </c>
      <c r="X65" s="86">
        <v>44.887042476556</v>
      </c>
      <c r="Y65" s="86">
        <v>46.4380797817376</v>
      </c>
      <c r="Z65" s="86">
        <v>48.200146267248</v>
      </c>
      <c r="AA65" s="86">
        <v>48.240482359212</v>
      </c>
      <c r="AB65" s="86">
        <v>47.038843203156</v>
      </c>
      <c r="AC65" s="86">
        <v>47.2604071545</v>
      </c>
      <c r="AD65" s="86">
        <v>47.455359842880</v>
      </c>
      <c r="AE65" s="86"/>
      <c r="AF65" s="86"/>
      <c r="AG65" s="86"/>
      <c r="AH65" s="86"/>
      <c r="AI65" s="86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9"/>
    </row>
    <row r="66" ht="14.5" customHeight="1">
      <c r="A66" s="13"/>
      <c r="B66" s="12"/>
      <c r="C66" s="12"/>
      <c r="D66" s="12"/>
      <c r="E66" s="12"/>
      <c r="F66" s="12"/>
      <c r="G66" s="12"/>
      <c r="H66" s="12"/>
      <c r="I66" t="s" s="21">
        <v>284</v>
      </c>
      <c r="J66" s="86">
        <v>30.96</v>
      </c>
      <c r="K66" s="86">
        <v>30.7</v>
      </c>
      <c r="L66" s="86">
        <v>31.13</v>
      </c>
      <c r="M66" s="86">
        <v>28.59</v>
      </c>
      <c r="N66" s="86">
        <v>28.73</v>
      </c>
      <c r="O66" s="86">
        <v>30.39</v>
      </c>
      <c r="P66" s="86">
        <v>31.23</v>
      </c>
      <c r="Q66" s="86">
        <v>30.75</v>
      </c>
      <c r="R66" s="86">
        <v>29.64</v>
      </c>
      <c r="S66" s="86">
        <v>28.97</v>
      </c>
      <c r="T66" s="86">
        <v>24.63</v>
      </c>
      <c r="U66" s="86">
        <v>27.83</v>
      </c>
      <c r="V66" s="86">
        <v>27.8</v>
      </c>
      <c r="W66" s="86">
        <v>21.41</v>
      </c>
      <c r="X66" s="86">
        <v>22.73</v>
      </c>
      <c r="Y66" s="86">
        <v>22.07</v>
      </c>
      <c r="Z66" s="86">
        <v>22.07</v>
      </c>
      <c r="AA66" s="86">
        <v>22.07</v>
      </c>
      <c r="AB66" s="86">
        <v>22.07</v>
      </c>
      <c r="AC66" s="86">
        <v>22.07</v>
      </c>
      <c r="AD66" s="86">
        <v>22.07</v>
      </c>
      <c r="AE66" s="86"/>
      <c r="AF66" s="86"/>
      <c r="AG66" s="86"/>
      <c r="AH66" s="86"/>
      <c r="AI66" s="86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9"/>
    </row>
    <row r="67" ht="14.5" customHeight="1">
      <c r="A67" s="13"/>
      <c r="B67" s="12"/>
      <c r="C67" s="12"/>
      <c r="D67" s="12"/>
      <c r="E67" s="12"/>
      <c r="F67" s="12"/>
      <c r="G67" s="12"/>
      <c r="H67" s="12"/>
      <c r="I67" t="s" s="21">
        <v>285</v>
      </c>
      <c r="J67" s="86">
        <v>0</v>
      </c>
      <c r="K67" s="86">
        <v>0</v>
      </c>
      <c r="L67" s="86">
        <v>0</v>
      </c>
      <c r="M67" s="86">
        <v>0</v>
      </c>
      <c r="N67" s="86">
        <v>0</v>
      </c>
      <c r="O67" s="86">
        <v>0</v>
      </c>
      <c r="P67" s="86">
        <v>0</v>
      </c>
      <c r="Q67" s="86">
        <v>0</v>
      </c>
      <c r="R67" s="86">
        <v>0</v>
      </c>
      <c r="S67" s="86">
        <v>0</v>
      </c>
      <c r="T67" s="86">
        <v>0</v>
      </c>
      <c r="U67" s="86">
        <v>0</v>
      </c>
      <c r="V67" s="86">
        <v>0</v>
      </c>
      <c r="W67" s="86">
        <v>0</v>
      </c>
      <c r="X67" s="86">
        <v>0</v>
      </c>
      <c r="Y67" s="86">
        <v>0</v>
      </c>
      <c r="Z67" s="86">
        <v>0.201984258347346</v>
      </c>
      <c r="AA67" s="86">
        <v>0.6067678205660469</v>
      </c>
      <c r="AB67" s="86">
        <v>1.21997268677808</v>
      </c>
      <c r="AC67" s="86">
        <v>2.03465883836894</v>
      </c>
      <c r="AD67" s="86">
        <v>3.06390118898376</v>
      </c>
      <c r="AE67" s="86"/>
      <c r="AF67" s="86"/>
      <c r="AG67" s="86"/>
      <c r="AH67" s="86"/>
      <c r="AI67" s="86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9"/>
    </row>
    <row r="68" ht="14.5" customHeight="1">
      <c r="A68" s="13"/>
      <c r="B68" s="12"/>
      <c r="C68" s="12"/>
      <c r="D68" s="12"/>
      <c r="E68" s="12"/>
      <c r="F68" s="12"/>
      <c r="G68" s="12"/>
      <c r="H68" s="12"/>
      <c r="I68" s="12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9"/>
    </row>
    <row r="69" ht="14.5" customHeight="1">
      <c r="A69" s="1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9"/>
    </row>
    <row r="70" ht="14.5" customHeight="1">
      <c r="A70" s="1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9"/>
    </row>
    <row r="71" ht="14.5" customHeight="1">
      <c r="A71" s="1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9"/>
    </row>
    <row r="72" ht="14.5" customHeight="1">
      <c r="A72" s="1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9"/>
    </row>
    <row r="73" ht="14.5" customHeight="1">
      <c r="A73" s="1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9"/>
    </row>
    <row r="74" ht="14.5" customHeight="1">
      <c r="A74" s="1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9"/>
    </row>
    <row r="75" ht="14.5" customHeight="1">
      <c r="A75" s="1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9"/>
    </row>
    <row r="76" ht="14.5" customHeight="1">
      <c r="A76" s="1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9"/>
    </row>
    <row r="77" ht="14.5" customHeight="1">
      <c r="A77" s="1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9"/>
    </row>
    <row r="78" ht="14.5" customHeight="1">
      <c r="A78" s="1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9"/>
    </row>
    <row r="79" ht="14.5" customHeight="1">
      <c r="A79" s="1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9"/>
    </row>
    <row r="80" ht="14.5" customHeight="1">
      <c r="A80" s="1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9"/>
    </row>
    <row r="81" ht="14.5" customHeight="1">
      <c r="A81" s="1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9"/>
    </row>
    <row r="82" ht="14.5" customHeight="1">
      <c r="A82" t="s" s="50">
        <v>53</v>
      </c>
      <c r="B82" t="s" s="34">
        <v>286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9"/>
    </row>
    <row r="83" ht="14.5" customHeight="1">
      <c r="A83" s="1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9"/>
    </row>
    <row r="84" ht="14.5" customHeight="1">
      <c r="A84" s="13"/>
      <c r="B84" s="12"/>
      <c r="C84" s="12"/>
      <c r="D84" s="12"/>
      <c r="E84" s="12"/>
      <c r="F84" s="12"/>
      <c r="G84" s="12"/>
      <c r="H84" s="12"/>
      <c r="I84" s="12"/>
      <c r="J84" t="s" s="21">
        <v>287</v>
      </c>
      <c r="K84" t="s" s="21">
        <v>239</v>
      </c>
      <c r="L84" t="s" s="21">
        <v>288</v>
      </c>
      <c r="M84" t="s" s="21">
        <v>289</v>
      </c>
      <c r="N84" t="s" s="21">
        <v>290</v>
      </c>
      <c r="O84" t="s" s="21">
        <v>291</v>
      </c>
      <c r="P84" t="s" s="21">
        <v>292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9"/>
    </row>
    <row r="85" ht="14.5" customHeight="1">
      <c r="A85" s="13"/>
      <c r="B85" s="12"/>
      <c r="C85" s="12"/>
      <c r="D85" s="12"/>
      <c r="E85" s="12"/>
      <c r="F85" s="12"/>
      <c r="G85" s="12"/>
      <c r="H85" s="12"/>
      <c r="I85" s="12"/>
      <c r="J85" t="s" s="21">
        <v>242</v>
      </c>
      <c r="K85" s="64">
        <v>8.771588703438301</v>
      </c>
      <c r="L85" s="64">
        <v>0.622233942064665</v>
      </c>
      <c r="M85" s="64">
        <v>1.4983844275996</v>
      </c>
      <c r="N85" s="64">
        <v>12.5925925925926</v>
      </c>
      <c r="O85" s="64">
        <v>0</v>
      </c>
      <c r="P85" s="64">
        <v>23.4847996656951</v>
      </c>
      <c r="Q85" s="64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9"/>
    </row>
    <row r="86" ht="18.5" customHeight="1">
      <c r="A86" s="13"/>
      <c r="B86" s="12"/>
      <c r="C86" s="12"/>
      <c r="D86" s="12"/>
      <c r="E86" s="12"/>
      <c r="F86" s="12"/>
      <c r="G86" s="12"/>
      <c r="H86" s="12"/>
      <c r="I86" s="12"/>
      <c r="J86" t="s" s="21">
        <v>293</v>
      </c>
      <c r="K86" s="64">
        <v>2.24810481783805</v>
      </c>
      <c r="L86" s="64">
        <v>0.887874175545408</v>
      </c>
      <c r="M86" s="64">
        <v>1.70081139481132</v>
      </c>
      <c r="N86" s="64">
        <v>21.7948717948718</v>
      </c>
      <c r="O86" s="64">
        <v>0</v>
      </c>
      <c r="P86" s="64">
        <v>26.6316621830666</v>
      </c>
      <c r="Q86" s="6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9"/>
    </row>
    <row r="87" ht="18.5" customHeight="1">
      <c r="A87" s="13"/>
      <c r="B87" s="12"/>
      <c r="C87" s="12"/>
      <c r="D87" s="12"/>
      <c r="E87" s="12"/>
      <c r="F87" s="12"/>
      <c r="G87" s="12"/>
      <c r="H87" s="12"/>
      <c r="I87" s="12"/>
      <c r="J87" t="s" s="21">
        <v>244</v>
      </c>
      <c r="K87" s="64">
        <v>10.4249640293994</v>
      </c>
      <c r="L87" s="64">
        <v>0.887874175545408</v>
      </c>
      <c r="M87" s="64">
        <v>1.68598289560612</v>
      </c>
      <c r="N87" s="64">
        <v>12.8205128205128</v>
      </c>
      <c r="O87" s="64">
        <v>8.695192307692309</v>
      </c>
      <c r="P87" s="64">
        <v>34.514526228756</v>
      </c>
      <c r="Q87" s="64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9"/>
    </row>
    <row r="88" ht="18.5" customHeight="1">
      <c r="A88" s="13"/>
      <c r="B88" s="12"/>
      <c r="C88" s="12"/>
      <c r="D88" s="12"/>
      <c r="E88" s="12"/>
      <c r="F88" s="12"/>
      <c r="G88" s="12"/>
      <c r="H88" s="12"/>
      <c r="I88" s="12"/>
      <c r="J88" t="s" s="21">
        <v>245</v>
      </c>
      <c r="K88" s="64">
        <v>3.23337759799388</v>
      </c>
      <c r="L88" s="64">
        <v>0.443937087772704</v>
      </c>
      <c r="M88" s="64">
        <v>0.767376966007103</v>
      </c>
      <c r="N88" s="64">
        <v>25.8823529411765</v>
      </c>
      <c r="O88" s="64">
        <v>4.78235294117647</v>
      </c>
      <c r="P88" s="64">
        <v>35.1093975341266</v>
      </c>
      <c r="Q88" s="64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9"/>
    </row>
    <row r="89" ht="18.5" customHeight="1">
      <c r="A89" s="13"/>
      <c r="B89" s="12"/>
      <c r="C89" s="12"/>
      <c r="D89" s="12"/>
      <c r="E89" s="12"/>
      <c r="F89" s="12"/>
      <c r="G89" s="12"/>
      <c r="H89" s="12"/>
      <c r="I89" s="28"/>
      <c r="J89" t="s" s="21">
        <v>294</v>
      </c>
      <c r="K89" s="64">
        <v>14.4462016658908</v>
      </c>
      <c r="L89" s="64">
        <v>0.887874175545408</v>
      </c>
      <c r="M89" s="64">
        <v>1.70081139481132</v>
      </c>
      <c r="N89" s="64">
        <v>21.7948717948718</v>
      </c>
      <c r="O89" s="64">
        <v>0</v>
      </c>
      <c r="P89" s="64">
        <v>38.8297590311193</v>
      </c>
      <c r="Q89" s="64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9"/>
    </row>
    <row r="90" ht="18.5" customHeight="1">
      <c r="A90" s="13"/>
      <c r="B90" s="12"/>
      <c r="C90" s="12"/>
      <c r="D90" s="12"/>
      <c r="E90" s="12"/>
      <c r="F90" s="12"/>
      <c r="G90" s="12"/>
      <c r="H90" s="12"/>
      <c r="I90" s="12"/>
      <c r="J90" t="s" s="21">
        <v>295</v>
      </c>
      <c r="K90" s="64">
        <v>14.2401260357381</v>
      </c>
      <c r="L90" s="64">
        <v>0.746680730477598</v>
      </c>
      <c r="M90" s="64">
        <v>1.79806131311951</v>
      </c>
      <c r="N90" s="64">
        <v>22.1739130434783</v>
      </c>
      <c r="O90" s="64">
        <v>0</v>
      </c>
      <c r="P90" s="64">
        <v>38.9587811228135</v>
      </c>
      <c r="Q90" s="64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9"/>
    </row>
    <row r="91" ht="18.5" customHeight="1">
      <c r="A91" s="13"/>
      <c r="B91" s="12"/>
      <c r="C91" s="12"/>
      <c r="D91" s="12"/>
      <c r="E91" s="12"/>
      <c r="F91" s="12"/>
      <c r="G91" s="12"/>
      <c r="H91" s="12"/>
      <c r="I91" s="12"/>
      <c r="J91" t="s" s="21">
        <v>246</v>
      </c>
      <c r="K91" s="64">
        <v>3.95820883341161</v>
      </c>
      <c r="L91" s="64">
        <v>0.310755961440893</v>
      </c>
      <c r="M91" s="64">
        <v>0.90372907153729</v>
      </c>
      <c r="N91" s="64">
        <v>47.0588235294118</v>
      </c>
      <c r="O91" s="64">
        <v>6.17204688673368</v>
      </c>
      <c r="P91" s="64">
        <v>58.4035642825352</v>
      </c>
      <c r="Q91" s="64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9"/>
    </row>
    <row r="92" ht="18.5" customHeight="1">
      <c r="A92" s="13"/>
      <c r="B92" s="12"/>
      <c r="C92" s="12"/>
      <c r="D92" s="12"/>
      <c r="E92" s="12"/>
      <c r="F92" s="12"/>
      <c r="G92" s="12"/>
      <c r="H92" s="12"/>
      <c r="I92" s="12"/>
      <c r="J92" t="s" s="21">
        <v>247</v>
      </c>
      <c r="K92" s="64">
        <v>4.48765077928196</v>
      </c>
      <c r="L92" s="64">
        <v>0.310755961440893</v>
      </c>
      <c r="M92" s="64">
        <v>0.90372907153729</v>
      </c>
      <c r="N92" s="64">
        <v>48.2352941176471</v>
      </c>
      <c r="O92" s="64">
        <v>5.36500146022483</v>
      </c>
      <c r="P92" s="64">
        <v>59.302431390132</v>
      </c>
      <c r="Q92" s="64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9"/>
    </row>
    <row r="93" ht="18.5" customHeight="1">
      <c r="A93" s="13"/>
      <c r="B93" s="12"/>
      <c r="C93" s="12"/>
      <c r="D93" s="12"/>
      <c r="E93" s="12"/>
      <c r="F93" s="12"/>
      <c r="G93" s="12"/>
      <c r="H93" s="12"/>
      <c r="I93" s="12"/>
      <c r="J93" t="s" s="21">
        <v>296</v>
      </c>
      <c r="K93" s="64">
        <v>4.56328534297772</v>
      </c>
      <c r="L93" s="64">
        <v>0.748351090816844</v>
      </c>
      <c r="M93" s="64">
        <v>0.598480899194733</v>
      </c>
      <c r="N93" s="64">
        <v>54.2553191489362</v>
      </c>
      <c r="O93" s="64">
        <v>0</v>
      </c>
      <c r="P93" s="64">
        <v>60.1654364819255</v>
      </c>
      <c r="Q93" s="64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9"/>
    </row>
    <row r="94" ht="18.5" customHeight="1">
      <c r="A94" s="13"/>
      <c r="B94" s="12"/>
      <c r="C94" s="12"/>
      <c r="D94" s="12"/>
      <c r="E94" s="12"/>
      <c r="F94" s="12"/>
      <c r="G94" s="12"/>
      <c r="H94" s="12"/>
      <c r="I94" s="12"/>
      <c r="J94" s="91"/>
      <c r="K94" s="91"/>
      <c r="L94" s="91"/>
      <c r="M94" s="91"/>
      <c r="N94" s="91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9"/>
    </row>
    <row r="95" ht="18.5" customHeight="1">
      <c r="A95" s="13"/>
      <c r="B95" s="12"/>
      <c r="C95" s="12"/>
      <c r="D95" s="12"/>
      <c r="E95" s="12"/>
      <c r="F95" s="12"/>
      <c r="G95" s="12"/>
      <c r="H95" s="12"/>
      <c r="I95" s="12"/>
      <c r="J95" s="91"/>
      <c r="K95" s="91"/>
      <c r="L95" s="91"/>
      <c r="M95" s="91"/>
      <c r="N95" s="91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9"/>
    </row>
    <row r="96" ht="18.5" customHeight="1">
      <c r="A96" s="1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37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9"/>
    </row>
    <row r="97" ht="18.5" customHeight="1">
      <c r="A97" s="1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9"/>
    </row>
    <row r="98" ht="18.5" customHeight="1">
      <c r="A98" s="1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9"/>
    </row>
    <row r="99" ht="18.5" customHeight="1">
      <c r="A99" s="1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9"/>
    </row>
    <row r="100" ht="18.5" customHeight="1">
      <c r="A100" s="1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9"/>
    </row>
    <row r="101" ht="18.5" customHeight="1">
      <c r="A101" s="1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9"/>
    </row>
    <row r="102" ht="18.5" customHeight="1">
      <c r="A102" s="1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9"/>
    </row>
    <row r="103" ht="14.5" customHeight="1">
      <c r="A103" s="1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9"/>
    </row>
    <row r="104" ht="14.5" customHeight="1">
      <c r="A104" s="1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9"/>
    </row>
    <row r="105" ht="14.5" customHeight="1">
      <c r="A105" s="1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9"/>
    </row>
    <row r="106" ht="14.5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LK88"/>
  <sheetViews>
    <sheetView workbookViewId="0" showGridLines="0" defaultGridColor="1"/>
  </sheetViews>
  <sheetFormatPr defaultColWidth="9.16667" defaultRowHeight="14.5" customHeight="1" outlineLevelRow="0" outlineLevelCol="0"/>
  <cols>
    <col min="1" max="1" width="15" style="92" customWidth="1"/>
    <col min="2" max="2" width="25" style="92" customWidth="1"/>
    <col min="3" max="8" width="9.17188" style="92" customWidth="1"/>
    <col min="9" max="9" width="50.8516" style="92" customWidth="1"/>
    <col min="10" max="12" width="18.1719" style="92" customWidth="1"/>
    <col min="13" max="14" width="17.1719" style="92" customWidth="1"/>
    <col min="15" max="15" width="16.5" style="92" customWidth="1"/>
    <col min="16" max="16" width="14.5" style="92" customWidth="1"/>
    <col min="17" max="17" width="14.8516" style="92" customWidth="1"/>
    <col min="18" max="18" width="14.5" style="92" customWidth="1"/>
    <col min="19" max="19" width="15.1719" style="92" customWidth="1"/>
    <col min="20" max="20" width="14.1719" style="92" customWidth="1"/>
    <col min="21" max="73" width="14.8516" style="92" customWidth="1"/>
    <col min="74" max="74" width="11.5" style="92" customWidth="1"/>
    <col min="75" max="82" width="11.8516" style="92" customWidth="1"/>
    <col min="83" max="323" width="14.8516" style="92" customWidth="1"/>
    <col min="324" max="16384" width="9.17188" style="92" customWidth="1"/>
  </cols>
  <sheetData>
    <row r="1" ht="18.5" customHeight="1">
      <c r="A1" t="s" s="32">
        <v>297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4"/>
    </row>
    <row r="2" ht="18.5" customHeight="1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9"/>
    </row>
    <row r="3" ht="14.5" customHeight="1">
      <c r="A3" t="s" s="33">
        <v>56</v>
      </c>
      <c r="B3" t="s" s="21">
        <v>57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9"/>
    </row>
    <row r="4" ht="18.5" customHeight="1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9"/>
    </row>
    <row r="5" ht="18.5" customHeight="1">
      <c r="A5" s="13"/>
      <c r="B5" s="12"/>
      <c r="C5" s="12"/>
      <c r="D5" s="12"/>
      <c r="E5" s="12"/>
      <c r="F5" s="12"/>
      <c r="G5" s="12"/>
      <c r="H5" s="12"/>
      <c r="I5" t="s" s="34">
        <v>298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9"/>
    </row>
    <row r="6" ht="18.5" customHeight="1">
      <c r="A6" s="13"/>
      <c r="B6" s="12"/>
      <c r="C6" s="12"/>
      <c r="D6" s="12"/>
      <c r="E6" s="12"/>
      <c r="F6" s="12"/>
      <c r="G6" s="12"/>
      <c r="H6" s="12"/>
      <c r="I6" s="37"/>
      <c r="J6" s="70">
        <v>42400</v>
      </c>
      <c r="K6" s="70">
        <v>42429</v>
      </c>
      <c r="L6" s="70">
        <v>42460</v>
      </c>
      <c r="M6" s="70">
        <v>42490</v>
      </c>
      <c r="N6" s="70">
        <v>42521</v>
      </c>
      <c r="O6" s="70">
        <v>42551</v>
      </c>
      <c r="P6" s="70">
        <v>42582</v>
      </c>
      <c r="Q6" s="70">
        <v>42613</v>
      </c>
      <c r="R6" s="70">
        <v>42643</v>
      </c>
      <c r="S6" s="70">
        <v>42674</v>
      </c>
      <c r="T6" s="70">
        <v>42704</v>
      </c>
      <c r="U6" s="70">
        <v>42735</v>
      </c>
      <c r="V6" s="70">
        <v>42766</v>
      </c>
      <c r="W6" s="70">
        <v>42794</v>
      </c>
      <c r="X6" s="70">
        <v>42825</v>
      </c>
      <c r="Y6" s="70">
        <v>42855</v>
      </c>
      <c r="Z6" s="70">
        <v>42886</v>
      </c>
      <c r="AA6" s="70">
        <v>42916</v>
      </c>
      <c r="AB6" s="70">
        <v>42947</v>
      </c>
      <c r="AC6" s="70">
        <v>42978</v>
      </c>
      <c r="AD6" s="70">
        <v>43008</v>
      </c>
      <c r="AE6" s="70">
        <v>43039</v>
      </c>
      <c r="AF6" s="70">
        <v>43069</v>
      </c>
      <c r="AG6" s="70">
        <v>43100</v>
      </c>
      <c r="AH6" s="70">
        <v>43131</v>
      </c>
      <c r="AI6" s="70">
        <v>43159</v>
      </c>
      <c r="AJ6" s="70">
        <v>43190</v>
      </c>
      <c r="AK6" s="70">
        <v>43220</v>
      </c>
      <c r="AL6" s="70">
        <v>43251</v>
      </c>
      <c r="AM6" s="70">
        <v>43281</v>
      </c>
      <c r="AN6" s="70">
        <v>43312</v>
      </c>
      <c r="AO6" s="70">
        <v>43343</v>
      </c>
      <c r="AP6" s="70">
        <v>43373</v>
      </c>
      <c r="AQ6" s="70">
        <v>43404</v>
      </c>
      <c r="AR6" s="70">
        <v>43434</v>
      </c>
      <c r="AS6" s="70">
        <v>43465</v>
      </c>
      <c r="AT6" s="70">
        <v>43496</v>
      </c>
      <c r="AU6" s="70">
        <v>43524</v>
      </c>
      <c r="AV6" s="70">
        <v>43555</v>
      </c>
      <c r="AW6" s="70">
        <v>43585</v>
      </c>
      <c r="AX6" s="70">
        <v>43616</v>
      </c>
      <c r="AY6" s="70">
        <v>43646</v>
      </c>
      <c r="AZ6" s="70">
        <v>43677</v>
      </c>
      <c r="BA6" s="70">
        <v>43708</v>
      </c>
      <c r="BB6" s="70">
        <v>43738</v>
      </c>
      <c r="BC6" s="70">
        <v>43769</v>
      </c>
      <c r="BD6" s="70">
        <v>43799</v>
      </c>
      <c r="BE6" s="70">
        <v>43830</v>
      </c>
      <c r="BF6" s="70">
        <v>43861</v>
      </c>
      <c r="BG6" s="70">
        <v>43890</v>
      </c>
      <c r="BH6" s="70">
        <v>43921</v>
      </c>
      <c r="BI6" s="70">
        <v>43951</v>
      </c>
      <c r="BJ6" s="70">
        <v>43982</v>
      </c>
      <c r="BK6" s="70">
        <v>44012</v>
      </c>
      <c r="BL6" s="70">
        <v>44043</v>
      </c>
      <c r="BM6" s="70">
        <v>44074</v>
      </c>
      <c r="BN6" s="70">
        <v>44104</v>
      </c>
      <c r="BO6" s="70">
        <v>44135</v>
      </c>
      <c r="BP6" s="70">
        <v>44165</v>
      </c>
      <c r="BQ6" s="70">
        <v>44196</v>
      </c>
      <c r="BR6" s="70">
        <v>44227</v>
      </c>
      <c r="BS6" s="70">
        <v>44255</v>
      </c>
      <c r="BT6" s="70">
        <v>44286</v>
      </c>
      <c r="BU6" s="70">
        <v>44316</v>
      </c>
      <c r="BV6" s="70">
        <v>44347</v>
      </c>
      <c r="BW6" s="70">
        <v>44377</v>
      </c>
      <c r="BX6" s="70">
        <v>44408</v>
      </c>
      <c r="BY6" s="70">
        <v>44439</v>
      </c>
      <c r="BZ6" s="70">
        <v>44469</v>
      </c>
      <c r="CA6" s="70">
        <v>44500</v>
      </c>
      <c r="CB6" s="70">
        <v>44530</v>
      </c>
      <c r="CC6" s="70">
        <v>44561</v>
      </c>
      <c r="CD6" s="70">
        <v>44592</v>
      </c>
      <c r="CE6" s="70">
        <v>44620</v>
      </c>
      <c r="CF6" s="70">
        <v>44651</v>
      </c>
      <c r="CG6" s="70">
        <v>44681</v>
      </c>
      <c r="CH6" s="70">
        <v>44712</v>
      </c>
      <c r="CI6" s="70">
        <v>44742</v>
      </c>
      <c r="CJ6" s="70">
        <v>44773</v>
      </c>
      <c r="CK6" s="70">
        <v>44804</v>
      </c>
      <c r="CL6" s="70">
        <v>44834</v>
      </c>
      <c r="CM6" s="70">
        <v>44865</v>
      </c>
      <c r="CN6" s="70">
        <v>44895</v>
      </c>
      <c r="CO6" s="70">
        <v>44926</v>
      </c>
      <c r="CP6" s="70">
        <v>44957</v>
      </c>
      <c r="CQ6" s="70">
        <v>44985</v>
      </c>
      <c r="CR6" s="70">
        <v>45016</v>
      </c>
      <c r="CS6" s="70">
        <v>45046</v>
      </c>
      <c r="CT6" s="70">
        <v>45077</v>
      </c>
      <c r="CU6" s="70">
        <v>45107</v>
      </c>
      <c r="CV6" s="70">
        <v>45138</v>
      </c>
      <c r="CW6" s="70">
        <v>45169</v>
      </c>
      <c r="CX6" s="70">
        <v>45199</v>
      </c>
      <c r="CY6" s="70">
        <v>45230</v>
      </c>
      <c r="CZ6" s="70">
        <v>45260</v>
      </c>
      <c r="DA6" s="70">
        <v>45291</v>
      </c>
      <c r="DB6" s="70">
        <v>45322</v>
      </c>
      <c r="DC6" s="70">
        <v>45351</v>
      </c>
      <c r="DD6" s="70">
        <v>45382</v>
      </c>
      <c r="DE6" s="70">
        <v>45412</v>
      </c>
      <c r="DF6" s="70">
        <v>45443</v>
      </c>
      <c r="DG6" s="70">
        <v>45473</v>
      </c>
      <c r="DH6" s="70">
        <v>45504</v>
      </c>
      <c r="DI6" s="70">
        <v>45535</v>
      </c>
      <c r="DJ6" s="70">
        <v>45565</v>
      </c>
      <c r="DK6" s="70">
        <v>45596</v>
      </c>
      <c r="DL6" s="70">
        <v>45626</v>
      </c>
      <c r="DM6" s="70">
        <v>45657</v>
      </c>
      <c r="DN6" s="70">
        <v>45688</v>
      </c>
      <c r="DO6" s="70">
        <v>45716</v>
      </c>
      <c r="DP6" s="70">
        <v>45747</v>
      </c>
      <c r="DQ6" s="70">
        <v>45777</v>
      </c>
      <c r="DR6" s="70">
        <v>45808</v>
      </c>
      <c r="DS6" s="70">
        <v>45838</v>
      </c>
      <c r="DT6" s="70">
        <v>45869</v>
      </c>
      <c r="DU6" s="70">
        <v>45900</v>
      </c>
      <c r="DV6" s="70">
        <v>45930</v>
      </c>
      <c r="DW6" s="70">
        <v>45961</v>
      </c>
      <c r="DX6" s="70">
        <v>45991</v>
      </c>
      <c r="DY6" s="70">
        <v>46022</v>
      </c>
      <c r="DZ6" s="70">
        <v>46053</v>
      </c>
      <c r="EA6" s="70">
        <v>46081</v>
      </c>
      <c r="EB6" s="70">
        <v>46112</v>
      </c>
      <c r="EC6" s="70">
        <v>46142</v>
      </c>
      <c r="ED6" s="70">
        <v>46173</v>
      </c>
      <c r="EE6" s="70">
        <v>46203</v>
      </c>
      <c r="EF6" s="70">
        <v>46234</v>
      </c>
      <c r="EG6" s="70">
        <v>46265</v>
      </c>
      <c r="EH6" s="70">
        <v>46295</v>
      </c>
      <c r="EI6" s="70">
        <v>46326</v>
      </c>
      <c r="EJ6" s="70">
        <v>46356</v>
      </c>
      <c r="EK6" s="70">
        <v>46387</v>
      </c>
      <c r="EL6" s="70">
        <v>46418</v>
      </c>
      <c r="EM6" s="70">
        <v>46446</v>
      </c>
      <c r="EN6" s="70">
        <v>46477</v>
      </c>
      <c r="EO6" s="70">
        <v>46507</v>
      </c>
      <c r="EP6" s="70">
        <v>46538</v>
      </c>
      <c r="EQ6" s="70">
        <v>46568</v>
      </c>
      <c r="ER6" s="70">
        <v>46599</v>
      </c>
      <c r="ES6" s="70">
        <v>46630</v>
      </c>
      <c r="ET6" s="70">
        <v>46660</v>
      </c>
      <c r="EU6" s="70">
        <v>46691</v>
      </c>
      <c r="EV6" s="70">
        <v>46721</v>
      </c>
      <c r="EW6" s="70">
        <v>46752</v>
      </c>
      <c r="EX6" s="70">
        <v>46783</v>
      </c>
      <c r="EY6" s="70">
        <v>46812</v>
      </c>
      <c r="EZ6" s="70">
        <v>46843</v>
      </c>
      <c r="FA6" s="70">
        <v>46873</v>
      </c>
      <c r="FB6" s="70">
        <v>46904</v>
      </c>
      <c r="FC6" s="70">
        <v>46934</v>
      </c>
      <c r="FD6" s="70">
        <v>46965</v>
      </c>
      <c r="FE6" s="70">
        <v>46996</v>
      </c>
      <c r="FF6" s="70">
        <v>47026</v>
      </c>
      <c r="FG6" s="70">
        <v>47057</v>
      </c>
      <c r="FH6" s="70">
        <v>47087</v>
      </c>
      <c r="FI6" s="70">
        <v>47118</v>
      </c>
      <c r="FJ6" s="70">
        <v>47149</v>
      </c>
      <c r="FK6" s="70">
        <v>47177</v>
      </c>
      <c r="FL6" s="70">
        <v>47208</v>
      </c>
      <c r="FM6" s="70">
        <v>47238</v>
      </c>
      <c r="FN6" s="70">
        <v>47269</v>
      </c>
      <c r="FO6" s="70">
        <v>47299</v>
      </c>
      <c r="FP6" s="70">
        <v>47330</v>
      </c>
      <c r="FQ6" s="70">
        <v>47361</v>
      </c>
      <c r="FR6" s="70">
        <v>47391</v>
      </c>
      <c r="FS6" s="70">
        <v>47422</v>
      </c>
      <c r="FT6" s="70">
        <v>47452</v>
      </c>
      <c r="FU6" s="70">
        <v>47483</v>
      </c>
      <c r="FV6" s="70">
        <v>47514</v>
      </c>
      <c r="FW6" s="70">
        <v>47542</v>
      </c>
      <c r="FX6" s="70">
        <v>47573</v>
      </c>
      <c r="FY6" s="70">
        <v>47603</v>
      </c>
      <c r="FZ6" s="70">
        <v>47634</v>
      </c>
      <c r="GA6" s="70">
        <v>47664</v>
      </c>
      <c r="GB6" s="70">
        <v>47695</v>
      </c>
      <c r="GC6" s="70">
        <v>47726</v>
      </c>
      <c r="GD6" s="70">
        <v>47756</v>
      </c>
      <c r="GE6" s="70">
        <v>47787</v>
      </c>
      <c r="GF6" s="70">
        <v>47817</v>
      </c>
      <c r="GG6" s="70">
        <v>47848</v>
      </c>
      <c r="GH6" s="70">
        <v>47879</v>
      </c>
      <c r="GI6" s="70">
        <v>47907</v>
      </c>
      <c r="GJ6" s="70">
        <v>47938</v>
      </c>
      <c r="GK6" s="70">
        <v>47968</v>
      </c>
      <c r="GL6" s="70">
        <v>47999</v>
      </c>
      <c r="GM6" s="70">
        <v>48029</v>
      </c>
      <c r="GN6" s="70">
        <v>48060</v>
      </c>
      <c r="GO6" s="70">
        <v>48091</v>
      </c>
      <c r="GP6" s="70">
        <v>48121</v>
      </c>
      <c r="GQ6" s="70">
        <v>48152</v>
      </c>
      <c r="GR6" s="70">
        <v>48182</v>
      </c>
      <c r="GS6" s="70">
        <v>48213</v>
      </c>
      <c r="GT6" s="70">
        <v>48244</v>
      </c>
      <c r="GU6" s="70">
        <v>48273</v>
      </c>
      <c r="GV6" s="70">
        <v>48304</v>
      </c>
      <c r="GW6" s="70">
        <v>48334</v>
      </c>
      <c r="GX6" s="70">
        <v>48365</v>
      </c>
      <c r="GY6" s="70">
        <v>48395</v>
      </c>
      <c r="GZ6" s="70">
        <v>48426</v>
      </c>
      <c r="HA6" s="70">
        <v>48457</v>
      </c>
      <c r="HB6" s="70">
        <v>48487</v>
      </c>
      <c r="HC6" s="70">
        <v>48518</v>
      </c>
      <c r="HD6" s="70">
        <v>48548</v>
      </c>
      <c r="HE6" s="70">
        <v>48579</v>
      </c>
      <c r="HF6" s="70">
        <v>48610</v>
      </c>
      <c r="HG6" s="70">
        <v>48638</v>
      </c>
      <c r="HH6" s="70">
        <v>48669</v>
      </c>
      <c r="HI6" s="70">
        <v>48699</v>
      </c>
      <c r="HJ6" s="70">
        <v>48730</v>
      </c>
      <c r="HK6" s="70">
        <v>48760</v>
      </c>
      <c r="HL6" s="70">
        <v>48791</v>
      </c>
      <c r="HM6" s="70">
        <v>48822</v>
      </c>
      <c r="HN6" s="70">
        <v>48852</v>
      </c>
      <c r="HO6" s="70">
        <v>48883</v>
      </c>
      <c r="HP6" s="70">
        <v>48913</v>
      </c>
      <c r="HQ6" s="70">
        <v>48944</v>
      </c>
      <c r="HR6" s="70">
        <v>48975</v>
      </c>
      <c r="HS6" s="70">
        <v>49003</v>
      </c>
      <c r="HT6" s="70">
        <v>49034</v>
      </c>
      <c r="HU6" s="70">
        <v>49064</v>
      </c>
      <c r="HV6" s="70">
        <v>49095</v>
      </c>
      <c r="HW6" s="70">
        <v>49125</v>
      </c>
      <c r="HX6" s="70">
        <v>49156</v>
      </c>
      <c r="HY6" s="70">
        <v>49187</v>
      </c>
      <c r="HZ6" s="70">
        <v>49217</v>
      </c>
      <c r="IA6" s="70">
        <v>49248</v>
      </c>
      <c r="IB6" s="70">
        <v>49278</v>
      </c>
      <c r="IC6" s="70">
        <v>49309</v>
      </c>
      <c r="ID6" s="70">
        <v>49340</v>
      </c>
      <c r="IE6" s="70">
        <v>49368</v>
      </c>
      <c r="IF6" s="70">
        <v>49399</v>
      </c>
      <c r="IG6" s="70">
        <v>49429</v>
      </c>
      <c r="IH6" s="70">
        <v>49460</v>
      </c>
      <c r="II6" s="70">
        <v>49490</v>
      </c>
      <c r="IJ6" s="70">
        <v>49521</v>
      </c>
      <c r="IK6" s="70">
        <v>49552</v>
      </c>
      <c r="IL6" s="70">
        <v>49582</v>
      </c>
      <c r="IM6" s="70">
        <v>49613</v>
      </c>
      <c r="IN6" s="70">
        <v>49643</v>
      </c>
      <c r="IO6" s="70">
        <v>49674</v>
      </c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9"/>
    </row>
    <row r="7" ht="18.5" customHeight="1">
      <c r="A7" s="13"/>
      <c r="B7" s="12"/>
      <c r="C7" s="12"/>
      <c r="D7" s="12"/>
      <c r="E7" s="12"/>
      <c r="F7" s="12"/>
      <c r="G7" s="12"/>
      <c r="H7" s="12"/>
      <c r="I7" t="s" s="21">
        <v>299</v>
      </c>
      <c r="J7" s="37">
        <v>0.001809917</v>
      </c>
      <c r="K7" s="37">
        <v>0.0009856629999999999</v>
      </c>
      <c r="L7" s="37">
        <v>0.001753384</v>
      </c>
      <c r="M7" s="37">
        <v>0.002410607</v>
      </c>
      <c r="N7" s="37">
        <v>0.002331876</v>
      </c>
      <c r="O7" s="37">
        <v>0.005660159</v>
      </c>
      <c r="P7" s="37">
        <v>0.004372768</v>
      </c>
      <c r="Q7" s="37">
        <v>0.003083802</v>
      </c>
      <c r="R7" s="37">
        <v>0.002739212</v>
      </c>
      <c r="S7" s="37">
        <v>0.003782284</v>
      </c>
      <c r="T7" s="37">
        <v>0.006786324</v>
      </c>
      <c r="U7" s="37">
        <v>0.006343598</v>
      </c>
      <c r="V7" s="37">
        <v>0.006196518</v>
      </c>
      <c r="W7" s="37">
        <v>0.007820176999999999</v>
      </c>
      <c r="X7" s="37">
        <v>0.005079321</v>
      </c>
      <c r="Y7" s="37">
        <v>0.006097301</v>
      </c>
      <c r="Z7" s="37">
        <v>0.008136200999999999</v>
      </c>
      <c r="AA7" s="37">
        <v>0.007751938</v>
      </c>
      <c r="AB7" s="37">
        <v>0.008765273000000001</v>
      </c>
      <c r="AC7" s="37">
        <v>0.009588451</v>
      </c>
      <c r="AD7" s="37">
        <v>0.009174956999999999</v>
      </c>
      <c r="AE7" s="37">
        <v>0.012357604</v>
      </c>
      <c r="AF7" s="37">
        <v>0.013010469</v>
      </c>
      <c r="AG7" s="37">
        <v>0.011242011</v>
      </c>
      <c r="AH7" s="37">
        <v>0.011879199</v>
      </c>
      <c r="AI7" s="37">
        <v>0.008510459999999999</v>
      </c>
      <c r="AJ7" s="37">
        <v>0.008975146</v>
      </c>
      <c r="AK7" s="37">
        <v>0.013917334</v>
      </c>
      <c r="AL7" s="37">
        <v>0.015655858</v>
      </c>
      <c r="AM7" s="37">
        <v>0.014895445</v>
      </c>
      <c r="AN7" s="37">
        <v>0.015183723</v>
      </c>
      <c r="AO7" s="37">
        <v>0.014593649</v>
      </c>
      <c r="AP7" s="37">
        <v>0.01537621</v>
      </c>
      <c r="AQ7" s="37">
        <v>0.018423499</v>
      </c>
      <c r="AR7" s="37">
        <v>0.014893452</v>
      </c>
      <c r="AS7" s="37">
        <v>0.013476849</v>
      </c>
      <c r="AT7" s="37">
        <v>0.013839216</v>
      </c>
      <c r="AU7" s="37">
        <v>0.015873016</v>
      </c>
      <c r="AV7" s="37">
        <v>0.013978282</v>
      </c>
      <c r="AW7" s="37">
        <v>0.017053049</v>
      </c>
      <c r="AX7" s="37">
        <v>0.017115908</v>
      </c>
      <c r="AY7" s="37">
        <v>0.020217975</v>
      </c>
      <c r="AZ7" s="37">
        <v>0.017246924</v>
      </c>
      <c r="BA7" s="37">
        <v>0.018628349</v>
      </c>
      <c r="BB7" s="37">
        <v>0.031294073</v>
      </c>
      <c r="BC7" s="37">
        <v>0.016461366</v>
      </c>
      <c r="BD7" s="37">
        <v>0.015726934</v>
      </c>
      <c r="BE7" s="37">
        <v>0.017636379</v>
      </c>
      <c r="BF7" s="37">
        <v>0.017130964</v>
      </c>
      <c r="BG7" s="37">
        <v>0.01691219</v>
      </c>
      <c r="BH7" s="37">
        <v>0.02120516</v>
      </c>
      <c r="BI7" s="37">
        <v>0.017209588</v>
      </c>
      <c r="BJ7" s="37">
        <v>0.011568052</v>
      </c>
      <c r="BK7" s="37">
        <v>0.014788673</v>
      </c>
      <c r="BL7" s="37">
        <v>0.0132774</v>
      </c>
      <c r="BM7" s="37">
        <v>0.016315603</v>
      </c>
      <c r="BN7" s="37">
        <v>0.022071862</v>
      </c>
      <c r="BO7" s="37">
        <v>0.013769284</v>
      </c>
      <c r="BP7" s="37">
        <v>0.019539265</v>
      </c>
      <c r="BQ7" s="37">
        <v>0.022057576</v>
      </c>
      <c r="BR7" s="37">
        <v>0.020399362</v>
      </c>
      <c r="BS7" s="37">
        <v>0.017497324</v>
      </c>
      <c r="BT7" s="37">
        <v>0.026320801</v>
      </c>
      <c r="BU7" s="37">
        <v>0.018029314</v>
      </c>
      <c r="BV7" s="37">
        <v>0.019606315</v>
      </c>
      <c r="BW7" s="37">
        <v>0.01575975</v>
      </c>
      <c r="BX7" s="37">
        <v>0.046189541</v>
      </c>
      <c r="BY7" s="37">
        <v>0.035553621</v>
      </c>
      <c r="BZ7" s="37">
        <v>0.070094643</v>
      </c>
      <c r="CA7" s="37">
        <v>0.030034325</v>
      </c>
      <c r="CB7" s="37">
        <v>0.043586096</v>
      </c>
      <c r="CC7" s="37">
        <v>0.061631586</v>
      </c>
      <c r="CD7" s="37">
        <v>0.028750053</v>
      </c>
      <c r="CE7" s="37">
        <v>0.043833262</v>
      </c>
      <c r="CF7" s="37">
        <v>0.049921595</v>
      </c>
      <c r="CG7" s="37">
        <v>0.055212014</v>
      </c>
      <c r="CH7" s="37">
        <v>0.052628913</v>
      </c>
      <c r="CI7" s="37">
        <v>0.048292914</v>
      </c>
      <c r="CJ7" s="37">
        <v>0.050406418</v>
      </c>
      <c r="CK7" s="37">
        <v>0.129614623</v>
      </c>
      <c r="CL7" s="37">
        <v>0.120594032</v>
      </c>
      <c r="CM7" s="37">
        <v>0.06209044</v>
      </c>
      <c r="CN7" s="37">
        <v>0.124489521</v>
      </c>
      <c r="CO7" s="37">
        <v>0.132530768</v>
      </c>
      <c r="CP7" s="37">
        <v>0.07386774</v>
      </c>
      <c r="CQ7" s="37">
        <v>0.055431329</v>
      </c>
      <c r="CR7" s="37">
        <v>0.121665479</v>
      </c>
      <c r="CS7" s="37">
        <v>0.07258695900000001</v>
      </c>
      <c r="CT7" s="37">
        <v>0.067036401</v>
      </c>
      <c r="CU7" s="37">
        <v>0.072475973</v>
      </c>
      <c r="CV7" s="37">
        <v>0.090007378</v>
      </c>
      <c r="CW7" s="37">
        <v>0.069846018</v>
      </c>
      <c r="CX7" s="37">
        <v>0.131367986</v>
      </c>
      <c r="CY7" s="37">
        <v>0.117461746</v>
      </c>
      <c r="CZ7" s="37">
        <v>0.135721857</v>
      </c>
      <c r="DA7" s="37">
        <v>0.20090151</v>
      </c>
      <c r="DB7" s="37">
        <v>0.013814095</v>
      </c>
      <c r="DC7" s="37">
        <v>0.026465442</v>
      </c>
      <c r="DD7" s="37">
        <v>0.029807361</v>
      </c>
      <c r="DE7" s="37">
        <v>0.020823928</v>
      </c>
      <c r="DF7" s="37">
        <v>0.027416951</v>
      </c>
      <c r="DG7" s="37">
        <v>0.036591833</v>
      </c>
      <c r="DH7" s="37">
        <v>0.034672235</v>
      </c>
      <c r="DI7" s="37">
        <v>0.03682561</v>
      </c>
      <c r="DJ7" s="37">
        <v>0.051066788</v>
      </c>
      <c r="DK7" s="37">
        <v>0.037532687</v>
      </c>
      <c r="DL7" s="37">
        <v>0.041724767</v>
      </c>
      <c r="DM7" s="37">
        <v>0.056306306</v>
      </c>
      <c r="DN7" s="37">
        <v>0.039955666</v>
      </c>
      <c r="DO7" s="37">
        <v>0.042659212</v>
      </c>
      <c r="DP7" s="37">
        <v>0.039796293</v>
      </c>
      <c r="DQ7" s="37">
        <v>0.03988604</v>
      </c>
      <c r="DR7" s="37">
        <v>0.036672837</v>
      </c>
      <c r="DS7" s="37">
        <v>0.06455641199999999</v>
      </c>
      <c r="DT7" s="37">
        <v>0.03922578</v>
      </c>
      <c r="DU7" s="37">
        <v>0.034389428</v>
      </c>
      <c r="DV7" s="37">
        <v>0.039221355</v>
      </c>
      <c r="DW7" s="37">
        <v>0.034421678</v>
      </c>
      <c r="DX7" s="37">
        <v>0.042225435</v>
      </c>
      <c r="DY7" s="37">
        <v>0.049289945</v>
      </c>
      <c r="DZ7" s="37">
        <v>0.04907148</v>
      </c>
      <c r="EA7" s="37">
        <v>0.049540528</v>
      </c>
      <c r="EB7" s="37">
        <v>0.130108932</v>
      </c>
      <c r="EC7" s="37">
        <v>0.079699612</v>
      </c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9"/>
    </row>
    <row r="8" ht="18.5" customHeight="1">
      <c r="A8" s="13"/>
      <c r="B8" s="12"/>
      <c r="C8" s="12"/>
      <c r="D8" s="12"/>
      <c r="E8" s="12"/>
      <c r="F8" s="12"/>
      <c r="G8" s="12"/>
      <c r="H8" s="12"/>
      <c r="I8" t="s" s="21">
        <v>300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>
        <v>0.09579617071355551</v>
      </c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>
        <v>0.0421391081369473</v>
      </c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>
        <v>0.0620205954224328</v>
      </c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>
        <v>0.0824563993372442</v>
      </c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>
        <v>0.106696838391755</v>
      </c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>
        <v>0.13251747767103</v>
      </c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>
        <v>0.159329569240164</v>
      </c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93"/>
    </row>
    <row r="9" ht="18.5" customHeight="1">
      <c r="A9" s="1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9"/>
    </row>
    <row r="10" ht="18.5" customHeight="1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9"/>
    </row>
    <row r="11" ht="18.5" customHeight="1">
      <c r="A11" s="1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9"/>
    </row>
    <row r="12" ht="18.5" customHeight="1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9"/>
    </row>
    <row r="13" ht="18.5" customHeight="1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9"/>
    </row>
    <row r="14" ht="18.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9"/>
    </row>
    <row r="15" ht="18.5" customHeight="1">
      <c r="A15" s="13"/>
      <c r="B15" s="12"/>
      <c r="C15" s="12"/>
      <c r="D15" s="12"/>
      <c r="E15" s="12"/>
      <c r="F15" s="12"/>
      <c r="G15" s="12"/>
      <c r="H15" s="12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93"/>
    </row>
    <row r="16" ht="14.5" customHeight="1">
      <c r="A16" t="s" s="33">
        <v>301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9"/>
    </row>
    <row r="17" ht="18.5" customHeight="1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9"/>
    </row>
    <row r="18" ht="18.5" customHeight="1">
      <c r="A18" s="13"/>
      <c r="B18" s="12"/>
      <c r="C18" s="12"/>
      <c r="D18" s="12"/>
      <c r="E18" s="12"/>
      <c r="F18" s="12"/>
      <c r="G18" s="12"/>
      <c r="H18" s="12"/>
      <c r="I18" t="s" s="21">
        <v>298</v>
      </c>
      <c r="J18" s="94">
        <v>42460</v>
      </c>
      <c r="K18" s="94">
        <v>42490</v>
      </c>
      <c r="L18" s="94">
        <v>42521</v>
      </c>
      <c r="M18" s="94">
        <v>42551</v>
      </c>
      <c r="N18" s="94">
        <v>42582</v>
      </c>
      <c r="O18" s="94">
        <v>42613</v>
      </c>
      <c r="P18" s="94">
        <v>42643</v>
      </c>
      <c r="Q18" s="94">
        <v>42674</v>
      </c>
      <c r="R18" s="94">
        <v>42704</v>
      </c>
      <c r="S18" s="94">
        <v>42735</v>
      </c>
      <c r="T18" s="94">
        <v>42766</v>
      </c>
      <c r="U18" s="94">
        <v>42794</v>
      </c>
      <c r="V18" s="94">
        <v>42825</v>
      </c>
      <c r="W18" s="94">
        <v>42855</v>
      </c>
      <c r="X18" s="94">
        <v>42886</v>
      </c>
      <c r="Y18" s="94">
        <v>42916</v>
      </c>
      <c r="Z18" s="94">
        <v>42947</v>
      </c>
      <c r="AA18" s="94">
        <v>42978</v>
      </c>
      <c r="AB18" s="94">
        <v>43008</v>
      </c>
      <c r="AC18" s="94">
        <v>43039</v>
      </c>
      <c r="AD18" s="94">
        <v>43069</v>
      </c>
      <c r="AE18" s="94">
        <v>43100</v>
      </c>
      <c r="AF18" s="94">
        <v>43131</v>
      </c>
      <c r="AG18" s="94">
        <v>43159</v>
      </c>
      <c r="AH18" s="94">
        <v>43190</v>
      </c>
      <c r="AI18" s="94">
        <v>43220</v>
      </c>
      <c r="AJ18" s="94">
        <v>43251</v>
      </c>
      <c r="AK18" s="94">
        <v>43281</v>
      </c>
      <c r="AL18" s="94">
        <v>43312</v>
      </c>
      <c r="AM18" s="94">
        <v>43343</v>
      </c>
      <c r="AN18" s="94">
        <v>43373</v>
      </c>
      <c r="AO18" s="94">
        <v>43404</v>
      </c>
      <c r="AP18" s="94">
        <v>43434</v>
      </c>
      <c r="AQ18" s="94">
        <v>43465</v>
      </c>
      <c r="AR18" s="94">
        <v>43496</v>
      </c>
      <c r="AS18" s="94">
        <v>43524</v>
      </c>
      <c r="AT18" s="94">
        <v>43555</v>
      </c>
      <c r="AU18" s="94">
        <v>43585</v>
      </c>
      <c r="AV18" s="94">
        <v>43616</v>
      </c>
      <c r="AW18" s="94">
        <v>43646</v>
      </c>
      <c r="AX18" s="94">
        <v>43677</v>
      </c>
      <c r="AY18" s="94">
        <v>43708</v>
      </c>
      <c r="AZ18" s="94">
        <v>43738</v>
      </c>
      <c r="BA18" s="94">
        <v>43769</v>
      </c>
      <c r="BB18" s="94">
        <v>43799</v>
      </c>
      <c r="BC18" s="94">
        <v>43830</v>
      </c>
      <c r="BD18" s="94">
        <v>43861</v>
      </c>
      <c r="BE18" s="94">
        <v>43890</v>
      </c>
      <c r="BF18" s="94">
        <v>43921</v>
      </c>
      <c r="BG18" s="70">
        <v>43951</v>
      </c>
      <c r="BH18" s="70">
        <v>43982</v>
      </c>
      <c r="BI18" s="70">
        <v>44012</v>
      </c>
      <c r="BJ18" s="70">
        <v>44043</v>
      </c>
      <c r="BK18" s="70">
        <v>44074</v>
      </c>
      <c r="BL18" s="70">
        <v>44104</v>
      </c>
      <c r="BM18" s="70">
        <v>44135</v>
      </c>
      <c r="BN18" s="70">
        <v>44165</v>
      </c>
      <c r="BO18" s="70">
        <v>44196</v>
      </c>
      <c r="BP18" s="70">
        <v>44227</v>
      </c>
      <c r="BQ18" s="70">
        <v>44255</v>
      </c>
      <c r="BR18" s="70">
        <v>44286</v>
      </c>
      <c r="BS18" s="70">
        <v>44316</v>
      </c>
      <c r="BT18" s="70">
        <v>44347</v>
      </c>
      <c r="BU18" s="70">
        <v>44377</v>
      </c>
      <c r="BV18" s="70">
        <v>44408</v>
      </c>
      <c r="BW18" s="70">
        <v>44439</v>
      </c>
      <c r="BX18" s="70">
        <v>44469</v>
      </c>
      <c r="BY18" s="70">
        <v>44500</v>
      </c>
      <c r="BZ18" s="70">
        <v>44530</v>
      </c>
      <c r="CA18" s="70">
        <v>44561</v>
      </c>
      <c r="CB18" s="70">
        <v>44592</v>
      </c>
      <c r="CC18" s="70">
        <v>44620</v>
      </c>
      <c r="CD18" s="70">
        <v>44651</v>
      </c>
      <c r="CE18" s="70">
        <v>44681</v>
      </c>
      <c r="CF18" s="70">
        <v>44712</v>
      </c>
      <c r="CG18" s="70">
        <v>44742</v>
      </c>
      <c r="CH18" s="70">
        <v>44773</v>
      </c>
      <c r="CI18" s="70">
        <v>44804</v>
      </c>
      <c r="CJ18" s="70">
        <v>44834</v>
      </c>
      <c r="CK18" s="70">
        <v>44865</v>
      </c>
      <c r="CL18" s="70">
        <v>44895</v>
      </c>
      <c r="CM18" s="70">
        <v>44926</v>
      </c>
      <c r="CN18" s="70">
        <v>44957</v>
      </c>
      <c r="CO18" s="70">
        <v>44985</v>
      </c>
      <c r="CP18" s="70">
        <v>45016</v>
      </c>
      <c r="CQ18" s="70">
        <v>45046</v>
      </c>
      <c r="CR18" s="70">
        <v>45077</v>
      </c>
      <c r="CS18" s="70">
        <v>45107</v>
      </c>
      <c r="CT18" s="70">
        <v>45138</v>
      </c>
      <c r="CU18" s="70">
        <v>45169</v>
      </c>
      <c r="CV18" s="70">
        <v>45199</v>
      </c>
      <c r="CW18" s="70">
        <v>45230</v>
      </c>
      <c r="CX18" s="70">
        <v>45260</v>
      </c>
      <c r="CY18" s="70">
        <v>45291</v>
      </c>
      <c r="CZ18" s="70">
        <v>45322</v>
      </c>
      <c r="DA18" s="70">
        <v>45351</v>
      </c>
      <c r="DB18" s="70">
        <v>45382</v>
      </c>
      <c r="DC18" s="70">
        <v>45412</v>
      </c>
      <c r="DD18" s="70">
        <v>45443</v>
      </c>
      <c r="DE18" s="70">
        <v>45473</v>
      </c>
      <c r="DF18" s="70">
        <v>45504</v>
      </c>
      <c r="DG18" s="70">
        <v>45535</v>
      </c>
      <c r="DH18" s="70">
        <v>45565</v>
      </c>
      <c r="DI18" s="70">
        <v>45596</v>
      </c>
      <c r="DJ18" s="70">
        <v>45626</v>
      </c>
      <c r="DK18" s="70">
        <v>45657</v>
      </c>
      <c r="DL18" s="70">
        <v>45688</v>
      </c>
      <c r="DM18" s="70">
        <v>45716</v>
      </c>
      <c r="DN18" s="70">
        <v>45747</v>
      </c>
      <c r="DO18" s="70">
        <v>45777</v>
      </c>
      <c r="DP18" s="70">
        <v>45808</v>
      </c>
      <c r="DQ18" s="70">
        <v>45838</v>
      </c>
      <c r="DR18" s="70">
        <v>45869</v>
      </c>
      <c r="DS18" s="70">
        <v>45900</v>
      </c>
      <c r="DT18" s="70">
        <v>45930</v>
      </c>
      <c r="DU18" s="70">
        <v>45961</v>
      </c>
      <c r="DV18" s="70">
        <v>45991</v>
      </c>
      <c r="DW18" s="70">
        <v>46022</v>
      </c>
      <c r="DX18" s="70">
        <v>46053</v>
      </c>
      <c r="DY18" s="70">
        <v>46081</v>
      </c>
      <c r="DZ18" s="70">
        <v>46112</v>
      </c>
      <c r="EA18" s="70">
        <v>46142</v>
      </c>
      <c r="EB18" s="70">
        <v>46173</v>
      </c>
      <c r="EC18" s="70">
        <v>46203</v>
      </c>
      <c r="ED18" s="70">
        <v>46234</v>
      </c>
      <c r="EE18" s="70">
        <v>46265</v>
      </c>
      <c r="EF18" s="70">
        <v>46295</v>
      </c>
      <c r="EG18" s="70">
        <v>46326</v>
      </c>
      <c r="EH18" s="70">
        <v>46356</v>
      </c>
      <c r="EI18" s="70">
        <v>46387</v>
      </c>
      <c r="EJ18" s="70">
        <v>46418</v>
      </c>
      <c r="EK18" s="70">
        <v>46446</v>
      </c>
      <c r="EL18" s="70">
        <v>46477</v>
      </c>
      <c r="EM18" s="70">
        <v>46507</v>
      </c>
      <c r="EN18" s="70">
        <v>46538</v>
      </c>
      <c r="EO18" s="70">
        <v>46568</v>
      </c>
      <c r="EP18" s="70">
        <v>46599</v>
      </c>
      <c r="EQ18" s="70">
        <v>46630</v>
      </c>
      <c r="ER18" s="70">
        <v>46660</v>
      </c>
      <c r="ES18" s="70">
        <v>46691</v>
      </c>
      <c r="ET18" s="70">
        <v>46721</v>
      </c>
      <c r="EU18" s="70">
        <v>46752</v>
      </c>
      <c r="EV18" s="70">
        <v>46783</v>
      </c>
      <c r="EW18" s="70">
        <v>46812</v>
      </c>
      <c r="EX18" s="70">
        <v>46843</v>
      </c>
      <c r="EY18" s="70">
        <v>46873</v>
      </c>
      <c r="EZ18" s="70">
        <v>46904</v>
      </c>
      <c r="FA18" s="70">
        <v>46934</v>
      </c>
      <c r="FB18" s="70">
        <v>46965</v>
      </c>
      <c r="FC18" s="70">
        <v>46996</v>
      </c>
      <c r="FD18" s="70">
        <v>47026</v>
      </c>
      <c r="FE18" s="70">
        <v>47057</v>
      </c>
      <c r="FF18" s="70">
        <v>47087</v>
      </c>
      <c r="FG18" s="70">
        <v>47118</v>
      </c>
      <c r="FH18" s="70">
        <v>47149</v>
      </c>
      <c r="FI18" s="70">
        <v>47177</v>
      </c>
      <c r="FJ18" s="70">
        <v>47208</v>
      </c>
      <c r="FK18" s="70">
        <v>47238</v>
      </c>
      <c r="FL18" s="70">
        <v>47269</v>
      </c>
      <c r="FM18" s="70">
        <v>47299</v>
      </c>
      <c r="FN18" s="70">
        <v>47330</v>
      </c>
      <c r="FO18" s="70">
        <v>47361</v>
      </c>
      <c r="FP18" s="70">
        <v>47391</v>
      </c>
      <c r="FQ18" s="70">
        <v>47422</v>
      </c>
      <c r="FR18" s="70">
        <v>47452</v>
      </c>
      <c r="FS18" s="70">
        <v>47483</v>
      </c>
      <c r="FT18" s="70">
        <v>47514</v>
      </c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9"/>
    </row>
    <row r="19" ht="18.5" customHeight="1">
      <c r="A19" s="13"/>
      <c r="B19" s="12"/>
      <c r="C19" s="12"/>
      <c r="D19" s="12"/>
      <c r="E19" s="12"/>
      <c r="F19" s="12"/>
      <c r="G19" s="12"/>
      <c r="H19" s="12"/>
      <c r="I19" t="s" s="21">
        <v>302</v>
      </c>
      <c r="J19" s="86">
        <v>0.000141482739105829</v>
      </c>
      <c r="K19" s="86">
        <v>0.000310859432872767</v>
      </c>
      <c r="L19" s="86">
        <v>0.000310859432872767</v>
      </c>
      <c r="M19" s="86">
        <v>0.000310859432872767</v>
      </c>
      <c r="N19" s="86">
        <v>0.000310859432872767</v>
      </c>
      <c r="O19" s="86">
        <v>0.000310859432872767</v>
      </c>
      <c r="P19" s="86">
        <v>0.000426761148218154</v>
      </c>
      <c r="Q19" s="86">
        <v>0.000426761148218154</v>
      </c>
      <c r="R19" s="86">
        <v>0.000426761148218154</v>
      </c>
      <c r="S19" s="86">
        <v>0.000426761148218154</v>
      </c>
      <c r="T19" s="86">
        <v>0.000426761148218154</v>
      </c>
      <c r="U19" s="86">
        <v>0.00057143707414408</v>
      </c>
      <c r="V19" s="86">
        <v>0.000429954335038251</v>
      </c>
      <c r="W19" s="86">
        <v>0.000260577641271313</v>
      </c>
      <c r="X19" s="86">
        <v>0.00036741524810892</v>
      </c>
      <c r="Y19" s="86">
        <v>0.00036741524810892</v>
      </c>
      <c r="Z19" s="86">
        <v>0.000480486256702317</v>
      </c>
      <c r="AA19" s="86">
        <v>0.000480486256702317</v>
      </c>
      <c r="AB19" s="86">
        <v>0.000364584541356929</v>
      </c>
      <c r="AC19" s="86">
        <v>0.000364584541356929</v>
      </c>
      <c r="AD19" s="86">
        <v>0.00058920269050338</v>
      </c>
      <c r="AE19" s="86">
        <v>0.000714893992665271</v>
      </c>
      <c r="AF19" s="86">
        <v>0.000843494815710538</v>
      </c>
      <c r="AG19" s="86">
        <v>0.00096591290687863</v>
      </c>
      <c r="AH19" s="86">
        <v>0.00144346782569429</v>
      </c>
      <c r="AI19" s="86">
        <v>0.00157787642784483</v>
      </c>
      <c r="AJ19" s="86">
        <v>0.00147103882100722</v>
      </c>
      <c r="AK19" s="86">
        <v>0.0016664276447665</v>
      </c>
      <c r="AL19" s="86">
        <v>0.00250573758855406</v>
      </c>
      <c r="AM19" s="86">
        <v>0.00356669437867752</v>
      </c>
      <c r="AN19" s="86">
        <v>0.00377424938075307</v>
      </c>
      <c r="AO19" s="86">
        <v>0.00409892470542839</v>
      </c>
      <c r="AP19" s="86">
        <v>0.00397873429228862</v>
      </c>
      <c r="AQ19" s="86">
        <v>0.00617215245209334</v>
      </c>
      <c r="AR19" s="86">
        <v>0.00640430198979844</v>
      </c>
      <c r="AS19" s="86">
        <v>0.00638783453912046</v>
      </c>
      <c r="AT19" s="86">
        <v>0.0061250562526072</v>
      </c>
      <c r="AU19" s="86">
        <v>0.00599064765045666</v>
      </c>
      <c r="AV19" s="86">
        <v>0.00599064765045666</v>
      </c>
      <c r="AW19" s="86">
        <v>0.00661898205569244</v>
      </c>
      <c r="AX19" s="86">
        <v>0.00589243669500074</v>
      </c>
      <c r="AY19" s="86">
        <v>0.00552208763968391</v>
      </c>
      <c r="AZ19" s="86">
        <v>0.00629236836120679</v>
      </c>
      <c r="BA19" s="86">
        <v>0.00660789790208845</v>
      </c>
      <c r="BB19" s="86">
        <v>0.00721269002423779</v>
      </c>
      <c r="BC19" s="86">
        <v>0.00586445434867895</v>
      </c>
      <c r="BD19" s="86">
        <v>0.00550370398792859</v>
      </c>
      <c r="BE19" s="86">
        <v>0.00606687950484588</v>
      </c>
      <c r="BF19" s="86">
        <v>0.00600585441005885</v>
      </c>
      <c r="BG19" s="86">
        <v>0.00600585441005885</v>
      </c>
      <c r="BH19" s="86">
        <v>0.0062854964682244</v>
      </c>
      <c r="BI19" s="86">
        <v>0.00546177323922934</v>
      </c>
      <c r="BJ19" s="86">
        <v>0.00589836478055546</v>
      </c>
      <c r="BK19" s="86">
        <v>0.00575600265978392</v>
      </c>
      <c r="BL19" s="86">
        <v>0.00489620281909389</v>
      </c>
      <c r="BM19" s="86">
        <v>0.00527849284106248</v>
      </c>
      <c r="BN19" s="86">
        <v>0.00508767630068768</v>
      </c>
      <c r="BO19" s="86">
        <v>0.00561462386504244</v>
      </c>
      <c r="BP19" s="86">
        <v>0.0057754990259176</v>
      </c>
      <c r="BQ19" s="86">
        <v>0.0059797306831311</v>
      </c>
      <c r="BR19" s="86">
        <v>0.00698472769718004</v>
      </c>
      <c r="BS19" s="86">
        <v>0.00759300020326276</v>
      </c>
      <c r="BT19" s="86">
        <v>0.007901870386151829</v>
      </c>
      <c r="BU19" s="86">
        <v>0.009245956407657199</v>
      </c>
      <c r="BV19" s="86">
        <v>0.00974577939086684</v>
      </c>
      <c r="BW19" s="86">
        <v>0.0130817145677922</v>
      </c>
      <c r="BX19" s="86">
        <v>0.0137772537662413</v>
      </c>
      <c r="BY19" s="86">
        <v>0.0131318327852014</v>
      </c>
      <c r="BZ19" s="86">
        <v>0.01437045757987</v>
      </c>
      <c r="CA19" s="86">
        <v>0.013701823625459</v>
      </c>
      <c r="CB19" s="86">
        <v>0.015589079544973</v>
      </c>
      <c r="CC19" s="86">
        <v>0.0150736593950977</v>
      </c>
      <c r="CD19" s="86">
        <v>0.0153931074436812</v>
      </c>
      <c r="CE19" s="86">
        <v>0.0150396769355597</v>
      </c>
      <c r="CF19" s="86">
        <v>0.0156603545373104</v>
      </c>
      <c r="CG19" s="86">
        <v>0.0153096459992488</v>
      </c>
      <c r="CH19" s="86">
        <v>0.0150131967488246</v>
      </c>
      <c r="CI19" s="86">
        <v>0.0114160423642936</v>
      </c>
      <c r="CJ19" s="86">
        <v>0.0121731479112083</v>
      </c>
      <c r="CK19" s="86">
        <v>0.0140434670288147</v>
      </c>
      <c r="CL19" s="86">
        <v>0.014302567948623</v>
      </c>
      <c r="CM19" s="86">
        <v>0.0142152203148827</v>
      </c>
      <c r="CN19" s="86">
        <v>0.0136772484876511</v>
      </c>
      <c r="CO19" s="86">
        <v>0.0140576371044851</v>
      </c>
      <c r="CP19" s="86">
        <v>0.0128431535845061</v>
      </c>
      <c r="CQ19" s="86">
        <v>0.012853282439751</v>
      </c>
      <c r="CR19" s="86">
        <v>0.0126130848450077</v>
      </c>
      <c r="CS19" s="86">
        <v>0.0138205877137048</v>
      </c>
      <c r="CT19" s="86">
        <v>0.0156396278227078</v>
      </c>
      <c r="CU19" s="86">
        <v>0.0176881769020781</v>
      </c>
      <c r="CV19" s="86">
        <v>0.0167721913729454</v>
      </c>
      <c r="CW19" s="86">
        <v>0.0156186726527515</v>
      </c>
      <c r="CX19" s="86">
        <v>0.0141750002773465</v>
      </c>
      <c r="CY19" s="86">
        <v>0.0143401899931933</v>
      </c>
      <c r="CZ19" s="86">
        <v>0.0151394995622066</v>
      </c>
      <c r="DA19" s="86">
        <v>0.0188577243485661</v>
      </c>
      <c r="DB19" s="86">
        <v>0.0211502484872113</v>
      </c>
      <c r="DC19" s="86">
        <v>0.023102831322147</v>
      </c>
      <c r="DD19" s="86">
        <v>0.0250287935819427</v>
      </c>
      <c r="DE19" s="86">
        <v>0.0265183894202781</v>
      </c>
      <c r="DF19" s="86">
        <v>0.0254978375562684</v>
      </c>
      <c r="DG19" s="86">
        <v>0.0240280629362695</v>
      </c>
      <c r="DH19" s="86">
        <v>0.0236104470215776</v>
      </c>
      <c r="DI19" s="86">
        <v>0.0228279052207928</v>
      </c>
      <c r="DJ19" s="86">
        <v>0.0229190814801323</v>
      </c>
      <c r="DK19" s="86">
        <v>0.0273107032540827</v>
      </c>
      <c r="DL19" s="86">
        <v>0.0274703702343809</v>
      </c>
      <c r="DM19" s="86">
        <v>0.0243997554854139</v>
      </c>
      <c r="DN19" s="86">
        <v>0.0237057156595236</v>
      </c>
      <c r="DO19" s="86">
        <v>0.0258919560093221</v>
      </c>
      <c r="DP19" s="86">
        <v>0.0304820314415841</v>
      </c>
      <c r="DQ19" s="86">
        <v>0.0289199115052009</v>
      </c>
      <c r="DR19" s="86">
        <v>0.0320765590335252</v>
      </c>
      <c r="DS19" s="86">
        <v>0.0367026397341045</v>
      </c>
      <c r="DT19" s="86">
        <v>0.0410334617842248</v>
      </c>
      <c r="DU19" s="86">
        <v>0.044092654618164</v>
      </c>
      <c r="DV19" s="86">
        <v>0.0449127012271939</v>
      </c>
      <c r="DW19" s="86">
        <v>0.0437531228224676</v>
      </c>
      <c r="DX19" s="86">
        <v>0.0433543803947396</v>
      </c>
      <c r="DY19" s="86">
        <v>0.0469323249825364</v>
      </c>
      <c r="DZ19" s="86">
        <v>0.0519703399038378</v>
      </c>
      <c r="EA19" s="86">
        <v>0.0525100486907562</v>
      </c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9"/>
    </row>
    <row r="20" ht="18.5" customHeight="1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9"/>
    </row>
    <row r="21" ht="18.5" customHeight="1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9"/>
    </row>
    <row r="22" ht="18.5" customHeight="1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9"/>
    </row>
    <row r="23" ht="18.5" customHeight="1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9"/>
    </row>
    <row r="24" ht="18.5" customHeight="1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9"/>
    </row>
    <row r="25" ht="18.5" customHeight="1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9"/>
    </row>
    <row r="26" ht="18.5" customHeight="1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9"/>
    </row>
    <row r="27" ht="18.5" customHeight="1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9"/>
    </row>
    <row r="28" ht="18.5" customHeight="1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9"/>
    </row>
    <row r="29" ht="14.5" customHeight="1">
      <c r="A29" t="s" s="50">
        <v>60</v>
      </c>
      <c r="B29" t="s" s="34">
        <v>303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9"/>
    </row>
    <row r="30" ht="18.5" customHeight="1">
      <c r="A30" s="13"/>
      <c r="B30" s="12"/>
      <c r="C30" s="12"/>
      <c r="D30" s="12"/>
      <c r="E30" s="12"/>
      <c r="F30" s="12"/>
      <c r="G30" s="12"/>
      <c r="H30" s="12"/>
      <c r="I30" t="s" s="34">
        <v>304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9"/>
    </row>
    <row r="31" ht="18.5" customHeight="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t="s" s="21">
        <v>305</v>
      </c>
      <c r="L31" t="s" s="21">
        <v>306</v>
      </c>
      <c r="M31" t="s" s="21">
        <v>307</v>
      </c>
      <c r="N31" t="s" s="21">
        <v>308</v>
      </c>
      <c r="O31" t="s" s="21">
        <v>291</v>
      </c>
      <c r="P31" t="s" s="21">
        <v>309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9"/>
    </row>
    <row r="32" ht="18.5" customHeight="1">
      <c r="A32" s="13"/>
      <c r="B32" s="12"/>
      <c r="C32" s="12"/>
      <c r="D32" s="12"/>
      <c r="E32" s="12"/>
      <c r="F32" s="12"/>
      <c r="G32" s="12"/>
      <c r="H32" s="12"/>
      <c r="I32" t="s" s="21">
        <v>234</v>
      </c>
      <c r="J32" t="s" s="21">
        <v>235</v>
      </c>
      <c r="K32" s="95">
        <v>20302.6174322213</v>
      </c>
      <c r="L32" s="95">
        <v>3528.524685431680</v>
      </c>
      <c r="M32" s="95">
        <v>4153.265751407940</v>
      </c>
      <c r="N32" s="95">
        <v>3912.8041246323</v>
      </c>
      <c r="O32" s="95">
        <v>555.041603330977</v>
      </c>
      <c r="P32" s="95">
        <v>5888.875313071810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9"/>
    </row>
    <row r="33" ht="18.5" customHeight="1">
      <c r="A33" s="13"/>
      <c r="B33" s="12"/>
      <c r="C33" s="12"/>
      <c r="D33" s="12"/>
      <c r="E33" s="12"/>
      <c r="F33" s="12"/>
      <c r="G33" s="12"/>
      <c r="H33" s="12"/>
      <c r="I33" s="12"/>
      <c r="J33" t="s" s="21">
        <v>236</v>
      </c>
      <c r="K33" s="95">
        <v>14764.1013751071</v>
      </c>
      <c r="L33" s="95">
        <v>2565.949751759750</v>
      </c>
      <c r="M33" s="95">
        <v>7960.426023531890</v>
      </c>
      <c r="N33" s="95">
        <v>4822.590132862750</v>
      </c>
      <c r="O33" s="95">
        <v>1063.829739717710</v>
      </c>
      <c r="P33" s="95">
        <v>7508.017849729610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9"/>
    </row>
    <row r="34" ht="18.5" customHeight="1">
      <c r="A34" s="13"/>
      <c r="B34" s="12"/>
      <c r="C34" s="12"/>
      <c r="D34" s="12"/>
      <c r="E34" s="12"/>
      <c r="F34" s="12"/>
      <c r="G34" s="12"/>
      <c r="H34" s="12"/>
      <c r="I34" s="12"/>
      <c r="J34" t="s" s="21">
        <v>238</v>
      </c>
      <c r="K34" s="95">
        <v>15291.5790948323</v>
      </c>
      <c r="L34" s="95">
        <v>2657.6235549666</v>
      </c>
      <c r="M34" s="95">
        <v>9806.321913046530</v>
      </c>
      <c r="N34" s="95">
        <v>5263.698500489630</v>
      </c>
      <c r="O34" s="95">
        <v>1310.5148967537</v>
      </c>
      <c r="P34" s="95">
        <v>7508.017849729610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9"/>
    </row>
    <row r="35" ht="18.5" customHeight="1">
      <c r="A35" s="13"/>
      <c r="B35" s="12"/>
      <c r="C35" s="12"/>
      <c r="D35" s="12"/>
      <c r="E35" s="12"/>
      <c r="F35" s="12"/>
      <c r="G35" s="12"/>
      <c r="H35" s="12"/>
      <c r="I35" s="12"/>
      <c r="J35" t="s" s="21">
        <v>237</v>
      </c>
      <c r="K35" s="95">
        <v>17928.9676934581</v>
      </c>
      <c r="L35" s="95">
        <v>3115.992571000850</v>
      </c>
      <c r="M35" s="95">
        <v>8883.373968289210</v>
      </c>
      <c r="N35" s="95">
        <v>5043.144316676190</v>
      </c>
      <c r="O35" s="95">
        <v>1187.1723182357</v>
      </c>
      <c r="P35" s="95">
        <v>7508.017849729610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9"/>
    </row>
    <row r="36" ht="18.5" customHeight="1">
      <c r="A36" s="13"/>
      <c r="B36" s="12"/>
      <c r="C36" s="12"/>
      <c r="D36" s="12"/>
      <c r="E36" s="12"/>
      <c r="F36" s="12"/>
      <c r="G36" s="12"/>
      <c r="H36" s="12"/>
      <c r="I36" t="s" s="21">
        <v>229</v>
      </c>
      <c r="J36" t="s" s="21">
        <v>233</v>
      </c>
      <c r="K36" s="95">
        <v>22432.409547313</v>
      </c>
      <c r="L36" s="95">
        <v>3666.035390241960</v>
      </c>
      <c r="M36" s="95">
        <v>2796.169355977080</v>
      </c>
      <c r="N36" s="95">
        <v>5277.321092485820</v>
      </c>
      <c r="O36" s="95">
        <v>0</v>
      </c>
      <c r="P36" s="95">
        <v>5010.429506032190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9"/>
    </row>
    <row r="37" ht="18.5" customHeight="1">
      <c r="A37" s="13"/>
      <c r="B37" s="12"/>
      <c r="C37" s="12"/>
      <c r="D37" s="12"/>
      <c r="E37" s="12"/>
      <c r="F37" s="12"/>
      <c r="G37" s="12"/>
      <c r="H37" s="12"/>
      <c r="I37" s="12"/>
      <c r="J37" t="s" s="21">
        <v>231</v>
      </c>
      <c r="K37" s="95">
        <v>25237.1619288225</v>
      </c>
      <c r="L37" s="95">
        <v>4124.404406276210</v>
      </c>
      <c r="M37" s="95">
        <v>2714.410018083010</v>
      </c>
      <c r="N37" s="95">
        <v>5277.321092485820</v>
      </c>
      <c r="O37" s="95">
        <v>0</v>
      </c>
      <c r="P37" s="95">
        <v>5010.429506032190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9"/>
    </row>
    <row r="38" ht="18.5" customHeight="1">
      <c r="A38" s="13"/>
      <c r="B38" s="12"/>
      <c r="C38" s="12"/>
      <c r="D38" s="12"/>
      <c r="E38" s="12"/>
      <c r="F38" s="12"/>
      <c r="G38" s="12"/>
      <c r="H38" s="12"/>
      <c r="I38" s="12"/>
      <c r="J38" t="s" s="21">
        <v>232</v>
      </c>
      <c r="K38" s="95">
        <v>28602.8647866338</v>
      </c>
      <c r="L38" s="95">
        <v>4674.447225517310</v>
      </c>
      <c r="M38" s="95">
        <v>2763.465620819450</v>
      </c>
      <c r="N38" s="95">
        <v>5277.321092485820</v>
      </c>
      <c r="O38" s="95">
        <v>0</v>
      </c>
      <c r="P38" s="95">
        <v>5010.429506032190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9"/>
    </row>
    <row r="39" ht="18.5" customHeight="1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9"/>
    </row>
    <row r="40" ht="18.5" customHeight="1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9"/>
    </row>
    <row r="41" ht="18.5" customHeight="1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9"/>
    </row>
    <row r="42" ht="18.5" customHeight="1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9"/>
    </row>
    <row r="43" ht="18.5" customHeight="1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9"/>
    </row>
    <row r="44" ht="18.5" customHeight="1">
      <c r="A44" s="1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9"/>
    </row>
    <row r="45" ht="18.5" customHeight="1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9"/>
    </row>
    <row r="46" ht="18.5" customHeight="1">
      <c r="A46" s="1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9"/>
    </row>
    <row r="47" ht="14.5" customHeight="1">
      <c r="A47" t="s" s="33">
        <v>62</v>
      </c>
      <c r="B47" t="s" s="21">
        <v>310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9"/>
    </row>
    <row r="48" ht="18.5" customHeight="1">
      <c r="A48" s="13"/>
      <c r="B48" s="12"/>
      <c r="C48" s="12"/>
      <c r="D48" s="12"/>
      <c r="E48" s="12"/>
      <c r="F48" s="12"/>
      <c r="G48" s="12"/>
      <c r="H48" s="12"/>
      <c r="I48" t="s" s="96">
        <v>311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9"/>
    </row>
    <row r="49" ht="18.5" customHeight="1">
      <c r="A49" s="13"/>
      <c r="B49" s="12"/>
      <c r="C49" s="12"/>
      <c r="D49" s="12"/>
      <c r="E49" s="12"/>
      <c r="F49" s="12"/>
      <c r="G49" s="12"/>
      <c r="H49" s="12"/>
      <c r="I49" s="12"/>
      <c r="J49" s="12"/>
      <c r="K49" t="s" s="21">
        <v>312</v>
      </c>
      <c r="L49" t="s" s="21">
        <v>313</v>
      </c>
      <c r="M49" t="s" s="21">
        <v>314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9"/>
    </row>
    <row r="50" ht="18.5" customHeight="1">
      <c r="A50" s="13"/>
      <c r="B50" s="12"/>
      <c r="C50" s="12"/>
      <c r="D50" s="12"/>
      <c r="E50" s="12"/>
      <c r="F50" s="12"/>
      <c r="G50" s="12"/>
      <c r="H50" s="12"/>
      <c r="I50" t="s" s="21">
        <v>234</v>
      </c>
      <c r="J50" t="s" s="21">
        <v>315</v>
      </c>
      <c r="K50" s="95">
        <v>48513.0434782609</v>
      </c>
      <c r="L50" s="95">
        <v>54265.3892248415</v>
      </c>
      <c r="M50" s="95">
        <v>87149.8284174228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9"/>
    </row>
    <row r="51" ht="18.5" customHeight="1">
      <c r="A51" s="13"/>
      <c r="B51" s="12"/>
      <c r="C51" s="12"/>
      <c r="D51" s="12"/>
      <c r="E51" s="12"/>
      <c r="F51" s="12"/>
      <c r="G51" s="12"/>
      <c r="H51" s="12"/>
      <c r="I51" s="12"/>
      <c r="J51" t="s" s="21">
        <v>316</v>
      </c>
      <c r="K51" s="95">
        <v>46947.8260869565</v>
      </c>
      <c r="L51" s="95">
        <v>56375.8692145825</v>
      </c>
      <c r="M51" s="95">
        <v>92433.6668585537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9"/>
    </row>
    <row r="52" ht="18.5" customHeight="1">
      <c r="A52" s="13"/>
      <c r="B52" s="12"/>
      <c r="C52" s="12"/>
      <c r="D52" s="12"/>
      <c r="E52" s="12"/>
      <c r="F52" s="12"/>
      <c r="G52" s="12"/>
      <c r="H52" s="12"/>
      <c r="I52" s="12"/>
      <c r="J52" t="s" s="21">
        <v>317</v>
      </c>
      <c r="K52" s="95">
        <v>51991.3043478261</v>
      </c>
      <c r="L52" s="95">
        <v>56440.0022680559</v>
      </c>
      <c r="M52" s="95">
        <v>90628.089286988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9"/>
    </row>
    <row r="53" ht="18.5" customHeight="1">
      <c r="A53" s="13"/>
      <c r="B53" s="12"/>
      <c r="C53" s="12"/>
      <c r="D53" s="12"/>
      <c r="E53" s="12"/>
      <c r="F53" s="12"/>
      <c r="G53" s="12"/>
      <c r="H53" s="12"/>
      <c r="I53" s="12"/>
      <c r="J53" t="s" s="21">
        <v>318</v>
      </c>
      <c r="K53" s="95">
        <v>49991.3043478261</v>
      </c>
      <c r="L53" s="95">
        <v>57614.1304092226</v>
      </c>
      <c r="M53" s="95">
        <v>94206.738797881393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9"/>
    </row>
    <row r="54" ht="18.5" customHeight="1">
      <c r="A54" s="13"/>
      <c r="B54" s="12"/>
      <c r="C54" s="12"/>
      <c r="D54" s="12"/>
      <c r="E54" s="12"/>
      <c r="F54" s="12"/>
      <c r="G54" s="12"/>
      <c r="H54" s="12"/>
      <c r="I54" t="s" s="21">
        <v>319</v>
      </c>
      <c r="J54" t="s" s="21">
        <v>320</v>
      </c>
      <c r="K54" s="95">
        <v>60860.8695652174</v>
      </c>
      <c r="L54" s="95">
        <v>54522.0211867024</v>
      </c>
      <c r="M54" s="95">
        <v>89789.5805228137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9"/>
    </row>
    <row r="55" ht="18.5" customHeight="1">
      <c r="A55" s="13"/>
      <c r="B55" s="12"/>
      <c r="C55" s="12"/>
      <c r="D55" s="12"/>
      <c r="E55" s="12"/>
      <c r="F55" s="12"/>
      <c r="G55" s="12"/>
      <c r="H55" s="12"/>
      <c r="I55" s="12"/>
      <c r="J55" t="s" s="21">
        <v>321</v>
      </c>
      <c r="K55" s="95">
        <v>72165.2173913044</v>
      </c>
      <c r="L55" s="95">
        <v>62518.6446110566</v>
      </c>
      <c r="M55" s="95">
        <v>102426.68450005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9"/>
    </row>
    <row r="56" ht="18.5" customHeight="1">
      <c r="A56" s="13"/>
      <c r="B56" s="12"/>
      <c r="C56" s="12"/>
      <c r="D56" s="12"/>
      <c r="E56" s="12"/>
      <c r="F56" s="12"/>
      <c r="G56" s="12"/>
      <c r="H56" s="12"/>
      <c r="I56" t="s" s="21">
        <v>229</v>
      </c>
      <c r="J56" t="s" s="21">
        <v>322</v>
      </c>
      <c r="K56" s="95">
        <v>60860.8695652174</v>
      </c>
      <c r="L56" s="95">
        <v>55962.1681101647</v>
      </c>
      <c r="M56" s="95">
        <v>84189.9892156447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9"/>
    </row>
    <row r="57" ht="18.5" customHeight="1">
      <c r="A57" s="1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9"/>
    </row>
    <row r="58" ht="18.5" customHeight="1">
      <c r="A58" s="1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9"/>
    </row>
    <row r="59" ht="18.5" customHeight="1">
      <c r="A59" s="1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9"/>
    </row>
    <row r="60" ht="18.5" customHeight="1">
      <c r="A60" s="1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9"/>
    </row>
    <row r="61" ht="18.5" customHeight="1">
      <c r="A61" s="1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9"/>
    </row>
    <row r="62" ht="18.5" customHeight="1">
      <c r="A62" s="1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9"/>
    </row>
    <row r="63" ht="18.5" customHeight="1">
      <c r="A63" s="1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9"/>
    </row>
    <row r="64" ht="18.5" customHeight="1">
      <c r="A64" s="1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9"/>
    </row>
    <row r="65" ht="18.5" customHeight="1">
      <c r="A65" s="97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9"/>
    </row>
    <row r="66" ht="18.5" customHeight="1">
      <c r="A66" s="1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9"/>
    </row>
    <row r="67" ht="18.5" customHeight="1">
      <c r="A67" s="1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9"/>
    </row>
    <row r="68" ht="18.5" customHeight="1">
      <c r="A68" s="1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49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9"/>
    </row>
    <row r="69" ht="18.5" customHeight="1">
      <c r="A69" s="13"/>
      <c r="B69" s="12"/>
      <c r="C69" s="12"/>
      <c r="D69" s="12"/>
      <c r="E69" s="12"/>
      <c r="F69" s="12"/>
      <c r="G69" s="12"/>
      <c r="H69" s="12"/>
      <c r="I69" s="28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9"/>
    </row>
    <row r="70" ht="18.5" customHeight="1">
      <c r="A70" s="13"/>
      <c r="B70" s="12"/>
      <c r="C70" s="12"/>
      <c r="D70" s="12"/>
      <c r="E70" s="12"/>
      <c r="F70" s="12"/>
      <c r="G70" s="12"/>
      <c r="H70" s="12"/>
      <c r="I70" s="12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9"/>
    </row>
    <row r="71" ht="18.5" customHeight="1">
      <c r="A71" s="13"/>
      <c r="B71" s="12"/>
      <c r="C71" s="12"/>
      <c r="D71" s="12"/>
      <c r="E71" s="12"/>
      <c r="F71" s="12"/>
      <c r="G71" s="12"/>
      <c r="H71" s="12"/>
      <c r="I71" s="12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9"/>
    </row>
    <row r="72" ht="18.5" customHeight="1">
      <c r="A72" s="13"/>
      <c r="B72" s="12"/>
      <c r="C72" s="12"/>
      <c r="D72" s="12"/>
      <c r="E72" s="12"/>
      <c r="F72" s="12"/>
      <c r="G72" s="12"/>
      <c r="H72" s="12"/>
      <c r="I72" s="12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9"/>
    </row>
    <row r="73" ht="18.5" customHeight="1">
      <c r="A73" s="13"/>
      <c r="B73" s="12"/>
      <c r="C73" s="12"/>
      <c r="D73" s="12"/>
      <c r="E73" s="12"/>
      <c r="F73" s="12"/>
      <c r="G73" s="12"/>
      <c r="H73" s="12"/>
      <c r="I73" s="12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9"/>
    </row>
    <row r="74" ht="18.5" customHeight="1">
      <c r="A74" s="13"/>
      <c r="B74" s="12"/>
      <c r="C74" s="12"/>
      <c r="D74" s="12"/>
      <c r="E74" s="12"/>
      <c r="F74" s="12"/>
      <c r="G74" s="12"/>
      <c r="H74" s="12"/>
      <c r="I74" s="12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9"/>
    </row>
    <row r="75" ht="18.5" customHeight="1">
      <c r="A75" s="1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9"/>
    </row>
    <row r="76" ht="18.5" customHeight="1">
      <c r="A76" s="1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9"/>
    </row>
    <row r="77" ht="18.5" customHeight="1">
      <c r="A77" s="1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9"/>
    </row>
    <row r="78" ht="18.5" customHeight="1">
      <c r="A78" s="1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9"/>
    </row>
    <row r="79" ht="18.5" customHeight="1">
      <c r="A79" s="1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9"/>
    </row>
    <row r="80" ht="18.5" customHeight="1">
      <c r="A80" s="1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9"/>
    </row>
    <row r="81" ht="18.5" customHeight="1">
      <c r="A81" s="1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9"/>
    </row>
    <row r="82" ht="18.5" customHeight="1">
      <c r="A82" s="1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9"/>
    </row>
    <row r="83" ht="18.5" customHeight="1">
      <c r="A83" s="1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9"/>
    </row>
    <row r="84" ht="18.5" customHeight="1">
      <c r="A84" s="1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9"/>
    </row>
    <row r="85" ht="18.5" customHeight="1">
      <c r="A85" s="13"/>
      <c r="B85" s="12"/>
      <c r="C85" s="12"/>
      <c r="D85" s="12"/>
      <c r="E85" s="12"/>
      <c r="F85" s="12"/>
      <c r="G85" s="12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8"/>
      <c r="DF85" s="98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8"/>
      <c r="EZ85" s="98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8"/>
      <c r="FW85" s="98"/>
      <c r="FX85" s="98"/>
      <c r="FY85" s="98"/>
      <c r="FZ85" s="98"/>
      <c r="GA85" s="98"/>
      <c r="GB85" s="98"/>
      <c r="GC85" s="98"/>
      <c r="GD85" s="98"/>
      <c r="GE85" s="98"/>
      <c r="GF85" s="98"/>
      <c r="GG85" s="98"/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98"/>
      <c r="GS85" s="98"/>
      <c r="GT85" s="98"/>
      <c r="GU85" s="98"/>
      <c r="GV85" s="98"/>
      <c r="GW85" s="98"/>
      <c r="GX85" s="98"/>
      <c r="GY85" s="98"/>
      <c r="GZ85" s="98"/>
      <c r="HA85" s="98"/>
      <c r="HB85" s="98"/>
      <c r="HC85" s="98"/>
      <c r="HD85" s="98"/>
      <c r="HE85" s="98"/>
      <c r="HF85" s="98"/>
      <c r="HG85" s="98"/>
      <c r="HH85" s="98"/>
      <c r="HI85" s="98"/>
      <c r="HJ85" s="98"/>
      <c r="HK85" s="98"/>
      <c r="HL85" s="98"/>
      <c r="HM85" s="98"/>
      <c r="HN85" s="98"/>
      <c r="HO85" s="98"/>
      <c r="HP85" s="98"/>
      <c r="HQ85" s="98"/>
      <c r="HR85" s="98"/>
      <c r="HS85" s="98"/>
      <c r="HT85" s="98"/>
      <c r="HU85" s="98"/>
      <c r="HV85" s="98"/>
      <c r="HW85" s="98"/>
      <c r="HX85" s="98"/>
      <c r="HY85" s="98"/>
      <c r="HZ85" s="98"/>
      <c r="IA85" s="98"/>
      <c r="IB85" s="98"/>
      <c r="IC85" s="98"/>
      <c r="ID85" s="98"/>
      <c r="IE85" s="98"/>
      <c r="IF85" s="98"/>
      <c r="IG85" s="98"/>
      <c r="IH85" s="98"/>
      <c r="II85" s="98"/>
      <c r="IJ85" s="98"/>
      <c r="IK85" s="98"/>
      <c r="IL85" s="98"/>
      <c r="IM85" s="98"/>
      <c r="IN85" s="98"/>
      <c r="IO85" s="98"/>
      <c r="IP85" s="98"/>
      <c r="IQ85" s="98"/>
      <c r="IR85" s="98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9"/>
    </row>
    <row r="86" ht="18.5" customHeight="1">
      <c r="A86" s="1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  <c r="DV86" s="49"/>
      <c r="DW86" s="49"/>
      <c r="DX86" s="49"/>
      <c r="DY86" s="49"/>
      <c r="DZ86" s="49"/>
      <c r="EA86" s="49"/>
      <c r="EB86" s="49"/>
      <c r="EC86" s="49"/>
      <c r="ED86" s="49"/>
      <c r="EE86" s="49"/>
      <c r="EF86" s="49"/>
      <c r="EG86" s="49"/>
      <c r="EH86" s="49"/>
      <c r="EI86" s="49"/>
      <c r="EJ86" s="49"/>
      <c r="EK86" s="49"/>
      <c r="EL86" s="49"/>
      <c r="EM86" s="49"/>
      <c r="EN86" s="49"/>
      <c r="EO86" s="49"/>
      <c r="EP86" s="49"/>
      <c r="EQ86" s="49"/>
      <c r="ER86" s="49"/>
      <c r="ES86" s="49"/>
      <c r="ET86" s="49"/>
      <c r="EU86" s="49"/>
      <c r="EV86" s="49"/>
      <c r="EW86" s="49"/>
      <c r="EX86" s="49"/>
      <c r="EY86" s="49"/>
      <c r="EZ86" s="49"/>
      <c r="FA86" s="49"/>
      <c r="FB86" s="49"/>
      <c r="FC86" s="49"/>
      <c r="FD86" s="49"/>
      <c r="FE86" s="49"/>
      <c r="FF86" s="49"/>
      <c r="FG86" s="49"/>
      <c r="FH86" s="49"/>
      <c r="FI86" s="49"/>
      <c r="FJ86" s="49"/>
      <c r="FK86" s="49"/>
      <c r="FL86" s="49"/>
      <c r="FM86" s="49"/>
      <c r="FN86" s="49"/>
      <c r="FO86" s="49"/>
      <c r="FP86" s="49"/>
      <c r="FQ86" s="49"/>
      <c r="FR86" s="49"/>
      <c r="FS86" s="49"/>
      <c r="FT86" s="49"/>
      <c r="FU86" s="49"/>
      <c r="FV86" s="49"/>
      <c r="FW86" s="49"/>
      <c r="FX86" s="49"/>
      <c r="FY86" s="49"/>
      <c r="FZ86" s="49"/>
      <c r="GA86" s="49"/>
      <c r="GB86" s="49"/>
      <c r="GC86" s="49"/>
      <c r="GD86" s="49"/>
      <c r="GE86" s="49"/>
      <c r="GF86" s="49"/>
      <c r="GG86" s="49"/>
      <c r="GH86" s="49"/>
      <c r="GI86" s="49"/>
      <c r="GJ86" s="49"/>
      <c r="GK86" s="49"/>
      <c r="GL86" s="49"/>
      <c r="GM86" s="49"/>
      <c r="GN86" s="49"/>
      <c r="GO86" s="49"/>
      <c r="GP86" s="49"/>
      <c r="GQ86" s="49"/>
      <c r="GR86" s="49"/>
      <c r="GS86" s="49"/>
      <c r="GT86" s="49"/>
      <c r="GU86" s="49"/>
      <c r="GV86" s="49"/>
      <c r="GW86" s="49"/>
      <c r="GX86" s="49"/>
      <c r="GY86" s="49"/>
      <c r="GZ86" s="49"/>
      <c r="HA86" s="49"/>
      <c r="HB86" s="49"/>
      <c r="HC86" s="49"/>
      <c r="HD86" s="49"/>
      <c r="HE86" s="49"/>
      <c r="HF86" s="49"/>
      <c r="HG86" s="49"/>
      <c r="HH86" s="49"/>
      <c r="HI86" s="49"/>
      <c r="HJ86" s="49"/>
      <c r="HK86" s="49"/>
      <c r="HL86" s="49"/>
      <c r="HM86" s="49"/>
      <c r="HN86" s="49"/>
      <c r="HO86" s="49"/>
      <c r="HP86" s="49"/>
      <c r="HQ86" s="49"/>
      <c r="HR86" s="49"/>
      <c r="HS86" s="49"/>
      <c r="HT86" s="49"/>
      <c r="HU86" s="49"/>
      <c r="HV86" s="49"/>
      <c r="HW86" s="49"/>
      <c r="HX86" s="49"/>
      <c r="HY86" s="49"/>
      <c r="HZ86" s="49"/>
      <c r="IA86" s="49"/>
      <c r="IB86" s="49"/>
      <c r="IC86" s="49"/>
      <c r="ID86" s="49"/>
      <c r="IE86" s="49"/>
      <c r="IF86" s="49"/>
      <c r="IG86" s="49"/>
      <c r="IH86" s="49"/>
      <c r="II86" s="49"/>
      <c r="IJ86" s="49"/>
      <c r="IK86" s="49"/>
      <c r="IL86" s="49"/>
      <c r="IM86" s="49"/>
      <c r="IN86" s="49"/>
      <c r="IO86" s="49"/>
      <c r="IP86" s="49"/>
      <c r="IQ86" s="49"/>
      <c r="IR86" s="49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9"/>
    </row>
    <row r="87" ht="18.5" customHeight="1">
      <c r="A87" s="1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49"/>
      <c r="FF87" s="49"/>
      <c r="FG87" s="49"/>
      <c r="FH87" s="49"/>
      <c r="FI87" s="49"/>
      <c r="FJ87" s="49"/>
      <c r="FK87" s="49"/>
      <c r="FL87" s="49"/>
      <c r="FM87" s="49"/>
      <c r="FN87" s="49"/>
      <c r="FO87" s="49"/>
      <c r="FP87" s="49"/>
      <c r="FQ87" s="49"/>
      <c r="FR87" s="49"/>
      <c r="FS87" s="49"/>
      <c r="FT87" s="49"/>
      <c r="FU87" s="49"/>
      <c r="FV87" s="49"/>
      <c r="FW87" s="49"/>
      <c r="FX87" s="49"/>
      <c r="FY87" s="49"/>
      <c r="FZ87" s="49"/>
      <c r="GA87" s="49"/>
      <c r="GB87" s="49"/>
      <c r="GC87" s="49"/>
      <c r="GD87" s="49"/>
      <c r="GE87" s="49"/>
      <c r="GF87" s="49"/>
      <c r="GG87" s="49"/>
      <c r="GH87" s="49"/>
      <c r="GI87" s="49"/>
      <c r="GJ87" s="49"/>
      <c r="GK87" s="49"/>
      <c r="GL87" s="49"/>
      <c r="GM87" s="49"/>
      <c r="GN87" s="49"/>
      <c r="GO87" s="49"/>
      <c r="GP87" s="49"/>
      <c r="GQ87" s="49"/>
      <c r="GR87" s="49"/>
      <c r="GS87" s="49"/>
      <c r="GT87" s="49"/>
      <c r="GU87" s="49"/>
      <c r="GV87" s="49"/>
      <c r="GW87" s="49"/>
      <c r="GX87" s="49"/>
      <c r="GY87" s="49"/>
      <c r="GZ87" s="49"/>
      <c r="HA87" s="49"/>
      <c r="HB87" s="49"/>
      <c r="HC87" s="49"/>
      <c r="HD87" s="49"/>
      <c r="HE87" s="49"/>
      <c r="HF87" s="49"/>
      <c r="HG87" s="49"/>
      <c r="HH87" s="49"/>
      <c r="HI87" s="49"/>
      <c r="HJ87" s="49"/>
      <c r="HK87" s="49"/>
      <c r="HL87" s="49"/>
      <c r="HM87" s="49"/>
      <c r="HN87" s="49"/>
      <c r="HO87" s="49"/>
      <c r="HP87" s="49"/>
      <c r="HQ87" s="49"/>
      <c r="HR87" s="49"/>
      <c r="HS87" s="49"/>
      <c r="HT87" s="49"/>
      <c r="HU87" s="49"/>
      <c r="HV87" s="49"/>
      <c r="HW87" s="49"/>
      <c r="HX87" s="49"/>
      <c r="HY87" s="49"/>
      <c r="HZ87" s="49"/>
      <c r="IA87" s="49"/>
      <c r="IB87" s="49"/>
      <c r="IC87" s="49"/>
      <c r="ID87" s="49"/>
      <c r="IE87" s="49"/>
      <c r="IF87" s="49"/>
      <c r="IG87" s="49"/>
      <c r="IH87" s="49"/>
      <c r="II87" s="49"/>
      <c r="IJ87" s="49"/>
      <c r="IK87" s="49"/>
      <c r="IL87" s="49"/>
      <c r="IM87" s="49"/>
      <c r="IN87" s="49"/>
      <c r="IO87" s="49"/>
      <c r="IP87" s="49"/>
      <c r="IQ87" s="49"/>
      <c r="IR87" s="49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9"/>
    </row>
    <row r="88" ht="18.5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99"/>
      <c r="BQ88" s="99"/>
      <c r="BR88" s="99"/>
      <c r="BS88" s="99"/>
      <c r="BT88" s="99"/>
      <c r="BU88" s="99"/>
      <c r="BV88" s="99"/>
      <c r="BW88" s="99"/>
      <c r="BX88" s="99"/>
      <c r="BY88" s="99"/>
      <c r="BZ88" s="99"/>
      <c r="CA88" s="99"/>
      <c r="CB88" s="99"/>
      <c r="CC88" s="99"/>
      <c r="CD88" s="99"/>
      <c r="CE88" s="99"/>
      <c r="CF88" s="99"/>
      <c r="CG88" s="99"/>
      <c r="CH88" s="99"/>
      <c r="CI88" s="99"/>
      <c r="CJ88" s="99"/>
      <c r="CK88" s="99"/>
      <c r="CL88" s="99"/>
      <c r="CM88" s="99"/>
      <c r="CN88" s="99"/>
      <c r="CO88" s="99"/>
      <c r="CP88" s="99"/>
      <c r="CQ88" s="99"/>
      <c r="CR88" s="99"/>
      <c r="CS88" s="99"/>
      <c r="CT88" s="99"/>
      <c r="CU88" s="99"/>
      <c r="CV88" s="99"/>
      <c r="CW88" s="99"/>
      <c r="CX88" s="99"/>
      <c r="CY88" s="99"/>
      <c r="CZ88" s="99"/>
      <c r="DA88" s="99"/>
      <c r="DB88" s="99"/>
      <c r="DC88" s="99"/>
      <c r="DD88" s="99"/>
      <c r="DE88" s="99"/>
      <c r="DF88" s="99"/>
      <c r="DG88" s="99"/>
      <c r="DH88" s="99"/>
      <c r="DI88" s="99"/>
      <c r="DJ88" s="99"/>
      <c r="DK88" s="99"/>
      <c r="DL88" s="99"/>
      <c r="DM88" s="99"/>
      <c r="DN88" s="99"/>
      <c r="DO88" s="99"/>
      <c r="DP88" s="99"/>
      <c r="DQ88" s="99"/>
      <c r="DR88" s="99"/>
      <c r="DS88" s="99"/>
      <c r="DT88" s="99"/>
      <c r="DU88" s="99"/>
      <c r="DV88" s="99"/>
      <c r="DW88" s="99"/>
      <c r="DX88" s="99"/>
      <c r="DY88" s="99"/>
      <c r="DZ88" s="99"/>
      <c r="EA88" s="99"/>
      <c r="EB88" s="99"/>
      <c r="EC88" s="99"/>
      <c r="ED88" s="99"/>
      <c r="EE88" s="99"/>
      <c r="EF88" s="99"/>
      <c r="EG88" s="99"/>
      <c r="EH88" s="99"/>
      <c r="EI88" s="99"/>
      <c r="EJ88" s="99"/>
      <c r="EK88" s="99"/>
      <c r="EL88" s="99"/>
      <c r="EM88" s="99"/>
      <c r="EN88" s="99"/>
      <c r="EO88" s="99"/>
      <c r="EP88" s="99"/>
      <c r="EQ88" s="99"/>
      <c r="ER88" s="99"/>
      <c r="ES88" s="99"/>
      <c r="ET88" s="99"/>
      <c r="EU88" s="99"/>
      <c r="EV88" s="99"/>
      <c r="EW88" s="99"/>
      <c r="EX88" s="99"/>
      <c r="EY88" s="99"/>
      <c r="EZ88" s="99"/>
      <c r="FA88" s="99"/>
      <c r="FB88" s="99"/>
      <c r="FC88" s="99"/>
      <c r="FD88" s="99"/>
      <c r="FE88" s="99"/>
      <c r="FF88" s="99"/>
      <c r="FG88" s="99"/>
      <c r="FH88" s="99"/>
      <c r="FI88" s="99"/>
      <c r="FJ88" s="99"/>
      <c r="FK88" s="99"/>
      <c r="FL88" s="99"/>
      <c r="FM88" s="99"/>
      <c r="FN88" s="99"/>
      <c r="FO88" s="99"/>
      <c r="FP88" s="99"/>
      <c r="FQ88" s="99"/>
      <c r="FR88" s="99"/>
      <c r="FS88" s="99"/>
      <c r="FT88" s="99"/>
      <c r="FU88" s="99"/>
      <c r="FV88" s="99"/>
      <c r="FW88" s="99"/>
      <c r="FX88" s="99"/>
      <c r="FY88" s="99"/>
      <c r="FZ88" s="99"/>
      <c r="GA88" s="99"/>
      <c r="GB88" s="99"/>
      <c r="GC88" s="99"/>
      <c r="GD88" s="99"/>
      <c r="GE88" s="99"/>
      <c r="GF88" s="99"/>
      <c r="GG88" s="99"/>
      <c r="GH88" s="99"/>
      <c r="GI88" s="99"/>
      <c r="GJ88" s="99"/>
      <c r="GK88" s="99"/>
      <c r="GL88" s="99"/>
      <c r="GM88" s="99"/>
      <c r="GN88" s="99"/>
      <c r="GO88" s="99"/>
      <c r="GP88" s="99"/>
      <c r="GQ88" s="99"/>
      <c r="GR88" s="99"/>
      <c r="GS88" s="99"/>
      <c r="GT88" s="99"/>
      <c r="GU88" s="99"/>
      <c r="GV88" s="99"/>
      <c r="GW88" s="99"/>
      <c r="GX88" s="99"/>
      <c r="GY88" s="99"/>
      <c r="GZ88" s="99"/>
      <c r="HA88" s="99"/>
      <c r="HB88" s="99"/>
      <c r="HC88" s="99"/>
      <c r="HD88" s="99"/>
      <c r="HE88" s="99"/>
      <c r="HF88" s="99"/>
      <c r="HG88" s="99"/>
      <c r="HH88" s="99"/>
      <c r="HI88" s="99"/>
      <c r="HJ88" s="99"/>
      <c r="HK88" s="99"/>
      <c r="HL88" s="99"/>
      <c r="HM88" s="99"/>
      <c r="HN88" s="99"/>
      <c r="HO88" s="99"/>
      <c r="HP88" s="99"/>
      <c r="HQ88" s="99"/>
      <c r="HR88" s="99"/>
      <c r="HS88" s="99"/>
      <c r="HT88" s="99"/>
      <c r="HU88" s="99"/>
      <c r="HV88" s="99"/>
      <c r="HW88" s="99"/>
      <c r="HX88" s="99"/>
      <c r="HY88" s="99"/>
      <c r="HZ88" s="99"/>
      <c r="IA88" s="99"/>
      <c r="IB88" s="99"/>
      <c r="IC88" s="99"/>
      <c r="ID88" s="99"/>
      <c r="IE88" s="99"/>
      <c r="IF88" s="99"/>
      <c r="IG88" s="99"/>
      <c r="IH88" s="99"/>
      <c r="II88" s="99"/>
      <c r="IJ88" s="99"/>
      <c r="IK88" s="99"/>
      <c r="IL88" s="99"/>
      <c r="IM88" s="99"/>
      <c r="IN88" s="99"/>
      <c r="IO88" s="99"/>
      <c r="IP88" s="99"/>
      <c r="IQ88" s="99"/>
      <c r="IR88" s="99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/>
      <c r="JN88" s="15"/>
      <c r="JO88" s="15"/>
      <c r="JP88" s="15"/>
      <c r="JQ88" s="15"/>
      <c r="JR88" s="15"/>
      <c r="JS88" s="15"/>
      <c r="JT88" s="15"/>
      <c r="JU88" s="15"/>
      <c r="JV88" s="15"/>
      <c r="JW88" s="15"/>
      <c r="JX88" s="15"/>
      <c r="JY88" s="15"/>
      <c r="JZ88" s="15"/>
      <c r="KA88" s="15"/>
      <c r="KB88" s="15"/>
      <c r="KC88" s="15"/>
      <c r="KD88" s="15"/>
      <c r="KE88" s="15"/>
      <c r="KF88" s="15"/>
      <c r="KG88" s="15"/>
      <c r="KH88" s="15"/>
      <c r="KI88" s="15"/>
      <c r="KJ88" s="15"/>
      <c r="KK88" s="15"/>
      <c r="KL88" s="15"/>
      <c r="KM88" s="15"/>
      <c r="KN88" s="15"/>
      <c r="KO88" s="15"/>
      <c r="KP88" s="15"/>
      <c r="KQ88" s="15"/>
      <c r="KR88" s="15"/>
      <c r="KS88" s="15"/>
      <c r="KT88" s="15"/>
      <c r="KU88" s="15"/>
      <c r="KV88" s="15"/>
      <c r="KW88" s="15"/>
      <c r="KX88" s="15"/>
      <c r="KY88" s="15"/>
      <c r="KZ88" s="15"/>
      <c r="LA88" s="15"/>
      <c r="LB88" s="15"/>
      <c r="LC88" s="15"/>
      <c r="LD88" s="15"/>
      <c r="LE88" s="15"/>
      <c r="LF88" s="15"/>
      <c r="LG88" s="15"/>
      <c r="LH88" s="15"/>
      <c r="LI88" s="15"/>
      <c r="LJ88" s="15"/>
      <c r="LK88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T77"/>
  <sheetViews>
    <sheetView workbookViewId="0" showGridLines="0" defaultGridColor="1"/>
  </sheetViews>
  <sheetFormatPr defaultColWidth="9.16667" defaultRowHeight="14.5" customHeight="1" outlineLevelRow="0" outlineLevelCol="0"/>
  <cols>
    <col min="1" max="1" width="15" style="100" customWidth="1"/>
    <col min="2" max="2" width="25" style="100" customWidth="1"/>
    <col min="3" max="4" width="9.17188" style="100" customWidth="1"/>
    <col min="5" max="5" width="50.8516" style="100" customWidth="1"/>
    <col min="6" max="8" width="18.1719" style="100" customWidth="1"/>
    <col min="9" max="10" width="17.1719" style="100" customWidth="1"/>
    <col min="11" max="11" width="16.5" style="100" customWidth="1"/>
    <col min="12" max="12" width="14.5" style="100" customWidth="1"/>
    <col min="13" max="13" width="14.8516" style="100" customWidth="1"/>
    <col min="14" max="14" width="14.5" style="100" customWidth="1"/>
    <col min="15" max="15" width="15.1719" style="100" customWidth="1"/>
    <col min="16" max="16" width="14.1719" style="100" customWidth="1"/>
    <col min="17" max="39" width="13" style="100" customWidth="1"/>
    <col min="40" max="41" width="12.5" style="100" customWidth="1"/>
    <col min="42" max="42" width="12.1719" style="100" customWidth="1"/>
    <col min="43" max="43" width="13" style="100" customWidth="1"/>
    <col min="44" max="46" width="12.5" style="100" customWidth="1"/>
    <col min="47" max="16384" width="9.17188" style="100" customWidth="1"/>
  </cols>
  <sheetData>
    <row r="1" ht="18.5" customHeight="1">
      <c r="A1" t="s" s="32">
        <v>323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4"/>
    </row>
    <row r="2" ht="18.5" customHeight="1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9"/>
    </row>
    <row r="3" ht="14.5" customHeight="1">
      <c r="A3" t="s" s="33">
        <v>65</v>
      </c>
      <c r="B3" t="s" s="21">
        <v>66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9"/>
    </row>
    <row r="4" ht="18.5" customHeight="1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9"/>
    </row>
    <row r="5" ht="18.5" customHeight="1">
      <c r="A5" s="1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9"/>
    </row>
    <row r="6" ht="18.5" customHeight="1">
      <c r="A6" s="13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9"/>
    </row>
    <row r="7" ht="18.5" customHeight="1">
      <c r="A7" s="13"/>
      <c r="B7" s="12"/>
      <c r="C7" s="12"/>
      <c r="D7" s="12"/>
      <c r="E7" t="s" s="34">
        <v>324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9"/>
    </row>
    <row r="8" ht="18.5" customHeight="1">
      <c r="A8" s="13"/>
      <c r="B8" s="12"/>
      <c r="C8" s="12"/>
      <c r="D8" s="12"/>
      <c r="E8" s="12"/>
      <c r="F8" s="51">
        <v>2010</v>
      </c>
      <c r="G8" s="51">
        <v>2011</v>
      </c>
      <c r="H8" s="51">
        <v>2012</v>
      </c>
      <c r="I8" s="51">
        <v>2013</v>
      </c>
      <c r="J8" s="51">
        <v>2014</v>
      </c>
      <c r="K8" s="51">
        <v>2015</v>
      </c>
      <c r="L8" s="51">
        <v>2016</v>
      </c>
      <c r="M8" s="51">
        <v>2017</v>
      </c>
      <c r="N8" s="51">
        <v>2018</v>
      </c>
      <c r="O8" s="51">
        <v>2019</v>
      </c>
      <c r="P8" s="51">
        <v>2020</v>
      </c>
      <c r="Q8" s="51">
        <v>2021</v>
      </c>
      <c r="R8" s="51">
        <v>2022</v>
      </c>
      <c r="S8" s="51">
        <v>2023</v>
      </c>
      <c r="T8" s="51">
        <v>2024</v>
      </c>
      <c r="U8" s="51">
        <v>2025</v>
      </c>
      <c r="V8" s="51">
        <v>2026</v>
      </c>
      <c r="W8" s="51">
        <v>2027</v>
      </c>
      <c r="X8" s="51">
        <v>2028</v>
      </c>
      <c r="Y8" s="51">
        <v>2029</v>
      </c>
      <c r="Z8" s="51">
        <v>2030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9"/>
    </row>
    <row r="9" ht="18.5" customHeight="1">
      <c r="A9" s="13"/>
      <c r="B9" s="12"/>
      <c r="C9" s="12"/>
      <c r="D9" s="12"/>
      <c r="E9" t="s" s="21">
        <v>299</v>
      </c>
      <c r="F9" s="37">
        <v>1.20429108536711</v>
      </c>
      <c r="G9" s="37">
        <v>1.21667056210308</v>
      </c>
      <c r="H9" s="37">
        <v>1.2491161832314</v>
      </c>
      <c r="I9" s="37">
        <v>1.2497995539817</v>
      </c>
      <c r="J9" s="37">
        <v>1.2584080366185</v>
      </c>
      <c r="K9" s="37">
        <v>1.24558986699645</v>
      </c>
      <c r="L9" s="37">
        <v>1.23055438687709</v>
      </c>
      <c r="M9" s="37">
        <v>1.23382547793758</v>
      </c>
      <c r="N9" s="37">
        <v>1.23916467200909</v>
      </c>
      <c r="O9" s="37">
        <v>1.24613695075985</v>
      </c>
      <c r="P9" s="37">
        <v>1.24205447468167</v>
      </c>
      <c r="Q9" s="37">
        <v>1.24293506230944</v>
      </c>
      <c r="R9" s="37">
        <v>1.21374193120046</v>
      </c>
      <c r="S9" s="37">
        <v>1.19108092636814</v>
      </c>
      <c r="T9" s="37">
        <v>1.18637727628984</v>
      </c>
      <c r="U9" s="37"/>
      <c r="V9" s="37"/>
      <c r="W9" s="37"/>
      <c r="X9" s="37"/>
      <c r="Y9" s="37"/>
      <c r="Z9" s="37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9"/>
    </row>
    <row r="10" ht="18.5" customHeight="1">
      <c r="A10" s="13"/>
      <c r="B10" s="12"/>
      <c r="C10" s="12"/>
      <c r="D10" s="12"/>
      <c r="E10" t="s" s="21">
        <v>325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>
        <v>1.18892733116597</v>
      </c>
      <c r="T10" s="37">
        <v>1.16788488477968</v>
      </c>
      <c r="U10" s="37">
        <v>1.15534293496684</v>
      </c>
      <c r="V10" s="37">
        <v>1.14836592684627</v>
      </c>
      <c r="W10" s="37">
        <v>1.14287684335741</v>
      </c>
      <c r="X10" s="37">
        <v>1.14286780442414</v>
      </c>
      <c r="Y10" s="37">
        <v>1.13847108705814</v>
      </c>
      <c r="Z10" s="37">
        <v>1.13245909773025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9"/>
    </row>
    <row r="11" ht="18.5" customHeight="1">
      <c r="A11" s="13"/>
      <c r="B11" s="12"/>
      <c r="C11" s="12"/>
      <c r="D11" s="12"/>
      <c r="E11" t="s" s="21">
        <v>326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>
        <v>1.19463430935858</v>
      </c>
      <c r="T11" s="37">
        <v>1.18572985175521</v>
      </c>
      <c r="U11" s="37">
        <v>1.18571816619621</v>
      </c>
      <c r="V11" s="37">
        <v>1.18580733011643</v>
      </c>
      <c r="W11" s="37">
        <v>1.18198543825958</v>
      </c>
      <c r="X11" s="37">
        <v>1.18193507419556</v>
      </c>
      <c r="Y11" s="37">
        <v>1.17044265471753</v>
      </c>
      <c r="Z11" s="37">
        <v>1.16003689407183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9"/>
    </row>
    <row r="12" ht="18.5" customHeight="1">
      <c r="A12" s="13"/>
      <c r="B12" s="12"/>
      <c r="C12" s="12"/>
      <c r="D12" s="12"/>
      <c r="E12" t="s" s="21">
        <v>327</v>
      </c>
      <c r="F12" s="37">
        <v>1.11044293014383</v>
      </c>
      <c r="G12" s="37">
        <v>1.11044293014383</v>
      </c>
      <c r="H12" s="37">
        <v>1.11044293014383</v>
      </c>
      <c r="I12" s="37">
        <v>1.11044293014383</v>
      </c>
      <c r="J12" s="37">
        <v>1.11044293014383</v>
      </c>
      <c r="K12" s="37">
        <v>1.11044293014383</v>
      </c>
      <c r="L12" s="37">
        <v>1.11044293014383</v>
      </c>
      <c r="M12" s="37">
        <v>1.11044293014383</v>
      </c>
      <c r="N12" s="37">
        <v>1.11044293014383</v>
      </c>
      <c r="O12" s="37">
        <v>1.11044293014383</v>
      </c>
      <c r="P12" s="37">
        <v>1.11044293014383</v>
      </c>
      <c r="Q12" s="37">
        <v>1.11044293014383</v>
      </c>
      <c r="R12" s="37">
        <v>1.11044293014383</v>
      </c>
      <c r="S12" s="37">
        <v>1.11044293014383</v>
      </c>
      <c r="T12" s="37">
        <v>1.11044293014383</v>
      </c>
      <c r="U12" s="37">
        <v>1.11044293014383</v>
      </c>
      <c r="V12" s="37">
        <v>1.11044293014383</v>
      </c>
      <c r="W12" s="37">
        <v>1.11044293014383</v>
      </c>
      <c r="X12" s="37">
        <v>1.11044293014383</v>
      </c>
      <c r="Y12" s="37">
        <v>1.11044293014383</v>
      </c>
      <c r="Z12" s="37">
        <v>1.11044293014383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9"/>
    </row>
    <row r="13" ht="18.5" customHeight="1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9"/>
    </row>
    <row r="14" ht="18.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9"/>
    </row>
    <row r="15" ht="18.5" customHeight="1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9"/>
    </row>
    <row r="16" ht="18.5" customHeight="1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9"/>
    </row>
    <row r="17" ht="18.5" customHeight="1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9"/>
    </row>
    <row r="18" ht="18.5" customHeight="1">
      <c r="A18" s="13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9"/>
    </row>
    <row r="19" ht="14.5" customHeight="1">
      <c r="A19" t="s" s="33">
        <v>67</v>
      </c>
      <c r="B19" t="s" s="21">
        <v>68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9"/>
    </row>
    <row r="20" ht="18.5" customHeight="1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9"/>
    </row>
    <row r="21" ht="18.5" customHeight="1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9"/>
    </row>
    <row r="22" ht="18.5" customHeight="1">
      <c r="A22" s="13"/>
      <c r="B22" s="12"/>
      <c r="C22" s="12"/>
      <c r="D22" s="12"/>
      <c r="E22" t="s" s="34">
        <v>328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9"/>
    </row>
    <row r="23" ht="18.5" customHeight="1">
      <c r="A23" s="13"/>
      <c r="B23" s="12"/>
      <c r="C23" s="12"/>
      <c r="D23" s="12"/>
      <c r="E23" s="101"/>
      <c r="F23" s="51">
        <v>2010</v>
      </c>
      <c r="G23" s="51">
        <v>2011</v>
      </c>
      <c r="H23" s="51">
        <v>2012</v>
      </c>
      <c r="I23" s="51">
        <v>2013</v>
      </c>
      <c r="J23" s="51">
        <v>2014</v>
      </c>
      <c r="K23" s="51">
        <v>2015</v>
      </c>
      <c r="L23" s="51">
        <v>2016</v>
      </c>
      <c r="M23" s="51">
        <v>2017</v>
      </c>
      <c r="N23" s="51">
        <v>2018</v>
      </c>
      <c r="O23" s="51">
        <v>2019</v>
      </c>
      <c r="P23" s="51">
        <v>2020</v>
      </c>
      <c r="Q23" s="51">
        <v>2021</v>
      </c>
      <c r="R23" s="51">
        <v>2022</v>
      </c>
      <c r="S23" s="51">
        <v>2023</v>
      </c>
      <c r="T23" s="51">
        <v>2024</v>
      </c>
      <c r="U23" s="51">
        <v>2025</v>
      </c>
      <c r="V23" s="51">
        <v>2026</v>
      </c>
      <c r="W23" s="51">
        <v>2027</v>
      </c>
      <c r="X23" s="51">
        <v>2028</v>
      </c>
      <c r="Y23" s="51">
        <v>2029</v>
      </c>
      <c r="Z23" s="51">
        <v>2030</v>
      </c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102"/>
    </row>
    <row r="24" ht="14.5" customHeight="1">
      <c r="A24" s="13"/>
      <c r="B24" s="12"/>
      <c r="C24" s="12"/>
      <c r="D24" s="12"/>
      <c r="E24" t="s" s="21">
        <v>299</v>
      </c>
      <c r="F24" s="37">
        <v>5.91545</v>
      </c>
      <c r="G24" s="37">
        <v>6.1745</v>
      </c>
      <c r="H24" s="37">
        <v>6.44568</v>
      </c>
      <c r="I24" s="37">
        <v>6.4836</v>
      </c>
      <c r="J24" s="37">
        <v>6.69833</v>
      </c>
      <c r="K24" s="37">
        <v>6.48554</v>
      </c>
      <c r="L24" s="37">
        <v>6.6188</v>
      </c>
      <c r="M24" s="37">
        <v>6.52235</v>
      </c>
      <c r="N24" s="37">
        <v>6.38593</v>
      </c>
      <c r="O24" s="37">
        <v>6.3614</v>
      </c>
      <c r="P24" s="37">
        <v>6.20022</v>
      </c>
      <c r="Q24" s="37">
        <v>6.18544</v>
      </c>
      <c r="R24" s="37">
        <v>5.93003</v>
      </c>
      <c r="S24" s="37">
        <v>5.88463</v>
      </c>
      <c r="T24" s="37">
        <v>5.837</v>
      </c>
      <c r="U24" s="37"/>
      <c r="V24" s="37"/>
      <c r="W24" s="37"/>
      <c r="X24" s="37"/>
      <c r="Y24" s="37"/>
      <c r="Z24" s="37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9"/>
    </row>
    <row r="25" ht="14.5" customHeight="1">
      <c r="A25" s="13"/>
      <c r="B25" s="12"/>
      <c r="C25" s="12"/>
      <c r="D25" s="12"/>
      <c r="E25" t="s" s="21">
        <v>325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86">
        <v>5.930033</v>
      </c>
      <c r="S25" s="86">
        <v>5.884627</v>
      </c>
      <c r="T25" s="86">
        <v>5.861088492</v>
      </c>
      <c r="U25" s="86">
        <v>5.814199784064</v>
      </c>
      <c r="V25" s="86">
        <v>5.76768618579149</v>
      </c>
      <c r="W25" s="86">
        <v>5.73884775486253</v>
      </c>
      <c r="X25" s="86">
        <v>5.73884775486247</v>
      </c>
      <c r="Y25" s="86">
        <v>5.71499964909937</v>
      </c>
      <c r="Z25" s="86">
        <v>5.70092237729453</v>
      </c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103"/>
    </row>
    <row r="26" ht="14.5" customHeight="1">
      <c r="A26" s="13"/>
      <c r="B26" s="12"/>
      <c r="C26" s="12"/>
      <c r="D26" s="12"/>
      <c r="E26" t="s" s="21">
        <v>326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86"/>
      <c r="S26" s="86">
        <v>5.884627</v>
      </c>
      <c r="T26" s="86">
        <v>5.884627</v>
      </c>
      <c r="U26" s="86">
        <v>5.89064420851074</v>
      </c>
      <c r="V26" s="86">
        <v>5.88852193122615</v>
      </c>
      <c r="W26" s="86">
        <v>5.88375018411586</v>
      </c>
      <c r="X26" s="86">
        <v>5.91093226921997</v>
      </c>
      <c r="Y26" s="86">
        <v>5.90825538137369</v>
      </c>
      <c r="Z26" s="86">
        <v>5.90825538137369</v>
      </c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103"/>
    </row>
    <row r="27" ht="14.5" customHeight="1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9"/>
    </row>
    <row r="28" ht="14.5" customHeight="1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9"/>
    </row>
    <row r="29" ht="14.5" customHeight="1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9"/>
    </row>
    <row r="30" ht="14.5" customHeight="1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9"/>
    </row>
    <row r="31" ht="14.5" customHeight="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9"/>
    </row>
    <row r="32" ht="14.5" customHeight="1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9"/>
    </row>
    <row r="33" ht="14.5" customHeight="1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9"/>
    </row>
    <row r="34" ht="14.5" customHeight="1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9"/>
    </row>
    <row r="35" ht="14.5" customHeight="1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9"/>
    </row>
    <row r="36" ht="14.5" customHeight="1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9"/>
    </row>
    <row r="37" ht="14.5" customHeight="1">
      <c r="A37" t="s" s="33">
        <v>69</v>
      </c>
      <c r="B37" t="s" s="21">
        <v>70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9"/>
    </row>
    <row r="38" ht="14.5" customHeight="1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9"/>
    </row>
    <row r="39" ht="14.5" customHeight="1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9"/>
    </row>
    <row r="40" ht="14.5" customHeight="1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9"/>
    </row>
    <row r="41" ht="14.5" customHeight="1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9"/>
    </row>
    <row r="42" ht="18.5" customHeight="1">
      <c r="A42" s="13"/>
      <c r="B42" s="12"/>
      <c r="C42" s="12"/>
      <c r="D42" s="12"/>
      <c r="E42" t="s" s="34">
        <v>329</v>
      </c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9"/>
    </row>
    <row r="43" ht="18.5" customHeight="1">
      <c r="A43" s="13"/>
      <c r="B43" s="12"/>
      <c r="C43" s="12"/>
      <c r="D43" s="12"/>
      <c r="E43" s="101"/>
      <c r="F43" s="51">
        <v>2010</v>
      </c>
      <c r="G43" s="51">
        <v>2011</v>
      </c>
      <c r="H43" s="51">
        <v>2012</v>
      </c>
      <c r="I43" s="51">
        <v>2013</v>
      </c>
      <c r="J43" s="51">
        <v>2014</v>
      </c>
      <c r="K43" s="51">
        <v>2015</v>
      </c>
      <c r="L43" s="51">
        <v>2016</v>
      </c>
      <c r="M43" s="51">
        <v>2017</v>
      </c>
      <c r="N43" s="51">
        <v>2018</v>
      </c>
      <c r="O43" s="51">
        <v>2019</v>
      </c>
      <c r="P43" s="51">
        <v>2020</v>
      </c>
      <c r="Q43" s="51">
        <v>2021</v>
      </c>
      <c r="R43" s="51">
        <v>2022</v>
      </c>
      <c r="S43" s="51">
        <v>2023</v>
      </c>
      <c r="T43" s="51">
        <v>2024</v>
      </c>
      <c r="U43" s="51">
        <v>2025</v>
      </c>
      <c r="V43" s="51">
        <v>2026</v>
      </c>
      <c r="W43" s="51">
        <v>2027</v>
      </c>
      <c r="X43" s="51">
        <v>2028</v>
      </c>
      <c r="Y43" s="51">
        <v>2029</v>
      </c>
      <c r="Z43" s="51">
        <v>2030</v>
      </c>
      <c r="AA43" s="28"/>
      <c r="AB43" s="28"/>
      <c r="AC43" s="28"/>
      <c r="AD43" s="28"/>
      <c r="AE43" s="28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9"/>
    </row>
    <row r="44" ht="14.5" customHeight="1">
      <c r="A44" s="13"/>
      <c r="B44" s="12"/>
      <c r="C44" s="12"/>
      <c r="D44" s="12"/>
      <c r="E44" t="s" s="21">
        <v>299</v>
      </c>
      <c r="F44" s="37">
        <v>52.30521</v>
      </c>
      <c r="G44" s="37">
        <v>50.36438</v>
      </c>
      <c r="H44" s="37">
        <v>49.93477</v>
      </c>
      <c r="I44" s="37">
        <v>49.27936</v>
      </c>
      <c r="J44" s="37">
        <v>48.1527</v>
      </c>
      <c r="K44" s="37">
        <v>46.85698</v>
      </c>
      <c r="L44" s="37">
        <v>45.24892</v>
      </c>
      <c r="M44" s="37">
        <v>45.60699</v>
      </c>
      <c r="N44" s="37">
        <v>45.90205</v>
      </c>
      <c r="O44" s="37">
        <v>45.67192</v>
      </c>
      <c r="P44" s="37">
        <v>45.44179</v>
      </c>
      <c r="Q44" s="37">
        <v>45.55694</v>
      </c>
      <c r="R44" s="37">
        <v>44.238477</v>
      </c>
      <c r="S44" s="37">
        <v>42.629437</v>
      </c>
      <c r="T44" s="37">
        <v>41.980216</v>
      </c>
      <c r="U44" s="37"/>
      <c r="V44" s="37"/>
      <c r="W44" s="37"/>
      <c r="X44" s="37"/>
      <c r="Y44" s="37"/>
      <c r="Z44" s="37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9"/>
    </row>
    <row r="45" ht="14.5" customHeight="1">
      <c r="A45" s="13"/>
      <c r="B45" s="12"/>
      <c r="C45" s="12"/>
      <c r="D45" s="12"/>
      <c r="E45" t="s" s="21">
        <v>325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>
        <v>42.629437</v>
      </c>
      <c r="T45" s="37">
        <v>41.06</v>
      </c>
      <c r="U45" s="37">
        <v>41.5036493890289</v>
      </c>
      <c r="V45" s="37">
        <v>41.1914514442621</v>
      </c>
      <c r="W45" s="37">
        <v>40.694129538805</v>
      </c>
      <c r="X45" s="37">
        <v>40.292199420101</v>
      </c>
      <c r="Y45" s="86">
        <v>40.1176624336822</v>
      </c>
      <c r="Z45" s="86">
        <v>39.9107007080495</v>
      </c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103"/>
    </row>
    <row r="46" ht="14.5" customHeight="1">
      <c r="A46" s="13"/>
      <c r="B46" s="12"/>
      <c r="C46" s="12"/>
      <c r="D46" s="12"/>
      <c r="E46" t="s" s="21">
        <v>326</v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>
        <v>42.629437</v>
      </c>
      <c r="T46" s="37">
        <v>41.0599996878</v>
      </c>
      <c r="U46" s="37">
        <v>41.584191285</v>
      </c>
      <c r="V46" s="37">
        <v>41.414062785</v>
      </c>
      <c r="W46" s="37">
        <v>41.2271576582934</v>
      </c>
      <c r="X46" s="37">
        <v>40.9358137931128</v>
      </c>
      <c r="Y46" s="86">
        <v>40.6104593472167</v>
      </c>
      <c r="Z46" s="86">
        <v>40.3827543082325</v>
      </c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103"/>
    </row>
    <row r="47" ht="14.5" customHeight="1">
      <c r="A47" s="1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9"/>
    </row>
    <row r="48" ht="14.5" customHeight="1">
      <c r="A48" s="1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9"/>
    </row>
    <row r="49" ht="14.5" customHeight="1">
      <c r="A49" s="1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9"/>
    </row>
    <row r="50" ht="14.5" customHeight="1">
      <c r="A50" s="1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9"/>
    </row>
    <row r="51" ht="14.5" customHeight="1">
      <c r="A51" s="1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9"/>
    </row>
    <row r="52" ht="14.5" customHeight="1">
      <c r="A52" s="1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9"/>
    </row>
    <row r="53" ht="14.5" customHeight="1">
      <c r="A53" s="1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9"/>
    </row>
    <row r="54" ht="14.5" customHeight="1">
      <c r="A54" s="1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9"/>
    </row>
    <row r="55" ht="14.5" customHeight="1">
      <c r="A55" s="1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9"/>
    </row>
    <row r="56" ht="14.5" customHeight="1">
      <c r="A56" s="1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9"/>
    </row>
    <row r="57" ht="14.5" customHeight="1">
      <c r="A57" s="1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9"/>
    </row>
    <row r="58" ht="14.5" customHeight="1">
      <c r="A58" t="s" s="33">
        <v>71</v>
      </c>
      <c r="B58" t="s" s="21">
        <v>72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9"/>
    </row>
    <row r="59" ht="14.5" customHeight="1">
      <c r="A59" s="1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9"/>
    </row>
    <row r="60" ht="14.5" customHeight="1">
      <c r="A60" s="1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9"/>
    </row>
    <row r="61" ht="14.5" customHeight="1">
      <c r="A61" s="1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9"/>
    </row>
    <row r="62" ht="14.5" customHeight="1">
      <c r="A62" s="13"/>
      <c r="B62" s="12"/>
      <c r="C62" s="12"/>
      <c r="D62" s="12"/>
      <c r="E62" t="s" s="34">
        <v>330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9"/>
    </row>
    <row r="63" ht="18.5" customHeight="1">
      <c r="A63" s="13"/>
      <c r="B63" s="12"/>
      <c r="C63" s="12"/>
      <c r="D63" s="12"/>
      <c r="E63" s="101"/>
      <c r="F63" s="51">
        <v>2010</v>
      </c>
      <c r="G63" s="51">
        <v>2011</v>
      </c>
      <c r="H63" s="51">
        <v>2012</v>
      </c>
      <c r="I63" s="51">
        <v>2013</v>
      </c>
      <c r="J63" s="51">
        <v>2014</v>
      </c>
      <c r="K63" s="51">
        <v>2015</v>
      </c>
      <c r="L63" s="51">
        <v>2016</v>
      </c>
      <c r="M63" s="51">
        <v>2017</v>
      </c>
      <c r="N63" s="51">
        <v>2018</v>
      </c>
      <c r="O63" s="51">
        <v>2019</v>
      </c>
      <c r="P63" s="51">
        <v>2020</v>
      </c>
      <c r="Q63" s="51">
        <v>2021</v>
      </c>
      <c r="R63" s="51">
        <v>2022</v>
      </c>
      <c r="S63" s="51">
        <v>2023</v>
      </c>
      <c r="T63" s="51">
        <v>2024</v>
      </c>
      <c r="U63" s="51">
        <v>2025</v>
      </c>
      <c r="V63" s="51">
        <v>2026</v>
      </c>
      <c r="W63" s="51">
        <v>2027</v>
      </c>
      <c r="X63" s="51">
        <v>2028</v>
      </c>
      <c r="Y63" s="51">
        <v>2029</v>
      </c>
      <c r="Z63" s="51">
        <v>2030</v>
      </c>
      <c r="AA63" s="28"/>
      <c r="AB63" s="28"/>
      <c r="AC63" s="28"/>
      <c r="AD63" s="28"/>
      <c r="AE63" s="28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9"/>
    </row>
    <row r="64" ht="14.5" customHeight="1">
      <c r="A64" s="13"/>
      <c r="B64" s="12"/>
      <c r="C64" s="12"/>
      <c r="D64" s="12"/>
      <c r="E64" t="s" s="21">
        <v>299</v>
      </c>
      <c r="F64" s="42">
        <v>341.000000140222</v>
      </c>
      <c r="G64" s="42">
        <v>367.000000064461</v>
      </c>
      <c r="H64" s="42">
        <v>362.999999907685</v>
      </c>
      <c r="I64" s="42">
        <v>369.999999606278</v>
      </c>
      <c r="J64" s="42">
        <v>404.999999991536</v>
      </c>
      <c r="K64" s="42">
        <v>428.999999647024</v>
      </c>
      <c r="L64" s="42">
        <v>431.999999680279</v>
      </c>
      <c r="M64" s="42">
        <v>440.935362346890</v>
      </c>
      <c r="N64" s="42">
        <v>458.000000019759</v>
      </c>
      <c r="O64" s="42">
        <v>452.106321593091</v>
      </c>
      <c r="P64" s="42">
        <v>470.000000237797</v>
      </c>
      <c r="Q64" s="42">
        <v>441.000000029482</v>
      </c>
      <c r="R64" s="42">
        <v>399</v>
      </c>
      <c r="S64" s="42">
        <v>369</v>
      </c>
      <c r="T64" s="54">
        <v>387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9"/>
    </row>
    <row r="65" ht="14.5" customHeight="1">
      <c r="A65" s="13"/>
      <c r="B65" s="12"/>
      <c r="C65" s="12"/>
      <c r="D65" s="12"/>
      <c r="E65" t="s" s="21">
        <v>325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76">
        <v>392</v>
      </c>
      <c r="T65" s="76">
        <v>432.1825195114</v>
      </c>
      <c r="U65" s="76">
        <v>431.546525869318</v>
      </c>
      <c r="V65" s="76">
        <v>430.099047290803</v>
      </c>
      <c r="W65" s="76">
        <v>428.639334419946</v>
      </c>
      <c r="X65" s="76">
        <v>425.460086381812</v>
      </c>
      <c r="Y65" s="76">
        <v>422.161397395472</v>
      </c>
      <c r="Z65" s="76">
        <v>418.789471160755</v>
      </c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104"/>
    </row>
    <row r="66" ht="14.5" customHeight="1">
      <c r="A66" s="13"/>
      <c r="B66" s="12"/>
      <c r="C66" s="12"/>
      <c r="D66" s="12"/>
      <c r="E66" t="s" s="21">
        <v>326</v>
      </c>
      <c r="F66" s="37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42"/>
      <c r="S66" s="42">
        <v>375.999999924755</v>
      </c>
      <c r="T66" s="42">
        <v>375.759595879313</v>
      </c>
      <c r="U66" s="42">
        <v>375.091831056230</v>
      </c>
      <c r="V66" s="42">
        <v>374.817770770389</v>
      </c>
      <c r="W66" s="42">
        <v>374.497200345517</v>
      </c>
      <c r="X66" s="42">
        <v>374.118032175349</v>
      </c>
      <c r="Y66" s="42">
        <v>373.754486199753</v>
      </c>
      <c r="Z66" s="42">
        <v>373.311878621326</v>
      </c>
      <c r="AA66" s="42"/>
      <c r="AB66" s="42"/>
      <c r="AC66" s="42"/>
      <c r="AD66" s="42"/>
      <c r="AE66" s="4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9"/>
    </row>
    <row r="67" ht="14.5" customHeight="1">
      <c r="A67" s="13"/>
      <c r="B67" s="12"/>
      <c r="C67" s="12"/>
      <c r="D67" s="12"/>
      <c r="E67" t="s" s="21">
        <v>176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54">
        <v>395</v>
      </c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9"/>
    </row>
    <row r="68" ht="14.5" customHeight="1">
      <c r="A68" s="1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9"/>
    </row>
    <row r="69" ht="14.5" customHeight="1">
      <c r="A69" s="1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9"/>
    </row>
    <row r="70" ht="14.5" customHeight="1">
      <c r="A70" s="1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9"/>
    </row>
    <row r="71" ht="14.5" customHeight="1">
      <c r="A71" s="1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9"/>
    </row>
    <row r="72" ht="14.5" customHeight="1">
      <c r="A72" s="1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9"/>
    </row>
    <row r="73" ht="14.5" customHeight="1">
      <c r="A73" s="1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9"/>
    </row>
    <row r="74" ht="14.5" customHeight="1">
      <c r="A74" s="1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9"/>
    </row>
    <row r="75" ht="14.5" customHeight="1">
      <c r="A75" s="1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9"/>
    </row>
    <row r="76" ht="14.5" customHeight="1">
      <c r="A76" s="1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9"/>
    </row>
    <row r="77" ht="14.5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AB116"/>
  <sheetViews>
    <sheetView workbookViewId="0" showGridLines="0" defaultGridColor="1"/>
  </sheetViews>
  <sheetFormatPr defaultColWidth="9.16667" defaultRowHeight="14.5" customHeight="1" outlineLevelRow="0" outlineLevelCol="0"/>
  <cols>
    <col min="1" max="1" width="15" style="105" customWidth="1"/>
    <col min="2" max="2" width="25" style="105" customWidth="1"/>
    <col min="3" max="6" width="9.17188" style="105" customWidth="1"/>
    <col min="7" max="7" width="32.1719" style="105" customWidth="1"/>
    <col min="8" max="10" width="18.1719" style="105" customWidth="1"/>
    <col min="11" max="12" width="17.1719" style="105" customWidth="1"/>
    <col min="13" max="13" width="16.5" style="105" customWidth="1"/>
    <col min="14" max="14" width="14.5" style="105" customWidth="1"/>
    <col min="15" max="15" width="14.8516" style="105" customWidth="1"/>
    <col min="16" max="16" width="14.5" style="105" customWidth="1"/>
    <col min="17" max="17" width="15.1719" style="105" customWidth="1"/>
    <col min="18" max="18" width="14.1719" style="105" customWidth="1"/>
    <col min="19" max="20" width="13" style="105" customWidth="1"/>
    <col min="21" max="21" width="13.8516" style="105" customWidth="1"/>
    <col min="22" max="28" width="13" style="105" customWidth="1"/>
    <col min="29" max="16384" width="9.17188" style="105" customWidth="1"/>
  </cols>
  <sheetData>
    <row r="1" ht="18.5" customHeight="1">
      <c r="A1" t="s" s="32">
        <v>331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4"/>
    </row>
    <row r="2" ht="18.5" customHeight="1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9"/>
    </row>
    <row r="3" ht="14.5" customHeight="1">
      <c r="A3" t="s" s="33">
        <v>74</v>
      </c>
      <c r="B3" t="s" s="21">
        <v>75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9"/>
    </row>
    <row r="4" ht="14.5" customHeight="1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9"/>
    </row>
    <row r="5" ht="14.5" customHeight="1">
      <c r="A5" s="1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9"/>
    </row>
    <row r="6" ht="18.5" customHeight="1">
      <c r="A6" s="13"/>
      <c r="B6" s="12"/>
      <c r="C6" s="12"/>
      <c r="D6" s="12"/>
      <c r="E6" s="12"/>
      <c r="F6" s="12"/>
      <c r="G6" s="12"/>
      <c r="H6" s="10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06"/>
      <c r="V6" s="12"/>
      <c r="W6" s="12"/>
      <c r="X6" s="12"/>
      <c r="Y6" s="12"/>
      <c r="Z6" s="12"/>
      <c r="AA6" s="12"/>
      <c r="AB6" s="9"/>
    </row>
    <row r="7" ht="16.5" customHeight="1">
      <c r="A7" s="13"/>
      <c r="B7" s="12"/>
      <c r="C7" s="12"/>
      <c r="D7" s="12"/>
      <c r="E7" s="12"/>
      <c r="F7" s="12"/>
      <c r="G7" t="s" s="107">
        <v>332</v>
      </c>
      <c r="H7" s="51">
        <v>2010</v>
      </c>
      <c r="I7" s="51">
        <v>2011</v>
      </c>
      <c r="J7" s="51">
        <v>2012</v>
      </c>
      <c r="K7" s="51">
        <v>2013</v>
      </c>
      <c r="L7" s="51">
        <v>2014</v>
      </c>
      <c r="M7" s="51">
        <v>2015</v>
      </c>
      <c r="N7" s="51">
        <v>2016</v>
      </c>
      <c r="O7" s="51">
        <v>2017</v>
      </c>
      <c r="P7" s="51">
        <v>2018</v>
      </c>
      <c r="Q7" s="51">
        <v>2019</v>
      </c>
      <c r="R7" s="51">
        <v>2020</v>
      </c>
      <c r="S7" s="51">
        <v>2021</v>
      </c>
      <c r="T7" s="51">
        <v>2022</v>
      </c>
      <c r="U7" s="51">
        <v>2023</v>
      </c>
      <c r="V7" s="51">
        <v>2024</v>
      </c>
      <c r="W7" s="28"/>
      <c r="X7" s="28"/>
      <c r="Y7" s="28"/>
      <c r="Z7" s="28"/>
      <c r="AA7" s="28"/>
      <c r="AB7" s="102"/>
    </row>
    <row r="8" ht="14.5" customHeight="1">
      <c r="A8" s="13"/>
      <c r="B8" s="12"/>
      <c r="C8" s="12"/>
      <c r="D8" s="12"/>
      <c r="E8" s="12"/>
      <c r="F8" s="12"/>
      <c r="G8" t="s" s="52">
        <v>333</v>
      </c>
      <c r="H8" s="108">
        <v>1.95163844512937</v>
      </c>
      <c r="I8" s="108">
        <v>1.85835055878022</v>
      </c>
      <c r="J8" s="108">
        <v>1.79221296925531</v>
      </c>
      <c r="K8" s="108">
        <v>1.74256640579589</v>
      </c>
      <c r="L8" s="108">
        <v>1.69619368518738</v>
      </c>
      <c r="M8" s="108">
        <v>1.65225685883207</v>
      </c>
      <c r="N8" s="108">
        <v>1.61357471845671</v>
      </c>
      <c r="O8" s="108">
        <v>1.57734796839213</v>
      </c>
      <c r="P8" s="108">
        <v>1.53029644072864</v>
      </c>
      <c r="Q8" s="108">
        <v>1.49274639874437</v>
      </c>
      <c r="R8" s="108">
        <v>1.45537641167365</v>
      </c>
      <c r="S8" s="108">
        <v>1.41149350934523</v>
      </c>
      <c r="T8" s="108">
        <v>1.38280161425562</v>
      </c>
      <c r="U8" s="108">
        <v>1.36197173404984</v>
      </c>
      <c r="V8" s="108">
        <v>1.34123235454405</v>
      </c>
      <c r="W8" s="12"/>
      <c r="X8" s="12"/>
      <c r="Y8" s="12"/>
      <c r="Z8" s="12"/>
      <c r="AA8" s="12"/>
      <c r="AB8" s="9"/>
    </row>
    <row r="9" ht="14.5" customHeight="1">
      <c r="A9" s="13"/>
      <c r="B9" s="12"/>
      <c r="C9" s="12"/>
      <c r="D9" s="12"/>
      <c r="E9" s="12"/>
      <c r="F9" s="12"/>
      <c r="G9" t="s" s="52">
        <v>334</v>
      </c>
      <c r="H9" s="108">
        <v>0.0124966823658251</v>
      </c>
      <c r="I9" s="108">
        <v>0.0174953553121551</v>
      </c>
      <c r="J9" s="108">
        <v>0.0218691941401939</v>
      </c>
      <c r="K9" s="108">
        <v>0.0273364926752423</v>
      </c>
      <c r="L9" s="108">
        <v>0.0328037912102908</v>
      </c>
      <c r="M9" s="108">
        <v>0.039364549452349</v>
      </c>
      <c r="N9" s="108">
        <v>0.0472374593428188</v>
      </c>
      <c r="O9" s="108">
        <v>0.0543230782442416</v>
      </c>
      <c r="P9" s="108">
        <v>0.0597553860686657</v>
      </c>
      <c r="Q9" s="108">
        <v>0.06675434</v>
      </c>
      <c r="R9" s="108">
        <v>0.070092057</v>
      </c>
      <c r="S9" s="108">
        <v>0.07307168222013249</v>
      </c>
      <c r="T9" s="108">
        <v>0.0763224979251101</v>
      </c>
      <c r="U9" s="108">
        <v>0.0809125006470567</v>
      </c>
      <c r="V9" s="108">
        <v>0.0862421971631297</v>
      </c>
      <c r="W9" s="46"/>
      <c r="X9" s="46"/>
      <c r="Y9" s="46"/>
      <c r="Z9" s="46"/>
      <c r="AA9" s="46"/>
      <c r="AB9" s="43"/>
    </row>
    <row r="10" ht="14.5" customHeight="1">
      <c r="A10" s="13"/>
      <c r="B10" s="12"/>
      <c r="C10" s="12"/>
      <c r="D10" s="12"/>
      <c r="E10" s="12"/>
      <c r="F10" s="12"/>
      <c r="G10" t="s" s="52">
        <v>335</v>
      </c>
      <c r="H10" s="108">
        <v>0</v>
      </c>
      <c r="I10" s="108">
        <v>0</v>
      </c>
      <c r="J10" s="108">
        <v>0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108">
        <v>0</v>
      </c>
      <c r="R10" s="108">
        <v>0</v>
      </c>
      <c r="S10" s="108">
        <v>0</v>
      </c>
      <c r="T10" s="108">
        <v>1.77408e-05</v>
      </c>
      <c r="U10" s="108">
        <v>0.0006601952</v>
      </c>
      <c r="V10" s="108">
        <v>0.001301788320</v>
      </c>
      <c r="W10" s="46"/>
      <c r="X10" s="46"/>
      <c r="Y10" s="46"/>
      <c r="Z10" s="46"/>
      <c r="AA10" s="46"/>
      <c r="AB10" s="43"/>
    </row>
    <row r="11" ht="14.5" customHeight="1">
      <c r="A11" s="1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46"/>
      <c r="W11" s="12"/>
      <c r="X11" s="12"/>
      <c r="Y11" s="12"/>
      <c r="Z11" s="12"/>
      <c r="AA11" s="12"/>
      <c r="AB11" s="9"/>
    </row>
    <row r="12" ht="14.5" customHeight="1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9"/>
    </row>
    <row r="13" ht="14.5" customHeight="1">
      <c r="A13" s="13"/>
      <c r="B13" s="12"/>
      <c r="C13" s="12"/>
      <c r="D13" s="12"/>
      <c r="E13" s="12"/>
      <c r="F13" s="12"/>
      <c r="G13" s="12"/>
      <c r="H13" s="108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9"/>
    </row>
    <row r="14" ht="14.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9"/>
    </row>
    <row r="15" ht="14.5" customHeight="1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9"/>
    </row>
    <row r="16" ht="14.5" customHeight="1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9"/>
    </row>
    <row r="17" ht="14.5" customHeight="1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"/>
    </row>
    <row r="18" ht="14.5" customHeight="1">
      <c r="A18" s="13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9"/>
    </row>
    <row r="19" ht="14.5" customHeight="1">
      <c r="A19" s="1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9"/>
    </row>
    <row r="20" ht="14.5" customHeight="1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9"/>
    </row>
    <row r="21" ht="14.5" customHeight="1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9"/>
    </row>
    <row r="22" ht="14.5" customHeight="1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9"/>
    </row>
    <row r="23" ht="14.5" customHeight="1">
      <c r="A23" t="s" s="33">
        <v>76</v>
      </c>
      <c r="B23" t="s" s="21">
        <v>336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9"/>
    </row>
    <row r="24" ht="14.5" customHeight="1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9"/>
    </row>
    <row r="25" ht="14.5" customHeight="1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9"/>
    </row>
    <row r="26" ht="18.5" customHeight="1">
      <c r="A26" s="13"/>
      <c r="B26" s="12"/>
      <c r="C26" s="12"/>
      <c r="D26" s="12"/>
      <c r="E26" s="12"/>
      <c r="F26" s="12"/>
      <c r="G26" t="s" s="34">
        <v>337</v>
      </c>
      <c r="H26" s="101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06"/>
      <c r="V26" s="12"/>
      <c r="W26" s="12"/>
      <c r="X26" s="12"/>
      <c r="Y26" s="12"/>
      <c r="Z26" s="12"/>
      <c r="AA26" s="12"/>
      <c r="AB26" s="9"/>
    </row>
    <row r="27" ht="18.5" customHeight="1">
      <c r="A27" s="13"/>
      <c r="B27" s="12"/>
      <c r="C27" s="12"/>
      <c r="D27" s="12"/>
      <c r="E27" s="12"/>
      <c r="F27" s="12"/>
      <c r="G27" s="101"/>
      <c r="H27" s="51">
        <v>2010</v>
      </c>
      <c r="I27" s="51">
        <v>2011</v>
      </c>
      <c r="J27" s="51">
        <v>2012</v>
      </c>
      <c r="K27" s="51">
        <v>2013</v>
      </c>
      <c r="L27" s="51">
        <v>2014</v>
      </c>
      <c r="M27" s="51">
        <v>2015</v>
      </c>
      <c r="N27" s="51">
        <v>2016</v>
      </c>
      <c r="O27" s="51">
        <v>2017</v>
      </c>
      <c r="P27" s="51">
        <v>2018</v>
      </c>
      <c r="Q27" s="51">
        <v>2019</v>
      </c>
      <c r="R27" s="51">
        <v>2020</v>
      </c>
      <c r="S27" s="51">
        <v>2021</v>
      </c>
      <c r="T27" s="51">
        <v>2022</v>
      </c>
      <c r="U27" s="51">
        <v>2023</v>
      </c>
      <c r="V27" s="51">
        <v>2024</v>
      </c>
      <c r="W27" s="51">
        <v>2025</v>
      </c>
      <c r="X27" s="51">
        <v>2026</v>
      </c>
      <c r="Y27" s="51">
        <v>2027</v>
      </c>
      <c r="Z27" s="51">
        <v>2028</v>
      </c>
      <c r="AA27" s="51">
        <v>2029</v>
      </c>
      <c r="AB27" s="109">
        <v>2030</v>
      </c>
    </row>
    <row r="28" ht="14.5" customHeight="1">
      <c r="A28" s="13"/>
      <c r="B28" s="12"/>
      <c r="C28" s="12"/>
      <c r="D28" s="12"/>
      <c r="E28" s="12"/>
      <c r="F28" s="12"/>
      <c r="G28" t="s" s="21">
        <v>299</v>
      </c>
      <c r="H28" s="46">
        <v>0.0313192438616672</v>
      </c>
      <c r="I28" s="46">
        <v>0.0431893612310242</v>
      </c>
      <c r="J28" s="46">
        <v>0.0528889524532272</v>
      </c>
      <c r="K28" s="46">
        <v>0.06454741781125339</v>
      </c>
      <c r="L28" s="46">
        <v>0.07449521036868011</v>
      </c>
      <c r="M28" s="46">
        <v>0.085784943449163</v>
      </c>
      <c r="N28" s="46">
        <v>0.100623097548285</v>
      </c>
      <c r="O28" s="46">
        <v>0.116343242606508</v>
      </c>
      <c r="P28" s="46">
        <v>0.127046305281004</v>
      </c>
      <c r="Q28" s="46">
        <v>0.143989720679959</v>
      </c>
      <c r="R28" s="46">
        <v>0.152334868598409</v>
      </c>
      <c r="S28" s="46">
        <v>0.153895673286246</v>
      </c>
      <c r="T28" s="46">
        <v>0.157601671684575</v>
      </c>
      <c r="U28" s="46">
        <v>0.166973254201287</v>
      </c>
      <c r="V28" s="46">
        <v>0.215019089215184</v>
      </c>
      <c r="W28" s="12"/>
      <c r="X28" s="12"/>
      <c r="Y28" s="12"/>
      <c r="Z28" s="12"/>
      <c r="AA28" s="12"/>
      <c r="AB28" s="9"/>
    </row>
    <row r="29" ht="14.5" customHeight="1">
      <c r="A29" s="13"/>
      <c r="B29" s="12"/>
      <c r="C29" s="12"/>
      <c r="D29" s="12"/>
      <c r="E29" s="12"/>
      <c r="F29" s="12"/>
      <c r="G29" t="s" s="21">
        <v>338</v>
      </c>
      <c r="H29" s="37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46"/>
      <c r="V29" s="46">
        <v>0.205115534704835</v>
      </c>
      <c r="W29" s="46">
        <v>0.22855613658819</v>
      </c>
      <c r="X29" s="46">
        <v>0.250767022022058</v>
      </c>
      <c r="Y29" s="46">
        <v>0.273154305047128</v>
      </c>
      <c r="Z29" s="46">
        <v>0.295934393208655</v>
      </c>
      <c r="AA29" s="46">
        <v>0.317566534429669</v>
      </c>
      <c r="AB29" s="43">
        <v>0.339208480815455</v>
      </c>
    </row>
    <row r="30" ht="14.5" customHeight="1">
      <c r="A30" s="13"/>
      <c r="B30" s="12"/>
      <c r="C30" s="12"/>
      <c r="D30" s="12"/>
      <c r="E30" s="12"/>
      <c r="F30" s="12"/>
      <c r="G30" s="12"/>
      <c r="H30" s="37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46"/>
      <c r="V30" s="46"/>
      <c r="W30" s="46"/>
      <c r="X30" s="46"/>
      <c r="Y30" s="46"/>
      <c r="Z30" s="46"/>
      <c r="AA30" s="46"/>
      <c r="AB30" s="43"/>
    </row>
    <row r="31" ht="14.5" customHeight="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46"/>
      <c r="W31" s="12"/>
      <c r="X31" s="12"/>
      <c r="Y31" s="12"/>
      <c r="Z31" s="12"/>
      <c r="AA31" s="12"/>
      <c r="AB31" s="9"/>
    </row>
    <row r="32" ht="14.5" customHeight="1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9"/>
    </row>
    <row r="33" ht="14.5" customHeight="1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9"/>
    </row>
    <row r="34" ht="14.5" customHeight="1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9"/>
    </row>
    <row r="35" ht="14.5" customHeight="1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9"/>
    </row>
    <row r="36" ht="14.5" customHeight="1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9"/>
    </row>
    <row r="37" ht="14.5" customHeight="1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9"/>
    </row>
    <row r="38" ht="14.5" customHeight="1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9"/>
    </row>
    <row r="39" ht="14.5" customHeight="1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9"/>
    </row>
    <row r="40" ht="14.5" customHeight="1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9"/>
    </row>
    <row r="41" ht="14.5" customHeight="1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9"/>
    </row>
    <row r="42" ht="14.5" customHeight="1">
      <c r="A42" t="s" s="50">
        <v>78</v>
      </c>
      <c r="B42" t="s" s="34">
        <v>79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9"/>
    </row>
    <row r="43" ht="14.5" customHeight="1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9"/>
    </row>
    <row r="44" ht="16.5" customHeight="1">
      <c r="A44" s="13"/>
      <c r="B44" s="12"/>
      <c r="C44" s="12"/>
      <c r="D44" s="12"/>
      <c r="E44" s="12"/>
      <c r="F44" s="12"/>
      <c r="G44" t="s" s="107">
        <v>332</v>
      </c>
      <c r="H44" s="51">
        <v>2010</v>
      </c>
      <c r="I44" s="51">
        <v>2011</v>
      </c>
      <c r="J44" s="51">
        <v>2012</v>
      </c>
      <c r="K44" s="51">
        <v>2013</v>
      </c>
      <c r="L44" s="51">
        <v>2014</v>
      </c>
      <c r="M44" s="51">
        <v>2015</v>
      </c>
      <c r="N44" s="51">
        <v>2016</v>
      </c>
      <c r="O44" s="51">
        <v>2017</v>
      </c>
      <c r="P44" s="51">
        <v>2018</v>
      </c>
      <c r="Q44" s="51">
        <v>2019</v>
      </c>
      <c r="R44" s="51">
        <v>2020</v>
      </c>
      <c r="S44" s="51">
        <v>2021</v>
      </c>
      <c r="T44" s="51">
        <v>2022</v>
      </c>
      <c r="U44" s="51">
        <v>2023</v>
      </c>
      <c r="V44" s="51">
        <v>2024</v>
      </c>
      <c r="W44" s="12"/>
      <c r="X44" s="12"/>
      <c r="Y44" s="12"/>
      <c r="Z44" s="12"/>
      <c r="AA44" s="12"/>
      <c r="AB44" s="9"/>
    </row>
    <row r="45" ht="14.5" customHeight="1">
      <c r="A45" s="13"/>
      <c r="B45" s="12"/>
      <c r="C45" s="12"/>
      <c r="D45" s="12"/>
      <c r="E45" s="12"/>
      <c r="F45" s="12"/>
      <c r="G45" t="s" s="21">
        <v>339</v>
      </c>
      <c r="H45" s="42">
        <v>0.561748661448761</v>
      </c>
      <c r="I45" s="42">
        <v>0.547076608557979</v>
      </c>
      <c r="J45" s="42">
        <v>0.554902504629306</v>
      </c>
      <c r="K45" s="42">
        <v>0.566631578521566</v>
      </c>
      <c r="L45" s="42">
        <v>0.611287695951341</v>
      </c>
      <c r="M45" s="42">
        <v>0.574555304131693</v>
      </c>
      <c r="N45" s="42">
        <v>0.554181923206653</v>
      </c>
      <c r="O45" s="42">
        <v>0.5838990417458571</v>
      </c>
      <c r="P45" s="42">
        <v>0.586899113238897</v>
      </c>
      <c r="Q45" s="42">
        <v>0.5261542556425221</v>
      </c>
      <c r="R45" s="42">
        <v>0.548445506222162</v>
      </c>
      <c r="S45" s="42">
        <v>0.5161043509764111</v>
      </c>
      <c r="T45" s="42">
        <v>0.489376284854194</v>
      </c>
      <c r="U45" s="42">
        <v>0.415512769595494</v>
      </c>
      <c r="V45" s="42">
        <v>0.357469156012502</v>
      </c>
      <c r="W45" s="12"/>
      <c r="X45" s="12"/>
      <c r="Y45" s="12"/>
      <c r="Z45" s="12"/>
      <c r="AA45" s="12"/>
      <c r="AB45" s="9"/>
    </row>
    <row r="46" ht="14.5" customHeight="1">
      <c r="A46" s="13"/>
      <c r="B46" s="12"/>
      <c r="C46" s="12"/>
      <c r="D46" s="12"/>
      <c r="E46" s="12"/>
      <c r="F46" s="12"/>
      <c r="G46" t="s" s="21">
        <v>340</v>
      </c>
      <c r="H46" s="42">
        <v>0.00637578588907711</v>
      </c>
      <c r="I46" s="42">
        <v>0.00846903934916113</v>
      </c>
      <c r="J46" s="42">
        <v>0.00908558741444365</v>
      </c>
      <c r="K46" s="42">
        <v>0.0113013926556835</v>
      </c>
      <c r="L46" s="42">
        <v>0.0133663065668184</v>
      </c>
      <c r="M46" s="42">
        <v>0.0160452018971534</v>
      </c>
      <c r="N46" s="42">
        <v>0.0173557441257312</v>
      </c>
      <c r="O46" s="42">
        <v>0.0190716759511678</v>
      </c>
      <c r="P46" s="42">
        <v>0.0220324545446274</v>
      </c>
      <c r="Q46" s="42">
        <v>0.0220478615521649</v>
      </c>
      <c r="R46" s="42">
        <v>0.0273226795869405</v>
      </c>
      <c r="S46" s="42">
        <v>0.0284282439159869</v>
      </c>
      <c r="T46" s="42">
        <v>0.0302293357999876</v>
      </c>
      <c r="U46" s="42">
        <v>0.0303283379494751</v>
      </c>
      <c r="V46" s="42">
        <v>0.0314701419642685</v>
      </c>
      <c r="W46" s="12"/>
      <c r="X46" s="12"/>
      <c r="Y46" s="12"/>
      <c r="Z46" s="12"/>
      <c r="AA46" s="12"/>
      <c r="AB46" s="9"/>
    </row>
    <row r="47" ht="14.5" customHeight="1">
      <c r="A47" s="13"/>
      <c r="B47" s="12"/>
      <c r="C47" s="12"/>
      <c r="D47" s="12"/>
      <c r="E47" s="12"/>
      <c r="F47" s="12"/>
      <c r="G47" t="s" s="21">
        <v>341</v>
      </c>
      <c r="H47" s="42">
        <v>0.078642</v>
      </c>
      <c r="I47" s="42">
        <v>0.078642</v>
      </c>
      <c r="J47" s="42">
        <v>0.0791191185</v>
      </c>
      <c r="K47" s="42">
        <v>0.0801905425</v>
      </c>
      <c r="L47" s="42">
        <v>0.08255939399999999</v>
      </c>
      <c r="M47" s="42">
        <v>0.0836643</v>
      </c>
      <c r="N47" s="42">
        <v>0.08465</v>
      </c>
      <c r="O47" s="42">
        <v>0.07873579999999999</v>
      </c>
      <c r="P47" s="42">
        <v>0.0729841</v>
      </c>
      <c r="Q47" s="42">
        <v>0.0660949</v>
      </c>
      <c r="R47" s="42">
        <v>0.05261397</v>
      </c>
      <c r="S47" s="42">
        <v>0.04408051</v>
      </c>
      <c r="T47" s="42">
        <v>0.03554705</v>
      </c>
      <c r="U47" s="42">
        <v>0.0247156605</v>
      </c>
      <c r="V47" s="42">
        <v>0.0199191755</v>
      </c>
      <c r="W47" s="12"/>
      <c r="X47" s="12"/>
      <c r="Y47" s="12"/>
      <c r="Z47" s="12"/>
      <c r="AA47" s="12"/>
      <c r="AB47" s="9"/>
    </row>
    <row r="48" ht="14.5" customHeight="1">
      <c r="A48" s="13"/>
      <c r="B48" s="12"/>
      <c r="C48" s="12"/>
      <c r="D48" s="12"/>
      <c r="E48" s="12"/>
      <c r="F48" s="12"/>
      <c r="G48" t="s" s="21">
        <v>342</v>
      </c>
      <c r="H48" s="42">
        <v>0.0582238802632519</v>
      </c>
      <c r="I48" s="42">
        <v>0.0606224876253428</v>
      </c>
      <c r="J48" s="42">
        <v>0.0623295081646944</v>
      </c>
      <c r="K48" s="42">
        <v>0.0642230966734548</v>
      </c>
      <c r="L48" s="42">
        <v>0.0659129598426913</v>
      </c>
      <c r="M48" s="42">
        <v>0.06911172365552951</v>
      </c>
      <c r="N48" s="42">
        <v>0.0686787415917504</v>
      </c>
      <c r="O48" s="42">
        <v>0.0702372583454971</v>
      </c>
      <c r="P48" s="42">
        <v>0.0720860263014005</v>
      </c>
      <c r="Q48" s="42">
        <v>0.0680316068511264</v>
      </c>
      <c r="R48" s="42">
        <v>0.06733528755740251</v>
      </c>
      <c r="S48" s="42">
        <v>0.0638247853245851</v>
      </c>
      <c r="T48" s="42">
        <v>0.0614619284531576</v>
      </c>
      <c r="U48" s="42">
        <v>0.057282817616713</v>
      </c>
      <c r="V48" s="42">
        <v>0.0536371442733051</v>
      </c>
      <c r="W48" s="12"/>
      <c r="X48" s="12"/>
      <c r="Y48" s="12"/>
      <c r="Z48" s="12"/>
      <c r="AA48" s="12"/>
      <c r="AB48" s="9"/>
    </row>
    <row r="49" ht="14.5" customHeight="1">
      <c r="A49" s="13"/>
      <c r="B49" s="12"/>
      <c r="C49" s="12"/>
      <c r="D49" s="12"/>
      <c r="E49" s="12"/>
      <c r="F49" s="12"/>
      <c r="G49" t="s" s="21">
        <v>343</v>
      </c>
      <c r="H49" s="42">
        <v>0.104679182317416</v>
      </c>
      <c r="I49" s="42">
        <v>0.123992266242192</v>
      </c>
      <c r="J49" s="42">
        <v>0.128491778246636</v>
      </c>
      <c r="K49" s="42">
        <v>0.134827618052225</v>
      </c>
      <c r="L49" s="42">
        <v>0.146119949742875</v>
      </c>
      <c r="M49" s="42">
        <v>0.15934544283324</v>
      </c>
      <c r="N49" s="42">
        <v>0.164791466040822</v>
      </c>
      <c r="O49" s="42">
        <v>0.18006166800489</v>
      </c>
      <c r="P49" s="42">
        <v>0.198965176413137</v>
      </c>
      <c r="Q49" s="42">
        <v>0.197957111283964</v>
      </c>
      <c r="R49" s="42">
        <v>0.20445316579765</v>
      </c>
      <c r="S49" s="42">
        <v>0.197146329845848</v>
      </c>
      <c r="T49" s="42">
        <v>0.208575283467109</v>
      </c>
      <c r="U49" s="42">
        <v>0.215376372366221</v>
      </c>
      <c r="V49" s="42">
        <v>0.199497318581935</v>
      </c>
      <c r="W49" s="12"/>
      <c r="X49" s="12"/>
      <c r="Y49" s="12"/>
      <c r="Z49" s="12"/>
      <c r="AA49" s="12"/>
      <c r="AB49" s="9"/>
    </row>
    <row r="50" ht="14.5" customHeight="1">
      <c r="A50" s="13"/>
      <c r="B50" s="12"/>
      <c r="C50" s="12"/>
      <c r="D50" s="12"/>
      <c r="E50" s="12"/>
      <c r="F50" s="12"/>
      <c r="G50" t="s" s="21">
        <v>344</v>
      </c>
      <c r="H50" s="42">
        <v>0.149970077226154</v>
      </c>
      <c r="I50" s="42">
        <v>0.180652641338004</v>
      </c>
      <c r="J50" s="42">
        <v>0.196474032812839</v>
      </c>
      <c r="K50" s="42">
        <v>0.216560904196808</v>
      </c>
      <c r="L50" s="42">
        <v>0.192981067932721</v>
      </c>
      <c r="M50" s="42">
        <v>0.226125319913559</v>
      </c>
      <c r="N50" s="42">
        <v>0.257367643123614</v>
      </c>
      <c r="O50" s="42">
        <v>0.250270475057613</v>
      </c>
      <c r="P50" s="42">
        <v>0.263506193340033</v>
      </c>
      <c r="Q50" s="42">
        <v>0.352133743183726</v>
      </c>
      <c r="R50" s="42">
        <v>0.341302085279635</v>
      </c>
      <c r="S50" s="42">
        <v>0.665637683287661</v>
      </c>
      <c r="T50" s="42">
        <v>0.572827195867655</v>
      </c>
      <c r="U50" s="42">
        <v>0.299437335934291</v>
      </c>
      <c r="V50" s="42">
        <v>0.307814632477054</v>
      </c>
      <c r="W50" s="12"/>
      <c r="X50" s="12"/>
      <c r="Y50" s="12"/>
      <c r="Z50" s="12"/>
      <c r="AA50" s="12"/>
      <c r="AB50" s="9"/>
    </row>
    <row r="51" ht="14.5" customHeight="1">
      <c r="A51" s="13"/>
      <c r="B51" s="12"/>
      <c r="C51" s="12"/>
      <c r="D51" s="12"/>
      <c r="E51" s="12"/>
      <c r="F51" s="12"/>
      <c r="G51" t="s" s="21">
        <v>345</v>
      </c>
      <c r="H51" s="42">
        <v>0.074359142975</v>
      </c>
      <c r="I51" s="42">
        <v>0.08129556486675001</v>
      </c>
      <c r="J51" s="42">
        <v>0.08581331227175</v>
      </c>
      <c r="K51" s="42">
        <v>0.085103929292</v>
      </c>
      <c r="L51" s="42">
        <v>0.0857564068725</v>
      </c>
      <c r="M51" s="42">
        <v>0.08721762601225</v>
      </c>
      <c r="N51" s="42">
        <v>0.088282277177</v>
      </c>
      <c r="O51" s="42">
        <v>0.08682138069725</v>
      </c>
      <c r="P51" s="42">
        <v>0.0832600349125</v>
      </c>
      <c r="Q51" s="42">
        <v>0.07835629452249999</v>
      </c>
      <c r="R51" s="42">
        <v>0.07209559847999999</v>
      </c>
      <c r="S51" s="42">
        <v>0.06694859005500001</v>
      </c>
      <c r="T51" s="42">
        <v>0.06779331384999999</v>
      </c>
      <c r="U51" s="42">
        <v>0.06787163782449999</v>
      </c>
      <c r="V51" s="42">
        <v>0.0650162000775</v>
      </c>
      <c r="W51" s="12"/>
      <c r="X51" s="12"/>
      <c r="Y51" s="12"/>
      <c r="Z51" s="12"/>
      <c r="AA51" s="12"/>
      <c r="AB51" s="9"/>
    </row>
    <row r="52" ht="14.5" customHeight="1">
      <c r="A52" s="1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9"/>
    </row>
    <row r="53" ht="14.5" customHeight="1">
      <c r="A53" s="1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9"/>
    </row>
    <row r="54" ht="14.5" customHeight="1">
      <c r="A54" s="1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9"/>
    </row>
    <row r="55" ht="14.5" customHeight="1">
      <c r="A55" s="1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9"/>
    </row>
    <row r="56" ht="14.5" customHeight="1">
      <c r="A56" s="1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9"/>
    </row>
    <row r="57" ht="14.5" customHeight="1">
      <c r="A57" s="1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9"/>
    </row>
    <row r="58" ht="14.5" customHeight="1">
      <c r="A58" s="1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9"/>
    </row>
    <row r="59" ht="14.5" customHeight="1">
      <c r="A59" s="1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9"/>
    </row>
    <row r="60" ht="14.5" customHeight="1">
      <c r="A60" s="1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9"/>
    </row>
    <row r="61" ht="14.5" customHeight="1">
      <c r="A61" s="1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9"/>
    </row>
    <row r="62" ht="14.5" customHeight="1">
      <c r="A62" s="1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9"/>
    </row>
    <row r="63" ht="14.5" customHeight="1">
      <c r="A63" s="1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9"/>
    </row>
    <row r="64" ht="14.5" customHeight="1">
      <c r="A64" s="1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9"/>
    </row>
    <row r="65" ht="14.5" customHeight="1">
      <c r="A65" s="1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9"/>
    </row>
    <row r="66" ht="14.5" customHeight="1">
      <c r="A66" s="1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9"/>
    </row>
    <row r="67" ht="14.5" customHeight="1">
      <c r="A67" s="1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9"/>
    </row>
    <row r="68" ht="14.5" customHeight="1">
      <c r="A68" s="1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9"/>
    </row>
    <row r="69" ht="18.5" customHeight="1">
      <c r="A69" s="13"/>
      <c r="B69" s="12"/>
      <c r="C69" s="12"/>
      <c r="D69" s="12"/>
      <c r="E69" s="12"/>
      <c r="F69" s="12"/>
      <c r="G69" s="28"/>
      <c r="H69" s="101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9"/>
    </row>
    <row r="70" ht="18.5" customHeight="1">
      <c r="A70" s="13"/>
      <c r="B70" s="12"/>
      <c r="C70" s="12"/>
      <c r="D70" s="12"/>
      <c r="E70" s="12"/>
      <c r="F70" s="12"/>
      <c r="G70" s="101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12"/>
      <c r="X70" s="12"/>
      <c r="Y70" s="12"/>
      <c r="Z70" s="12"/>
      <c r="AA70" s="12"/>
      <c r="AB70" s="9"/>
    </row>
    <row r="71" ht="14.5" customHeight="1">
      <c r="A71" s="13"/>
      <c r="B71" s="12"/>
      <c r="C71" s="12"/>
      <c r="D71" s="12"/>
      <c r="E71" s="12"/>
      <c r="F71" s="12"/>
      <c r="G71" s="12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12"/>
      <c r="X71" s="12"/>
      <c r="Y71" s="12"/>
      <c r="Z71" s="12"/>
      <c r="AA71" s="12"/>
      <c r="AB71" s="9"/>
    </row>
    <row r="72" ht="14.5" customHeight="1">
      <c r="A72" s="13"/>
      <c r="B72" s="12"/>
      <c r="C72" s="12"/>
      <c r="D72" s="12"/>
      <c r="E72" s="12"/>
      <c r="F72" s="12"/>
      <c r="G72" s="12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12"/>
      <c r="X72" s="12"/>
      <c r="Y72" s="12"/>
      <c r="Z72" s="12"/>
      <c r="AA72" s="12"/>
      <c r="AB72" s="9"/>
    </row>
    <row r="73" ht="14.5" customHeight="1">
      <c r="A73" s="13"/>
      <c r="B73" s="12"/>
      <c r="C73" s="12"/>
      <c r="D73" s="12"/>
      <c r="E73" s="12"/>
      <c r="F73" s="12"/>
      <c r="G73" s="12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12"/>
      <c r="X73" s="12"/>
      <c r="Y73" s="12"/>
      <c r="Z73" s="12"/>
      <c r="AA73" s="12"/>
      <c r="AB73" s="9"/>
    </row>
    <row r="74" ht="14.5" customHeight="1">
      <c r="A74" s="1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9"/>
    </row>
    <row r="75" ht="14.5" customHeight="1">
      <c r="A75" s="1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9"/>
    </row>
    <row r="76" ht="14.5" customHeight="1">
      <c r="A76" s="1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9"/>
    </row>
    <row r="77" ht="14.5" customHeight="1">
      <c r="A77" s="1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9"/>
    </row>
    <row r="78" ht="14.5" customHeight="1">
      <c r="A78" s="1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9"/>
    </row>
    <row r="79" ht="14.5" customHeight="1">
      <c r="A79" s="1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9"/>
    </row>
    <row r="80" ht="14.5" customHeight="1">
      <c r="A80" s="1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9"/>
    </row>
    <row r="81" ht="14.5" customHeight="1">
      <c r="A81" s="1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9"/>
    </row>
    <row r="82" ht="14.5" customHeight="1">
      <c r="A82" s="1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9"/>
    </row>
    <row r="83" ht="14.5" customHeight="1">
      <c r="A83" s="1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9"/>
    </row>
    <row r="84" ht="14.5" customHeight="1">
      <c r="A84" s="1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9"/>
    </row>
    <row r="85" ht="14.5" customHeight="1">
      <c r="A85" s="1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9"/>
    </row>
    <row r="86" ht="14.5" customHeight="1">
      <c r="A86" s="1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9"/>
    </row>
    <row r="87" ht="14.5" customHeight="1">
      <c r="A87" s="1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9"/>
    </row>
    <row r="88" ht="14.5" customHeight="1">
      <c r="A88" s="1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9"/>
    </row>
    <row r="89" ht="14.5" customHeight="1">
      <c r="A89" s="1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9"/>
    </row>
    <row r="90" ht="14.5" customHeight="1">
      <c r="A90" s="1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9"/>
    </row>
    <row r="91" ht="18.5" customHeight="1">
      <c r="A91" s="13"/>
      <c r="B91" s="12"/>
      <c r="C91" s="12"/>
      <c r="D91" s="12"/>
      <c r="E91" s="12"/>
      <c r="F91" s="12"/>
      <c r="G91" s="28"/>
      <c r="H91" s="101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9"/>
    </row>
    <row r="92" ht="18.5" customHeight="1">
      <c r="A92" s="13"/>
      <c r="B92" s="12"/>
      <c r="C92" s="12"/>
      <c r="D92" s="12"/>
      <c r="E92" s="12"/>
      <c r="F92" s="12"/>
      <c r="G92" s="101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102"/>
    </row>
    <row r="93" ht="14.5" customHeight="1">
      <c r="A93" s="13"/>
      <c r="B93" s="12"/>
      <c r="C93" s="12"/>
      <c r="D93" s="12"/>
      <c r="E93" s="12"/>
      <c r="F93" s="12"/>
      <c r="G93" s="12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93"/>
    </row>
    <row r="94" ht="14.5" customHeight="1">
      <c r="A94" s="13"/>
      <c r="B94" s="12"/>
      <c r="C94" s="12"/>
      <c r="D94" s="12"/>
      <c r="E94" s="12"/>
      <c r="F94" s="12"/>
      <c r="G94" s="12"/>
      <c r="H94" s="37"/>
      <c r="I94" s="1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93"/>
    </row>
    <row r="95" ht="14.5" customHeight="1">
      <c r="A95" s="13"/>
      <c r="B95" s="12"/>
      <c r="C95" s="12"/>
      <c r="D95" s="12"/>
      <c r="E95" s="12"/>
      <c r="F95" s="12"/>
      <c r="G95" s="12"/>
      <c r="H95" s="37"/>
      <c r="I95" s="1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93"/>
    </row>
    <row r="96" ht="14.5" customHeight="1">
      <c r="A96" s="1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9"/>
    </row>
    <row r="97" ht="14.5" customHeight="1">
      <c r="A97" s="1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9"/>
    </row>
    <row r="98" ht="14.5" customHeight="1">
      <c r="A98" s="1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9"/>
    </row>
    <row r="99" ht="14.5" customHeight="1">
      <c r="A99" s="1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9"/>
    </row>
    <row r="100" ht="14.5" customHeight="1">
      <c r="A100" s="1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9"/>
    </row>
    <row r="101" ht="14.5" customHeight="1">
      <c r="A101" s="1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9"/>
    </row>
    <row r="102" ht="14.5" customHeight="1">
      <c r="A102" s="1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9"/>
    </row>
    <row r="103" ht="14.5" customHeight="1">
      <c r="A103" s="1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9"/>
    </row>
    <row r="104" ht="14.5" customHeight="1">
      <c r="A104" s="1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9"/>
    </row>
    <row r="105" ht="14.5" customHeight="1">
      <c r="A105" s="1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9"/>
    </row>
    <row r="106" ht="14.5" customHeight="1">
      <c r="A106" s="1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9"/>
    </row>
    <row r="107" ht="14.5" customHeight="1">
      <c r="A107" s="1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9"/>
    </row>
    <row r="108" ht="14.5" customHeight="1">
      <c r="A108" s="1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9"/>
    </row>
    <row r="109" ht="14.5" customHeight="1">
      <c r="A109" s="1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9"/>
    </row>
    <row r="110" ht="14.5" customHeight="1">
      <c r="A110" s="1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9"/>
    </row>
    <row r="111" ht="14.5" customHeight="1">
      <c r="A111" s="1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9"/>
    </row>
    <row r="112" ht="18.5" customHeight="1">
      <c r="A112" s="13"/>
      <c r="B112" s="12"/>
      <c r="C112" s="12"/>
      <c r="D112" s="12"/>
      <c r="E112" s="12"/>
      <c r="F112" s="12"/>
      <c r="G112" s="28"/>
      <c r="H112" s="101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9"/>
    </row>
    <row r="113" ht="18.5" customHeight="1">
      <c r="A113" s="13"/>
      <c r="B113" s="12"/>
      <c r="C113" s="12"/>
      <c r="D113" s="12"/>
      <c r="E113" s="12"/>
      <c r="F113" s="12"/>
      <c r="G113" s="101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12"/>
      <c r="X113" s="12"/>
      <c r="Y113" s="12"/>
      <c r="Z113" s="12"/>
      <c r="AA113" s="12"/>
      <c r="AB113" s="9"/>
    </row>
    <row r="114" ht="14.5" customHeight="1">
      <c r="A114" s="13"/>
      <c r="B114" s="12"/>
      <c r="C114" s="12"/>
      <c r="D114" s="12"/>
      <c r="E114" s="12"/>
      <c r="F114" s="12"/>
      <c r="G114" s="12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12"/>
      <c r="X114" s="12"/>
      <c r="Y114" s="12"/>
      <c r="Z114" s="12"/>
      <c r="AA114" s="12"/>
      <c r="AB114" s="9"/>
    </row>
    <row r="115" ht="14.5" customHeight="1">
      <c r="A115" s="1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9"/>
    </row>
    <row r="116" ht="14.5" customHeight="1">
      <c r="A116" s="14"/>
      <c r="B116" s="15"/>
      <c r="C116" s="15"/>
      <c r="D116" s="15"/>
      <c r="E116" s="15"/>
      <c r="F116" s="15"/>
      <c r="G116" s="15"/>
      <c r="H116" s="110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BQ104"/>
  <sheetViews>
    <sheetView workbookViewId="0" showGridLines="0" defaultGridColor="1"/>
  </sheetViews>
  <sheetFormatPr defaultColWidth="9.16667" defaultRowHeight="14.5" customHeight="1" outlineLevelRow="0" outlineLevelCol="0"/>
  <cols>
    <col min="1" max="1" width="15" style="111" customWidth="1"/>
    <col min="2" max="2" width="25" style="111" customWidth="1"/>
    <col min="3" max="7" width="9.17188" style="111" customWidth="1"/>
    <col min="8" max="8" width="29.3516" style="111" customWidth="1"/>
    <col min="9" max="9" width="11.6719" style="111" customWidth="1"/>
    <col min="10" max="12" width="18.1719" style="111" customWidth="1"/>
    <col min="13" max="14" width="17.1719" style="111" customWidth="1"/>
    <col min="15" max="15" width="16.5" style="111" customWidth="1"/>
    <col min="16" max="16" width="14.5" style="111" customWidth="1"/>
    <col min="17" max="17" width="14.8516" style="111" customWidth="1"/>
    <col min="18" max="18" width="14.5" style="111" customWidth="1"/>
    <col min="19" max="19" width="15.1719" style="111" customWidth="1"/>
    <col min="20" max="20" width="14.1719" style="111" customWidth="1"/>
    <col min="21" max="43" width="15.3516" style="111" customWidth="1"/>
    <col min="44" max="69" width="13.8516" style="111" customWidth="1"/>
    <col min="70" max="16384" width="9.17188" style="111" customWidth="1"/>
  </cols>
  <sheetData>
    <row r="1" ht="18.5" customHeight="1">
      <c r="A1" t="s" s="32">
        <v>346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4"/>
    </row>
    <row r="2" ht="18.5" customHeight="1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9"/>
    </row>
    <row r="3" ht="14.5" customHeight="1">
      <c r="A3" t="s" s="50">
        <v>81</v>
      </c>
      <c r="B3" t="s" s="34">
        <v>82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9"/>
    </row>
    <row r="4" ht="18.5" customHeight="1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9"/>
    </row>
    <row r="5" ht="18.5" customHeight="1">
      <c r="A5" s="13"/>
      <c r="B5" s="12"/>
      <c r="C5" s="12"/>
      <c r="D5" s="12"/>
      <c r="E5" s="12"/>
      <c r="F5" s="12"/>
      <c r="G5" s="12"/>
      <c r="H5" t="s" s="34">
        <v>347</v>
      </c>
      <c r="I5" s="51">
        <v>2010</v>
      </c>
      <c r="J5" s="51">
        <v>2011</v>
      </c>
      <c r="K5" s="51">
        <v>2012</v>
      </c>
      <c r="L5" s="51">
        <v>2013</v>
      </c>
      <c r="M5" s="51">
        <v>2014</v>
      </c>
      <c r="N5" s="51">
        <v>2015</v>
      </c>
      <c r="O5" s="51">
        <v>2016</v>
      </c>
      <c r="P5" s="51">
        <v>2017</v>
      </c>
      <c r="Q5" s="51">
        <v>2018</v>
      </c>
      <c r="R5" s="51">
        <v>2019</v>
      </c>
      <c r="S5" s="51">
        <v>2020</v>
      </c>
      <c r="T5" s="51">
        <v>2021</v>
      </c>
      <c r="U5" s="51">
        <v>2022</v>
      </c>
      <c r="V5" s="51">
        <v>2023</v>
      </c>
      <c r="W5" s="51">
        <v>2024</v>
      </c>
      <c r="X5" s="51">
        <v>2025</v>
      </c>
      <c r="Y5" s="51">
        <v>2026</v>
      </c>
      <c r="Z5" s="51">
        <v>2027</v>
      </c>
      <c r="AA5" s="51">
        <v>2028</v>
      </c>
      <c r="AB5" s="51">
        <v>2029</v>
      </c>
      <c r="AC5" s="51">
        <v>2030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9"/>
    </row>
    <row r="6" ht="18.5" customHeight="1">
      <c r="A6" s="13"/>
      <c r="B6" s="12"/>
      <c r="C6" s="12"/>
      <c r="D6" s="12"/>
      <c r="E6" s="12"/>
      <c r="F6" s="12"/>
      <c r="G6" s="12"/>
      <c r="H6" t="s" s="21">
        <v>348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>
        <v>-9.68</v>
      </c>
      <c r="U6" s="42">
        <v>-8.359999999999999</v>
      </c>
      <c r="V6" s="42">
        <v>-7.76</v>
      </c>
      <c r="W6" s="42">
        <v>-7.96</v>
      </c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9"/>
    </row>
    <row r="7" ht="18.5" customHeight="1">
      <c r="A7" s="13"/>
      <c r="B7" s="12"/>
      <c r="C7" s="12"/>
      <c r="D7" s="12"/>
      <c r="E7" s="12"/>
      <c r="F7" s="12"/>
      <c r="G7" s="12"/>
      <c r="H7" t="s" s="21">
        <v>300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112">
        <f>W6</f>
        <v>-7.96</v>
      </c>
      <c r="X7" s="42">
        <v>-8.53528186291808</v>
      </c>
      <c r="Y7" s="42">
        <v>-10.433587435971</v>
      </c>
      <c r="Z7" s="42">
        <v>-12.2090709385001</v>
      </c>
      <c r="AA7" s="42">
        <v>-14.3881215077865</v>
      </c>
      <c r="AB7" s="42">
        <v>-16.3464247235319</v>
      </c>
      <c r="AC7" s="42">
        <v>-17.7515237624972</v>
      </c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9"/>
    </row>
    <row r="8" ht="18.5" customHeight="1">
      <c r="A8" s="13"/>
      <c r="B8" s="12"/>
      <c r="C8" s="12"/>
      <c r="D8" s="12"/>
      <c r="E8" s="12"/>
      <c r="F8" s="12"/>
      <c r="G8" s="12"/>
      <c r="H8" s="42"/>
      <c r="I8" s="42">
        <v>-20</v>
      </c>
      <c r="J8" s="42">
        <v>-20</v>
      </c>
      <c r="K8" s="42">
        <v>-20</v>
      </c>
      <c r="L8" s="42">
        <v>-20</v>
      </c>
      <c r="M8" s="42">
        <v>-20</v>
      </c>
      <c r="N8" s="42">
        <v>-20</v>
      </c>
      <c r="O8" s="42">
        <v>-20</v>
      </c>
      <c r="P8" s="42">
        <v>-20</v>
      </c>
      <c r="Q8" s="42">
        <v>-20</v>
      </c>
      <c r="R8" s="42">
        <v>-20</v>
      </c>
      <c r="S8" s="42">
        <v>-20</v>
      </c>
      <c r="T8" s="42">
        <v>-20</v>
      </c>
      <c r="U8" s="42">
        <v>-20</v>
      </c>
      <c r="V8" s="42">
        <v>-20</v>
      </c>
      <c r="W8" s="42">
        <v>-20</v>
      </c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9"/>
    </row>
    <row r="9" ht="18.5" customHeight="1">
      <c r="A9" s="13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9"/>
    </row>
    <row r="10" ht="18.5" customHeight="1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9"/>
    </row>
    <row r="11" ht="18.5" customHeight="1">
      <c r="A11" s="1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9"/>
    </row>
    <row r="12" ht="18.5" customHeight="1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9"/>
    </row>
    <row r="13" ht="18.5" customHeight="1">
      <c r="A13" s="13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9"/>
    </row>
    <row r="14" ht="18.5" customHeight="1">
      <c r="A14" s="13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9"/>
    </row>
    <row r="15" ht="18.5" customHeight="1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9"/>
    </row>
    <row r="16" ht="18.5" customHeight="1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9"/>
    </row>
    <row r="17" ht="18.5" customHeight="1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9"/>
    </row>
    <row r="18" ht="14.5" customHeight="1">
      <c r="A18" t="s" s="33">
        <v>349</v>
      </c>
      <c r="B18" t="s" s="21">
        <v>84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9"/>
    </row>
    <row r="19" ht="18.5" customHeight="1">
      <c r="A19" s="13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9"/>
    </row>
    <row r="20" ht="18.5" customHeight="1">
      <c r="A20" s="13"/>
      <c r="B20" s="12"/>
      <c r="C20" s="12"/>
      <c r="D20" s="12"/>
      <c r="E20" s="12"/>
      <c r="F20" s="12"/>
      <c r="G20" s="12"/>
      <c r="H20" t="s" s="34">
        <v>347</v>
      </c>
      <c r="I20" s="51">
        <v>2010</v>
      </c>
      <c r="J20" s="51">
        <v>2011</v>
      </c>
      <c r="K20" s="51">
        <v>2012</v>
      </c>
      <c r="L20" s="51">
        <v>2013</v>
      </c>
      <c r="M20" s="51">
        <v>2014</v>
      </c>
      <c r="N20" s="51">
        <v>2015</v>
      </c>
      <c r="O20" s="51">
        <v>2016</v>
      </c>
      <c r="P20" s="51">
        <v>2017</v>
      </c>
      <c r="Q20" s="51">
        <v>2018</v>
      </c>
      <c r="R20" s="51">
        <v>2019</v>
      </c>
      <c r="S20" s="51">
        <v>2020</v>
      </c>
      <c r="T20" s="51">
        <v>2021</v>
      </c>
      <c r="U20" s="51">
        <v>2022</v>
      </c>
      <c r="V20" s="51">
        <v>2023</v>
      </c>
      <c r="W20" s="51">
        <v>2024</v>
      </c>
      <c r="X20" s="51">
        <v>2025</v>
      </c>
      <c r="Y20" s="51">
        <v>2026</v>
      </c>
      <c r="Z20" s="51">
        <v>2027</v>
      </c>
      <c r="AA20" s="51">
        <v>2028</v>
      </c>
      <c r="AB20" s="51">
        <v>2029</v>
      </c>
      <c r="AC20" s="51">
        <v>2030</v>
      </c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9"/>
    </row>
    <row r="21" ht="18.5" customHeight="1">
      <c r="A21" s="13"/>
      <c r="B21" s="12"/>
      <c r="C21" s="12"/>
      <c r="D21" s="12"/>
      <c r="E21" s="12"/>
      <c r="F21" s="12"/>
      <c r="G21" s="12"/>
      <c r="H21" t="s" s="21">
        <v>348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54">
        <v>1.49</v>
      </c>
      <c r="U21" s="54">
        <v>0.68</v>
      </c>
      <c r="V21" s="54">
        <v>1.75</v>
      </c>
      <c r="W21" s="54">
        <v>0.83</v>
      </c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9"/>
    </row>
    <row r="22" ht="18.5" customHeight="1">
      <c r="A22" s="13"/>
      <c r="B22" s="12"/>
      <c r="C22" s="12"/>
      <c r="D22" s="12"/>
      <c r="E22" s="12"/>
      <c r="F22" s="12"/>
      <c r="G22" s="12"/>
      <c r="H22" t="s" s="21">
        <v>350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>
        <v>0.83</v>
      </c>
      <c r="X22" s="113">
        <v>1.16504485087216</v>
      </c>
      <c r="Y22" s="113">
        <v>1.21137488969962</v>
      </c>
      <c r="Z22" s="113">
        <v>1.28422247310623</v>
      </c>
      <c r="AA22" s="113">
        <v>1.29413556139948</v>
      </c>
      <c r="AB22" s="113">
        <v>1.31586802432714</v>
      </c>
      <c r="AC22" s="113">
        <v>1.33662999329703</v>
      </c>
      <c r="AD22" s="113"/>
      <c r="AE22" s="113"/>
      <c r="AF22" s="113"/>
      <c r="AG22" s="113"/>
      <c r="AH22" s="113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9"/>
    </row>
    <row r="23" ht="18.5" customHeight="1">
      <c r="A23" s="13"/>
      <c r="B23" s="12"/>
      <c r="C23" s="12"/>
      <c r="D23" s="12"/>
      <c r="E23" s="12"/>
      <c r="F23" s="12"/>
      <c r="G23" s="12"/>
      <c r="H23" s="42"/>
      <c r="I23" s="42">
        <v>5</v>
      </c>
      <c r="J23" s="42">
        <v>5</v>
      </c>
      <c r="K23" s="42">
        <v>5</v>
      </c>
      <c r="L23" s="42">
        <v>5</v>
      </c>
      <c r="M23" s="42">
        <v>5</v>
      </c>
      <c r="N23" s="42">
        <v>5</v>
      </c>
      <c r="O23" s="42">
        <v>5</v>
      </c>
      <c r="P23" s="42">
        <v>5</v>
      </c>
      <c r="Q23" s="42">
        <v>5</v>
      </c>
      <c r="R23" s="42">
        <v>5</v>
      </c>
      <c r="S23" s="42">
        <v>5</v>
      </c>
      <c r="T23" s="42">
        <v>5</v>
      </c>
      <c r="U23" s="42">
        <v>5</v>
      </c>
      <c r="V23" s="42">
        <v>5</v>
      </c>
      <c r="W23" s="42">
        <v>5</v>
      </c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9"/>
    </row>
    <row r="24" ht="18.5" customHeight="1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9"/>
    </row>
    <row r="25" ht="18.5" customHeight="1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9"/>
    </row>
    <row r="26" ht="18.5" customHeight="1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9"/>
    </row>
    <row r="27" ht="18.5" customHeight="1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9"/>
    </row>
    <row r="28" ht="18.5" customHeight="1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9"/>
    </row>
    <row r="29" ht="18.5" customHeight="1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9"/>
    </row>
    <row r="30" ht="18.5" customHeight="1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9"/>
    </row>
    <row r="31" ht="18.5" customHeight="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9"/>
    </row>
    <row r="32" ht="18.5" customHeight="1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9"/>
    </row>
    <row r="33" ht="14.5" customHeight="1">
      <c r="A33" t="s" s="50">
        <v>85</v>
      </c>
      <c r="B33" t="s" s="34">
        <v>86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9"/>
    </row>
    <row r="34" ht="18.5" customHeight="1">
      <c r="A34" s="13"/>
      <c r="B34" s="12"/>
      <c r="C34" s="12"/>
      <c r="D34" s="12"/>
      <c r="E34" s="12"/>
      <c r="F34" s="12"/>
      <c r="G34" s="12"/>
      <c r="H34" t="s" s="34">
        <v>351</v>
      </c>
      <c r="I34" s="51">
        <v>1990</v>
      </c>
      <c r="J34" s="51">
        <v>1991</v>
      </c>
      <c r="K34" s="51">
        <v>1992</v>
      </c>
      <c r="L34" s="51">
        <v>1993</v>
      </c>
      <c r="M34" s="51">
        <v>1994</v>
      </c>
      <c r="N34" s="51">
        <v>1995</v>
      </c>
      <c r="O34" s="51">
        <v>1996</v>
      </c>
      <c r="P34" s="51">
        <v>1997</v>
      </c>
      <c r="Q34" s="51">
        <v>1998</v>
      </c>
      <c r="R34" s="51">
        <v>1999</v>
      </c>
      <c r="S34" s="51">
        <v>2000</v>
      </c>
      <c r="T34" s="51">
        <v>2001</v>
      </c>
      <c r="U34" s="51">
        <v>2002</v>
      </c>
      <c r="V34" s="51">
        <v>2003</v>
      </c>
      <c r="W34" s="51">
        <v>2004</v>
      </c>
      <c r="X34" s="51">
        <v>2005</v>
      </c>
      <c r="Y34" s="51">
        <v>2006</v>
      </c>
      <c r="Z34" s="51">
        <v>2007</v>
      </c>
      <c r="AA34" s="51">
        <v>2008</v>
      </c>
      <c r="AB34" s="51">
        <v>2009</v>
      </c>
      <c r="AC34" s="51">
        <v>2010</v>
      </c>
      <c r="AD34" s="51">
        <v>2011</v>
      </c>
      <c r="AE34" s="51">
        <v>2012</v>
      </c>
      <c r="AF34" s="51">
        <v>2013</v>
      </c>
      <c r="AG34" s="51">
        <v>2014</v>
      </c>
      <c r="AH34" s="51">
        <v>2015</v>
      </c>
      <c r="AI34" s="51">
        <v>2016</v>
      </c>
      <c r="AJ34" s="51">
        <v>2017</v>
      </c>
      <c r="AK34" s="51">
        <v>2018</v>
      </c>
      <c r="AL34" s="51">
        <v>2019</v>
      </c>
      <c r="AM34" s="51">
        <v>2020</v>
      </c>
      <c r="AN34" s="51">
        <v>2021</v>
      </c>
      <c r="AO34" s="51">
        <v>2022</v>
      </c>
      <c r="AP34" s="51">
        <v>2023</v>
      </c>
      <c r="AQ34" s="51">
        <v>2024</v>
      </c>
      <c r="AR34" s="51">
        <v>2025</v>
      </c>
      <c r="AS34" s="51">
        <v>2026</v>
      </c>
      <c r="AT34" s="51">
        <v>2027</v>
      </c>
      <c r="AU34" s="51">
        <v>2028</v>
      </c>
      <c r="AV34" s="51">
        <v>2029</v>
      </c>
      <c r="AW34" s="51">
        <v>2030</v>
      </c>
      <c r="AX34" s="51">
        <v>2031</v>
      </c>
      <c r="AY34" s="51">
        <v>2032</v>
      </c>
      <c r="AZ34" s="51">
        <v>2033</v>
      </c>
      <c r="BA34" s="51">
        <v>2034</v>
      </c>
      <c r="BB34" s="51">
        <v>2035</v>
      </c>
      <c r="BC34" s="51">
        <v>2036</v>
      </c>
      <c r="BD34" s="51">
        <v>2037</v>
      </c>
      <c r="BE34" s="51">
        <v>2038</v>
      </c>
      <c r="BF34" s="51">
        <v>2039</v>
      </c>
      <c r="BG34" s="51">
        <v>2040</v>
      </c>
      <c r="BH34" s="51">
        <v>2041</v>
      </c>
      <c r="BI34" s="51">
        <v>2042</v>
      </c>
      <c r="BJ34" s="51">
        <v>2043</v>
      </c>
      <c r="BK34" s="51">
        <v>2044</v>
      </c>
      <c r="BL34" s="51">
        <v>2045</v>
      </c>
      <c r="BM34" s="51">
        <v>2046</v>
      </c>
      <c r="BN34" s="51">
        <v>2047</v>
      </c>
      <c r="BO34" s="51">
        <v>2048</v>
      </c>
      <c r="BP34" s="51">
        <v>2049</v>
      </c>
      <c r="BQ34" s="109">
        <v>2050</v>
      </c>
    </row>
    <row r="35" ht="18.5" customHeight="1">
      <c r="A35" s="13"/>
      <c r="B35" s="12"/>
      <c r="C35" s="12"/>
      <c r="D35" s="12"/>
      <c r="E35" s="12"/>
      <c r="F35" s="12"/>
      <c r="G35" s="12"/>
      <c r="H35" t="s" s="21">
        <v>352</v>
      </c>
      <c r="I35" s="114">
        <v>1018</v>
      </c>
      <c r="J35" s="114">
        <v>1188</v>
      </c>
      <c r="K35" s="114">
        <v>1357</v>
      </c>
      <c r="L35" s="114">
        <v>1188</v>
      </c>
      <c r="M35" s="114">
        <v>1018</v>
      </c>
      <c r="N35" s="114">
        <v>848</v>
      </c>
      <c r="O35" s="114">
        <v>848</v>
      </c>
      <c r="P35" s="114">
        <v>2714</v>
      </c>
      <c r="Q35" s="114">
        <v>3054</v>
      </c>
      <c r="R35" s="114">
        <v>3393</v>
      </c>
      <c r="S35" s="114">
        <v>4241</v>
      </c>
      <c r="T35" s="114">
        <v>5089</v>
      </c>
      <c r="U35" s="114">
        <v>4071</v>
      </c>
      <c r="V35" s="114">
        <v>4580</v>
      </c>
      <c r="W35" s="114">
        <v>6107</v>
      </c>
      <c r="X35" s="114">
        <v>7125</v>
      </c>
      <c r="Y35" s="114">
        <v>8142</v>
      </c>
      <c r="Z35" s="114">
        <v>7634</v>
      </c>
      <c r="AA35" s="114">
        <v>2066</v>
      </c>
      <c r="AB35" s="114">
        <v>2012</v>
      </c>
      <c r="AC35" s="114">
        <v>2012</v>
      </c>
      <c r="AD35" s="114">
        <v>2012</v>
      </c>
      <c r="AE35" s="114">
        <v>2012</v>
      </c>
      <c r="AF35" s="114">
        <v>2834</v>
      </c>
      <c r="AG35" s="114">
        <v>2806</v>
      </c>
      <c r="AH35" s="114">
        <v>2806</v>
      </c>
      <c r="AI35" s="114">
        <v>2829</v>
      </c>
      <c r="AJ35" s="114">
        <v>4526</v>
      </c>
      <c r="AK35" s="114">
        <v>3824</v>
      </c>
      <c r="AL35" s="114">
        <v>5436</v>
      </c>
      <c r="AM35" s="114">
        <v>5093</v>
      </c>
      <c r="AN35" s="114">
        <v>4044</v>
      </c>
      <c r="AO35" s="114">
        <v>5502</v>
      </c>
      <c r="AP35" s="114">
        <v>6202</v>
      </c>
      <c r="AQ35" s="114">
        <v>4702</v>
      </c>
      <c r="AR35" s="114">
        <v>2200</v>
      </c>
      <c r="AS35" s="114">
        <v>400</v>
      </c>
      <c r="AT35" s="114">
        <v>200</v>
      </c>
      <c r="AU35" s="114">
        <v>100</v>
      </c>
      <c r="AV35" s="114">
        <v>100</v>
      </c>
      <c r="AW35" s="114">
        <v>2600</v>
      </c>
      <c r="AX35" s="114">
        <v>2600</v>
      </c>
      <c r="AY35" s="114">
        <v>2600</v>
      </c>
      <c r="AZ35" s="114">
        <v>2600</v>
      </c>
      <c r="BA35" s="114">
        <v>2600</v>
      </c>
      <c r="BB35" s="114">
        <v>2600</v>
      </c>
      <c r="BC35" s="114">
        <v>2600</v>
      </c>
      <c r="BD35" s="114">
        <v>2600</v>
      </c>
      <c r="BE35" s="114">
        <v>2600</v>
      </c>
      <c r="BF35" s="114">
        <v>2600</v>
      </c>
      <c r="BG35" s="114">
        <v>2600</v>
      </c>
      <c r="BH35" s="114">
        <v>2600</v>
      </c>
      <c r="BI35" s="114">
        <v>2600</v>
      </c>
      <c r="BJ35" s="114">
        <v>2600</v>
      </c>
      <c r="BK35" s="114">
        <v>2600</v>
      </c>
      <c r="BL35" s="114">
        <v>2600</v>
      </c>
      <c r="BM35" s="114">
        <v>2600</v>
      </c>
      <c r="BN35" s="114">
        <v>2600</v>
      </c>
      <c r="BO35" s="114">
        <v>2600</v>
      </c>
      <c r="BP35" s="114">
        <v>2600</v>
      </c>
      <c r="BQ35" s="115">
        <v>100</v>
      </c>
    </row>
    <row r="36" ht="18.5" customHeight="1">
      <c r="A36" s="13"/>
      <c r="B36" s="12"/>
      <c r="C36" s="12"/>
      <c r="D36" s="12"/>
      <c r="E36" s="12"/>
      <c r="F36" s="12"/>
      <c r="G36" s="12"/>
      <c r="H36" t="s" s="21">
        <v>353</v>
      </c>
      <c r="I36" s="114">
        <v>13721</v>
      </c>
      <c r="J36" s="114">
        <v>13499</v>
      </c>
      <c r="K36" s="114">
        <v>43676</v>
      </c>
      <c r="L36" s="114">
        <v>53542</v>
      </c>
      <c r="M36" s="114">
        <v>85372</v>
      </c>
      <c r="N36" s="114">
        <v>64301</v>
      </c>
      <c r="O36" s="114">
        <v>72866</v>
      </c>
      <c r="P36" s="114">
        <v>55476</v>
      </c>
      <c r="Q36" s="114">
        <v>44523</v>
      </c>
      <c r="R36" s="114">
        <v>34786</v>
      </c>
      <c r="S36" s="114">
        <v>29404</v>
      </c>
      <c r="T36" s="114">
        <v>26168</v>
      </c>
      <c r="U36" s="114">
        <v>19194</v>
      </c>
      <c r="V36" s="114">
        <v>17282</v>
      </c>
      <c r="W36" s="114">
        <v>9205</v>
      </c>
      <c r="X36" s="114">
        <v>5241</v>
      </c>
      <c r="Y36" s="114">
        <v>2258</v>
      </c>
      <c r="Z36" s="114">
        <v>2085</v>
      </c>
      <c r="AA36" s="114">
        <v>2811</v>
      </c>
      <c r="AB36" s="114">
        <v>6312</v>
      </c>
      <c r="AC36" s="114">
        <v>8808</v>
      </c>
      <c r="AD36" s="114">
        <v>17613</v>
      </c>
      <c r="AE36" s="114">
        <v>16879</v>
      </c>
      <c r="AF36" s="114">
        <v>6929</v>
      </c>
      <c r="AG36" s="114">
        <v>5236</v>
      </c>
      <c r="AH36" s="114">
        <v>5239</v>
      </c>
      <c r="AI36" s="114">
        <v>2364</v>
      </c>
      <c r="AJ36" s="114">
        <v>4891</v>
      </c>
      <c r="AK36" s="114">
        <v>5808</v>
      </c>
      <c r="AL36" s="114">
        <v>28738</v>
      </c>
      <c r="AM36" s="114">
        <v>37120</v>
      </c>
      <c r="AN36" s="114">
        <v>47666</v>
      </c>
      <c r="AO36" s="114">
        <v>72694</v>
      </c>
      <c r="AP36" s="114">
        <v>78383</v>
      </c>
      <c r="AQ36" s="114">
        <v>67235</v>
      </c>
      <c r="AR36" s="114">
        <v>60600</v>
      </c>
      <c r="AS36" s="114">
        <v>27200</v>
      </c>
      <c r="AT36" s="114">
        <v>32200</v>
      </c>
      <c r="AU36" s="114">
        <v>32200</v>
      </c>
      <c r="AV36" s="114">
        <v>32200</v>
      </c>
      <c r="AW36" s="114">
        <v>37200</v>
      </c>
      <c r="AX36" s="114">
        <v>37200</v>
      </c>
      <c r="AY36" s="114">
        <v>37200</v>
      </c>
      <c r="AZ36" s="114">
        <v>37200</v>
      </c>
      <c r="BA36" s="114">
        <v>37200</v>
      </c>
      <c r="BB36" s="114">
        <v>37200</v>
      </c>
      <c r="BC36" s="114">
        <v>37200</v>
      </c>
      <c r="BD36" s="114">
        <v>32200</v>
      </c>
      <c r="BE36" s="114">
        <v>32200</v>
      </c>
      <c r="BF36" s="114">
        <v>32200</v>
      </c>
      <c r="BG36" s="114">
        <v>32200</v>
      </c>
      <c r="BH36" s="114">
        <v>32200</v>
      </c>
      <c r="BI36" s="114">
        <v>32200</v>
      </c>
      <c r="BJ36" s="114">
        <v>32200</v>
      </c>
      <c r="BK36" s="114">
        <v>32200</v>
      </c>
      <c r="BL36" s="114">
        <v>27200</v>
      </c>
      <c r="BM36" s="114">
        <v>27200</v>
      </c>
      <c r="BN36" s="114">
        <v>27200</v>
      </c>
      <c r="BO36" s="114">
        <v>27200</v>
      </c>
      <c r="BP36" s="114">
        <v>27200</v>
      </c>
      <c r="BQ36" s="115">
        <v>27200</v>
      </c>
    </row>
    <row r="37" ht="18.5" customHeight="1">
      <c r="A37" s="13"/>
      <c r="B37" s="12"/>
      <c r="C37" s="12"/>
      <c r="D37" s="12"/>
      <c r="E37" s="12"/>
      <c r="F37" s="12"/>
      <c r="G37" s="12"/>
      <c r="H37" t="s" s="21">
        <v>354</v>
      </c>
      <c r="I37" s="114">
        <v>-1825</v>
      </c>
      <c r="J37" s="114">
        <v>-1825</v>
      </c>
      <c r="K37" s="114">
        <v>-1825</v>
      </c>
      <c r="L37" s="114">
        <v>-1825</v>
      </c>
      <c r="M37" s="114">
        <v>-1825</v>
      </c>
      <c r="N37" s="114">
        <v>-1825</v>
      </c>
      <c r="O37" s="114">
        <v>-1825</v>
      </c>
      <c r="P37" s="114">
        <v>-1825</v>
      </c>
      <c r="Q37" s="114">
        <v>-1825</v>
      </c>
      <c r="R37" s="114">
        <v>-1825</v>
      </c>
      <c r="S37" s="114">
        <v>-3854</v>
      </c>
      <c r="T37" s="114">
        <v>-3771</v>
      </c>
      <c r="U37" s="114">
        <v>-3960</v>
      </c>
      <c r="V37" s="114">
        <v>-7304</v>
      </c>
      <c r="W37" s="114">
        <v>-10869</v>
      </c>
      <c r="X37" s="114">
        <v>-18206</v>
      </c>
      <c r="Y37" s="114">
        <v>-21356</v>
      </c>
      <c r="Z37" s="114">
        <v>-30233</v>
      </c>
      <c r="AA37" s="114">
        <v>-5889</v>
      </c>
      <c r="AB37" s="114">
        <v>-10198</v>
      </c>
      <c r="AC37" s="114">
        <v>-10188</v>
      </c>
      <c r="AD37" s="114">
        <v>-8839</v>
      </c>
      <c r="AE37" s="114">
        <v>-10683</v>
      </c>
      <c r="AF37" s="114">
        <v>-13907</v>
      </c>
      <c r="AG37" s="114">
        <v>-11249</v>
      </c>
      <c r="AH37" s="114">
        <v>-8446</v>
      </c>
      <c r="AI37" s="114">
        <v>-8287</v>
      </c>
      <c r="AJ37" s="114">
        <v>-7493</v>
      </c>
      <c r="AK37" s="114">
        <v>-7024</v>
      </c>
      <c r="AL37" s="114">
        <v>-4795</v>
      </c>
      <c r="AM37" s="114">
        <v>-6925</v>
      </c>
      <c r="AN37" s="114">
        <v>-2924</v>
      </c>
      <c r="AO37" s="114">
        <v>-1660</v>
      </c>
      <c r="AP37" s="114">
        <v>-3174</v>
      </c>
      <c r="AQ37" s="114">
        <v>-2001</v>
      </c>
      <c r="AR37" s="114">
        <v>-1776.650451801290</v>
      </c>
      <c r="AS37" s="114">
        <v>-1776.650451801290</v>
      </c>
      <c r="AT37" s="114">
        <v>-1776.650451801290</v>
      </c>
      <c r="AU37" s="114">
        <v>-1776.650451801290</v>
      </c>
      <c r="AV37" s="114">
        <v>-1776.650451801290</v>
      </c>
      <c r="AW37" s="114">
        <v>-1776.650451801290</v>
      </c>
      <c r="AX37" s="114">
        <v>-1776.650451801290</v>
      </c>
      <c r="AY37" s="114">
        <v>-1776.650451801290</v>
      </c>
      <c r="AZ37" s="114">
        <v>-1776.650451801290</v>
      </c>
      <c r="BA37" s="114">
        <v>-1776.650451801290</v>
      </c>
      <c r="BB37" s="114">
        <v>-1776.650451801290</v>
      </c>
      <c r="BC37" s="114">
        <v>-1776.650451801290</v>
      </c>
      <c r="BD37" s="114">
        <v>-766.650451801291</v>
      </c>
      <c r="BE37" s="114">
        <v>-766.650451801291</v>
      </c>
      <c r="BF37" s="114">
        <v>-766.650451801291</v>
      </c>
      <c r="BG37" s="114">
        <v>-766.650451801291</v>
      </c>
      <c r="BH37" s="114">
        <v>-766.650451801291</v>
      </c>
      <c r="BI37" s="114">
        <v>-766.650451801291</v>
      </c>
      <c r="BJ37" s="114">
        <v>-766.650451801291</v>
      </c>
      <c r="BK37" s="114">
        <v>-766.650451801291</v>
      </c>
      <c r="BL37" s="114">
        <v>-766.650451801291</v>
      </c>
      <c r="BM37" s="114">
        <v>-766.650451801291</v>
      </c>
      <c r="BN37" s="114">
        <v>-766.650451801291</v>
      </c>
      <c r="BO37" s="114">
        <v>-766.650451801291</v>
      </c>
      <c r="BP37" s="114">
        <v>-766.650451801291</v>
      </c>
      <c r="BQ37" s="115">
        <v>-766.650451801291</v>
      </c>
    </row>
    <row r="38" ht="18.5" customHeight="1">
      <c r="A38" s="13"/>
      <c r="B38" s="12"/>
      <c r="C38" s="12"/>
      <c r="D38" s="12"/>
      <c r="E38" s="12"/>
      <c r="F38" s="12"/>
      <c r="G38" s="12"/>
      <c r="H38" t="s" s="21">
        <v>348</v>
      </c>
      <c r="I38" s="114">
        <v>100000</v>
      </c>
      <c r="J38" s="114">
        <v>100000</v>
      </c>
      <c r="K38" s="114">
        <v>100000</v>
      </c>
      <c r="L38" s="114">
        <v>100000</v>
      </c>
      <c r="M38" s="114">
        <v>100000</v>
      </c>
      <c r="N38" s="114">
        <v>100000</v>
      </c>
      <c r="O38" s="114">
        <v>100000</v>
      </c>
      <c r="P38" s="114">
        <v>100000</v>
      </c>
      <c r="Q38" s="114">
        <v>100000</v>
      </c>
      <c r="R38" s="114">
        <v>100000</v>
      </c>
      <c r="S38" s="114">
        <v>100000</v>
      </c>
      <c r="T38" s="114">
        <v>100000</v>
      </c>
      <c r="U38" s="114">
        <v>100000</v>
      </c>
      <c r="V38" s="114">
        <v>100000</v>
      </c>
      <c r="W38" s="114">
        <v>100000</v>
      </c>
      <c r="X38" s="114">
        <v>100000</v>
      </c>
      <c r="Y38" s="114">
        <v>100000</v>
      </c>
      <c r="Z38" s="114">
        <v>100000</v>
      </c>
      <c r="AA38" s="114">
        <v>100000</v>
      </c>
      <c r="AB38" s="114">
        <v>100000</v>
      </c>
      <c r="AC38" s="114">
        <v>100000</v>
      </c>
      <c r="AD38" s="114">
        <v>100000</v>
      </c>
      <c r="AE38" s="114">
        <v>100000</v>
      </c>
      <c r="AF38" s="114">
        <v>100000</v>
      </c>
      <c r="AG38" s="114">
        <v>100000</v>
      </c>
      <c r="AH38" s="114">
        <v>100000</v>
      </c>
      <c r="AI38" s="114">
        <v>100000</v>
      </c>
      <c r="AJ38" s="114">
        <v>100000</v>
      </c>
      <c r="AK38" s="114">
        <v>100000</v>
      </c>
      <c r="AL38" s="114">
        <v>100000</v>
      </c>
      <c r="AM38" s="114">
        <v>100000</v>
      </c>
      <c r="AN38" s="114">
        <v>100000</v>
      </c>
      <c r="AO38" s="114">
        <v>100000</v>
      </c>
      <c r="AP38" s="114">
        <v>100000</v>
      </c>
      <c r="AQ38" s="114">
        <v>100000</v>
      </c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  <c r="BP38" s="114"/>
      <c r="BQ38" s="115"/>
    </row>
    <row r="39" ht="18.5" customHeight="1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9"/>
    </row>
    <row r="40" ht="18.5" customHeight="1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9"/>
    </row>
    <row r="41" ht="18.5" customHeight="1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9"/>
    </row>
    <row r="42" ht="18.5" customHeight="1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9"/>
    </row>
    <row r="43" ht="18.5" customHeight="1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9"/>
    </row>
    <row r="44" ht="18.5" customHeight="1">
      <c r="A44" s="1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9"/>
    </row>
    <row r="45" ht="18.5" customHeight="1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9"/>
    </row>
    <row r="46" ht="18.5" customHeight="1">
      <c r="A46" s="1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9"/>
    </row>
    <row r="47" ht="18.5" customHeight="1">
      <c r="A47" s="1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9"/>
    </row>
    <row r="48" ht="18.5" customHeight="1">
      <c r="A48" s="1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9"/>
    </row>
    <row r="49" ht="18.5" customHeight="1">
      <c r="A49" s="1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9"/>
    </row>
    <row r="50" ht="14.5" customHeight="1">
      <c r="A50" s="1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9"/>
    </row>
    <row r="51" ht="14.5" customHeight="1">
      <c r="A51" s="1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9"/>
    </row>
    <row r="52" ht="14.5" customHeight="1">
      <c r="A52" s="1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9"/>
    </row>
    <row r="53" ht="18.5" customHeight="1">
      <c r="A53" s="13"/>
      <c r="B53" s="12"/>
      <c r="C53" s="12"/>
      <c r="D53" s="12"/>
      <c r="E53" s="12"/>
      <c r="F53" s="12"/>
      <c r="G53" s="12"/>
      <c r="H53" s="12"/>
      <c r="I53" s="28"/>
      <c r="J53" s="101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9"/>
    </row>
    <row r="54" ht="18.5" customHeight="1">
      <c r="A54" s="13"/>
      <c r="B54" s="12"/>
      <c r="C54" s="12"/>
      <c r="D54" s="12"/>
      <c r="E54" s="12"/>
      <c r="F54" s="12"/>
      <c r="G54" s="12"/>
      <c r="H54" s="12"/>
      <c r="I54" s="101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9"/>
    </row>
    <row r="55" ht="14.5" customHeight="1">
      <c r="A55" s="13"/>
      <c r="B55" s="12"/>
      <c r="C55" s="12"/>
      <c r="D55" s="12"/>
      <c r="E55" s="12"/>
      <c r="F55" s="12"/>
      <c r="G55" s="12"/>
      <c r="H55" s="12"/>
      <c r="I55" s="12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9"/>
    </row>
    <row r="56" ht="14.5" customHeight="1">
      <c r="A56" s="13"/>
      <c r="B56" s="12"/>
      <c r="C56" s="12"/>
      <c r="D56" s="12"/>
      <c r="E56" s="12"/>
      <c r="F56" s="12"/>
      <c r="G56" s="12"/>
      <c r="H56" s="12"/>
      <c r="I56" s="12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9"/>
    </row>
    <row r="57" ht="14.5" customHeight="1">
      <c r="A57" s="13"/>
      <c r="B57" s="12"/>
      <c r="C57" s="12"/>
      <c r="D57" s="12"/>
      <c r="E57" s="12"/>
      <c r="F57" s="12"/>
      <c r="G57" s="12"/>
      <c r="H57" s="12"/>
      <c r="I57" s="12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9"/>
    </row>
    <row r="58" ht="14.5" customHeight="1">
      <c r="A58" s="1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9"/>
    </row>
    <row r="59" ht="14.5" customHeight="1">
      <c r="A59" s="1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9"/>
    </row>
    <row r="60" ht="14.5" customHeight="1">
      <c r="A60" s="1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9"/>
    </row>
    <row r="61" ht="14.5" customHeight="1">
      <c r="A61" s="1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9"/>
    </row>
    <row r="62" ht="14.5" customHeight="1">
      <c r="A62" s="1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9"/>
    </row>
    <row r="63" ht="14.5" customHeight="1">
      <c r="A63" s="1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9"/>
    </row>
    <row r="64" ht="14.5" customHeight="1">
      <c r="A64" s="1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9"/>
    </row>
    <row r="65" ht="14.5" customHeight="1">
      <c r="A65" s="1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9"/>
    </row>
    <row r="66" ht="14.5" customHeight="1">
      <c r="A66" s="1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9"/>
    </row>
    <row r="67" ht="14.5" customHeight="1">
      <c r="A67" s="1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9"/>
    </row>
    <row r="68" ht="14.5" customHeight="1">
      <c r="A68" s="1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9"/>
    </row>
    <row r="69" ht="14.5" customHeight="1">
      <c r="A69" s="1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9"/>
    </row>
    <row r="70" ht="14.5" customHeight="1">
      <c r="A70" s="1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9"/>
    </row>
    <row r="71" ht="14.5" customHeight="1">
      <c r="A71" s="1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9"/>
    </row>
    <row r="72" ht="15.5" customHeight="1">
      <c r="A72" s="13"/>
      <c r="B72" s="117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9"/>
    </row>
    <row r="73" ht="14.5" customHeight="1">
      <c r="A73" s="1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9"/>
    </row>
    <row r="74" ht="14.5" customHeight="1">
      <c r="A74" s="1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9"/>
    </row>
    <row r="75" ht="14.5" customHeight="1">
      <c r="A75" s="1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9"/>
    </row>
    <row r="76" ht="18.5" customHeight="1">
      <c r="A76" s="13"/>
      <c r="B76" s="12"/>
      <c r="C76" s="12"/>
      <c r="D76" s="12"/>
      <c r="E76" s="12"/>
      <c r="F76" s="12"/>
      <c r="G76" s="12"/>
      <c r="H76" s="12"/>
      <c r="I76" s="28"/>
      <c r="J76" s="101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9"/>
    </row>
    <row r="77" ht="18.5" customHeight="1">
      <c r="A77" s="13"/>
      <c r="B77" s="12"/>
      <c r="C77" s="12"/>
      <c r="D77" s="12"/>
      <c r="E77" s="12"/>
      <c r="F77" s="12"/>
      <c r="G77" s="12"/>
      <c r="H77" s="12"/>
      <c r="I77" s="101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9"/>
    </row>
    <row r="78" ht="14.5" customHeight="1">
      <c r="A78" s="13"/>
      <c r="B78" s="12"/>
      <c r="C78" s="12"/>
      <c r="D78" s="12"/>
      <c r="E78" s="12"/>
      <c r="F78" s="12"/>
      <c r="G78" s="12"/>
      <c r="H78" s="12"/>
      <c r="I78" s="12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9"/>
    </row>
    <row r="79" ht="14.5" customHeight="1">
      <c r="A79" s="13"/>
      <c r="B79" s="12"/>
      <c r="C79" s="12"/>
      <c r="D79" s="12"/>
      <c r="E79" s="12"/>
      <c r="F79" s="12"/>
      <c r="G79" s="12"/>
      <c r="H79" s="12"/>
      <c r="I79" s="12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9"/>
    </row>
    <row r="80" ht="14.5" customHeight="1">
      <c r="A80" s="13"/>
      <c r="B80" s="12"/>
      <c r="C80" s="12"/>
      <c r="D80" s="12"/>
      <c r="E80" s="12"/>
      <c r="F80" s="12"/>
      <c r="G80" s="12"/>
      <c r="H80" s="12"/>
      <c r="I80" s="12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9"/>
    </row>
    <row r="81" ht="14.5" customHeight="1">
      <c r="A81" s="13"/>
      <c r="B81" s="12"/>
      <c r="C81" s="12"/>
      <c r="D81" s="12"/>
      <c r="E81" s="12"/>
      <c r="F81" s="12"/>
      <c r="G81" s="12"/>
      <c r="H81" s="12"/>
      <c r="I81" s="12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9"/>
    </row>
    <row r="82" ht="14.5" customHeight="1">
      <c r="A82" s="13"/>
      <c r="B82" s="12"/>
      <c r="C82" s="12"/>
      <c r="D82" s="12"/>
      <c r="E82" s="12"/>
      <c r="F82" s="12"/>
      <c r="G82" s="12"/>
      <c r="H82" s="12"/>
      <c r="I82" s="12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9"/>
    </row>
    <row r="83" ht="14.5" customHeight="1">
      <c r="A83" s="1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9"/>
    </row>
    <row r="84" ht="14.5" customHeight="1">
      <c r="A84" s="1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9"/>
    </row>
    <row r="85" ht="14.5" customHeight="1">
      <c r="A85" s="1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9"/>
    </row>
    <row r="86" ht="14.5" customHeight="1">
      <c r="A86" s="1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9"/>
    </row>
    <row r="87" ht="14.5" customHeight="1">
      <c r="A87" s="1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9"/>
    </row>
    <row r="88" ht="14.5" customHeight="1">
      <c r="A88" s="1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9"/>
    </row>
    <row r="89" ht="14.5" customHeight="1">
      <c r="A89" s="1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9"/>
    </row>
    <row r="90" ht="14.5" customHeight="1">
      <c r="A90" s="1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9"/>
    </row>
    <row r="91" ht="14.5" customHeight="1">
      <c r="A91" s="1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9"/>
    </row>
    <row r="92" ht="14.5" customHeight="1">
      <c r="A92" s="1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9"/>
    </row>
    <row r="93" ht="14.5" customHeight="1">
      <c r="A93" s="1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9"/>
    </row>
    <row r="94" ht="14.5" customHeight="1">
      <c r="A94" s="1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9"/>
    </row>
    <row r="95" ht="14.5" customHeight="1">
      <c r="A95" s="1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9"/>
    </row>
    <row r="96" ht="14.5" customHeight="1">
      <c r="A96" s="1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9"/>
    </row>
    <row r="97" ht="14.5" customHeight="1">
      <c r="A97" s="1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9"/>
    </row>
    <row r="98" ht="18.5" customHeight="1">
      <c r="A98" s="13"/>
      <c r="B98" s="12"/>
      <c r="C98" s="12"/>
      <c r="D98" s="12"/>
      <c r="E98" s="12"/>
      <c r="F98" s="12"/>
      <c r="G98" s="12"/>
      <c r="H98" s="12"/>
      <c r="I98" s="28"/>
      <c r="J98" s="101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9"/>
    </row>
    <row r="99" ht="18.5" customHeight="1">
      <c r="A99" s="13"/>
      <c r="B99" s="12"/>
      <c r="C99" s="12"/>
      <c r="D99" s="12"/>
      <c r="E99" s="12"/>
      <c r="F99" s="12"/>
      <c r="G99" s="12"/>
      <c r="H99" s="12"/>
      <c r="I99" s="101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9"/>
    </row>
    <row r="100" ht="14.5" customHeight="1">
      <c r="A100" s="13"/>
      <c r="B100" s="12"/>
      <c r="C100" s="12"/>
      <c r="D100" s="12"/>
      <c r="E100" s="12"/>
      <c r="F100" s="12"/>
      <c r="G100" s="12"/>
      <c r="H100" s="12"/>
      <c r="I100" s="12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9"/>
    </row>
    <row r="101" ht="14.5" customHeight="1">
      <c r="A101" s="13"/>
      <c r="B101" s="12"/>
      <c r="C101" s="12"/>
      <c r="D101" s="12"/>
      <c r="E101" s="12"/>
      <c r="F101" s="12"/>
      <c r="G101" s="12"/>
      <c r="H101" s="12"/>
      <c r="I101" s="12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9"/>
    </row>
    <row r="102" ht="14.5" customHeight="1">
      <c r="A102" s="13"/>
      <c r="B102" s="12"/>
      <c r="C102" s="12"/>
      <c r="D102" s="12"/>
      <c r="E102" s="12"/>
      <c r="F102" s="12"/>
      <c r="G102" s="12"/>
      <c r="H102" s="12"/>
      <c r="I102" s="12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9"/>
    </row>
    <row r="103" ht="14.5" customHeight="1">
      <c r="A103" s="1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9"/>
    </row>
    <row r="104" ht="14.5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EM588"/>
  <sheetViews>
    <sheetView workbookViewId="0" defaultGridColor="0" colorId="12"/>
  </sheetViews>
  <sheetFormatPr defaultColWidth="9.16667" defaultRowHeight="14.5" customHeight="1" outlineLevelRow="0" outlineLevelCol="0"/>
  <cols>
    <col min="1" max="1" width="11.5" style="66" customWidth="1"/>
    <col min="2" max="2" width="25" style="66" customWidth="1"/>
    <col min="3" max="8" width="9.17188" style="66" customWidth="1"/>
    <col min="9" max="9" width="23.1719" style="66" customWidth="1"/>
    <col min="10" max="10" width="12.1719" style="66" customWidth="1"/>
    <col min="11" max="11" width="13.1719" style="66" customWidth="1"/>
    <col min="12" max="12" width="18.1719" style="66" customWidth="1"/>
    <col min="13" max="14" width="17.1719" style="66" customWidth="1"/>
    <col min="15" max="15" width="16.5" style="66" customWidth="1"/>
    <col min="16" max="16" width="14.5" style="66" customWidth="1"/>
    <col min="17" max="17" width="14.8516" style="66" customWidth="1"/>
    <col min="18" max="18" width="14.5" style="66" customWidth="1"/>
    <col min="19" max="19" width="15.1719" style="66" customWidth="1"/>
    <col min="20" max="20" width="14.1719" style="66" customWidth="1"/>
    <col min="21" max="27" width="12.8516" style="66" customWidth="1"/>
    <col min="28" max="28" width="17.5" style="66" customWidth="1"/>
    <col min="29" max="39" width="12.8516" style="66" customWidth="1"/>
    <col min="40" max="42" width="13" style="66" customWidth="1"/>
    <col min="43" max="43" width="12.6719" style="66" customWidth="1"/>
    <col min="44" max="44" width="10.8516" style="66" customWidth="1"/>
    <col min="45" max="45" width="10.5" style="66" customWidth="1"/>
    <col min="46" max="143" width="9.17188" style="66" customWidth="1"/>
    <col min="144" max="16384" width="9.17188" style="119" customWidth="1"/>
  </cols>
  <sheetData>
    <row r="1" s="120" customFormat="1" ht="21" customHeight="1">
      <c r="A1" t="s" s="121">
        <v>355</v>
      </c>
    </row>
    <row r="2" s="122" customFormat="1" ht="18.5" customHeight="1">
      <c r="A2" s="123"/>
    </row>
    <row r="3" s="68" customFormat="1" ht="14.5" customHeight="1">
      <c r="A3" t="s" s="33">
        <v>88</v>
      </c>
      <c r="B3" t="s" s="21">
        <v>89</v>
      </c>
    </row>
    <row r="4" s="69" customFormat="1" ht="14.5" customHeight="1">
      <c r="K4" t="s" s="21">
        <v>356</v>
      </c>
      <c r="N4" t="s" s="21">
        <v>356</v>
      </c>
    </row>
    <row r="5" s="69" customFormat="1" ht="14.5" customHeight="1">
      <c r="I5" s="28"/>
      <c r="K5" t="s" s="21">
        <v>193</v>
      </c>
      <c r="N5" t="s" s="21">
        <v>194</v>
      </c>
    </row>
    <row r="6" s="69" customFormat="1" ht="14.5" customHeight="1">
      <c r="K6" t="s" s="21">
        <v>214</v>
      </c>
      <c r="L6" t="s" s="21">
        <v>357</v>
      </c>
      <c r="M6" t="s" s="21">
        <v>215</v>
      </c>
      <c r="N6" t="s" s="21">
        <v>214</v>
      </c>
      <c r="O6" t="s" s="21">
        <v>357</v>
      </c>
      <c r="P6" t="s" s="21">
        <v>215</v>
      </c>
    </row>
    <row r="7" s="69" customFormat="1" ht="14.5" customHeight="1">
      <c r="I7" t="s" s="21">
        <v>358</v>
      </c>
      <c r="J7" s="58"/>
      <c r="K7" s="42">
        <v>60.8</v>
      </c>
      <c r="L7" s="42">
        <v>61</v>
      </c>
      <c r="M7" s="42">
        <v>61</v>
      </c>
      <c r="N7" s="54">
        <v>48</v>
      </c>
      <c r="O7" s="54">
        <v>48</v>
      </c>
      <c r="P7" s="42">
        <v>48</v>
      </c>
    </row>
    <row r="8" s="69" customFormat="1" ht="14.5" customHeight="1">
      <c r="I8" t="s" s="21">
        <v>359</v>
      </c>
      <c r="J8" s="42"/>
      <c r="K8" s="42">
        <v>65.7772711935848</v>
      </c>
      <c r="L8" s="42">
        <v>66.12958279840051</v>
      </c>
      <c r="M8" s="42">
        <v>65.0463698928229</v>
      </c>
      <c r="N8" s="42">
        <v>64.6839977592617</v>
      </c>
      <c r="O8" s="42">
        <v>65.54379178108729</v>
      </c>
      <c r="P8" s="42">
        <v>64.1455323222056</v>
      </c>
    </row>
    <row r="9" s="69" customFormat="1" ht="14.5" customHeight="1">
      <c r="J9" s="42"/>
      <c r="K9" s="42"/>
      <c r="L9" s="42"/>
      <c r="M9" s="42"/>
      <c r="O9" s="42"/>
      <c r="P9" s="42"/>
    </row>
    <row r="10" s="69" customFormat="1" ht="14.5" customHeight="1">
      <c r="I10" t="s" s="21">
        <v>195</v>
      </c>
      <c r="J10" s="42"/>
      <c r="K10" s="42">
        <v>0</v>
      </c>
      <c r="L10" s="42">
        <v>0</v>
      </c>
      <c r="M10" s="42">
        <v>0</v>
      </c>
      <c r="N10" s="42">
        <v>1.88811520365219</v>
      </c>
      <c r="O10" s="42">
        <v>1.83303522442239</v>
      </c>
      <c r="P10" s="42">
        <v>1.749766472254</v>
      </c>
    </row>
    <row r="11" s="69" customFormat="1" ht="14.5" customHeight="1">
      <c r="I11" t="s" s="21">
        <v>196</v>
      </c>
      <c r="J11" s="42"/>
      <c r="K11" s="42">
        <v>0.00435895058051649</v>
      </c>
      <c r="L11" s="42">
        <v>-0.00158384243519486</v>
      </c>
      <c r="M11" s="42">
        <v>0</v>
      </c>
      <c r="N11" s="42">
        <v>0.007842782739244091</v>
      </c>
      <c r="O11" s="42">
        <v>0.00290424838170098</v>
      </c>
      <c r="P11" s="42">
        <v>2.03006052912677</v>
      </c>
    </row>
    <row r="12" s="69" customFormat="1" ht="14.5" customHeight="1">
      <c r="I12" t="s" s="21">
        <v>197</v>
      </c>
      <c r="J12" s="42"/>
      <c r="K12" s="42">
        <v>1.11261960173093</v>
      </c>
      <c r="L12" s="42">
        <v>0.729226843137466</v>
      </c>
      <c r="M12" s="42">
        <v>2.47851655178637</v>
      </c>
      <c r="N12" s="42">
        <v>11.6965359091416</v>
      </c>
      <c r="O12" s="42">
        <v>12.286147516099</v>
      </c>
      <c r="P12" s="42">
        <v>10.7174709339369</v>
      </c>
    </row>
    <row r="13" s="69" customFormat="1" ht="14.5" customHeight="1">
      <c r="I13" t="s" s="21">
        <v>198</v>
      </c>
      <c r="J13" s="42"/>
      <c r="K13" s="42">
        <v>3.58486327273268</v>
      </c>
      <c r="L13" s="42">
        <v>4.3928652933935</v>
      </c>
      <c r="M13" s="42">
        <v>1.43962371682443</v>
      </c>
      <c r="N13" s="42">
        <v>2.67212788901433</v>
      </c>
      <c r="O13" s="42">
        <v>2.96013109183256</v>
      </c>
      <c r="P13" s="42">
        <v>1.42344880575631</v>
      </c>
    </row>
    <row r="14" s="69" customFormat="1" ht="14.5" customHeight="1">
      <c r="I14" t="s" s="21">
        <v>199</v>
      </c>
      <c r="J14" s="42"/>
      <c r="K14" s="42">
        <v>0.463213266162436</v>
      </c>
      <c r="L14" s="42">
        <v>0.391504416479436</v>
      </c>
      <c r="M14" s="42">
        <v>0.851772942052083</v>
      </c>
      <c r="N14" s="42">
        <v>0.41937597471429</v>
      </c>
      <c r="O14" s="42">
        <v>0.461573700351668</v>
      </c>
      <c r="P14" s="42">
        <v>0.224785581131685</v>
      </c>
    </row>
    <row r="15" s="69" customFormat="1" ht="14.5" customHeight="1">
      <c r="J15" s="42"/>
      <c r="K15" s="42"/>
      <c r="L15" s="42"/>
      <c r="M15" s="42"/>
      <c r="P15" s="42"/>
    </row>
    <row r="16" s="69" customFormat="1" ht="14.5" customHeight="1">
      <c r="M16" s="42"/>
      <c r="P16" s="42"/>
    </row>
    <row r="17" s="69" customFormat="1" ht="14.5" customHeight="1">
      <c r="M17" s="42"/>
      <c r="P17" s="42"/>
    </row>
    <row r="18" s="69" customFormat="1" ht="14.5" customHeight="1">
      <c r="M18" s="42"/>
      <c r="P18" s="42"/>
    </row>
    <row r="39" s="122" customFormat="1" ht="18.5" customHeight="1">
      <c r="K39" s="42"/>
      <c r="L39" s="42"/>
    </row>
    <row r="40" s="122" customFormat="1" ht="18.5" customHeight="1">
      <c r="K40" s="42"/>
      <c r="L40" s="42"/>
    </row>
    <row r="41" s="122" customFormat="1" ht="18.5" customHeight="1">
      <c r="K41" s="42"/>
      <c r="L41" s="42"/>
    </row>
    <row r="42" s="74" customFormat="1" ht="14.5" customHeight="1">
      <c r="A42" t="s" s="50">
        <v>90</v>
      </c>
      <c r="B42" t="s" s="34">
        <v>91</v>
      </c>
    </row>
    <row r="44" s="69" customFormat="1" ht="16.5" customHeight="1">
      <c r="I44" t="s" s="61">
        <v>222</v>
      </c>
      <c r="J44" s="124">
        <v>44562</v>
      </c>
      <c r="K44" s="124">
        <v>44927</v>
      </c>
      <c r="L44" s="124">
        <v>45292</v>
      </c>
      <c r="M44" s="124">
        <v>45658</v>
      </c>
      <c r="N44" s="124">
        <v>46023</v>
      </c>
      <c r="O44" s="124">
        <v>46388</v>
      </c>
      <c r="P44" s="124">
        <v>46753</v>
      </c>
      <c r="Q44" s="124">
        <v>47119</v>
      </c>
      <c r="R44" s="124">
        <v>47484</v>
      </c>
      <c r="S44" s="124">
        <v>47849</v>
      </c>
      <c r="T44" s="124">
        <v>48214</v>
      </c>
      <c r="U44" s="124">
        <v>48580</v>
      </c>
      <c r="V44" s="124">
        <v>48945</v>
      </c>
      <c r="W44" s="124">
        <v>49310</v>
      </c>
      <c r="X44" s="124">
        <v>49675</v>
      </c>
      <c r="Y44" s="124">
        <v>50041</v>
      </c>
      <c r="Z44" s="124">
        <v>50406</v>
      </c>
      <c r="AA44" s="124">
        <v>50771</v>
      </c>
      <c r="AB44" s="124">
        <v>51136</v>
      </c>
      <c r="AC44" s="124">
        <v>51502</v>
      </c>
      <c r="AD44" s="124">
        <v>51867</v>
      </c>
      <c r="AE44" s="124">
        <v>52232</v>
      </c>
      <c r="AF44" s="124">
        <v>52597</v>
      </c>
      <c r="AG44" s="124">
        <v>52963</v>
      </c>
      <c r="AH44" s="124">
        <v>53328</v>
      </c>
      <c r="AI44" s="124">
        <v>53693</v>
      </c>
      <c r="AJ44" s="124">
        <v>54058</v>
      </c>
      <c r="AK44" s="124">
        <v>54424</v>
      </c>
      <c r="AL44" s="124">
        <v>54789</v>
      </c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</row>
    <row r="45" s="69" customFormat="1" ht="14.5" customHeight="1">
      <c r="I45" t="s" s="52">
        <v>360</v>
      </c>
      <c r="J45" s="58"/>
      <c r="K45" s="58"/>
      <c r="L45" s="58"/>
      <c r="M45" s="58"/>
      <c r="N45" s="58"/>
      <c r="O45" s="58"/>
      <c r="P45" s="58"/>
      <c r="Q45" s="58"/>
      <c r="R45" s="58"/>
      <c r="S45" s="58">
        <v>48.4951969913509</v>
      </c>
      <c r="T45" s="58">
        <v>46.4912563118787</v>
      </c>
      <c r="U45" s="58">
        <v>44.4949287170884</v>
      </c>
      <c r="V45" s="58">
        <v>42.1352606081511</v>
      </c>
      <c r="W45" s="58">
        <v>39.7932185753315</v>
      </c>
      <c r="X45" s="58">
        <v>37.301615249797</v>
      </c>
      <c r="Y45" s="58">
        <v>34.1272581860708</v>
      </c>
      <c r="Z45" s="58">
        <v>31.8604049742329</v>
      </c>
      <c r="AA45" s="58">
        <v>29.4200909693361</v>
      </c>
      <c r="AB45" s="58">
        <v>27.2743059325255</v>
      </c>
      <c r="AC45" s="58">
        <v>25.3020769523894</v>
      </c>
      <c r="AD45" s="58">
        <v>23.2940470889881</v>
      </c>
      <c r="AE45" s="58">
        <v>21.6954488300017</v>
      </c>
      <c r="AF45" s="58">
        <v>20.7609007581682</v>
      </c>
      <c r="AG45" s="58">
        <v>20.199977277250</v>
      </c>
      <c r="AH45" s="58">
        <v>20.5512790080353</v>
      </c>
      <c r="AI45" s="58">
        <v>21.0577850064111</v>
      </c>
      <c r="AJ45" s="58">
        <v>20.7335159422126</v>
      </c>
      <c r="AK45" s="58">
        <v>19.5941620207204</v>
      </c>
      <c r="AL45" s="58">
        <v>18.4420860655081</v>
      </c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</row>
    <row r="46" s="69" customFormat="1" ht="14.5" customHeight="1">
      <c r="I46" t="s" s="52">
        <v>361</v>
      </c>
      <c r="J46" s="58">
        <v>72.5</v>
      </c>
      <c r="K46" s="58">
        <v>72.5</v>
      </c>
      <c r="L46" s="58">
        <v>72.5</v>
      </c>
      <c r="M46" s="58">
        <v>72.5</v>
      </c>
      <c r="N46" s="58">
        <v>61</v>
      </c>
      <c r="O46" s="58">
        <v>61</v>
      </c>
      <c r="P46" s="58">
        <v>61</v>
      </c>
      <c r="Q46" s="58">
        <v>61</v>
      </c>
      <c r="R46" s="58">
        <v>61</v>
      </c>
      <c r="S46" s="58">
        <v>48</v>
      </c>
      <c r="T46" s="58">
        <v>48</v>
      </c>
      <c r="U46" s="58">
        <v>48</v>
      </c>
      <c r="V46" s="58">
        <v>48</v>
      </c>
      <c r="W46" s="58">
        <v>48</v>
      </c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</row>
    <row r="47" s="69" customFormat="1" ht="14.5" customHeight="1">
      <c r="I47" t="s" s="52">
        <v>362</v>
      </c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>
        <v>31.9967350623925</v>
      </c>
      <c r="Y47" s="58">
        <v>31.9967350623925</v>
      </c>
      <c r="Z47" s="58">
        <v>31.9967350623925</v>
      </c>
      <c r="AA47" s="58">
        <v>31.9967350623925</v>
      </c>
      <c r="AB47" s="58">
        <v>31.9967350623925</v>
      </c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</row>
    <row r="48" s="69" customFormat="1" ht="14.5" customHeight="1">
      <c r="I48" t="s" s="52">
        <v>363</v>
      </c>
      <c r="J48" s="42">
        <v>70.58</v>
      </c>
      <c r="K48" s="42">
        <v>70.58</v>
      </c>
      <c r="L48" s="42">
        <v>70.58</v>
      </c>
      <c r="M48" s="42">
        <v>70.58</v>
      </c>
      <c r="N48" s="42">
        <v>60.28</v>
      </c>
      <c r="O48" s="42">
        <v>60.28</v>
      </c>
      <c r="P48" s="42">
        <v>60.28</v>
      </c>
      <c r="Q48" s="42">
        <v>60.28</v>
      </c>
      <c r="R48" s="42">
        <v>60.28</v>
      </c>
      <c r="S48" s="42">
        <v>49.75</v>
      </c>
      <c r="T48" s="42">
        <v>49.75</v>
      </c>
      <c r="U48" s="42">
        <v>49.75</v>
      </c>
      <c r="V48" s="42">
        <v>49.75</v>
      </c>
      <c r="W48" s="42">
        <v>49.75</v>
      </c>
    </row>
    <row r="49" s="69" customFormat="1" ht="14.5" customHeight="1">
      <c r="AS49" s="87"/>
    </row>
    <row r="50" s="69" customFormat="1" ht="14.5" customHeight="1">
      <c r="I50" s="63"/>
      <c r="J50" s="58"/>
      <c r="K50" s="58"/>
      <c r="L50" s="58"/>
      <c r="M50" s="58"/>
      <c r="AS50" s="58"/>
    </row>
    <row r="51" s="69" customFormat="1" ht="14.5" customHeight="1">
      <c r="I51" s="63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S51" s="58"/>
    </row>
    <row r="52" s="69" customFormat="1" ht="14.5" customHeight="1">
      <c r="I52" s="63"/>
      <c r="J52" s="37"/>
      <c r="N52" s="37"/>
      <c r="S52" s="42"/>
      <c r="T52" s="42"/>
      <c r="U52" s="42"/>
      <c r="V52" s="42"/>
      <c r="W52" s="42"/>
      <c r="AS52" s="58"/>
    </row>
    <row r="53" s="69" customFormat="1" ht="14.5" customHeight="1">
      <c r="X53" s="58"/>
      <c r="Y53" s="58"/>
      <c r="Z53" s="58"/>
      <c r="AA53" s="58"/>
      <c r="AB53" s="58"/>
      <c r="AC53" s="58"/>
      <c r="AD53" s="58"/>
      <c r="AE53" s="58"/>
      <c r="AF53" s="58"/>
      <c r="AG53" s="58"/>
    </row>
    <row r="54" s="69" customFormat="1" ht="14.5" customHeight="1"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S54" s="87"/>
    </row>
    <row r="55" s="69" customFormat="1" ht="14.5" customHeight="1">
      <c r="AS55" s="58"/>
    </row>
    <row r="56" s="69" customFormat="1" ht="14.5" customHeight="1">
      <c r="AS56" s="58"/>
    </row>
    <row r="57" s="69" customFormat="1" ht="14.5" customHeight="1">
      <c r="L57" t="s" s="21">
        <v>364</v>
      </c>
      <c r="AS57" s="58"/>
    </row>
    <row r="66" s="68" customFormat="1" ht="14.5" customHeight="1">
      <c r="A66" t="s" s="33">
        <v>92</v>
      </c>
      <c r="B66" t="s" s="21">
        <v>93</v>
      </c>
    </row>
    <row r="69" s="69" customFormat="1" ht="14.5" customHeight="1">
      <c r="I69" t="s" s="21">
        <v>365</v>
      </c>
      <c r="J69" s="42">
        <v>1.88811520365219</v>
      </c>
    </row>
    <row r="70" s="69" customFormat="1" ht="14.5" customHeight="1">
      <c r="I70" t="s" s="21">
        <v>366</v>
      </c>
      <c r="J70" s="42">
        <v>1.4788540116253</v>
      </c>
    </row>
    <row r="71" s="69" customFormat="1" ht="14.5" customHeight="1">
      <c r="I71" t="s" s="21">
        <v>367</v>
      </c>
      <c r="J71" s="42">
        <v>0.7759201732189061</v>
      </c>
    </row>
    <row r="72" s="69" customFormat="1" ht="14.5" customHeight="1">
      <c r="I72" t="s" s="21">
        <v>267</v>
      </c>
      <c r="J72" s="42">
        <v>0.515197417922981</v>
      </c>
    </row>
    <row r="73" s="69" customFormat="1" ht="14.5" customHeight="1">
      <c r="I73" t="s" s="21">
        <v>368</v>
      </c>
      <c r="J73" s="42">
        <v>0.523566935277718</v>
      </c>
    </row>
    <row r="74" s="69" customFormat="1" ht="14.5" customHeight="1">
      <c r="I74" t="s" s="21">
        <v>369</v>
      </c>
      <c r="J74" s="42">
        <v>0.451083157319119</v>
      </c>
    </row>
    <row r="75" s="69" customFormat="1" ht="14.5" customHeight="1">
      <c r="I75" t="s" s="21">
        <v>370</v>
      </c>
      <c r="J75" s="42">
        <v>0.219865885845663</v>
      </c>
    </row>
    <row r="76" s="69" customFormat="1" ht="14.5" customHeight="1">
      <c r="I76" t="s" s="21">
        <v>371</v>
      </c>
      <c r="J76" s="42">
        <v>0.188269853711126</v>
      </c>
    </row>
    <row r="77" s="69" customFormat="1" ht="14.5" customHeight="1">
      <c r="I77" t="s" s="21">
        <v>372</v>
      </c>
      <c r="J77" s="42">
        <v>0.243714597485795</v>
      </c>
    </row>
    <row r="78" s="69" customFormat="1" ht="14.5" customHeight="1">
      <c r="I78" t="s" s="21">
        <v>373</v>
      </c>
      <c r="J78" s="42">
        <v>0.158183970316271</v>
      </c>
    </row>
    <row r="79" s="69" customFormat="1" ht="14.5" customHeight="1">
      <c r="I79" t="s" s="21">
        <v>374</v>
      </c>
      <c r="J79" s="42">
        <v>0.211361836088889</v>
      </c>
    </row>
    <row r="80" s="69" customFormat="1" ht="14.5" customHeight="1">
      <c r="I80" t="s" s="21">
        <v>375</v>
      </c>
      <c r="J80" s="42">
        <v>0.08374473118558021</v>
      </c>
    </row>
    <row r="81" s="69" customFormat="1" ht="14.5" customHeight="1">
      <c r="I81" t="s" s="21">
        <v>376</v>
      </c>
      <c r="J81" s="42">
        <v>4.84976256999735</v>
      </c>
    </row>
    <row r="90" s="74" customFormat="1" ht="16.5" customHeight="1">
      <c r="A90" t="s" s="50">
        <v>94</v>
      </c>
      <c r="B90" t="s" s="34">
        <v>377</v>
      </c>
    </row>
    <row r="92" s="69" customFormat="1" ht="14.5" customHeight="1">
      <c r="J92" t="s" s="34">
        <v>378</v>
      </c>
      <c r="M92" s="125"/>
    </row>
    <row r="93" s="69" customFormat="1" ht="14.5" customHeight="1">
      <c r="J93" s="57"/>
      <c r="M93" t="s" s="34">
        <v>243</v>
      </c>
      <c r="N93" s="28"/>
      <c r="O93" s="28"/>
      <c r="P93" s="28"/>
      <c r="Q93" t="s" s="34">
        <v>241</v>
      </c>
      <c r="R93" s="28"/>
      <c r="S93" s="28"/>
      <c r="T93" t="s" s="34">
        <v>379</v>
      </c>
    </row>
    <row r="94" s="69" customFormat="1" ht="58" customHeight="1">
      <c r="J94" t="s" s="126">
        <v>380</v>
      </c>
      <c r="K94" t="s" s="126">
        <v>381</v>
      </c>
      <c r="L94" t="s" s="126">
        <v>382</v>
      </c>
      <c r="M94" t="s" s="126">
        <v>244</v>
      </c>
      <c r="N94" t="s" s="126">
        <v>245</v>
      </c>
      <c r="O94" t="s" s="126">
        <v>247</v>
      </c>
      <c r="P94" t="s" s="126">
        <v>246</v>
      </c>
      <c r="Q94" t="s" s="126">
        <v>242</v>
      </c>
      <c r="R94" t="s" s="126">
        <v>383</v>
      </c>
      <c r="S94" t="s" s="126">
        <v>296</v>
      </c>
      <c r="T94" t="s" s="126">
        <v>294</v>
      </c>
      <c r="U94" t="s" s="126">
        <v>293</v>
      </c>
    </row>
    <row r="95" s="69" customFormat="1" ht="14.5" customHeight="1">
      <c r="J95" t="s" s="21">
        <v>384</v>
      </c>
      <c r="K95" t="s" s="21">
        <v>385</v>
      </c>
      <c r="L95" t="s" s="21">
        <v>386</v>
      </c>
      <c r="M95" s="58">
        <v>1754.7286</v>
      </c>
      <c r="N95" s="58">
        <v>544.2417</v>
      </c>
      <c r="O95" s="58">
        <v>755.3608</v>
      </c>
      <c r="P95" s="58">
        <v>666.2452</v>
      </c>
      <c r="Q95" s="58">
        <v>1357.952</v>
      </c>
      <c r="R95" s="58">
        <v>2204.5502</v>
      </c>
      <c r="S95" s="58">
        <v>768.0916</v>
      </c>
      <c r="T95" s="58">
        <v>2431.5828</v>
      </c>
      <c r="U95" s="58">
        <v>303.4174</v>
      </c>
    </row>
    <row r="96" s="69" customFormat="1" ht="14.5" customHeight="1">
      <c r="J96" t="s" s="21">
        <v>387</v>
      </c>
      <c r="K96" t="s" s="21">
        <v>385</v>
      </c>
      <c r="L96" t="s" s="21">
        <v>388</v>
      </c>
      <c r="M96" s="54">
        <v>25</v>
      </c>
      <c r="N96" s="54">
        <v>25</v>
      </c>
      <c r="O96" s="54">
        <v>25</v>
      </c>
      <c r="P96" s="54">
        <v>25</v>
      </c>
      <c r="Q96" s="54">
        <v>20</v>
      </c>
      <c r="R96" s="54">
        <v>20</v>
      </c>
      <c r="S96" s="54">
        <v>25</v>
      </c>
      <c r="T96" s="54">
        <v>25</v>
      </c>
      <c r="U96" s="54">
        <v>15</v>
      </c>
    </row>
    <row r="97" s="69" customFormat="1" ht="14.5" customHeight="1">
      <c r="J97" t="s" s="21">
        <v>389</v>
      </c>
      <c r="K97" t="s" s="21">
        <v>385</v>
      </c>
      <c r="M97" s="54">
        <v>0.78</v>
      </c>
      <c r="N97" s="54">
        <v>0.85</v>
      </c>
      <c r="O97" s="54">
        <v>0.85</v>
      </c>
      <c r="P97" s="54">
        <v>0.85</v>
      </c>
      <c r="Q97" s="54">
        <v>4.05</v>
      </c>
      <c r="R97" s="54">
        <v>2.3</v>
      </c>
      <c r="S97" s="54">
        <v>0.9399999999999999</v>
      </c>
      <c r="T97" s="54">
        <v>0.78</v>
      </c>
      <c r="U97" s="54">
        <v>0.78</v>
      </c>
    </row>
    <row r="98" s="69" customFormat="1" ht="14.5" customHeight="1">
      <c r="J98" s="57"/>
      <c r="K98" t="s" s="21">
        <v>390</v>
      </c>
      <c r="M98" s="54">
        <v>0.7</v>
      </c>
      <c r="N98" s="54">
        <v>0.8</v>
      </c>
      <c r="O98" s="54">
        <v>0.8</v>
      </c>
      <c r="P98" s="54">
        <v>0.8</v>
      </c>
      <c r="Q98" s="54">
        <v>1.9</v>
      </c>
      <c r="R98" s="42">
        <v>1.07901234567901</v>
      </c>
      <c r="S98" s="54">
        <v>0.88</v>
      </c>
      <c r="T98" s="54">
        <v>0.7</v>
      </c>
      <c r="U98" s="54">
        <v>0.7</v>
      </c>
    </row>
    <row r="99" s="69" customFormat="1" ht="14.5" customHeight="1">
      <c r="J99" s="57"/>
      <c r="K99" t="s" s="21">
        <v>391</v>
      </c>
      <c r="M99" s="54">
        <v>0.85</v>
      </c>
      <c r="N99" s="54">
        <v>0.9</v>
      </c>
      <c r="O99" s="54">
        <v>0.9</v>
      </c>
      <c r="P99" s="54">
        <v>0.9</v>
      </c>
      <c r="Q99" s="54">
        <v>6.2</v>
      </c>
      <c r="R99" s="42">
        <v>3.52098765432099</v>
      </c>
      <c r="S99" s="54">
        <v>1</v>
      </c>
      <c r="T99" s="54">
        <v>0.85</v>
      </c>
      <c r="U99" s="54">
        <v>0.85</v>
      </c>
    </row>
    <row r="100" s="69" customFormat="1" ht="29" customHeight="1">
      <c r="J100" t="s" s="45">
        <v>392</v>
      </c>
      <c r="K100" t="s" s="21">
        <v>385</v>
      </c>
      <c r="L100" t="s" s="21">
        <v>393</v>
      </c>
      <c r="M100" s="54">
        <v>10</v>
      </c>
      <c r="N100" s="54">
        <v>22</v>
      </c>
      <c r="O100" s="54">
        <v>41</v>
      </c>
      <c r="P100" s="54">
        <v>40</v>
      </c>
      <c r="Q100" s="54">
        <v>51</v>
      </c>
      <c r="R100" s="54">
        <v>51</v>
      </c>
      <c r="S100" s="54">
        <v>51</v>
      </c>
      <c r="T100" s="54">
        <v>17</v>
      </c>
      <c r="U100" s="54">
        <v>17</v>
      </c>
    </row>
    <row r="101" s="69" customFormat="1" ht="14.5" customHeight="1">
      <c r="J101" s="57"/>
      <c r="K101" t="s" s="21">
        <v>390</v>
      </c>
      <c r="L101" t="s" s="21">
        <v>393</v>
      </c>
      <c r="M101" s="54">
        <v>6</v>
      </c>
      <c r="N101" s="54">
        <v>12</v>
      </c>
      <c r="Q101" s="54">
        <v>36</v>
      </c>
      <c r="R101" s="54">
        <v>36</v>
      </c>
      <c r="S101" s="54">
        <v>36</v>
      </c>
      <c r="T101" s="54">
        <v>11.2</v>
      </c>
      <c r="U101" s="54">
        <v>13.5</v>
      </c>
    </row>
    <row r="102" s="69" customFormat="1" ht="14.5" customHeight="1">
      <c r="J102" s="57"/>
      <c r="K102" t="s" s="21">
        <v>391</v>
      </c>
      <c r="L102" t="s" s="21">
        <v>393</v>
      </c>
      <c r="M102" s="54">
        <v>14</v>
      </c>
      <c r="N102" s="54">
        <v>33</v>
      </c>
      <c r="Q102" s="54">
        <v>66</v>
      </c>
      <c r="R102" s="54">
        <v>66</v>
      </c>
      <c r="S102" s="54">
        <v>66</v>
      </c>
      <c r="T102" s="54">
        <v>25.4</v>
      </c>
      <c r="U102" s="54">
        <v>20.5</v>
      </c>
    </row>
    <row r="103" s="69" customFormat="1" ht="43.5" customHeight="1">
      <c r="J103" t="s" s="45">
        <v>394</v>
      </c>
      <c r="K103" t="s" s="21">
        <v>385</v>
      </c>
      <c r="L103" t="s" s="21">
        <v>395</v>
      </c>
      <c r="M103" s="54">
        <v>90.43000000000001</v>
      </c>
      <c r="N103" s="54">
        <v>54.2</v>
      </c>
      <c r="O103" s="42">
        <v>60.803349882548</v>
      </c>
      <c r="P103" s="42">
        <v>69.9498647163151</v>
      </c>
      <c r="T103" s="54">
        <v>0</v>
      </c>
      <c r="U103" s="54">
        <v>0</v>
      </c>
    </row>
    <row r="105" s="68" customFormat="1" ht="14.5" customHeight="1">
      <c r="A105" t="s" s="33">
        <v>96</v>
      </c>
      <c r="B105" t="s" s="21">
        <v>97</v>
      </c>
    </row>
    <row r="107" s="69" customFormat="1" ht="14.5" customHeight="1">
      <c r="K107" t="s" s="21">
        <v>276</v>
      </c>
      <c r="L107" t="s" s="21">
        <v>264</v>
      </c>
      <c r="M107" t="s" s="21">
        <v>396</v>
      </c>
      <c r="N107" t="s" s="21">
        <v>263</v>
      </c>
      <c r="O107" t="s" s="21">
        <v>261</v>
      </c>
      <c r="P107" t="s" s="21">
        <v>379</v>
      </c>
    </row>
    <row r="108" s="69" customFormat="1" ht="14.5" customHeight="1">
      <c r="J108" t="s" s="21">
        <v>390</v>
      </c>
      <c r="K108" s="54">
        <v>6</v>
      </c>
      <c r="L108" s="54">
        <v>12</v>
      </c>
      <c r="M108" s="54">
        <v>0</v>
      </c>
      <c r="N108" s="54">
        <v>0</v>
      </c>
      <c r="O108" s="54">
        <v>36</v>
      </c>
      <c r="P108" s="54">
        <v>11.2</v>
      </c>
    </row>
    <row r="109" s="69" customFormat="1" ht="14.5" customHeight="1">
      <c r="J109" t="s" s="21">
        <v>211</v>
      </c>
      <c r="K109" s="54">
        <v>8</v>
      </c>
      <c r="L109" s="54">
        <v>21</v>
      </c>
      <c r="M109" s="54">
        <v>0</v>
      </c>
      <c r="N109" s="54">
        <v>0</v>
      </c>
      <c r="O109" s="54">
        <v>30</v>
      </c>
      <c r="P109" s="54">
        <v>14.2</v>
      </c>
    </row>
    <row r="110" s="69" customFormat="1" ht="14.5" customHeight="1">
      <c r="J110" t="s" s="21">
        <v>385</v>
      </c>
      <c r="K110" s="54">
        <v>10</v>
      </c>
      <c r="L110" s="54">
        <v>22</v>
      </c>
      <c r="M110" s="58">
        <v>41</v>
      </c>
      <c r="N110" s="54">
        <v>40</v>
      </c>
      <c r="O110" s="54">
        <v>51</v>
      </c>
      <c r="P110" s="58">
        <v>17</v>
      </c>
    </row>
    <row r="125" s="68" customFormat="1" ht="14.5" customHeight="1">
      <c r="A125" t="s" s="33">
        <v>98</v>
      </c>
      <c r="B125" t="s" s="21">
        <v>99</v>
      </c>
    </row>
    <row r="127" s="69" customFormat="1" ht="29" customHeight="1">
      <c r="J127" s="57"/>
      <c r="K127" t="s" s="45">
        <v>239</v>
      </c>
      <c r="L127" t="s" s="45">
        <v>288</v>
      </c>
      <c r="M127" t="s" s="45">
        <v>289</v>
      </c>
      <c r="N127" t="s" s="45">
        <v>290</v>
      </c>
      <c r="O127" t="s" s="45">
        <v>291</v>
      </c>
      <c r="P127" t="s" s="45">
        <v>292</v>
      </c>
      <c r="Q127" t="s" s="45">
        <v>397</v>
      </c>
    </row>
    <row r="128" s="69" customFormat="1" ht="14.5" customHeight="1">
      <c r="J128" t="s" s="21">
        <v>242</v>
      </c>
      <c r="K128" s="127">
        <v>8.771588703438301</v>
      </c>
      <c r="L128" s="127">
        <v>0.622233942064665</v>
      </c>
      <c r="M128" s="127">
        <v>1.4983844275996</v>
      </c>
      <c r="N128" s="127">
        <v>12.5925925925926</v>
      </c>
      <c r="O128" s="127">
        <v>0</v>
      </c>
      <c r="P128" s="127">
        <v>23.4847996656951</v>
      </c>
      <c r="Q128" s="127">
        <v>14.7132109622569</v>
      </c>
    </row>
    <row r="129" s="69" customFormat="1" ht="14.5" customHeight="1">
      <c r="J129" t="s" s="21">
        <v>293</v>
      </c>
      <c r="K129" s="127">
        <v>2.24810481783805</v>
      </c>
      <c r="L129" s="127">
        <v>0.887874175545408</v>
      </c>
      <c r="M129" s="127">
        <v>1.70081139481132</v>
      </c>
      <c r="N129" s="127">
        <v>21.7948717948718</v>
      </c>
      <c r="O129" s="127">
        <v>0</v>
      </c>
      <c r="P129" s="127">
        <v>26.6316621830666</v>
      </c>
      <c r="Q129" s="127">
        <v>24.3835573652285</v>
      </c>
    </row>
    <row r="130" s="69" customFormat="1" ht="14.5" customHeight="1">
      <c r="J130" t="s" s="21">
        <v>244</v>
      </c>
      <c r="K130" s="127">
        <v>10.4249640293994</v>
      </c>
      <c r="L130" s="127">
        <v>0.887874175545408</v>
      </c>
      <c r="M130" s="127">
        <v>1.68598289560612</v>
      </c>
      <c r="N130" s="127">
        <v>12.8205128205128</v>
      </c>
      <c r="O130" s="127">
        <v>8.695192307692309</v>
      </c>
      <c r="P130" s="127">
        <v>34.514526228756</v>
      </c>
      <c r="Q130" s="127">
        <v>24.0895621993567</v>
      </c>
    </row>
    <row r="131" s="69" customFormat="1" ht="14.5" customHeight="1">
      <c r="J131" t="s" s="21">
        <v>245</v>
      </c>
      <c r="K131" s="127">
        <v>3.23337759799388</v>
      </c>
      <c r="L131" s="127">
        <v>0.443937087772704</v>
      </c>
      <c r="M131" s="127">
        <v>0.767376966007103</v>
      </c>
      <c r="N131" s="127">
        <v>25.8823529411765</v>
      </c>
      <c r="O131" s="127">
        <v>4.78235294117647</v>
      </c>
      <c r="P131" s="127">
        <v>35.1093975341266</v>
      </c>
      <c r="Q131" s="127">
        <v>31.8760199361327</v>
      </c>
    </row>
    <row r="132" s="69" customFormat="1" ht="14.5" customHeight="1">
      <c r="J132" t="s" s="21">
        <v>294</v>
      </c>
      <c r="K132" s="127">
        <v>14.4462016658908</v>
      </c>
      <c r="L132" s="127">
        <v>0.887874175545408</v>
      </c>
      <c r="M132" s="127">
        <v>1.70081139481132</v>
      </c>
      <c r="N132" s="127">
        <v>21.7948717948718</v>
      </c>
      <c r="O132" s="127">
        <v>0</v>
      </c>
      <c r="P132" s="127">
        <v>38.8297590311193</v>
      </c>
      <c r="Q132" s="127">
        <v>24.3835573652285</v>
      </c>
    </row>
    <row r="133" s="69" customFormat="1" ht="14.5" customHeight="1">
      <c r="J133" t="s" s="21">
        <v>295</v>
      </c>
      <c r="K133" s="127">
        <v>14.2401260357381</v>
      </c>
      <c r="L133" s="127">
        <v>0.746680730477598</v>
      </c>
      <c r="M133" s="127">
        <v>1.79806131311951</v>
      </c>
      <c r="N133" s="127">
        <v>22.1739130434783</v>
      </c>
      <c r="O133" s="127">
        <v>0</v>
      </c>
      <c r="P133" s="127">
        <v>38.9587811228135</v>
      </c>
      <c r="Q133" s="127">
        <v>24.7186550870754</v>
      </c>
    </row>
    <row r="134" s="69" customFormat="1" ht="14.5" customHeight="1">
      <c r="J134" t="s" s="21">
        <v>246</v>
      </c>
      <c r="K134" s="127">
        <v>3.95820883341161</v>
      </c>
      <c r="L134" s="127">
        <v>0.310755961440893</v>
      </c>
      <c r="M134" s="127">
        <v>0.90372907153729</v>
      </c>
      <c r="N134" s="127">
        <v>47.0588235294118</v>
      </c>
      <c r="O134" s="127">
        <v>6.17204688673368</v>
      </c>
      <c r="P134" s="127">
        <v>58.4035642825352</v>
      </c>
      <c r="Q134" s="127">
        <v>54.4453554491236</v>
      </c>
    </row>
    <row r="135" s="69" customFormat="1" ht="14.5" customHeight="1">
      <c r="J135" t="s" s="21">
        <v>247</v>
      </c>
      <c r="K135" s="127">
        <v>4.48765077928196</v>
      </c>
      <c r="L135" s="127">
        <v>0.310755961440893</v>
      </c>
      <c r="M135" s="127">
        <v>0.90372907153729</v>
      </c>
      <c r="N135" s="127">
        <v>48.2352941176471</v>
      </c>
      <c r="O135" s="127">
        <v>5.36500146022483</v>
      </c>
      <c r="P135" s="127">
        <v>59.302431390132</v>
      </c>
      <c r="Q135" s="127">
        <v>54.8147806108501</v>
      </c>
    </row>
    <row r="136" s="69" customFormat="1" ht="14.5" customHeight="1">
      <c r="J136" t="s" s="21">
        <v>296</v>
      </c>
      <c r="K136" s="127">
        <v>4.56328534297772</v>
      </c>
      <c r="L136" s="127">
        <v>0.748351090816844</v>
      </c>
      <c r="M136" s="127">
        <v>0.598480899194733</v>
      </c>
      <c r="N136" s="127">
        <v>54.2553191489362</v>
      </c>
      <c r="O136" s="127">
        <v>0</v>
      </c>
      <c r="P136" s="127">
        <v>60.1654364819255</v>
      </c>
      <c r="Q136" s="127">
        <v>55.6021511389477</v>
      </c>
    </row>
    <row r="148" s="68" customFormat="1" ht="14.5" customHeight="1">
      <c r="A148" t="s" s="33">
        <v>100</v>
      </c>
      <c r="B148" t="s" s="128">
        <v>101</v>
      </c>
    </row>
    <row r="149" s="69" customFormat="1" ht="14.5" customHeight="1">
      <c r="K149" t="s" s="21">
        <v>398</v>
      </c>
    </row>
    <row r="150" s="69" customFormat="1" ht="14.5" customHeight="1">
      <c r="L150" t="s" s="21">
        <v>239</v>
      </c>
      <c r="M150" t="s" s="21">
        <v>288</v>
      </c>
      <c r="N150" t="s" s="21">
        <v>289</v>
      </c>
      <c r="O150" t="s" s="21">
        <v>290</v>
      </c>
      <c r="P150" t="s" s="21">
        <v>291</v>
      </c>
      <c r="Q150" t="s" s="21">
        <v>292</v>
      </c>
      <c r="R150" t="s" s="21">
        <v>399</v>
      </c>
    </row>
    <row r="151" s="69" customFormat="1" ht="14.5" customHeight="1">
      <c r="J151" t="s" s="21">
        <v>400</v>
      </c>
      <c r="K151" t="s" s="21">
        <v>296</v>
      </c>
      <c r="L151" s="127">
        <v>4.56328534297772</v>
      </c>
      <c r="M151" s="127">
        <v>0.748351090816844</v>
      </c>
      <c r="N151" s="127">
        <v>0.598480899194733</v>
      </c>
      <c r="O151" s="127">
        <v>54.2553191489362</v>
      </c>
      <c r="P151" s="127">
        <v>0</v>
      </c>
      <c r="Q151" s="127">
        <v>60.1654364819255</v>
      </c>
      <c r="R151" s="127">
        <v>55.6021511389477</v>
      </c>
    </row>
    <row r="152" s="69" customFormat="1" ht="14.5" customHeight="1">
      <c r="K152" t="s" s="21">
        <v>295</v>
      </c>
      <c r="L152" s="127">
        <v>14.2401260357381</v>
      </c>
      <c r="M152" s="127">
        <v>0.746680730477598</v>
      </c>
      <c r="N152" s="127">
        <v>1.79806131311951</v>
      </c>
      <c r="O152" s="127">
        <v>22.1739130434783</v>
      </c>
      <c r="P152" s="127">
        <v>0</v>
      </c>
      <c r="Q152" s="127">
        <v>38.9587811228135</v>
      </c>
      <c r="R152" s="127">
        <v>24.7186550870754</v>
      </c>
    </row>
    <row r="153" s="69" customFormat="1" ht="14.5" customHeight="1">
      <c r="K153" t="s" s="21">
        <v>294</v>
      </c>
      <c r="L153" s="127">
        <v>14.4462016658908</v>
      </c>
      <c r="M153" s="127">
        <v>0.887874175545408</v>
      </c>
      <c r="N153" s="127">
        <v>1.70081139481132</v>
      </c>
      <c r="O153" s="127">
        <v>21.7948717948718</v>
      </c>
      <c r="P153" s="127">
        <v>0</v>
      </c>
      <c r="Q153" s="127">
        <v>38.8297590311193</v>
      </c>
      <c r="R153" s="127">
        <v>24.3835573652285</v>
      </c>
    </row>
    <row r="154" s="69" customFormat="1" ht="14.5" customHeight="1">
      <c r="K154" t="s" s="21">
        <v>293</v>
      </c>
      <c r="L154" s="127">
        <v>2.24810481783805</v>
      </c>
      <c r="M154" s="127">
        <v>0.887874175545408</v>
      </c>
      <c r="N154" s="127">
        <v>1.70081139481132</v>
      </c>
      <c r="O154" s="127">
        <v>21.7948717948718</v>
      </c>
      <c r="P154" s="127">
        <v>0</v>
      </c>
      <c r="Q154" s="127">
        <v>26.6316621830666</v>
      </c>
      <c r="R154" s="127">
        <v>24.3835573652285</v>
      </c>
    </row>
    <row r="155" s="69" customFormat="1" ht="14.5" customHeight="1">
      <c r="K155" t="s" s="21">
        <v>242</v>
      </c>
      <c r="L155" s="127">
        <v>8.771588703438301</v>
      </c>
      <c r="M155" s="127">
        <v>0.622233942064665</v>
      </c>
      <c r="N155" s="127">
        <v>1.4983844275996</v>
      </c>
      <c r="O155" s="127">
        <v>12.5925925925926</v>
      </c>
      <c r="P155" s="127">
        <v>0</v>
      </c>
      <c r="Q155" s="127">
        <v>23.4847996656951</v>
      </c>
      <c r="R155" s="127">
        <v>14.7132109622569</v>
      </c>
    </row>
    <row r="156" s="69" customFormat="1" ht="14.5" customHeight="1">
      <c r="J156" t="s" s="45">
        <v>401</v>
      </c>
      <c r="K156" t="s" s="21">
        <v>244</v>
      </c>
      <c r="L156" s="127">
        <v>0</v>
      </c>
      <c r="M156" s="127">
        <v>0.887874175545408</v>
      </c>
      <c r="N156" s="127">
        <v>1.68598289560612</v>
      </c>
      <c r="O156" s="127">
        <v>12.8205128205128</v>
      </c>
      <c r="P156" s="127">
        <v>8.695192307692309</v>
      </c>
      <c r="Q156" s="127">
        <v>24.0895621993567</v>
      </c>
      <c r="R156" s="127">
        <v>24.0895621993567</v>
      </c>
    </row>
    <row r="157" s="69" customFormat="1" ht="14.5" customHeight="1">
      <c r="K157" t="s" s="21">
        <v>245</v>
      </c>
      <c r="L157" s="127">
        <v>0</v>
      </c>
      <c r="M157" s="127">
        <v>0.443937087772704</v>
      </c>
      <c r="N157" s="127">
        <v>0.767376966007103</v>
      </c>
      <c r="O157" s="127">
        <v>25.8823529411765</v>
      </c>
      <c r="P157" s="127">
        <v>4.78235294117647</v>
      </c>
      <c r="Q157" s="127">
        <v>24.817196406721</v>
      </c>
      <c r="R157" s="127">
        <v>24.817196406721</v>
      </c>
    </row>
    <row r="158" s="69" customFormat="1" ht="14.5" customHeight="1">
      <c r="K158" t="s" s="21">
        <v>246</v>
      </c>
      <c r="L158" s="127">
        <v>0</v>
      </c>
      <c r="M158" s="127">
        <v>0.310755961440893</v>
      </c>
      <c r="N158" s="127">
        <v>0.90372907153729</v>
      </c>
      <c r="O158" s="127">
        <v>47.0588235294118</v>
      </c>
      <c r="P158" s="127">
        <v>6.17204688673368</v>
      </c>
      <c r="Q158" s="127">
        <v>54.4453554491236</v>
      </c>
      <c r="R158" s="127">
        <v>54.4453554491236</v>
      </c>
    </row>
    <row r="159" s="69" customFormat="1" ht="14.5" customHeight="1">
      <c r="K159" t="s" s="21">
        <v>247</v>
      </c>
      <c r="L159" s="127">
        <v>0</v>
      </c>
      <c r="M159" s="127">
        <v>0.310755961440893</v>
      </c>
      <c r="N159" s="127">
        <v>0.90372907153729</v>
      </c>
      <c r="O159" s="127">
        <v>48.2352941176471</v>
      </c>
      <c r="P159" s="127">
        <v>5.36500146022483</v>
      </c>
      <c r="Q159" s="127">
        <v>54.8147806108501</v>
      </c>
      <c r="R159" s="127">
        <v>54.8147806108501</v>
      </c>
    </row>
    <row r="171" s="68" customFormat="1" ht="14.5" customHeight="1">
      <c r="A171" t="s" s="33">
        <v>102</v>
      </c>
      <c r="B171" t="s" s="128">
        <v>402</v>
      </c>
    </row>
    <row r="172" s="69" customFormat="1" ht="14.5" customHeight="1">
      <c r="K172" t="s" s="21">
        <v>398</v>
      </c>
    </row>
    <row r="173" s="69" customFormat="1" ht="14.5" customHeight="1">
      <c r="L173" t="s" s="21">
        <v>239</v>
      </c>
      <c r="M173" t="s" s="21">
        <v>288</v>
      </c>
      <c r="N173" t="s" s="21">
        <v>289</v>
      </c>
      <c r="O173" t="s" s="21">
        <v>290</v>
      </c>
      <c r="P173" t="s" s="21">
        <v>291</v>
      </c>
      <c r="Q173" t="s" s="21">
        <v>292</v>
      </c>
      <c r="R173" t="s" s="21">
        <v>399</v>
      </c>
    </row>
    <row r="174" s="69" customFormat="1" ht="14.5" customHeight="1">
      <c r="J174" t="s" s="21">
        <v>400</v>
      </c>
      <c r="K174" t="s" s="21">
        <v>296</v>
      </c>
      <c r="L174" s="127">
        <v>4.56328534297772</v>
      </c>
      <c r="M174" s="127">
        <v>0.748351090816844</v>
      </c>
      <c r="N174" s="127">
        <v>0.598480899194733</v>
      </c>
      <c r="O174" s="127">
        <v>54.2553191489362</v>
      </c>
      <c r="P174" s="127">
        <v>0</v>
      </c>
      <c r="Q174" s="127">
        <v>60.1654364819255</v>
      </c>
      <c r="R174" s="127">
        <v>55.6021511389477</v>
      </c>
    </row>
    <row r="175" s="69" customFormat="1" ht="14.5" customHeight="1">
      <c r="K175" t="s" s="21">
        <v>295</v>
      </c>
      <c r="L175" s="127">
        <v>14.2401260357381</v>
      </c>
      <c r="M175" s="127">
        <v>0.746680730477598</v>
      </c>
      <c r="N175" s="127">
        <v>1.79806131311951</v>
      </c>
      <c r="O175" s="127">
        <v>22.1739130434783</v>
      </c>
      <c r="P175" s="127">
        <v>0</v>
      </c>
      <c r="Q175" s="127">
        <v>38.9587811228135</v>
      </c>
      <c r="R175" s="127">
        <v>24.7186550870754</v>
      </c>
    </row>
    <row r="176" s="69" customFormat="1" ht="14.5" customHeight="1">
      <c r="K176" t="s" s="21">
        <v>294</v>
      </c>
      <c r="L176" s="127">
        <v>14.4462016658908</v>
      </c>
      <c r="M176" s="127">
        <v>0.887874175545408</v>
      </c>
      <c r="N176" s="127">
        <v>1.70081139481132</v>
      </c>
      <c r="O176" s="127">
        <v>21.7948717948718</v>
      </c>
      <c r="P176" s="127">
        <v>0</v>
      </c>
      <c r="Q176" s="127">
        <v>38.8297590311193</v>
      </c>
      <c r="R176" s="127">
        <v>24.3835573652285</v>
      </c>
    </row>
    <row r="177" s="69" customFormat="1" ht="14.5" customHeight="1">
      <c r="K177" t="s" s="21">
        <v>293</v>
      </c>
      <c r="L177" s="127">
        <v>2.24810481783805</v>
      </c>
      <c r="M177" s="127">
        <v>0.887874175545408</v>
      </c>
      <c r="N177" s="127">
        <v>1.70081139481132</v>
      </c>
      <c r="O177" s="127">
        <v>21.7948717948718</v>
      </c>
      <c r="P177" s="127">
        <v>0</v>
      </c>
      <c r="Q177" s="127">
        <v>26.6316621830666</v>
      </c>
      <c r="R177" s="127">
        <v>24.3835573652285</v>
      </c>
    </row>
    <row r="178" s="69" customFormat="1" ht="14.5" customHeight="1">
      <c r="K178" t="s" s="21">
        <v>242</v>
      </c>
      <c r="L178" s="127">
        <v>8.771588703438301</v>
      </c>
      <c r="M178" s="127">
        <v>0.622233942064665</v>
      </c>
      <c r="N178" s="127">
        <v>1.4983844275996</v>
      </c>
      <c r="O178" s="127">
        <v>12.5925925925926</v>
      </c>
      <c r="P178" s="127">
        <v>0</v>
      </c>
      <c r="Q178" s="127">
        <v>23.4847996656951</v>
      </c>
      <c r="R178" s="127">
        <v>14.7132109622569</v>
      </c>
    </row>
    <row r="179" s="69" customFormat="1" ht="14.5" customHeight="1">
      <c r="J179" t="s" s="45">
        <v>401</v>
      </c>
      <c r="K179" t="s" s="21">
        <v>244</v>
      </c>
      <c r="L179" s="127">
        <v>0</v>
      </c>
      <c r="M179" s="127">
        <v>0.887874175545408</v>
      </c>
      <c r="N179" s="127">
        <v>1.68598289560612</v>
      </c>
      <c r="O179" s="127">
        <v>12.8205128205128</v>
      </c>
      <c r="P179" s="127">
        <v>8.695192307692309</v>
      </c>
      <c r="Q179" s="127">
        <v>24.0895621993567</v>
      </c>
      <c r="R179" s="127">
        <v>24.0895621993567</v>
      </c>
    </row>
    <row r="180" s="69" customFormat="1" ht="14.5" customHeight="1">
      <c r="K180" t="s" s="21">
        <v>245</v>
      </c>
      <c r="L180" s="127">
        <v>0</v>
      </c>
      <c r="M180" s="127">
        <v>0.443937087772704</v>
      </c>
      <c r="N180" s="127">
        <v>0.767376966007103</v>
      </c>
      <c r="O180" s="127">
        <v>18.8235294117647</v>
      </c>
      <c r="P180" s="127">
        <v>4.78235294117647</v>
      </c>
      <c r="Q180" s="127">
        <v>24.817196406721</v>
      </c>
      <c r="R180" s="127">
        <v>24.817196406721</v>
      </c>
    </row>
    <row r="181" s="69" customFormat="1" ht="14.5" customHeight="1">
      <c r="K181" t="s" s="21">
        <v>246</v>
      </c>
      <c r="L181" s="127">
        <v>0</v>
      </c>
      <c r="M181" s="127">
        <v>0.310755961440893</v>
      </c>
      <c r="N181" s="127">
        <v>0.90372907153729</v>
      </c>
      <c r="O181" s="127">
        <v>47.0588235294118</v>
      </c>
      <c r="P181" s="127">
        <v>6.17204688673368</v>
      </c>
      <c r="Q181" s="127">
        <v>54.4453554491236</v>
      </c>
      <c r="R181" s="127">
        <v>54.4453554491236</v>
      </c>
    </row>
    <row r="182" s="69" customFormat="1" ht="14.5" customHeight="1">
      <c r="K182" t="s" s="21">
        <v>247</v>
      </c>
      <c r="L182" s="127">
        <v>0</v>
      </c>
      <c r="M182" s="127">
        <v>0.310755961440893</v>
      </c>
      <c r="N182" s="127">
        <v>0.90372907153729</v>
      </c>
      <c r="O182" s="127">
        <v>48.2352941176471</v>
      </c>
      <c r="P182" s="127">
        <v>5.36500146022483</v>
      </c>
      <c r="Q182" s="127">
        <v>54.8147806108501</v>
      </c>
      <c r="R182" s="127">
        <v>54.8147806108501</v>
      </c>
    </row>
    <row r="194" s="74" customFormat="1" ht="14.5" customHeight="1">
      <c r="A194" t="s" s="50">
        <v>104</v>
      </c>
      <c r="B194" t="s" s="34">
        <v>403</v>
      </c>
    </row>
    <row r="195" s="69" customFormat="1" ht="14.5" customHeight="1">
      <c r="K195" t="s" s="34">
        <v>404</v>
      </c>
      <c r="R195" t="s" s="34">
        <v>211</v>
      </c>
      <c r="W195" t="s" s="34">
        <v>390</v>
      </c>
    </row>
    <row r="196" s="69" customFormat="1" ht="14.5" customHeight="1">
      <c r="L196" t="s" s="21">
        <v>405</v>
      </c>
      <c r="M196" t="s" s="21">
        <v>406</v>
      </c>
      <c r="N196" t="s" s="21">
        <v>407</v>
      </c>
      <c r="O196" t="s" s="21">
        <v>408</v>
      </c>
      <c r="R196" t="s" s="21">
        <v>405</v>
      </c>
      <c r="S196" t="s" s="21">
        <v>406</v>
      </c>
      <c r="T196" t="s" s="21">
        <v>407</v>
      </c>
      <c r="U196" t="s" s="21">
        <v>408</v>
      </c>
      <c r="W196" t="s" s="21">
        <v>244</v>
      </c>
      <c r="X196" t="s" s="21">
        <v>406</v>
      </c>
      <c r="Y196" t="s" s="21">
        <v>407</v>
      </c>
      <c r="Z196" t="s" s="21">
        <v>408</v>
      </c>
    </row>
    <row r="197" s="69" customFormat="1" ht="14.5" customHeight="1">
      <c r="K197" s="54">
        <v>0.1</v>
      </c>
      <c r="L197" s="42">
        <v>34.3849904839628</v>
      </c>
      <c r="M197" s="42">
        <v>36.721276151252</v>
      </c>
      <c r="N197" s="42">
        <v>59.6727207427628</v>
      </c>
      <c r="O197" s="42">
        <v>67.05362795810539</v>
      </c>
      <c r="R197" s="42">
        <v>10.2564102564103</v>
      </c>
      <c r="S197" s="42">
        <v>24.7058823529412</v>
      </c>
      <c r="T197" s="42">
        <v>0</v>
      </c>
      <c r="U197" s="42">
        <v>7.4074074074074</v>
      </c>
      <c r="W197" s="42">
        <v>29.2567853557577</v>
      </c>
      <c r="X197" s="42">
        <v>24.956570268899</v>
      </c>
      <c r="Y197" s="37">
        <v>11.4374266251157</v>
      </c>
      <c r="Z197" s="42">
        <v>63.3499242544017</v>
      </c>
    </row>
    <row r="198" s="69" customFormat="1" ht="14.5" customHeight="1">
      <c r="K198" s="54">
        <v>0.2</v>
      </c>
      <c r="L198" s="42">
        <v>27.950347806084</v>
      </c>
      <c r="M198" s="42">
        <v>33.6929910168025</v>
      </c>
      <c r="N198" s="42">
        <v>56.6365081603173</v>
      </c>
      <c r="O198" s="42">
        <v>39.823110275349</v>
      </c>
      <c r="R198" s="42">
        <v>10.2564102564103</v>
      </c>
      <c r="S198" s="42">
        <v>24.7058823529412</v>
      </c>
      <c r="T198" s="42">
        <v>0</v>
      </c>
      <c r="U198" s="42">
        <v>7.40740740740741</v>
      </c>
      <c r="W198" s="42">
        <v>22.8221426778788</v>
      </c>
      <c r="X198" s="42">
        <v>21.9282851344495</v>
      </c>
      <c r="Y198" s="37">
        <v>8.401214042670279</v>
      </c>
      <c r="Z198" s="42">
        <v>36.1194065716453</v>
      </c>
    </row>
    <row r="199" s="69" customFormat="1" ht="14.5" customHeight="1">
      <c r="K199" s="54">
        <v>0.3</v>
      </c>
      <c r="L199" s="42">
        <v>25.8054669134577</v>
      </c>
      <c r="M199" s="42">
        <v>32.6835626386526</v>
      </c>
      <c r="N199" s="42">
        <v>55.6244372995022</v>
      </c>
      <c r="O199" s="42">
        <v>30.7462710477635</v>
      </c>
      <c r="R199" s="42">
        <v>10.2564102564102</v>
      </c>
      <c r="S199" s="42">
        <v>24.7058823529412</v>
      </c>
      <c r="T199" s="42">
        <v>0</v>
      </c>
      <c r="U199" s="42">
        <v>7.4074074074074</v>
      </c>
      <c r="W199" s="42">
        <v>20.6772617852526</v>
      </c>
      <c r="X199" s="42">
        <v>20.9188567562997</v>
      </c>
      <c r="Y199" s="37">
        <v>7.38914318185513</v>
      </c>
      <c r="Z199" s="42">
        <v>27.0425673440598</v>
      </c>
    </row>
    <row r="200" s="69" customFormat="1" ht="14.5" customHeight="1">
      <c r="K200" s="54">
        <v>0.4</v>
      </c>
      <c r="L200" s="42">
        <v>24.7330264671445</v>
      </c>
      <c r="M200" s="42">
        <v>32.1788484495777</v>
      </c>
      <c r="N200" s="42">
        <v>55.1184018690946</v>
      </c>
      <c r="O200" s="42">
        <v>26.2078514339708</v>
      </c>
      <c r="R200" s="42">
        <v>10.2564102564103</v>
      </c>
      <c r="S200" s="42">
        <v>24.7058823529412</v>
      </c>
      <c r="T200" s="42">
        <v>0</v>
      </c>
      <c r="U200" s="42">
        <v>7.4074074074074</v>
      </c>
      <c r="W200" s="42">
        <v>19.6048213389394</v>
      </c>
      <c r="X200" s="42">
        <v>20.4141425672248</v>
      </c>
      <c r="Y200" s="37">
        <v>6.88310775144756</v>
      </c>
      <c r="Z200" s="42">
        <v>22.5041477302671</v>
      </c>
    </row>
    <row r="201" s="69" customFormat="1" ht="14.5" customHeight="1">
      <c r="K201" s="54">
        <v>0.5</v>
      </c>
      <c r="L201" s="42">
        <v>24.0895621993567</v>
      </c>
      <c r="M201" s="42">
        <v>31.8760199361327</v>
      </c>
      <c r="N201" s="42">
        <v>54.8147806108501</v>
      </c>
      <c r="O201" s="42">
        <v>23.4847996656951</v>
      </c>
      <c r="R201" s="42">
        <v>10.2564102564103</v>
      </c>
      <c r="S201" s="42">
        <v>24.7058823529412</v>
      </c>
      <c r="T201" s="42">
        <v>0</v>
      </c>
      <c r="U201" s="42">
        <v>7.40740740740741</v>
      </c>
      <c r="W201" s="42">
        <v>18.9613570711515</v>
      </c>
      <c r="X201" s="42">
        <v>20.1113140537798</v>
      </c>
      <c r="Y201" s="37">
        <v>6.57948649320301</v>
      </c>
      <c r="Z201" s="42">
        <v>19.7810959619914</v>
      </c>
    </row>
    <row r="202" s="69" customFormat="1" ht="14.5" customHeight="1">
      <c r="K202" s="54">
        <v>0.6</v>
      </c>
      <c r="L202" s="42">
        <v>23.6605860208314</v>
      </c>
      <c r="M202" s="42">
        <v>31.6741342605028</v>
      </c>
      <c r="N202" s="42">
        <v>54.612366438687</v>
      </c>
      <c r="O202" s="42">
        <v>21.6694318201781</v>
      </c>
      <c r="R202" s="42">
        <v>10.2564102564103</v>
      </c>
      <c r="S202" s="42">
        <v>24.7058823529412</v>
      </c>
      <c r="T202" s="42">
        <v>0</v>
      </c>
      <c r="U202" s="42">
        <v>7.40740740740741</v>
      </c>
      <c r="W202" s="42">
        <v>18.5323808926263</v>
      </c>
      <c r="X202" s="42">
        <v>19.9094283781498</v>
      </c>
      <c r="Y202" s="37">
        <v>6.37707232103998</v>
      </c>
      <c r="Z202" s="42">
        <v>17.9657281164744</v>
      </c>
    </row>
    <row r="203" s="69" customFormat="1" ht="14.5" customHeight="1">
      <c r="K203" s="54">
        <v>0.7</v>
      </c>
      <c r="L203" s="42">
        <v>23.3541744647419</v>
      </c>
      <c r="M203" s="42">
        <v>31.5299302064814</v>
      </c>
      <c r="N203" s="42">
        <v>54.467784887142</v>
      </c>
      <c r="O203" s="42">
        <v>20.3727405019516</v>
      </c>
      <c r="R203" s="42">
        <v>10.2564102564103</v>
      </c>
      <c r="S203" s="42">
        <v>24.7058823529412</v>
      </c>
      <c r="T203" s="42">
        <v>0</v>
      </c>
      <c r="U203" s="42">
        <v>7.40740740740741</v>
      </c>
      <c r="W203" s="42">
        <v>18.2259693365368</v>
      </c>
      <c r="X203" s="42">
        <v>19.7652243241284</v>
      </c>
      <c r="Y203" s="37">
        <v>6.23249076949496</v>
      </c>
      <c r="Z203" s="42">
        <v>16.6690367982479</v>
      </c>
    </row>
    <row r="204" s="69" customFormat="1" ht="14.5" customHeight="1">
      <c r="K204" s="54">
        <v>0.8</v>
      </c>
      <c r="L204" s="42">
        <v>23.1243657976748</v>
      </c>
      <c r="M204" s="42">
        <v>31.4217771659653</v>
      </c>
      <c r="N204" s="42">
        <v>54.3593487234833</v>
      </c>
      <c r="O204" s="42">
        <v>19.4002220132817</v>
      </c>
      <c r="R204" s="42">
        <v>10.2564102564103</v>
      </c>
      <c r="S204" s="42">
        <v>24.7058823529412</v>
      </c>
      <c r="T204" s="42">
        <v>0</v>
      </c>
      <c r="U204" s="42">
        <v>7.40740740740741</v>
      </c>
      <c r="W204" s="42">
        <v>17.9961606694697</v>
      </c>
      <c r="X204" s="42">
        <v>19.6570712836124</v>
      </c>
      <c r="Y204" s="37">
        <v>6.12405460583619</v>
      </c>
      <c r="Z204" s="42">
        <v>15.696518309578</v>
      </c>
    </row>
    <row r="205" s="69" customFormat="1" ht="14.5" customHeight="1">
      <c r="K205" s="54">
        <v>0.9</v>
      </c>
      <c r="L205" s="42">
        <v>22.9456257232893</v>
      </c>
      <c r="M205" s="42">
        <v>31.3376581344528</v>
      </c>
      <c r="N205" s="42">
        <v>54.275009485082</v>
      </c>
      <c r="O205" s="42">
        <v>18.6438187443162</v>
      </c>
      <c r="R205" s="42">
        <v>10.2564102564103</v>
      </c>
      <c r="S205" s="42">
        <v>24.7058823529412</v>
      </c>
      <c r="T205" s="42">
        <v>0</v>
      </c>
      <c r="U205" s="42">
        <v>7.40740740740741</v>
      </c>
      <c r="W205" s="42">
        <v>17.8174205950842</v>
      </c>
      <c r="X205" s="42">
        <v>19.5729522520999</v>
      </c>
      <c r="Y205" s="37">
        <v>6.03971536743493</v>
      </c>
      <c r="Z205" s="42">
        <v>14.9401150406125</v>
      </c>
    </row>
    <row r="220" s="68" customFormat="1" ht="14.5" customHeight="1">
      <c r="A220" t="s" s="33">
        <v>106</v>
      </c>
      <c r="B220" t="s" s="21">
        <v>107</v>
      </c>
    </row>
    <row r="221" s="122" customFormat="1" ht="14.15" customHeight="1">
      <c r="A221" s="13"/>
      <c r="K221" s="42"/>
      <c r="L221" s="42"/>
    </row>
    <row r="223" s="69" customFormat="1" ht="14.5" customHeight="1">
      <c r="I223" t="s" s="34">
        <v>164</v>
      </c>
      <c r="K223" s="28"/>
    </row>
    <row r="224" s="69" customFormat="1" ht="14.5" customHeight="1">
      <c r="J224" s="51">
        <v>2015</v>
      </c>
      <c r="K224" s="51">
        <v>2016</v>
      </c>
      <c r="L224" s="51">
        <v>2017</v>
      </c>
      <c r="M224" s="51">
        <v>2018</v>
      </c>
      <c r="N224" s="51">
        <v>2019</v>
      </c>
      <c r="O224" s="51">
        <v>2020</v>
      </c>
      <c r="P224" s="51">
        <v>2021</v>
      </c>
      <c r="Q224" s="51">
        <v>2022</v>
      </c>
      <c r="R224" s="51">
        <v>2023</v>
      </c>
      <c r="S224" s="51">
        <v>2024</v>
      </c>
    </row>
    <row r="225" s="69" customFormat="1" ht="14.5" customHeight="1">
      <c r="I225" t="s" s="21">
        <v>409</v>
      </c>
      <c r="J225" s="42">
        <v>83.00796227628121</v>
      </c>
      <c r="K225" s="42">
        <v>80.8204457067567</v>
      </c>
      <c r="L225" s="42">
        <v>82.3016939071624</v>
      </c>
      <c r="M225" s="42">
        <v>82.5632120923099</v>
      </c>
      <c r="N225" s="42">
        <v>83.6583130607538</v>
      </c>
      <c r="O225" s="42">
        <v>80.9609378788945</v>
      </c>
      <c r="P225" s="42">
        <v>81.5279342559396</v>
      </c>
      <c r="Q225" s="42">
        <v>77.66269664446089</v>
      </c>
      <c r="R225" s="42">
        <v>75.8989328071968</v>
      </c>
      <c r="S225" s="42">
        <v>75.8116076009468</v>
      </c>
    </row>
    <row r="226" s="69" customFormat="1" ht="14.5" customHeight="1">
      <c r="I226" t="s" s="129">
        <v>410</v>
      </c>
      <c r="J226" s="42">
        <v>83.3039144717265</v>
      </c>
      <c r="K226" s="42">
        <v>81.1008983156467</v>
      </c>
      <c r="L226" s="42">
        <v>82.6474270332843</v>
      </c>
      <c r="M226" s="42">
        <v>82.8850634762513</v>
      </c>
      <c r="N226" s="42">
        <v>84.0643827290061</v>
      </c>
      <c r="O226" s="42">
        <v>81.3764507251325</v>
      </c>
      <c r="P226" s="42">
        <v>81.8723637563422</v>
      </c>
      <c r="Q226" s="42">
        <v>77.9831180442315</v>
      </c>
      <c r="R226" s="42">
        <v>76.41630467049551</v>
      </c>
    </row>
    <row r="227" s="69" customFormat="1" ht="14.5" customHeight="1">
      <c r="I227" t="s" s="129">
        <v>411</v>
      </c>
      <c r="J227" s="42">
        <v>83.8946325616625</v>
      </c>
      <c r="K227" s="42">
        <v>81.6561811673905</v>
      </c>
      <c r="L227" s="42">
        <v>83.0730826101065</v>
      </c>
      <c r="M227" s="42">
        <v>83.4346043311819</v>
      </c>
      <c r="N227" s="42">
        <v>84.58623653846161</v>
      </c>
      <c r="O227" s="42">
        <v>81.8818455011495</v>
      </c>
      <c r="P227" s="42">
        <v>81.8089198005969</v>
      </c>
      <c r="Q227" s="42">
        <v>78.3953631552175</v>
      </c>
      <c r="R227" s="42"/>
    </row>
    <row r="228" s="69" customFormat="1" ht="14.5" customHeight="1">
      <c r="I228" t="s" s="129">
        <v>412</v>
      </c>
      <c r="J228" s="42">
        <v>83.67355504831249</v>
      </c>
      <c r="K228" s="42">
        <v>81.5581319526039</v>
      </c>
      <c r="L228" s="42">
        <v>83.0327191444082</v>
      </c>
      <c r="M228" s="42">
        <v>83.2012441111731</v>
      </c>
      <c r="N228" s="42">
        <v>84.74060502042749</v>
      </c>
      <c r="O228" s="42">
        <v>81.8666981242111</v>
      </c>
      <c r="P228" s="42"/>
      <c r="Q228" s="42"/>
      <c r="R228" s="42"/>
    </row>
    <row r="229" s="69" customFormat="1" ht="14.5" customHeight="1">
      <c r="I229" s="130"/>
      <c r="J229" s="42"/>
      <c r="K229" s="42"/>
      <c r="L229" s="42"/>
    </row>
    <row r="230" s="69" customFormat="1" ht="14.5" customHeight="1">
      <c r="I230" s="130"/>
      <c r="J230" s="42"/>
      <c r="K230" s="42"/>
      <c r="L230" s="42"/>
      <c r="R230" s="42"/>
    </row>
    <row r="231" s="69" customFormat="1" ht="14.5" customHeight="1">
      <c r="I231" s="130"/>
      <c r="R231" s="46"/>
    </row>
    <row r="232" s="69" customFormat="1" ht="14.5" customHeight="1">
      <c r="I232" s="130"/>
      <c r="J232" s="37"/>
      <c r="K232" s="37"/>
      <c r="L232" s="37"/>
      <c r="M232" s="37"/>
      <c r="N232" s="37"/>
      <c r="O232" s="37"/>
    </row>
    <row r="233" s="69" customFormat="1" ht="14.5" customHeight="1">
      <c r="I233" s="130"/>
      <c r="R233" s="42"/>
    </row>
    <row r="234" s="69" customFormat="1" ht="14.5" customHeight="1">
      <c r="I234" s="130"/>
    </row>
    <row r="235" s="69" customFormat="1" ht="14.5" customHeight="1">
      <c r="I235" s="130"/>
    </row>
    <row r="236" s="69" customFormat="1" ht="14.5" customHeight="1">
      <c r="I236" s="130"/>
    </row>
    <row r="237" s="69" customFormat="1" ht="14.5" customHeight="1">
      <c r="I237" s="130"/>
      <c r="J237" s="42"/>
      <c r="K237" s="42"/>
      <c r="L237" s="42"/>
    </row>
    <row r="238" s="69" customFormat="1" ht="14.5" customHeight="1">
      <c r="I238" s="130"/>
      <c r="J238" s="42"/>
      <c r="K238" s="42"/>
      <c r="L238" s="42"/>
    </row>
    <row r="239" s="69" customFormat="1" ht="14.5" customHeight="1">
      <c r="I239" s="130"/>
      <c r="J239" s="42"/>
      <c r="K239" s="42"/>
      <c r="L239" s="42"/>
    </row>
    <row r="240" s="69" customFormat="1" ht="14.5" customHeight="1">
      <c r="I240" s="130"/>
      <c r="J240" s="42"/>
      <c r="K240" s="42"/>
      <c r="L240" s="42"/>
    </row>
    <row r="241" s="68" customFormat="1" ht="14.5" customHeight="1">
      <c r="A241" t="s" s="33">
        <v>108</v>
      </c>
      <c r="B241" t="s" s="21">
        <v>413</v>
      </c>
    </row>
    <row r="243" s="69" customFormat="1" ht="14.5" customHeight="1">
      <c r="I243" t="s" s="34">
        <v>164</v>
      </c>
    </row>
    <row r="244" s="69" customFormat="1" ht="14.5" customHeight="1">
      <c r="J244" s="35">
        <v>1990</v>
      </c>
      <c r="K244" s="35">
        <v>1991</v>
      </c>
      <c r="L244" s="35">
        <v>1992</v>
      </c>
      <c r="M244" s="35">
        <v>1993</v>
      </c>
      <c r="N244" s="35">
        <v>1994</v>
      </c>
      <c r="O244" s="35">
        <v>1995</v>
      </c>
      <c r="P244" s="35">
        <v>1996</v>
      </c>
      <c r="Q244" s="35">
        <v>1997</v>
      </c>
      <c r="R244" s="35">
        <v>1998</v>
      </c>
      <c r="S244" s="35">
        <v>1999</v>
      </c>
      <c r="T244" s="35">
        <v>2000</v>
      </c>
      <c r="U244" s="35">
        <v>2001</v>
      </c>
      <c r="V244" s="35">
        <v>2002</v>
      </c>
      <c r="W244" s="35">
        <v>2003</v>
      </c>
      <c r="X244" s="35">
        <v>2004</v>
      </c>
      <c r="Y244" s="35">
        <v>2005</v>
      </c>
      <c r="Z244" s="35">
        <v>2006</v>
      </c>
      <c r="AA244" s="35">
        <v>2007</v>
      </c>
      <c r="AB244" s="35">
        <v>2008</v>
      </c>
      <c r="AC244" s="35">
        <v>2009</v>
      </c>
      <c r="AD244" s="35">
        <v>2010</v>
      </c>
      <c r="AE244" s="35">
        <v>2011</v>
      </c>
      <c r="AF244" s="35">
        <v>2012</v>
      </c>
      <c r="AG244" s="35">
        <v>2013</v>
      </c>
      <c r="AH244" s="35">
        <v>2014</v>
      </c>
      <c r="AI244" s="35">
        <v>2015</v>
      </c>
      <c r="AJ244" s="35">
        <v>2016</v>
      </c>
      <c r="AK244" s="35">
        <v>2017</v>
      </c>
      <c r="AL244" s="35">
        <v>2018</v>
      </c>
      <c r="AM244" s="35">
        <v>2019</v>
      </c>
      <c r="AN244" s="35">
        <v>2020</v>
      </c>
      <c r="AO244" s="35">
        <v>2021</v>
      </c>
      <c r="AP244" s="35">
        <v>2022</v>
      </c>
      <c r="AQ244" s="35">
        <v>2023</v>
      </c>
      <c r="AR244" s="35">
        <v>2024</v>
      </c>
    </row>
    <row r="245" s="69" customFormat="1" ht="14.5" customHeight="1">
      <c r="I245" t="s" s="21">
        <v>171</v>
      </c>
      <c r="J245" s="37">
        <v>8.12348478358542</v>
      </c>
      <c r="K245" s="37">
        <v>8.103194990693829</v>
      </c>
      <c r="L245" s="37">
        <v>8.465404338432361</v>
      </c>
      <c r="M245" s="37">
        <v>8.917149402904959</v>
      </c>
      <c r="N245" s="37">
        <v>9.57711207597054</v>
      </c>
      <c r="O245" s="37">
        <v>10.2397617843751</v>
      </c>
      <c r="P245" s="37">
        <v>10.3702394990749</v>
      </c>
      <c r="Q245" s="37">
        <v>10.5959137614651</v>
      </c>
      <c r="R245" s="37">
        <v>10.8002896498941</v>
      </c>
      <c r="S245" s="37">
        <v>11.0852500120694</v>
      </c>
      <c r="T245" s="37">
        <v>11.6351892033554</v>
      </c>
      <c r="U245" s="37">
        <v>11.6927364050395</v>
      </c>
      <c r="V245" s="37">
        <v>12.1480796630781</v>
      </c>
      <c r="W245" s="37">
        <v>12.6825596735944</v>
      </c>
      <c r="X245" s="37">
        <v>12.975977136630</v>
      </c>
      <c r="Y245" s="37">
        <v>13.0468857124866</v>
      </c>
      <c r="Z245" s="37">
        <v>13.1657678007852</v>
      </c>
      <c r="AA245" s="37">
        <v>13.2687664557123</v>
      </c>
      <c r="AB245" s="37">
        <v>13.2785692502548</v>
      </c>
      <c r="AC245" s="37">
        <v>13.0859632445076</v>
      </c>
      <c r="AD245" s="37">
        <v>13.3347732563926</v>
      </c>
      <c r="AE245" s="37">
        <v>13.3182096406482</v>
      </c>
      <c r="AF245" s="37">
        <v>12.9935089028086</v>
      </c>
      <c r="AG245" s="37">
        <v>13.0682436838298</v>
      </c>
      <c r="AH245" s="37">
        <v>13.3269772769795</v>
      </c>
      <c r="AI245" s="37">
        <v>13.8018030730891</v>
      </c>
      <c r="AJ245" s="37">
        <v>13.8943754079911</v>
      </c>
      <c r="AK245" s="37">
        <v>14.7928894068794</v>
      </c>
      <c r="AL245" s="37">
        <v>15.1155155976815</v>
      </c>
      <c r="AM245" s="37">
        <v>14.6442489875205</v>
      </c>
      <c r="AN245" s="37">
        <v>13.1922417750489</v>
      </c>
      <c r="AO245" s="37">
        <v>13.8465196294577</v>
      </c>
      <c r="AP245" s="37">
        <v>13.5044448287211</v>
      </c>
      <c r="AQ245" s="37">
        <v>13.808916311437</v>
      </c>
      <c r="AR245" s="37">
        <v>13.744753787491</v>
      </c>
      <c r="AT245" s="46"/>
      <c r="AV245" s="37"/>
    </row>
    <row r="246" s="69" customFormat="1" ht="13.55" customHeight="1">
      <c r="I246" t="s" s="45">
        <v>172</v>
      </c>
      <c r="J246" s="37">
        <v>18.5213206562739</v>
      </c>
      <c r="K246" s="37">
        <v>19.1768147647499</v>
      </c>
      <c r="L246" s="37">
        <v>20.7284324109451</v>
      </c>
      <c r="M246" s="37">
        <v>19.901543974267</v>
      </c>
      <c r="N246" s="37">
        <v>19.4487393538222</v>
      </c>
      <c r="O246" s="37">
        <v>18.6299297711168</v>
      </c>
      <c r="P246" s="37">
        <v>20.1409173803883</v>
      </c>
      <c r="Q246" s="37">
        <v>21.829607174498</v>
      </c>
      <c r="R246" s="37">
        <v>20.0588884481462</v>
      </c>
      <c r="S246" s="37">
        <v>21.3116901760214</v>
      </c>
      <c r="T246" s="37">
        <v>21.4556320755469</v>
      </c>
      <c r="U246" s="37">
        <v>23.4511488814612</v>
      </c>
      <c r="V246" s="37">
        <v>22.9349075217807</v>
      </c>
      <c r="W246" s="37">
        <v>23.9248193018118</v>
      </c>
      <c r="X246" s="37">
        <v>23.2591901324907</v>
      </c>
      <c r="Y246" s="37">
        <v>24.8340883515974</v>
      </c>
      <c r="Z246" s="37">
        <v>25.1117311278095</v>
      </c>
      <c r="AA246" s="37">
        <v>23.7545994492156</v>
      </c>
      <c r="AB246" s="37">
        <v>24.6590773654612</v>
      </c>
      <c r="AC246" s="37">
        <v>22.0878650439411</v>
      </c>
      <c r="AD246" s="37">
        <v>22.3385066815052</v>
      </c>
      <c r="AE246" s="37">
        <v>21.641621242598</v>
      </c>
      <c r="AF246" s="37">
        <v>23.2782563842846</v>
      </c>
      <c r="AG246" s="37">
        <v>22.3964858701961</v>
      </c>
      <c r="AH246" s="37">
        <v>22.332022518494</v>
      </c>
      <c r="AI246" s="37">
        <v>22.187902318893</v>
      </c>
      <c r="AJ246" s="37">
        <v>20.4175724587474</v>
      </c>
      <c r="AK246" s="37">
        <v>20.9009233910852</v>
      </c>
      <c r="AL246" s="37">
        <v>20.556055029526</v>
      </c>
      <c r="AM246" s="37">
        <v>21.9868505057578</v>
      </c>
      <c r="AN246" s="37">
        <v>20.8573500596695</v>
      </c>
      <c r="AO246" s="37">
        <v>20.7222440002727</v>
      </c>
      <c r="AP246" s="37">
        <v>18.322220676663</v>
      </c>
      <c r="AQ246" s="37">
        <v>17.5800191530172</v>
      </c>
      <c r="AR246" s="37">
        <v>17.7702644584471</v>
      </c>
      <c r="AT246" s="46"/>
      <c r="AV246" s="37"/>
    </row>
    <row r="247" s="69" customFormat="1" ht="14.5" customHeight="1">
      <c r="I247" t="s" s="21">
        <v>173</v>
      </c>
      <c r="J247" s="37">
        <v>36.7499815383304</v>
      </c>
      <c r="K247" s="37">
        <v>37.1013538825328</v>
      </c>
      <c r="L247" s="37">
        <v>36.6491605302082</v>
      </c>
      <c r="M247" s="37">
        <v>36.8587406970241</v>
      </c>
      <c r="N247" s="37">
        <v>38.4443128033551</v>
      </c>
      <c r="O247" s="37">
        <v>39.0947528487592</v>
      </c>
      <c r="P247" s="37">
        <v>39.780079818019</v>
      </c>
      <c r="Q247" s="37">
        <v>40.4234815943983</v>
      </c>
      <c r="R247" s="37">
        <v>39.7031961170443</v>
      </c>
      <c r="S247" s="37">
        <v>39.6885669832207</v>
      </c>
      <c r="T247" s="37">
        <v>40.9940204508603</v>
      </c>
      <c r="U247" s="37">
        <v>41.6373191784802</v>
      </c>
      <c r="V247" s="37">
        <v>41.6759910629725</v>
      </c>
      <c r="W247" s="37">
        <v>42.4577916730535</v>
      </c>
      <c r="X247" s="37">
        <v>42.7287229966385</v>
      </c>
      <c r="Y247" s="37">
        <v>42.9119749688855</v>
      </c>
      <c r="Z247" s="37">
        <v>42.6719900539064</v>
      </c>
      <c r="AA247" s="37">
        <v>41.5842634885673</v>
      </c>
      <c r="AB247" s="37">
        <v>40.6496615474058</v>
      </c>
      <c r="AC247" s="37">
        <v>40.5652300734789</v>
      </c>
      <c r="AD247" s="37">
        <v>40.7406392180642</v>
      </c>
      <c r="AE247" s="37">
        <v>41.2879429599727</v>
      </c>
      <c r="AF247" s="37">
        <v>42.3430563144207</v>
      </c>
      <c r="AG247" s="37">
        <v>42.2908529420046</v>
      </c>
      <c r="AH247" s="37">
        <v>42.7040955798365</v>
      </c>
      <c r="AI247" s="37">
        <v>42.428999804576</v>
      </c>
      <c r="AJ247" s="37">
        <v>41.9359070316393</v>
      </c>
      <c r="AK247" s="37">
        <v>42.0307383177808</v>
      </c>
      <c r="AL247" s="37">
        <v>42.3178749270404</v>
      </c>
      <c r="AM247" s="37">
        <v>42.4567762651638</v>
      </c>
      <c r="AN247" s="37">
        <v>42.3739034219071</v>
      </c>
      <c r="AO247" s="37">
        <v>42.227313646290</v>
      </c>
      <c r="AP247" s="37">
        <v>41.2479887528706</v>
      </c>
      <c r="AQ247" s="37">
        <v>40.2865088723125</v>
      </c>
      <c r="AR247" s="37">
        <v>40.1484206883403</v>
      </c>
      <c r="AT247" s="46"/>
      <c r="AV247" s="37"/>
    </row>
    <row r="248" s="69" customFormat="1" ht="14.5" customHeight="1">
      <c r="I248" t="s" s="21">
        <v>174</v>
      </c>
      <c r="J248" s="37">
        <v>3.32847087816291</v>
      </c>
      <c r="K248" s="37">
        <v>3.42049506364934</v>
      </c>
      <c r="L248" s="37">
        <v>3.50692106496183</v>
      </c>
      <c r="M248" s="37">
        <v>3.59709435450084</v>
      </c>
      <c r="N248" s="37">
        <v>3.54633932831233</v>
      </c>
      <c r="O248" s="37">
        <v>3.62568370687168</v>
      </c>
      <c r="P248" s="37">
        <v>3.69440969407066</v>
      </c>
      <c r="Q248" s="37">
        <v>3.76824583336068</v>
      </c>
      <c r="R248" s="37">
        <v>3.79960573584503</v>
      </c>
      <c r="S248" s="37">
        <v>3.83171335976868</v>
      </c>
      <c r="T248" s="37">
        <v>3.85206643005702</v>
      </c>
      <c r="U248" s="37">
        <v>3.86106723683328</v>
      </c>
      <c r="V248" s="37">
        <v>3.87160761565481</v>
      </c>
      <c r="W248" s="37">
        <v>3.79416358747077</v>
      </c>
      <c r="X248" s="37">
        <v>3.82057874567717</v>
      </c>
      <c r="Y248" s="37">
        <v>3.80488135048753</v>
      </c>
      <c r="Z248" s="37">
        <v>3.76305602994078</v>
      </c>
      <c r="AA248" s="37">
        <v>3.73443646726568</v>
      </c>
      <c r="AB248" s="37">
        <v>3.68544047516943</v>
      </c>
      <c r="AC248" s="37">
        <v>3.62618735279367</v>
      </c>
      <c r="AD248" s="37">
        <v>3.59028805986884</v>
      </c>
      <c r="AE248" s="37">
        <v>3.48910506757456</v>
      </c>
      <c r="AF248" s="37">
        <v>3.42253383904889</v>
      </c>
      <c r="AG248" s="37">
        <v>3.37102180395414</v>
      </c>
      <c r="AH248" s="37">
        <v>3.33156008748016</v>
      </c>
      <c r="AI248" s="37">
        <v>3.29405686340037</v>
      </c>
      <c r="AJ248" s="37">
        <v>3.26351431661624</v>
      </c>
      <c r="AK248" s="37">
        <v>3.22724288368981</v>
      </c>
      <c r="AL248" s="37">
        <v>3.18222576759866</v>
      </c>
      <c r="AM248" s="37">
        <v>3.14986317780032</v>
      </c>
      <c r="AN248" s="37">
        <v>3.1151835588578</v>
      </c>
      <c r="AO248" s="37">
        <v>3.07575561591732</v>
      </c>
      <c r="AP248" s="37">
        <v>3.03905288728765</v>
      </c>
      <c r="AQ248" s="37">
        <v>3.02314257436503</v>
      </c>
      <c r="AR248" s="37">
        <v>3.00908558645865</v>
      </c>
      <c r="AT248" s="46"/>
      <c r="AV248" s="37"/>
    </row>
    <row r="249" s="69" customFormat="1" ht="14.5" customHeight="1">
      <c r="I249" t="s" s="21">
        <v>175</v>
      </c>
      <c r="J249" s="37">
        <v>0.838594116</v>
      </c>
      <c r="K249" s="37">
        <v>0.833969124</v>
      </c>
      <c r="L249" s="37">
        <v>0.438190625</v>
      </c>
      <c r="M249" s="37">
        <v>0.212767256250</v>
      </c>
      <c r="N249" s="37">
        <v>0.2044515533093</v>
      </c>
      <c r="O249" s="37">
        <v>0.197218381891447</v>
      </c>
      <c r="P249" s="37">
        <v>0.326113080388503</v>
      </c>
      <c r="Q249" s="37">
        <v>0.344889377310342</v>
      </c>
      <c r="R249" s="37">
        <v>0.28987641697724</v>
      </c>
      <c r="S249" s="37">
        <v>0.315086452324345</v>
      </c>
      <c r="T249" s="37">
        <v>0.350009199259098</v>
      </c>
      <c r="U249" s="37">
        <v>0.406008932945218</v>
      </c>
      <c r="V249" s="37">
        <v>0.48066284730421</v>
      </c>
      <c r="W249" s="37">
        <v>0.584760839768501</v>
      </c>
      <c r="X249" s="37">
        <v>0.673016786655096</v>
      </c>
      <c r="Y249" s="37">
        <v>0.761725446428685</v>
      </c>
      <c r="Z249" s="37">
        <v>0.89212182823402</v>
      </c>
      <c r="AA249" s="37">
        <v>0.912554822771702</v>
      </c>
      <c r="AB249" s="37">
        <v>0.9985261677951</v>
      </c>
      <c r="AC249" s="37">
        <v>1.08150952037055</v>
      </c>
      <c r="AD249" s="37">
        <v>1.1035062496124</v>
      </c>
      <c r="AE249" s="37">
        <v>1.13549010294468</v>
      </c>
      <c r="AF249" s="37">
        <v>1.18462305470052</v>
      </c>
      <c r="AG249" s="37">
        <v>1.22566189323363</v>
      </c>
      <c r="AH249" s="37">
        <v>1.28684896759743</v>
      </c>
      <c r="AI249" s="37">
        <v>1.29161581946218</v>
      </c>
      <c r="AJ249" s="37">
        <v>1.30547696715863</v>
      </c>
      <c r="AK249" s="37">
        <v>1.34621441440901</v>
      </c>
      <c r="AL249" s="37">
        <v>1.38775147266655</v>
      </c>
      <c r="AM249" s="37">
        <v>1.41612286009648</v>
      </c>
      <c r="AN249" s="37">
        <v>1.41793234181189</v>
      </c>
      <c r="AO249" s="37">
        <v>1.65216975697817</v>
      </c>
      <c r="AP249" s="37">
        <v>1.54429994978384</v>
      </c>
      <c r="AQ249" s="37">
        <v>1.19613883553419</v>
      </c>
      <c r="AR249" s="37">
        <v>1.13487543351184</v>
      </c>
      <c r="AT249" s="46"/>
      <c r="AV249" s="37"/>
    </row>
    <row r="250" s="69" customFormat="1" ht="14.5" customHeight="1">
      <c r="I250" t="s" s="21">
        <v>167</v>
      </c>
      <c r="J250" s="37">
        <f>SUM(J245:J249)</f>
        <v>67.5618519723526</v>
      </c>
      <c r="K250" s="37">
        <f>SUM(K245:K249)</f>
        <v>68.6358278256259</v>
      </c>
      <c r="L250" s="37">
        <f>SUM(L245:L249)</f>
        <v>69.78810896954749</v>
      </c>
      <c r="M250" s="37">
        <f>SUM(M245:M249)</f>
        <v>69.4872956849469</v>
      </c>
      <c r="N250" s="37">
        <f>SUM(N245:N249)</f>
        <v>71.2209551147695</v>
      </c>
      <c r="O250" s="37">
        <f>SUM(O245:O249)</f>
        <v>71.7873464930142</v>
      </c>
      <c r="P250" s="37">
        <f>SUM(P245:P249)</f>
        <v>74.3117594719414</v>
      </c>
      <c r="Q250" s="37">
        <f>SUM(Q245:Q249)</f>
        <v>76.96213774103239</v>
      </c>
      <c r="R250" s="37">
        <f>SUM(R245:R249)</f>
        <v>74.6518563679069</v>
      </c>
      <c r="S250" s="37">
        <f>SUM(S245:S249)</f>
        <v>76.2323069834045</v>
      </c>
      <c r="T250" s="37">
        <f>SUM(T245:T249)</f>
        <v>78.2869173590787</v>
      </c>
      <c r="U250" s="37">
        <f>SUM(U245:U249)</f>
        <v>81.04828063475939</v>
      </c>
      <c r="V250" s="37">
        <f>SUM(V245:V249)</f>
        <v>81.11124871079031</v>
      </c>
      <c r="W250" s="37">
        <f>SUM(W245:W249)</f>
        <v>83.444095075699</v>
      </c>
      <c r="X250" s="37">
        <f>SUM(X245:X249)</f>
        <v>83.4574857980915</v>
      </c>
      <c r="Y250" s="37">
        <f>SUM(Y245:Y249)</f>
        <v>85.35955582988569</v>
      </c>
      <c r="Z250" s="37">
        <f>SUM(Z245:Z249)</f>
        <v>85.6046668406759</v>
      </c>
      <c r="AA250" s="37">
        <f>SUM(AA245:AA249)</f>
        <v>83.25462068353259</v>
      </c>
      <c r="AB250" s="37">
        <f>SUM(AB245:AB249)</f>
        <v>83.2712748060863</v>
      </c>
      <c r="AC250" s="37">
        <f>SUM(AC245:AC249)</f>
        <v>80.4467552350918</v>
      </c>
      <c r="AD250" s="37">
        <f>SUM(AD245:AD249)</f>
        <v>81.1077134654432</v>
      </c>
      <c r="AE250" s="37">
        <f>SUM(AE245:AE249)</f>
        <v>80.87236901373809</v>
      </c>
      <c r="AF250" s="37">
        <f>SUM(AF245:AF249)</f>
        <v>83.2219784952633</v>
      </c>
      <c r="AG250" s="37">
        <f>SUM(AG245:AG249)</f>
        <v>82.3522661932183</v>
      </c>
      <c r="AH250" s="37">
        <f>SUM(AH245:AH249)</f>
        <v>82.9815044303876</v>
      </c>
      <c r="AI250" s="37">
        <f>SUM(AI245:AI249)</f>
        <v>83.0043778794207</v>
      </c>
      <c r="AJ250" s="37">
        <f>SUM(AJ245:AJ249)</f>
        <v>80.8168461821527</v>
      </c>
      <c r="AK250" s="37">
        <f>SUM(AK245:AK249)</f>
        <v>82.2980084138442</v>
      </c>
      <c r="AL250" s="37">
        <f>SUM(AL245:AL249)</f>
        <v>82.5594227945131</v>
      </c>
      <c r="AM250" s="37">
        <f>SUM(AM245:AM249)</f>
        <v>83.6538617963389</v>
      </c>
      <c r="AN250" s="37">
        <f>SUM(AN245:AN249)</f>
        <v>80.9566111572952</v>
      </c>
      <c r="AO250" s="37">
        <f>SUM(AO245:AO249)</f>
        <v>81.5240026489159</v>
      </c>
      <c r="AP250" s="37">
        <f>SUM(AP245:AP249)</f>
        <v>77.6580070953262</v>
      </c>
      <c r="AQ250" s="37">
        <f>SUM(AQ245:AQ249)</f>
        <v>75.8947257466659</v>
      </c>
      <c r="AR250" s="37">
        <f>SUM(AR245:AR249)</f>
        <v>75.80739995424889</v>
      </c>
      <c r="AV250" s="37"/>
    </row>
    <row r="252" s="69" customFormat="1" ht="14.5" customHeight="1">
      <c r="J252" s="37"/>
      <c r="AO252" s="79"/>
      <c r="AP252" s="79"/>
      <c r="AQ252" s="79"/>
    </row>
    <row r="254" s="69" customFormat="1" ht="14.5" customHeight="1">
      <c r="J254" s="37"/>
    </row>
    <row r="255" s="69" customFormat="1" ht="14.5" customHeight="1"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</row>
    <row r="256" s="69" customFormat="1" ht="14.5" customHeight="1"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79"/>
      <c r="AP256" s="79"/>
      <c r="AQ256" s="79"/>
    </row>
    <row r="257" s="69" customFormat="1" ht="14.5" customHeight="1"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</row>
    <row r="258" s="69" customFormat="1" ht="14.5" customHeight="1"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</row>
    <row r="259" s="69" customFormat="1" ht="14.5" customHeight="1"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</row>
    <row r="260" s="69" customFormat="1" ht="14.5" customHeight="1"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T260" s="37"/>
    </row>
    <row r="261" s="69" customFormat="1" ht="14.5" customHeight="1"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T261" s="37"/>
    </row>
    <row r="262" s="69" customFormat="1" ht="14.5" customHeight="1"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</row>
    <row r="263" s="68" customFormat="1" ht="14.5" customHeight="1">
      <c r="A263" t="s" s="33">
        <v>110</v>
      </c>
      <c r="B263" t="s" s="21">
        <v>13</v>
      </c>
    </row>
    <row r="265" s="69" customFormat="1" ht="13.5" customHeight="1">
      <c r="I265" t="s" s="34">
        <v>170</v>
      </c>
    </row>
    <row r="266" s="69" customFormat="1" ht="14.5" customHeight="1">
      <c r="J266" s="35">
        <v>2019</v>
      </c>
      <c r="K266" s="35">
        <v>2020</v>
      </c>
      <c r="L266" s="35">
        <v>2021</v>
      </c>
      <c r="M266" s="35">
        <v>2022</v>
      </c>
      <c r="N266" s="35">
        <v>2023</v>
      </c>
      <c r="O266" s="35">
        <v>2024</v>
      </c>
      <c r="P266" s="35">
        <v>2025</v>
      </c>
    </row>
    <row r="267" s="69" customFormat="1" ht="14.5" customHeight="1">
      <c r="I267" t="s" s="21">
        <v>171</v>
      </c>
      <c r="J267" s="37">
        <v>-0.471266610160974</v>
      </c>
      <c r="K267" s="37">
        <v>-1.45200721247163</v>
      </c>
      <c r="L267" s="37">
        <v>0.6542778544087809</v>
      </c>
      <c r="M267" s="37">
        <v>-0.342074800736589</v>
      </c>
      <c r="N267" s="37">
        <v>0.30447148271595</v>
      </c>
      <c r="O267" s="37">
        <v>-0.0641625239460045</v>
      </c>
      <c r="P267" s="37">
        <v>-0.08492454426579241</v>
      </c>
    </row>
    <row r="268" s="69" customFormat="1" ht="14.5" customHeight="1">
      <c r="I268" t="s" s="21">
        <v>172</v>
      </c>
      <c r="J268" s="37">
        <v>1.43079547623176</v>
      </c>
      <c r="K268" s="37">
        <v>-1.12950044608828</v>
      </c>
      <c r="L268" s="37">
        <v>-0.135106059396756</v>
      </c>
      <c r="M268" s="37">
        <v>-2.40002332360969</v>
      </c>
      <c r="N268" s="37">
        <v>-0.742201523645886</v>
      </c>
      <c r="O268" s="37">
        <v>0.190245305429933</v>
      </c>
      <c r="P268" s="37">
        <v>-1.6461867752209</v>
      </c>
    </row>
    <row r="269" s="69" customFormat="1" ht="14.5" customHeight="1">
      <c r="I269" t="s" s="21">
        <v>173</v>
      </c>
      <c r="J269" s="37">
        <v>0.138901338123345</v>
      </c>
      <c r="K269" s="37">
        <v>-0.0828728432566713</v>
      </c>
      <c r="L269" s="37">
        <v>-0.146589775617067</v>
      </c>
      <c r="M269" s="37">
        <v>-0.979324893419405</v>
      </c>
      <c r="N269" s="37">
        <v>-0.961479880558159</v>
      </c>
      <c r="O269" s="37">
        <v>-0.138088183972104</v>
      </c>
      <c r="P269" s="37">
        <v>0.0126300430692936</v>
      </c>
    </row>
    <row r="270" s="69" customFormat="1" ht="14.5" customHeight="1">
      <c r="I270" t="s" s="21">
        <v>174</v>
      </c>
      <c r="J270" s="37">
        <v>-0.0323625897983425</v>
      </c>
      <c r="K270" s="37">
        <v>-0.0346796189425127</v>
      </c>
      <c r="L270" s="37">
        <v>-0.0394279429404824</v>
      </c>
      <c r="M270" s="37">
        <v>-0.0367027286296661</v>
      </c>
      <c r="N270" s="37">
        <v>-0.0159103129226255</v>
      </c>
      <c r="O270" s="37">
        <v>-0.0140569879063773</v>
      </c>
      <c r="P270" s="37">
        <v>-0.009406299624463269</v>
      </c>
    </row>
    <row r="271" s="69" customFormat="1" ht="14.5" customHeight="1">
      <c r="I271" t="s" s="21">
        <v>175</v>
      </c>
      <c r="J271" s="37">
        <v>0.028371387429924</v>
      </c>
      <c r="K271" s="37">
        <v>0.00180948171540854</v>
      </c>
      <c r="L271" s="37">
        <v>0.234237415166281</v>
      </c>
      <c r="M271" s="37">
        <v>-0.107869807194331</v>
      </c>
      <c r="N271" s="37">
        <v>-0.34816111424965</v>
      </c>
      <c r="O271" s="37">
        <v>-0.061263402022342</v>
      </c>
      <c r="P271" s="37">
        <v>-0.120767282817782</v>
      </c>
    </row>
    <row r="272" s="69" customFormat="1" ht="14.5" customHeight="1">
      <c r="I272" t="s" s="21">
        <v>167</v>
      </c>
      <c r="J272" s="37">
        <v>1.09443900182571</v>
      </c>
      <c r="K272" s="37">
        <v>-2.69725063904368</v>
      </c>
      <c r="L272" s="37">
        <v>0.567391491620757</v>
      </c>
      <c r="M272" s="37">
        <v>-3.86599555358968</v>
      </c>
      <c r="N272" s="37">
        <v>-1.76328134866037</v>
      </c>
      <c r="O272" s="37">
        <v>-0.0873252062500396</v>
      </c>
      <c r="P272" s="37">
        <v>-1.84865485885965</v>
      </c>
    </row>
    <row r="273" s="69" customFormat="1" ht="14.5" customHeight="1">
      <c r="J273" s="44"/>
      <c r="K273" s="44"/>
    </row>
    <row r="275" s="69" customFormat="1" ht="14.5" customHeight="1">
      <c r="I275" s="37"/>
      <c r="J275" s="37"/>
      <c r="K275" s="37"/>
      <c r="L275" s="37"/>
      <c r="M275" s="37"/>
      <c r="N275" s="37"/>
      <c r="O275" s="37"/>
      <c r="P275" s="37"/>
    </row>
    <row r="276" s="69" customFormat="1" ht="14.5" customHeight="1">
      <c r="I276" s="37"/>
      <c r="J276" s="37"/>
      <c r="K276" s="37"/>
      <c r="L276" s="37"/>
      <c r="M276" s="37"/>
      <c r="N276" s="37"/>
      <c r="O276" s="37"/>
      <c r="R276" s="37"/>
      <c r="S276" s="37"/>
      <c r="T276" s="37"/>
      <c r="U276" s="37"/>
      <c r="V276" s="37"/>
      <c r="W276" s="37"/>
    </row>
    <row r="277" s="69" customFormat="1" ht="14.5" customHeight="1">
      <c r="I277" s="37"/>
      <c r="J277" s="37"/>
      <c r="K277" s="37"/>
      <c r="L277" s="37"/>
      <c r="M277" s="37"/>
      <c r="N277" s="37"/>
      <c r="O277" s="37"/>
      <c r="P277" s="37"/>
      <c r="R277" s="37"/>
      <c r="S277" s="37"/>
      <c r="T277" s="37"/>
      <c r="U277" s="37"/>
      <c r="V277" s="37"/>
      <c r="W277" s="37"/>
    </row>
    <row r="278" s="69" customFormat="1" ht="14.5" customHeight="1">
      <c r="I278" s="37"/>
      <c r="J278" s="37"/>
      <c r="K278" s="37"/>
      <c r="L278" s="37"/>
      <c r="M278" s="37"/>
      <c r="N278" s="37"/>
      <c r="O278" s="37"/>
      <c r="R278" s="37"/>
      <c r="S278" s="37"/>
      <c r="T278" s="37"/>
      <c r="U278" s="37"/>
      <c r="V278" s="37"/>
      <c r="W278" s="37"/>
    </row>
    <row r="279" s="69" customFormat="1" ht="14.5" customHeight="1">
      <c r="I279" s="37"/>
      <c r="J279" s="37"/>
      <c r="K279" s="37"/>
      <c r="L279" s="37"/>
      <c r="M279" s="37"/>
      <c r="N279" s="37"/>
      <c r="O279" s="37"/>
      <c r="R279" s="37"/>
      <c r="S279" s="37"/>
      <c r="T279" s="37"/>
      <c r="U279" s="37"/>
      <c r="V279" s="37"/>
      <c r="W279" s="37"/>
    </row>
    <row r="280" s="69" customFormat="1" ht="14.5" customHeight="1">
      <c r="I280" s="37"/>
      <c r="J280" s="37"/>
      <c r="K280" s="37"/>
      <c r="L280" s="37"/>
      <c r="M280" s="37"/>
      <c r="N280" s="37"/>
      <c r="O280" s="37"/>
      <c r="R280" s="37"/>
      <c r="S280" s="37"/>
      <c r="T280" s="37"/>
      <c r="U280" s="37"/>
      <c r="V280" s="37"/>
      <c r="W280" s="37"/>
      <c r="Z280" s="37"/>
    </row>
    <row r="281" s="69" customFormat="1" ht="14.5" customHeight="1">
      <c r="I281" s="37"/>
      <c r="J281" s="37"/>
      <c r="K281" s="37"/>
      <c r="L281" s="37"/>
      <c r="M281" s="37"/>
      <c r="N281" s="37"/>
      <c r="O281" s="37"/>
      <c r="R281" s="37"/>
      <c r="S281" s="37"/>
      <c r="T281" s="37"/>
      <c r="U281" s="37"/>
      <c r="V281" s="37"/>
      <c r="W281" s="37"/>
      <c r="Z281" s="37"/>
    </row>
    <row r="282" s="69" customFormat="1" ht="14.5" customHeight="1">
      <c r="I282" s="37"/>
      <c r="J282" s="37"/>
      <c r="K282" s="37"/>
      <c r="L282" s="37"/>
      <c r="M282" s="37"/>
      <c r="N282" s="37"/>
      <c r="O282" s="37"/>
      <c r="Z282" s="37"/>
    </row>
    <row r="285" s="68" customFormat="1" ht="14.5" customHeight="1">
      <c r="A285" t="s" s="33">
        <v>111</v>
      </c>
      <c r="B285" t="s" s="21">
        <v>414</v>
      </c>
    </row>
    <row r="287" s="66" customFormat="1" ht="14.5" customHeight="1">
      <c r="I287" t="s" s="34">
        <v>164</v>
      </c>
    </row>
    <row r="288" s="66" customFormat="1" ht="14.5" customHeight="1">
      <c r="J288" s="51">
        <v>1990</v>
      </c>
      <c r="K288" s="51">
        <v>1991</v>
      </c>
      <c r="L288" s="51">
        <v>1992</v>
      </c>
      <c r="M288" s="51">
        <v>1993</v>
      </c>
      <c r="N288" s="51">
        <v>1994</v>
      </c>
      <c r="O288" s="51">
        <v>1995</v>
      </c>
      <c r="P288" s="51">
        <v>1996</v>
      </c>
      <c r="Q288" s="51">
        <v>1997</v>
      </c>
      <c r="R288" s="51">
        <v>1998</v>
      </c>
      <c r="S288" s="51">
        <v>1999</v>
      </c>
      <c r="T288" s="51">
        <v>2000</v>
      </c>
      <c r="U288" s="51">
        <v>2001</v>
      </c>
      <c r="V288" s="51">
        <v>2002</v>
      </c>
      <c r="W288" s="51">
        <v>2003</v>
      </c>
      <c r="X288" s="51">
        <v>2004</v>
      </c>
      <c r="Y288" s="51">
        <v>2005</v>
      </c>
      <c r="Z288" s="51">
        <v>2006</v>
      </c>
      <c r="AA288" s="51">
        <v>2007</v>
      </c>
      <c r="AB288" s="51">
        <v>2008</v>
      </c>
      <c r="AC288" s="51">
        <v>2009</v>
      </c>
      <c r="AD288" s="51">
        <v>2010</v>
      </c>
      <c r="AE288" s="51">
        <v>2011</v>
      </c>
      <c r="AF288" s="51">
        <v>2012</v>
      </c>
      <c r="AG288" s="51">
        <v>2013</v>
      </c>
      <c r="AH288" s="51">
        <v>2014</v>
      </c>
      <c r="AI288" s="51">
        <v>2015</v>
      </c>
      <c r="AJ288" s="51">
        <v>2016</v>
      </c>
      <c r="AK288" s="51">
        <v>2017</v>
      </c>
      <c r="AL288" s="51">
        <v>2018</v>
      </c>
      <c r="AM288" s="51">
        <v>2019</v>
      </c>
      <c r="AN288" s="51">
        <v>2020</v>
      </c>
      <c r="AO288" s="51">
        <v>2021</v>
      </c>
      <c r="AP288" s="51">
        <v>2022</v>
      </c>
      <c r="AQ288" s="51">
        <v>2023</v>
      </c>
      <c r="AR288" s="51">
        <v>2024</v>
      </c>
    </row>
    <row r="289" s="66" customFormat="1" ht="14.5" customHeight="1">
      <c r="I289" t="s" s="21">
        <v>415</v>
      </c>
      <c r="J289" s="131">
        <v>2.73263185163559</v>
      </c>
      <c r="K289" s="132">
        <v>2.86932685858819</v>
      </c>
      <c r="L289" s="132">
        <v>2.49102597146779</v>
      </c>
      <c r="M289" s="132">
        <v>2.35041819117946</v>
      </c>
      <c r="N289" s="132">
        <v>2.21739595377443</v>
      </c>
      <c r="O289" s="132">
        <v>2.22567189372003</v>
      </c>
      <c r="P289" s="132">
        <v>2.36080350157192</v>
      </c>
      <c r="Q289" s="132">
        <v>2.16983130439271</v>
      </c>
      <c r="R289" s="132">
        <v>2.13064475326464</v>
      </c>
      <c r="S289" s="132">
        <v>2.2257931539113</v>
      </c>
      <c r="T289" s="132">
        <v>2.19413315283302</v>
      </c>
      <c r="U289" s="132">
        <v>2.28824966646674</v>
      </c>
      <c r="V289" s="132">
        <v>2.27166849274787</v>
      </c>
      <c r="W289" s="132">
        <v>2.51422682026941</v>
      </c>
      <c r="X289" s="132">
        <v>2.53129437976341</v>
      </c>
      <c r="Y289" s="132">
        <v>2.4458927399963</v>
      </c>
      <c r="Z289" s="132">
        <v>2.45953051073216</v>
      </c>
      <c r="AA289" s="132">
        <v>2.45843816066141</v>
      </c>
      <c r="AB289" s="132">
        <v>2.27079240552914</v>
      </c>
      <c r="AC289" s="132">
        <v>2.17781942635999</v>
      </c>
      <c r="AD289" s="132">
        <v>2.48272220305634</v>
      </c>
      <c r="AE289" s="132">
        <v>2.45583378512607</v>
      </c>
      <c r="AF289" s="132">
        <v>2.4043260554212</v>
      </c>
      <c r="AG289" s="132">
        <v>2.54105523790879</v>
      </c>
      <c r="AH289" s="132">
        <v>2.54712456646577</v>
      </c>
      <c r="AI289" s="132">
        <v>2.52054916119574</v>
      </c>
      <c r="AJ289" s="132">
        <v>2.45249723124483</v>
      </c>
      <c r="AK289" s="132">
        <v>2.53335781709299</v>
      </c>
      <c r="AL289" s="132">
        <v>2.46735942561063</v>
      </c>
      <c r="AM289" s="132">
        <v>2.49334836137109</v>
      </c>
      <c r="AN289" s="132">
        <v>2.36329851759813</v>
      </c>
      <c r="AO289" s="132">
        <v>2.44454301347342</v>
      </c>
      <c r="AP289" s="132">
        <v>2.31545678180612</v>
      </c>
      <c r="AQ289" s="113">
        <v>2.24003226565046</v>
      </c>
      <c r="AR289" s="113">
        <v>2.25073424698981</v>
      </c>
      <c r="AU289" s="113"/>
      <c r="AV289" s="79"/>
    </row>
    <row r="290" s="66" customFormat="1" ht="14.5" customHeight="1">
      <c r="I290" t="s" s="21">
        <v>416</v>
      </c>
      <c r="J290" s="131">
        <v>0.742319576102162</v>
      </c>
      <c r="K290" s="132">
        <v>1.16548779658184</v>
      </c>
      <c r="L290" s="132">
        <v>0.95866416004607</v>
      </c>
      <c r="M290" s="132">
        <v>1.05789102597407</v>
      </c>
      <c r="N290" s="132">
        <v>1.38863521143741</v>
      </c>
      <c r="O290" s="132">
        <v>1.62989051541944</v>
      </c>
      <c r="P290" s="132">
        <v>1.99611952473499</v>
      </c>
      <c r="Q290" s="132">
        <v>2.15976598454912</v>
      </c>
      <c r="R290" s="132">
        <v>2.04666635157092</v>
      </c>
      <c r="S290" s="132">
        <v>2.21359641697145</v>
      </c>
      <c r="T290" s="132">
        <v>2.49222552567004</v>
      </c>
      <c r="U290" s="132">
        <v>2.33601593595091</v>
      </c>
      <c r="V290" s="132">
        <v>2.58922491319493</v>
      </c>
      <c r="W290" s="132">
        <v>1.4840011228783</v>
      </c>
      <c r="X290" s="132">
        <v>1.31893390950082</v>
      </c>
      <c r="Y290" s="132">
        <v>0.703261111868096</v>
      </c>
      <c r="Z290" s="132">
        <v>0.776342257915452</v>
      </c>
      <c r="AA290" s="132">
        <v>0.785101724307558</v>
      </c>
      <c r="AB290" s="132">
        <v>0.928026618311066</v>
      </c>
      <c r="AC290" s="132">
        <v>1.2268063417874</v>
      </c>
      <c r="AD290" s="132">
        <v>1.22310032231669</v>
      </c>
      <c r="AE290" s="132">
        <v>1.20668693568982</v>
      </c>
      <c r="AF290" s="132">
        <v>1.40566656593389</v>
      </c>
      <c r="AG290" s="132">
        <v>1.73777895527855</v>
      </c>
      <c r="AH290" s="132">
        <v>2.43004818390794</v>
      </c>
      <c r="AI290" s="132">
        <v>2.15337184552386</v>
      </c>
      <c r="AJ290" s="132">
        <v>2.32302271873353</v>
      </c>
      <c r="AK290" s="132">
        <v>2.07286120325652</v>
      </c>
      <c r="AL290" s="132">
        <v>1.78932289324553</v>
      </c>
      <c r="AM290" s="132">
        <v>1.95357829880263</v>
      </c>
      <c r="AN290" s="132">
        <v>1.81353846795726</v>
      </c>
      <c r="AO290" s="132">
        <v>1.43248010999356</v>
      </c>
      <c r="AP290" s="132">
        <v>1.38648105821762</v>
      </c>
      <c r="AQ290" s="113">
        <v>1.43601309295624</v>
      </c>
      <c r="AR290" s="113">
        <v>0.798550544928227</v>
      </c>
      <c r="AU290" s="113"/>
      <c r="AV290" s="79"/>
    </row>
    <row r="291" s="66" customFormat="1" ht="14.5" customHeight="1">
      <c r="I291" t="s" s="21">
        <v>417</v>
      </c>
      <c r="J291" s="131">
        <v>0.561804797305248</v>
      </c>
      <c r="K291" s="132">
        <v>0.548058300965707</v>
      </c>
      <c r="L291" s="132">
        <v>0.5406707232919979</v>
      </c>
      <c r="M291" s="132">
        <v>0.523556521970738</v>
      </c>
      <c r="N291" s="132">
        <v>0.5567180025077</v>
      </c>
      <c r="O291" s="132">
        <v>0.582011814632575</v>
      </c>
      <c r="P291" s="132">
        <v>0.584223022934927</v>
      </c>
      <c r="Q291" s="132">
        <v>0.581164539842653</v>
      </c>
      <c r="R291" s="132">
        <v>0.559393198127661</v>
      </c>
      <c r="S291" s="132">
        <v>0.604308611003847</v>
      </c>
      <c r="T291" s="132">
        <v>0.6498934813235689</v>
      </c>
      <c r="U291" s="132">
        <v>0.634342970372345</v>
      </c>
      <c r="V291" s="132">
        <v>0.567860518285915</v>
      </c>
      <c r="W291" s="132">
        <v>0.509024095849669</v>
      </c>
      <c r="X291" s="132">
        <v>0.62201191605229</v>
      </c>
      <c r="Y291" s="132">
        <v>0.603754723303196</v>
      </c>
      <c r="Z291" s="132">
        <v>0.608937913487878</v>
      </c>
      <c r="AA291" s="132">
        <v>0.609876034690594</v>
      </c>
      <c r="AB291" s="132">
        <v>0.5578254597646159</v>
      </c>
      <c r="AC291" s="132">
        <v>0.495933774494109</v>
      </c>
      <c r="AD291" s="132">
        <v>0.493373435089191</v>
      </c>
      <c r="AE291" s="132">
        <v>0.504628066710448</v>
      </c>
      <c r="AF291" s="132">
        <v>0.539778196590057</v>
      </c>
      <c r="AG291" s="132">
        <v>0.473533587886526</v>
      </c>
      <c r="AH291" s="132">
        <v>0.471392170491349</v>
      </c>
      <c r="AI291" s="132">
        <v>0.460581066273118</v>
      </c>
      <c r="AJ291" s="132">
        <v>0.471458293950886</v>
      </c>
      <c r="AK291" s="132">
        <v>0.534892277092136</v>
      </c>
      <c r="AL291" s="132">
        <v>0.509431285008782</v>
      </c>
      <c r="AM291" s="132">
        <v>0.5002524980177691</v>
      </c>
      <c r="AN291" s="132">
        <v>0.449332849138074</v>
      </c>
      <c r="AO291" s="132">
        <v>0.422155134072068</v>
      </c>
      <c r="AP291" s="132">
        <v>0.402590658722033</v>
      </c>
      <c r="AQ291" s="113">
        <v>0.387765506773676</v>
      </c>
      <c r="AR291" s="113">
        <v>0.334019719030905</v>
      </c>
      <c r="AU291" s="113"/>
      <c r="AV291" s="79"/>
    </row>
    <row r="292" s="66" customFormat="1" ht="14.5" customHeight="1">
      <c r="I292" t="s" s="21">
        <v>418</v>
      </c>
      <c r="J292" s="131">
        <v>1.67172322004534</v>
      </c>
      <c r="K292" s="132">
        <v>1.6935199696631</v>
      </c>
      <c r="L292" s="132">
        <v>1.81479771728763</v>
      </c>
      <c r="M292" s="132">
        <v>1.65936082135776</v>
      </c>
      <c r="N292" s="132">
        <v>1.7461076937926</v>
      </c>
      <c r="O292" s="132">
        <v>1.77466508006548</v>
      </c>
      <c r="P292" s="132">
        <v>1.7926905369422</v>
      </c>
      <c r="Q292" s="132">
        <v>1.829888414164</v>
      </c>
      <c r="R292" s="132">
        <v>1.81559768397662</v>
      </c>
      <c r="S292" s="132">
        <v>1.60832018292527</v>
      </c>
      <c r="T292" s="132">
        <v>1.6735786801709</v>
      </c>
      <c r="U292" s="132">
        <v>1.70425758758658</v>
      </c>
      <c r="V292" s="132">
        <v>1.79436408410408</v>
      </c>
      <c r="W292" s="132">
        <v>1.83343228378316</v>
      </c>
      <c r="X292" s="132">
        <v>1.96015579709379</v>
      </c>
      <c r="Y292" s="132">
        <v>1.97036939127477</v>
      </c>
      <c r="Z292" s="132">
        <v>1.93208997654279</v>
      </c>
      <c r="AA292" s="132">
        <v>2.16131004093357</v>
      </c>
      <c r="AB292" s="132">
        <v>2.05195022804045</v>
      </c>
      <c r="AC292" s="132">
        <v>1.93210678810721</v>
      </c>
      <c r="AD292" s="132">
        <v>2.36976231804232</v>
      </c>
      <c r="AE292" s="132">
        <v>2.32024183467615</v>
      </c>
      <c r="AF292" s="132">
        <v>2.52604435457747</v>
      </c>
      <c r="AG292" s="132">
        <v>2.39376972867053</v>
      </c>
      <c r="AH292" s="132">
        <v>2.69280287669505</v>
      </c>
      <c r="AI292" s="132">
        <v>2.98757955253164</v>
      </c>
      <c r="AJ292" s="132">
        <v>2.73339081736333</v>
      </c>
      <c r="AK292" s="132">
        <v>2.76132728513978</v>
      </c>
      <c r="AL292" s="132">
        <v>3.03762726980977</v>
      </c>
      <c r="AM292" s="132">
        <v>3.1077450710853</v>
      </c>
      <c r="AN292" s="132">
        <v>2.88551405513171</v>
      </c>
      <c r="AO292" s="132">
        <v>2.81044439221924</v>
      </c>
      <c r="AP292" s="132">
        <v>2.69019732566447</v>
      </c>
      <c r="AQ292" s="113">
        <v>2.70089282284343</v>
      </c>
      <c r="AR292" s="113">
        <v>2.4951115059341</v>
      </c>
      <c r="AU292" s="113"/>
      <c r="AV292" s="79"/>
    </row>
    <row r="293" s="66" customFormat="1" ht="14.5" customHeight="1">
      <c r="I293" t="s" s="21">
        <v>419</v>
      </c>
      <c r="J293" s="131">
        <v>1.05796000694434</v>
      </c>
      <c r="K293" s="132">
        <v>0.967167550089881</v>
      </c>
      <c r="L293" s="132">
        <v>0.928890256700431</v>
      </c>
      <c r="M293" s="132">
        <v>1.10034448861736</v>
      </c>
      <c r="N293" s="132">
        <v>1.13512480906781</v>
      </c>
      <c r="O293" s="132">
        <v>1.27571478837917</v>
      </c>
      <c r="P293" s="132">
        <v>1.19704086525965</v>
      </c>
      <c r="Q293" s="132">
        <v>1.28215061125071</v>
      </c>
      <c r="R293" s="132">
        <v>1.20313049820712</v>
      </c>
      <c r="S293" s="132">
        <v>1.29612594841908</v>
      </c>
      <c r="T293" s="132">
        <v>1.29434206833077</v>
      </c>
      <c r="U293" s="132">
        <v>1.28218148488633</v>
      </c>
      <c r="V293" s="132">
        <v>1.28388076377559</v>
      </c>
      <c r="W293" s="132">
        <v>1.2863345460992</v>
      </c>
      <c r="X293" s="132">
        <v>1.26774113851139</v>
      </c>
      <c r="Y293" s="132">
        <v>1.40076454453445</v>
      </c>
      <c r="Z293" s="132">
        <v>1.32429334353991</v>
      </c>
      <c r="AA293" s="132">
        <v>1.5935086895544</v>
      </c>
      <c r="AB293" s="132">
        <v>1.46028932330537</v>
      </c>
      <c r="AC293" s="132">
        <v>1.22064936474236</v>
      </c>
      <c r="AD293" s="132">
        <v>1.22085613072455</v>
      </c>
      <c r="AE293" s="132">
        <v>1.1631403578939</v>
      </c>
      <c r="AF293" s="132">
        <v>1.20380809135996</v>
      </c>
      <c r="AG293" s="132">
        <v>1.49086375034536</v>
      </c>
      <c r="AH293" s="132">
        <v>1.45939464882842</v>
      </c>
      <c r="AI293" s="132">
        <v>1.45789946417685</v>
      </c>
      <c r="AJ293" s="132">
        <v>1.1623727005295</v>
      </c>
      <c r="AK293" s="132">
        <v>1.11290049837044</v>
      </c>
      <c r="AL293" s="132">
        <v>1.07855437191091</v>
      </c>
      <c r="AM293" s="132">
        <v>1.19039863469191</v>
      </c>
      <c r="AN293" s="132">
        <v>0.81907811551762</v>
      </c>
      <c r="AO293" s="132">
        <v>0.925201839581081</v>
      </c>
      <c r="AP293" s="132">
        <v>0.994832581845269</v>
      </c>
      <c r="AQ293" s="113">
        <v>0.89533835648506</v>
      </c>
      <c r="AR293" s="113">
        <v>0.931006227380095</v>
      </c>
      <c r="AU293" s="113"/>
      <c r="AV293" s="79"/>
    </row>
    <row r="294" s="66" customFormat="1" ht="14.5" customHeight="1">
      <c r="I294" t="s" s="21">
        <v>420</v>
      </c>
      <c r="J294" s="131">
        <v>1.23818933908593</v>
      </c>
      <c r="K294" s="132">
        <v>1.12128526376647</v>
      </c>
      <c r="L294" s="132">
        <v>1.22575995353845</v>
      </c>
      <c r="M294" s="132">
        <v>1.24321366778648</v>
      </c>
      <c r="N294" s="132">
        <v>1.31809336305789</v>
      </c>
      <c r="O294" s="132">
        <v>1.39328968698987</v>
      </c>
      <c r="P294" s="132">
        <v>1.43229969386141</v>
      </c>
      <c r="Q294" s="132">
        <v>1.52426320186123</v>
      </c>
      <c r="R294" s="132">
        <v>1.57479905071796</v>
      </c>
      <c r="S294" s="132">
        <v>1.61051186349188</v>
      </c>
      <c r="T294" s="132">
        <v>1.54941663898807</v>
      </c>
      <c r="U294" s="132">
        <v>1.56571129394326</v>
      </c>
      <c r="V294" s="132">
        <v>1.71011939098887</v>
      </c>
      <c r="W294" s="132">
        <v>1.78945065553757</v>
      </c>
      <c r="X294" s="132">
        <v>1.63162993843675</v>
      </c>
      <c r="Y294" s="132">
        <v>1.8083819973485</v>
      </c>
      <c r="Z294" s="132">
        <v>1.84159382371057</v>
      </c>
      <c r="AA294" s="132">
        <v>1.76937842134725</v>
      </c>
      <c r="AB294" s="132">
        <v>1.68584710217622</v>
      </c>
      <c r="AC294" s="132">
        <v>1.46401923122105</v>
      </c>
      <c r="AD294" s="132">
        <v>1.34163529691253</v>
      </c>
      <c r="AE294" s="132">
        <v>1.46703422775756</v>
      </c>
      <c r="AF294" s="132">
        <v>1.66624491192795</v>
      </c>
      <c r="AG294" s="132">
        <v>1.75256868561806</v>
      </c>
      <c r="AH294" s="132">
        <v>1.59823615327941</v>
      </c>
      <c r="AI294" s="132">
        <v>1.47533520454489</v>
      </c>
      <c r="AJ294" s="132">
        <v>1.39958725105562</v>
      </c>
      <c r="AK294" s="132">
        <v>1.38634104416751</v>
      </c>
      <c r="AL294" s="132">
        <v>1.37806587173615</v>
      </c>
      <c r="AM294" s="132">
        <v>1.65822430533919</v>
      </c>
      <c r="AN294" s="132">
        <v>1.62326309699163</v>
      </c>
      <c r="AO294" s="132">
        <v>1.50572481730208</v>
      </c>
      <c r="AP294" s="132">
        <v>1.3743737172872</v>
      </c>
      <c r="AQ294" s="113">
        <v>1.41577183652935</v>
      </c>
      <c r="AR294" s="113">
        <v>1.47527572126707</v>
      </c>
      <c r="AU294" s="113"/>
      <c r="AV294" s="79"/>
    </row>
    <row r="295" s="66" customFormat="1" ht="14.5" customHeight="1">
      <c r="I295" t="s" s="21">
        <v>421</v>
      </c>
      <c r="J295" s="131">
        <v>1.33603766611727</v>
      </c>
      <c r="K295" s="132">
        <v>1.49928855150822</v>
      </c>
      <c r="L295" s="132">
        <v>1.55760119926894</v>
      </c>
      <c r="M295" s="132">
        <v>1.7392328885219</v>
      </c>
      <c r="N295" s="132">
        <v>1.57343701531978</v>
      </c>
      <c r="O295" s="132">
        <v>1.3000924656614</v>
      </c>
      <c r="P295" s="132">
        <v>1.33075706486969</v>
      </c>
      <c r="Q295" s="132">
        <v>1.19474141448653</v>
      </c>
      <c r="R295" s="132">
        <v>1.11035382158408</v>
      </c>
      <c r="S295" s="132">
        <v>0.969563199350418</v>
      </c>
      <c r="T295" s="132">
        <v>1.13267494289248</v>
      </c>
      <c r="U295" s="132">
        <v>1.61962282733115</v>
      </c>
      <c r="V295" s="132">
        <v>1.6318816546254</v>
      </c>
      <c r="W295" s="132">
        <v>2.07407177403167</v>
      </c>
      <c r="X295" s="132">
        <v>1.44170162938418</v>
      </c>
      <c r="Y295" s="132">
        <v>1.21586729687139</v>
      </c>
      <c r="Z295" s="132">
        <v>1.28930377223741</v>
      </c>
      <c r="AA295" s="132">
        <v>1.37595922170874</v>
      </c>
      <c r="AB295" s="132">
        <v>1.49013723374875</v>
      </c>
      <c r="AC295" s="132">
        <v>1.28030066659558</v>
      </c>
      <c r="AD295" s="132">
        <v>1.09491287570582</v>
      </c>
      <c r="AE295" s="132">
        <v>0.987194657610526</v>
      </c>
      <c r="AF295" s="132">
        <v>0.943867691982427</v>
      </c>
      <c r="AG295" s="132">
        <v>1.13618806501013</v>
      </c>
      <c r="AH295" s="132">
        <v>1.0228558590061</v>
      </c>
      <c r="AI295" s="132">
        <v>0.905987142323597</v>
      </c>
      <c r="AJ295" s="132">
        <v>1.03294995212054</v>
      </c>
      <c r="AK295" s="132">
        <v>1.19799113035211</v>
      </c>
      <c r="AL295" s="132">
        <v>1.23851283896073</v>
      </c>
      <c r="AM295" s="132">
        <v>1.3148111012572</v>
      </c>
      <c r="AN295" s="132">
        <v>1.17246405684418</v>
      </c>
      <c r="AO295" s="132">
        <v>1.32544143594679</v>
      </c>
      <c r="AP295" s="132">
        <v>1.29038052771344</v>
      </c>
      <c r="AQ295" s="113">
        <v>1.21799308736449</v>
      </c>
      <c r="AR295" s="113">
        <v>1.22526974151623</v>
      </c>
      <c r="AU295" s="113"/>
      <c r="AV295" s="79"/>
    </row>
    <row r="296" s="66" customFormat="1" ht="14.5" customHeight="1">
      <c r="I296" t="s" s="21">
        <v>422</v>
      </c>
      <c r="J296" s="131">
        <v>0</v>
      </c>
      <c r="K296" s="132">
        <v>0</v>
      </c>
      <c r="L296" s="132">
        <v>0.00026</v>
      </c>
      <c r="M296" s="132">
        <v>0.00039</v>
      </c>
      <c r="N296" s="132">
        <v>0.0128745420967996</v>
      </c>
      <c r="O296" s="132">
        <v>0.0405609319918602</v>
      </c>
      <c r="P296" s="132">
        <v>0.0879321760745525</v>
      </c>
      <c r="Q296" s="132">
        <v>0.139908189195932</v>
      </c>
      <c r="R296" s="132">
        <v>0.191624117667197</v>
      </c>
      <c r="S296" s="132">
        <v>0.227990643179612</v>
      </c>
      <c r="T296" s="132">
        <v>0.26901492742285</v>
      </c>
      <c r="U296" s="132">
        <v>0.32182317277857</v>
      </c>
      <c r="V296" s="132">
        <v>0.38930061455896</v>
      </c>
      <c r="W296" s="132">
        <v>0.458992286863369</v>
      </c>
      <c r="X296" s="132">
        <v>0.561757889745375</v>
      </c>
      <c r="Y296" s="132">
        <v>0.67307016182224</v>
      </c>
      <c r="Z296" s="132">
        <v>0.783547567873541</v>
      </c>
      <c r="AA296" s="132">
        <v>0.849737361398078</v>
      </c>
      <c r="AB296" s="132">
        <v>0.940290115405454</v>
      </c>
      <c r="AC296" s="132">
        <v>1.01122881643155</v>
      </c>
      <c r="AD296" s="132">
        <v>1.03732674829137</v>
      </c>
      <c r="AE296" s="132">
        <v>1.08420404364941</v>
      </c>
      <c r="AF296" s="132">
        <v>1.12023388993596</v>
      </c>
      <c r="AG296" s="132">
        <v>1.16346153503066</v>
      </c>
      <c r="AH296" s="132">
        <v>1.2033258293088</v>
      </c>
      <c r="AI296" s="132">
        <v>1.22175839658623</v>
      </c>
      <c r="AJ296" s="132">
        <v>1.24203488006608</v>
      </c>
      <c r="AK296" s="132">
        <v>1.27638803736905</v>
      </c>
      <c r="AL296" s="132">
        <v>1.30727307404201</v>
      </c>
      <c r="AM296" s="132">
        <v>1.31927424542042</v>
      </c>
      <c r="AN296" s="132">
        <v>1.32165081477745</v>
      </c>
      <c r="AO296" s="132">
        <v>1.59034304070824</v>
      </c>
      <c r="AP296" s="132">
        <v>1.47377780586455</v>
      </c>
      <c r="AQ296" s="113">
        <v>1.11840604886274</v>
      </c>
      <c r="AR296" s="113">
        <v>1.04261285503581</v>
      </c>
      <c r="AU296" s="113"/>
      <c r="AV296" s="79"/>
    </row>
    <row r="297" s="66" customFormat="1" ht="14.5" customHeight="1">
      <c r="I297" t="s" s="21">
        <v>423</v>
      </c>
      <c r="J297" s="131">
        <v>0.137032380664767</v>
      </c>
      <c r="K297" s="132">
        <v>0.134469324984303</v>
      </c>
      <c r="L297" s="132">
        <v>0.140042117768251</v>
      </c>
      <c r="M297" s="132">
        <v>0.138581694582215</v>
      </c>
      <c r="N297" s="132">
        <v>0.138588391138482</v>
      </c>
      <c r="O297" s="132">
        <v>0.139563290211636</v>
      </c>
      <c r="P297" s="132">
        <v>0.137879301365975</v>
      </c>
      <c r="Q297" s="132">
        <v>0.140489104079394</v>
      </c>
      <c r="R297" s="132">
        <v>0.131773615717751</v>
      </c>
      <c r="S297" s="132">
        <v>0.12654182747756</v>
      </c>
      <c r="T297" s="132">
        <v>0.11957005586919</v>
      </c>
      <c r="U297" s="132">
        <v>0.116685522227838</v>
      </c>
      <c r="V297" s="132">
        <v>0.12266483264594</v>
      </c>
      <c r="W297" s="132">
        <v>0.123421065669851</v>
      </c>
      <c r="X297" s="132">
        <v>0.116810342099125</v>
      </c>
      <c r="Y297" s="132">
        <v>0.117753977636593</v>
      </c>
      <c r="Z297" s="132">
        <v>0.109412542544951</v>
      </c>
      <c r="AA297" s="132">
        <v>0.115232226116425</v>
      </c>
      <c r="AB297" s="132">
        <v>0.128963556285033</v>
      </c>
      <c r="AC297" s="132">
        <v>0.130279159814523</v>
      </c>
      <c r="AD297" s="132">
        <v>0.134507711604767</v>
      </c>
      <c r="AE297" s="132">
        <v>0.129107436489218</v>
      </c>
      <c r="AF297" s="132">
        <v>0.132690870062162</v>
      </c>
      <c r="AG297" s="132">
        <v>0.138338403919159</v>
      </c>
      <c r="AH297" s="132">
        <v>0.135547740595378</v>
      </c>
      <c r="AI297" s="132">
        <v>0.146359681240493</v>
      </c>
      <c r="AJ297" s="132">
        <v>0.157517568433317</v>
      </c>
      <c r="AK297" s="132">
        <v>0.15305129484812</v>
      </c>
      <c r="AL297" s="132">
        <v>0.179881752415492</v>
      </c>
      <c r="AM297" s="132">
        <v>0.178304536458105</v>
      </c>
      <c r="AN297" s="132">
        <v>0.163775310736657</v>
      </c>
      <c r="AO297" s="132">
        <v>0.17801373811331</v>
      </c>
      <c r="AP297" s="132">
        <v>0.18864927240163</v>
      </c>
      <c r="AQ297" s="113">
        <v>0.192974676361675</v>
      </c>
      <c r="AR297" s="113">
        <v>0.215841373990181</v>
      </c>
      <c r="AU297" s="113"/>
      <c r="AV297" s="79"/>
    </row>
    <row r="298" s="66" customFormat="1" ht="14.5" customHeight="1">
      <c r="I298" t="s" s="34">
        <v>292</v>
      </c>
      <c r="J298" s="133">
        <f>SUM(J289:J297)</f>
        <v>9.47769883790065</v>
      </c>
      <c r="K298" s="134">
        <f>SUM(K289:K297)</f>
        <v>9.99860361614771</v>
      </c>
      <c r="L298" s="134">
        <f>SUM(L289:L297)</f>
        <v>9.65771209936956</v>
      </c>
      <c r="M298" s="134">
        <f>SUM(M289:M297)</f>
        <v>9.812989299989979</v>
      </c>
      <c r="N298" s="134">
        <f>SUM(N289:N297)</f>
        <v>10.0869749821929</v>
      </c>
      <c r="O298" s="134">
        <f>SUM(O289:O297)</f>
        <v>10.3614604670715</v>
      </c>
      <c r="P298" s="134">
        <f>SUM(P289:P297)</f>
        <v>10.9197456876153</v>
      </c>
      <c r="Q298" s="134">
        <f>SUM(Q289:Q297)</f>
        <v>11.0222027638223</v>
      </c>
      <c r="R298" s="134">
        <f>SUM(R289:R297)</f>
        <v>10.7639830908339</v>
      </c>
      <c r="S298" s="134">
        <f>SUM(S289:S297)</f>
        <v>10.8827518467304</v>
      </c>
      <c r="T298" s="134">
        <f>SUM(T289:T297)</f>
        <v>11.3748494735009</v>
      </c>
      <c r="U298" s="134">
        <f>SUM(U289:U297)</f>
        <v>11.8688904615437</v>
      </c>
      <c r="V298" s="134">
        <f>SUM(V289:V297)</f>
        <v>12.3609652649276</v>
      </c>
      <c r="W298" s="134">
        <f>SUM(W289:W297)</f>
        <v>12.0729546509822</v>
      </c>
      <c r="X298" s="134">
        <f>SUM(X289:X297)</f>
        <v>11.4520369405871</v>
      </c>
      <c r="Y298" s="134">
        <f>SUM(Y289:Y297)</f>
        <v>10.9391159446555</v>
      </c>
      <c r="Z298" s="134">
        <f>SUM(Z289:Z297)</f>
        <v>11.1250517085847</v>
      </c>
      <c r="AA298" s="134">
        <f>SUM(AA289:AA297)</f>
        <v>11.718541880718</v>
      </c>
      <c r="AB298" s="134">
        <f>SUM(AB289:AB297)</f>
        <v>11.5141220425661</v>
      </c>
      <c r="AC298" s="134">
        <f>SUM(AC289:AC297)</f>
        <v>10.9391435695538</v>
      </c>
      <c r="AD298" s="134">
        <f>SUM(AD289:AD297)</f>
        <v>11.3981970417436</v>
      </c>
      <c r="AE298" s="134">
        <f>SUM(AE289:AE297)</f>
        <v>11.3180713456031</v>
      </c>
      <c r="AF298" s="134">
        <f>SUM(AF289:AF297)</f>
        <v>11.9426606277911</v>
      </c>
      <c r="AG298" s="134">
        <f>SUM(AG289:AG297)</f>
        <v>12.8275579496678</v>
      </c>
      <c r="AH298" s="134">
        <f>SUM(AH289:AH297)</f>
        <v>13.5607280285782</v>
      </c>
      <c r="AI298" s="134">
        <f>SUM(AI289:AI297)</f>
        <v>13.3294215143964</v>
      </c>
      <c r="AJ298" s="134">
        <f>SUM(AJ289:AJ297)</f>
        <v>12.9748314134976</v>
      </c>
      <c r="AK298" s="134">
        <f>SUM(AK289:AK297)</f>
        <v>13.0291105876887</v>
      </c>
      <c r="AL298" s="134">
        <f>SUM(AL289:AL297)</f>
        <v>12.986028782740</v>
      </c>
      <c r="AM298" s="134">
        <f>SUM(AM289:AM297)</f>
        <v>13.7159370524436</v>
      </c>
      <c r="AN298" s="134">
        <f>SUM(AN289:AN297)</f>
        <v>12.6119152846927</v>
      </c>
      <c r="AO298" s="134">
        <f>SUM(AO289:AO297)</f>
        <v>12.6343475214098</v>
      </c>
      <c r="AP298" s="134">
        <f>SUM(AP289:AP297)</f>
        <v>12.1167397295223</v>
      </c>
      <c r="AQ298" s="135">
        <f>SUM(AQ289:AQ297)</f>
        <v>11.6051876938271</v>
      </c>
      <c r="AR298" s="135">
        <f>SUM(AR289:AR297)</f>
        <v>10.7684219360724</v>
      </c>
      <c r="AU298" s="113"/>
      <c r="AV298" s="79"/>
      <c r="AX298" s="113"/>
      <c r="AY298" s="113"/>
    </row>
    <row r="299" s="66" customFormat="1" ht="14.5" customHeight="1">
      <c r="AQ299" s="113"/>
    </row>
    <row r="300" s="66" customFormat="1" ht="14.5" customHeight="1"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</row>
    <row r="301" s="66" customFormat="1" ht="14.5" customHeight="1"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6"/>
      <c r="AQ301" s="46"/>
    </row>
    <row r="302" s="66" customFormat="1" ht="14.5" customHeight="1"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6"/>
    </row>
    <row r="303" s="66" customFormat="1" ht="14.5" customHeight="1"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</row>
    <row r="304" s="66" customFormat="1" ht="14.5" customHeight="1"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</row>
    <row r="305" s="66" customFormat="1" ht="14.5" customHeight="1"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</row>
    <row r="306" s="66" customFormat="1" ht="14.5" customHeight="1"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</row>
    <row r="307" s="66" customFormat="1" ht="14.5" customHeight="1"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</row>
    <row r="308" s="68" customFormat="1" ht="14.5" customHeight="1">
      <c r="A308" t="s" s="33">
        <v>113</v>
      </c>
      <c r="B308" t="s" s="21">
        <v>424</v>
      </c>
    </row>
    <row r="309" s="66" customFormat="1" ht="14.5" customHeight="1">
      <c r="I309" s="136"/>
    </row>
    <row r="310" s="66" customFormat="1" ht="14.5" customHeight="1">
      <c r="I310" t="s" s="34">
        <v>164</v>
      </c>
    </row>
    <row r="311" s="66" customFormat="1" ht="14.5" customHeight="1">
      <c r="J311" s="51">
        <v>1990</v>
      </c>
      <c r="K311" s="51">
        <v>1991</v>
      </c>
      <c r="L311" s="51">
        <v>1992</v>
      </c>
      <c r="M311" s="51">
        <v>1993</v>
      </c>
      <c r="N311" s="51">
        <v>1994</v>
      </c>
      <c r="O311" s="51">
        <v>1995</v>
      </c>
      <c r="P311" s="51">
        <v>1996</v>
      </c>
      <c r="Q311" s="51">
        <v>1997</v>
      </c>
      <c r="R311" s="51">
        <v>1998</v>
      </c>
      <c r="S311" s="51">
        <v>1999</v>
      </c>
      <c r="T311" s="51">
        <v>2000</v>
      </c>
      <c r="U311" s="51">
        <v>2001</v>
      </c>
      <c r="V311" s="51">
        <v>2002</v>
      </c>
      <c r="W311" s="51">
        <v>2003</v>
      </c>
      <c r="X311" s="51">
        <v>2004</v>
      </c>
      <c r="Y311" s="51">
        <v>2005</v>
      </c>
      <c r="Z311" s="51">
        <v>2006</v>
      </c>
      <c r="AA311" s="51">
        <v>2007</v>
      </c>
      <c r="AB311" s="51">
        <v>2008</v>
      </c>
      <c r="AC311" s="51">
        <v>2009</v>
      </c>
      <c r="AD311" s="51">
        <v>2010</v>
      </c>
      <c r="AE311" s="51">
        <v>2011</v>
      </c>
      <c r="AF311" s="51">
        <v>2012</v>
      </c>
      <c r="AG311" s="51">
        <v>2013</v>
      </c>
      <c r="AH311" s="51">
        <v>2014</v>
      </c>
      <c r="AI311" s="51">
        <v>2015</v>
      </c>
      <c r="AJ311" s="51">
        <v>2016</v>
      </c>
      <c r="AK311" s="51">
        <v>2017</v>
      </c>
      <c r="AL311" s="51">
        <v>2018</v>
      </c>
      <c r="AM311" s="51">
        <v>2019</v>
      </c>
      <c r="AN311" s="51">
        <v>2020</v>
      </c>
      <c r="AO311" s="51">
        <v>2021</v>
      </c>
      <c r="AP311" s="51">
        <v>2022</v>
      </c>
      <c r="AQ311" s="51">
        <v>2023</v>
      </c>
      <c r="AR311" s="51">
        <v>2024</v>
      </c>
      <c r="AT311" s="37"/>
      <c r="AU311" s="46"/>
    </row>
    <row r="312" s="66" customFormat="1" ht="14.5" customHeight="1">
      <c r="I312" t="s" s="21">
        <v>425</v>
      </c>
      <c r="J312" s="37">
        <v>0.626981480332613</v>
      </c>
      <c r="K312" s="37">
        <v>0.531494811343966</v>
      </c>
      <c r="L312" s="37">
        <v>0.448124255265002</v>
      </c>
      <c r="M312" s="37">
        <v>0.420932917094745</v>
      </c>
      <c r="N312" s="37">
        <v>0.434544917382124</v>
      </c>
      <c r="O312" s="37">
        <v>0.427900177367342</v>
      </c>
      <c r="P312" s="37">
        <v>0.43458084959204</v>
      </c>
      <c r="Q312" s="37">
        <v>0.455156184639224</v>
      </c>
      <c r="R312" s="37">
        <v>0.470848288649928</v>
      </c>
      <c r="S312" s="37">
        <v>0.47725758675228</v>
      </c>
      <c r="T312" s="37">
        <v>0.560309244490057</v>
      </c>
      <c r="U312" s="37">
        <v>0.525297286109202</v>
      </c>
      <c r="V312" s="37">
        <v>0.494675088520311</v>
      </c>
      <c r="W312" s="37">
        <v>0.52095149361231</v>
      </c>
      <c r="X312" s="37">
        <v>0.543816400242638</v>
      </c>
      <c r="Y312" s="37">
        <v>0.507624630406454</v>
      </c>
      <c r="Z312" s="37">
        <v>0.512192195618658</v>
      </c>
      <c r="AA312" s="37">
        <v>0.429776017057818</v>
      </c>
      <c r="AB312" s="37">
        <v>0.400803227192341</v>
      </c>
      <c r="AC312" s="37">
        <v>0.501365341121584</v>
      </c>
      <c r="AD312" s="37">
        <v>0.44362837465341</v>
      </c>
      <c r="AE312" s="37">
        <v>0.442377854474672</v>
      </c>
      <c r="AF312" s="37">
        <v>0.450447970993422</v>
      </c>
      <c r="AG312" s="37">
        <v>0.430584230509315</v>
      </c>
      <c r="AH312" s="37">
        <v>0.457355879676763</v>
      </c>
      <c r="AI312" s="37">
        <v>0.47672229141793</v>
      </c>
      <c r="AJ312" s="37">
        <v>0.447668593178701</v>
      </c>
      <c r="AK312" s="37">
        <v>0.463132319402598</v>
      </c>
      <c r="AL312" s="37">
        <v>0.459258880447435</v>
      </c>
      <c r="AM312" s="37">
        <v>0.450612373818609</v>
      </c>
      <c r="AN312" s="37">
        <v>0.473336499150892</v>
      </c>
      <c r="AO312" s="37">
        <v>0.468444357337722</v>
      </c>
      <c r="AP312" s="37">
        <v>0.441510148517809</v>
      </c>
      <c r="AQ312" s="37">
        <v>0.460151388225811</v>
      </c>
      <c r="AR312" s="37">
        <v>0.466783995041004</v>
      </c>
      <c r="AT312" s="37"/>
      <c r="AU312" s="46"/>
    </row>
    <row r="313" s="66" customFormat="1" ht="14.5" customHeight="1">
      <c r="I313" t="s" s="21">
        <v>426</v>
      </c>
      <c r="J313" s="37">
        <v>0.804112675304375</v>
      </c>
      <c r="K313" s="37">
        <v>0.807777258740771</v>
      </c>
      <c r="L313" s="37">
        <v>0.927734719044972</v>
      </c>
      <c r="M313" s="37">
        <v>0.672592679999129</v>
      </c>
      <c r="N313" s="37">
        <v>0.895639756286281</v>
      </c>
      <c r="O313" s="37">
        <v>0.8125495009231311</v>
      </c>
      <c r="P313" s="37">
        <v>0.719641091723068</v>
      </c>
      <c r="Q313" s="37">
        <v>0.704119551464641</v>
      </c>
      <c r="R313" s="37">
        <v>0.7271764767548</v>
      </c>
      <c r="S313" s="37">
        <v>0.722214677053131</v>
      </c>
      <c r="T313" s="37">
        <v>0.75218892945922</v>
      </c>
      <c r="U313" s="37">
        <v>0.764073430492373</v>
      </c>
      <c r="V313" s="37">
        <v>0.750798182711448</v>
      </c>
      <c r="W313" s="37">
        <v>0.874964426398154</v>
      </c>
      <c r="X313" s="37">
        <v>0.943878013801426</v>
      </c>
      <c r="Y313" s="37">
        <v>0.906671721194496</v>
      </c>
      <c r="Z313" s="37">
        <v>0.812705261192341</v>
      </c>
      <c r="AA313" s="37">
        <v>0.7925818589731251</v>
      </c>
      <c r="AB313" s="37">
        <v>0.800622081244809</v>
      </c>
      <c r="AC313" s="37">
        <v>0.748996032681692</v>
      </c>
      <c r="AD313" s="37">
        <v>0.79964755771546</v>
      </c>
      <c r="AE313" s="37">
        <v>0.76812231245694</v>
      </c>
      <c r="AF313" s="37">
        <v>0.844712902654162</v>
      </c>
      <c r="AG313" s="37">
        <v>0.851276858887415</v>
      </c>
      <c r="AH313" s="37">
        <v>0.894354210242512</v>
      </c>
      <c r="AI313" s="37">
        <v>0.946877428467186</v>
      </c>
      <c r="AJ313" s="37">
        <v>0.927189066161115</v>
      </c>
      <c r="AK313" s="37">
        <v>0.981427514034163</v>
      </c>
      <c r="AL313" s="37">
        <v>0.938772251360422</v>
      </c>
      <c r="AM313" s="37">
        <v>1.12250841451482</v>
      </c>
      <c r="AN313" s="37">
        <v>1.03039784225451</v>
      </c>
      <c r="AO313" s="37">
        <v>1.04986678401726</v>
      </c>
      <c r="AP313" s="37">
        <v>1.20307408709689</v>
      </c>
      <c r="AQ313" s="37">
        <v>1.07133124924389</v>
      </c>
      <c r="AR313" s="37">
        <v>0.995544241248925</v>
      </c>
      <c r="AT313" s="37"/>
      <c r="AU313" s="46"/>
    </row>
    <row r="314" s="66" customFormat="1" ht="14.5" customHeight="1">
      <c r="J314" s="137">
        <f>SUM(J312:J313)</f>
        <v>1.43109415563699</v>
      </c>
      <c r="K314" s="137">
        <f>SUM(K312:K313)</f>
        <v>1.33927207008474</v>
      </c>
      <c r="L314" s="137">
        <f>SUM(L312:L313)</f>
        <v>1.37585897430997</v>
      </c>
      <c r="M314" s="137">
        <f>SUM(M312:M313)</f>
        <v>1.09352559709387</v>
      </c>
      <c r="N314" s="137">
        <f>SUM(N312:N313)</f>
        <v>1.33018467366841</v>
      </c>
      <c r="O314" s="137">
        <f>SUM(O312:O313)</f>
        <v>1.24044967829047</v>
      </c>
      <c r="P314" s="137">
        <f>SUM(P312:P313)</f>
        <v>1.15422194131511</v>
      </c>
      <c r="Q314" s="137">
        <f>SUM(Q312:Q313)</f>
        <v>1.15927573610387</v>
      </c>
      <c r="R314" s="137">
        <f>SUM(R312:R313)</f>
        <v>1.19802476540473</v>
      </c>
      <c r="S314" s="137">
        <f>SUM(S312:S313)</f>
        <v>1.19947226380541</v>
      </c>
      <c r="T314" s="137">
        <f>SUM(T312:T313)</f>
        <v>1.31249817394928</v>
      </c>
      <c r="U314" s="137">
        <f>SUM(U312:U313)</f>
        <v>1.28937071660158</v>
      </c>
      <c r="V314" s="137">
        <f>SUM(V312:V313)</f>
        <v>1.24547327123176</v>
      </c>
      <c r="W314" s="137">
        <f>SUM(W312:W313)</f>
        <v>1.39591592001046</v>
      </c>
      <c r="X314" s="137">
        <f>SUM(X312:X313)</f>
        <v>1.48769441404406</v>
      </c>
      <c r="Y314" s="137">
        <f>SUM(Y312:Y313)</f>
        <v>1.41429635160095</v>
      </c>
      <c r="Z314" s="137">
        <f>SUM(Z312:Z313)</f>
        <v>1.324897456811</v>
      </c>
      <c r="AA314" s="137">
        <f>SUM(AA312:AA313)</f>
        <v>1.22235787603094</v>
      </c>
      <c r="AB314" s="137">
        <f>SUM(AB312:AB313)</f>
        <v>1.20142530843715</v>
      </c>
      <c r="AC314" s="137">
        <f>SUM(AC312:AC313)</f>
        <v>1.25036137380328</v>
      </c>
      <c r="AD314" s="137">
        <f>SUM(AD312:AD313)</f>
        <v>1.24327593236887</v>
      </c>
      <c r="AE314" s="137">
        <f>SUM(AE312:AE313)</f>
        <v>1.21050016693161</v>
      </c>
      <c r="AF314" s="137">
        <f>SUM(AF312:AF313)</f>
        <v>1.29516087364758</v>
      </c>
      <c r="AG314" s="137">
        <f>SUM(AG312:AG313)</f>
        <v>1.28186108939673</v>
      </c>
      <c r="AH314" s="137">
        <f>SUM(AH312:AH313)</f>
        <v>1.35171008991928</v>
      </c>
      <c r="AI314" s="137">
        <f>SUM(AI312:AI313)</f>
        <v>1.42359971988512</v>
      </c>
      <c r="AJ314" s="137">
        <f>SUM(AJ312:AJ313)</f>
        <v>1.37485765933982</v>
      </c>
      <c r="AK314" s="137">
        <f>SUM(AK312:AK313)</f>
        <v>1.44455983343676</v>
      </c>
      <c r="AL314" s="137">
        <f>SUM(AL312:AL313)</f>
        <v>1.39803113180786</v>
      </c>
      <c r="AM314" s="137">
        <f>SUM(AM312:AM313)</f>
        <v>1.57312078833343</v>
      </c>
      <c r="AN314" s="137">
        <f>SUM(AN312:AN313)</f>
        <v>1.5037343414054</v>
      </c>
      <c r="AO314" s="137">
        <f>SUM(AO312:AO313)</f>
        <v>1.51831114135498</v>
      </c>
      <c r="AP314" s="137">
        <f>SUM(AP312:AP313)</f>
        <v>1.6445842356147</v>
      </c>
      <c r="AQ314" s="137">
        <f>SUM(AQ312:AQ313)</f>
        <v>1.5314826374697</v>
      </c>
      <c r="AR314" s="137">
        <f>SUM(AR312:AR313)</f>
        <v>1.46232823628993</v>
      </c>
      <c r="AT314" s="37"/>
      <c r="AU314" s="46"/>
    </row>
    <row r="315" s="66" customFormat="1" ht="14.5" customHeight="1">
      <c r="AO315" s="37"/>
      <c r="AP315" s="37"/>
      <c r="AQ315" s="37"/>
    </row>
    <row r="318" s="66" customFormat="1" ht="14.5" customHeight="1"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</row>
    <row r="319" s="66" customFormat="1" ht="14.5" customHeight="1"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</row>
    <row r="321" s="66" customFormat="1" ht="14.5" customHeight="1"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</row>
    <row r="322" s="66" customFormat="1" ht="14.5" customHeight="1">
      <c r="O322" s="37"/>
    </row>
    <row r="323" s="66" customFormat="1" ht="14.5" customHeight="1">
      <c r="O323" s="37"/>
    </row>
    <row r="324" s="66" customFormat="1" ht="14.5" customHeight="1">
      <c r="O324" s="37"/>
    </row>
    <row r="328" s="68" customFormat="1" ht="14.5" customHeight="1">
      <c r="A328" t="s" s="33">
        <v>115</v>
      </c>
      <c r="B328" t="s" s="21">
        <v>427</v>
      </c>
    </row>
    <row r="331" s="66" customFormat="1" ht="14.5" customHeight="1">
      <c r="I331" t="s" s="34">
        <v>164</v>
      </c>
    </row>
    <row r="332" s="66" customFormat="1" ht="14.5" customHeight="1">
      <c r="J332" s="51">
        <v>1990</v>
      </c>
      <c r="K332" s="51">
        <v>1991</v>
      </c>
      <c r="L332" s="51">
        <v>1992</v>
      </c>
      <c r="M332" s="51">
        <v>1993</v>
      </c>
      <c r="N332" s="51">
        <v>1994</v>
      </c>
      <c r="O332" s="51">
        <v>1995</v>
      </c>
      <c r="P332" s="51">
        <v>1996</v>
      </c>
      <c r="Q332" s="51">
        <v>1997</v>
      </c>
      <c r="R332" s="51">
        <v>1998</v>
      </c>
      <c r="S332" s="51">
        <v>1999</v>
      </c>
      <c r="T332" s="51">
        <v>2000</v>
      </c>
      <c r="U332" s="51">
        <v>2001</v>
      </c>
      <c r="V332" s="51">
        <v>2002</v>
      </c>
      <c r="W332" s="51">
        <v>2003</v>
      </c>
      <c r="X332" s="51">
        <v>2004</v>
      </c>
      <c r="Y332" s="51">
        <v>2005</v>
      </c>
      <c r="Z332" s="51">
        <v>2006</v>
      </c>
      <c r="AA332" s="51">
        <v>2007</v>
      </c>
      <c r="AB332" s="51">
        <v>2008</v>
      </c>
      <c r="AC332" s="51">
        <v>2009</v>
      </c>
      <c r="AD332" s="51">
        <v>2010</v>
      </c>
      <c r="AE332" s="51">
        <v>2011</v>
      </c>
      <c r="AF332" s="51">
        <v>2012</v>
      </c>
      <c r="AG332" s="51">
        <v>2013</v>
      </c>
      <c r="AH332" s="51">
        <v>2014</v>
      </c>
      <c r="AI332" s="51">
        <v>2015</v>
      </c>
      <c r="AJ332" s="51">
        <v>2016</v>
      </c>
      <c r="AK332" s="51">
        <v>2017</v>
      </c>
      <c r="AL332" s="51">
        <v>2018</v>
      </c>
      <c r="AM332" s="51">
        <v>2019</v>
      </c>
      <c r="AN332" s="51">
        <v>2020</v>
      </c>
      <c r="AO332" s="51">
        <v>2021</v>
      </c>
      <c r="AP332" s="51">
        <v>2022</v>
      </c>
      <c r="AQ332" s="51">
        <v>2023</v>
      </c>
      <c r="AR332" s="51">
        <v>2024</v>
      </c>
      <c r="AS332" s="51">
        <v>2025</v>
      </c>
    </row>
    <row r="333" s="66" customFormat="1" ht="14.5" customHeight="1">
      <c r="I333" t="s" s="21">
        <v>428</v>
      </c>
      <c r="J333" s="113">
        <v>3.00238337608512</v>
      </c>
      <c r="K333" s="113">
        <v>3.67221524701188</v>
      </c>
      <c r="L333" s="113">
        <v>3.9623904798168</v>
      </c>
      <c r="M333" s="113">
        <v>3.64645664363947</v>
      </c>
      <c r="N333" s="113">
        <v>2.90745228974504</v>
      </c>
      <c r="O333" s="113">
        <v>2.43162138884264</v>
      </c>
      <c r="P333" s="113">
        <v>3.38239727024369</v>
      </c>
      <c r="Q333" s="113">
        <v>4.7494681619713</v>
      </c>
      <c r="R333" s="113">
        <v>3.64466417205466</v>
      </c>
      <c r="S333" s="113">
        <v>4.57158979489145</v>
      </c>
      <c r="T333" s="113">
        <v>4.45900771989416</v>
      </c>
      <c r="U333" s="113">
        <v>5.46365831850278</v>
      </c>
      <c r="V333" s="113">
        <v>4.65681122695596</v>
      </c>
      <c r="W333" s="113">
        <v>4.36198182905202</v>
      </c>
      <c r="X333" s="113">
        <v>3.03410349146971</v>
      </c>
      <c r="Y333" s="113">
        <v>4.02692555941867</v>
      </c>
      <c r="Z333" s="113">
        <v>4.11656698547265</v>
      </c>
      <c r="AA333" s="113">
        <v>4.83195022110972</v>
      </c>
      <c r="AB333" s="113">
        <v>4.43398579408153</v>
      </c>
      <c r="AC333" s="113">
        <v>3.68855674070889</v>
      </c>
      <c r="AD333" s="113">
        <v>4.2820249060497</v>
      </c>
      <c r="AE333" s="113">
        <v>3.51936965002614</v>
      </c>
      <c r="AF333" s="113">
        <v>3.74029995271582</v>
      </c>
      <c r="AG333" s="113">
        <v>3.58045845802213</v>
      </c>
      <c r="AH333" s="113">
        <v>3.0204077680865</v>
      </c>
      <c r="AI333" s="113">
        <v>2.95192619580108</v>
      </c>
      <c r="AJ333" s="113">
        <v>2.60984682043959</v>
      </c>
      <c r="AK333" s="113">
        <v>3.09636022859791</v>
      </c>
      <c r="AL333" s="113">
        <v>2.52672496766958</v>
      </c>
      <c r="AM333" s="113">
        <v>2.57058226651975</v>
      </c>
      <c r="AN333" s="113">
        <v>2.8081747363672</v>
      </c>
      <c r="AO333" s="113">
        <v>2.21654844010667</v>
      </c>
      <c r="AP333" s="113">
        <v>2.16552009947701</v>
      </c>
      <c r="AQ333" s="37">
        <v>2.20348251115497</v>
      </c>
      <c r="AR333" s="113">
        <v>1.9665762812909</v>
      </c>
      <c r="AS333" s="113">
        <v>1.7595229072595</v>
      </c>
      <c r="AU333" s="113"/>
      <c r="AV333" s="79"/>
      <c r="AX333" s="113"/>
      <c r="AY333" s="79"/>
    </row>
    <row r="334" s="66" customFormat="1" ht="14.5" customHeight="1">
      <c r="I334" t="s" s="21">
        <v>429</v>
      </c>
      <c r="J334" s="113">
        <v>0.476861315956861</v>
      </c>
      <c r="K334" s="113">
        <v>0.222141507886856</v>
      </c>
      <c r="L334" s="113">
        <v>0.887601462656423</v>
      </c>
      <c r="M334" s="113">
        <v>0.433462231610617</v>
      </c>
      <c r="N334" s="113">
        <v>0.378178825041463</v>
      </c>
      <c r="O334" s="113">
        <v>0.554734096878331</v>
      </c>
      <c r="P334" s="113">
        <v>0.608116892804362</v>
      </c>
      <c r="Q334" s="113">
        <v>1.18580637645371</v>
      </c>
      <c r="R334" s="113">
        <v>0.759360405084777</v>
      </c>
      <c r="S334" s="113">
        <v>1.10503042079055</v>
      </c>
      <c r="T334" s="113">
        <v>0.891657373344787</v>
      </c>
      <c r="U334" s="113">
        <v>1.36586409495395</v>
      </c>
      <c r="V334" s="113">
        <v>1.36989200538692</v>
      </c>
      <c r="W334" s="113">
        <v>2.99857170922679</v>
      </c>
      <c r="X334" s="113">
        <v>3.92717802519477</v>
      </c>
      <c r="Y334" s="113">
        <v>4.97734510628092</v>
      </c>
      <c r="Z334" s="113">
        <v>4.70677314182139</v>
      </c>
      <c r="AA334" s="113">
        <v>2.41991423346632</v>
      </c>
      <c r="AB334" s="113">
        <v>3.99557723240872</v>
      </c>
      <c r="AC334" s="113">
        <v>2.5631158451825</v>
      </c>
      <c r="AD334" s="113">
        <v>1.28109961908056</v>
      </c>
      <c r="AE334" s="113">
        <v>1.52526505572169</v>
      </c>
      <c r="AF334" s="113">
        <v>2.70960481948967</v>
      </c>
      <c r="AG334" s="113">
        <v>1.62300363629235</v>
      </c>
      <c r="AH334" s="113">
        <v>1.22134721459543</v>
      </c>
      <c r="AI334" s="113">
        <v>1.10834837335747</v>
      </c>
      <c r="AJ334" s="113">
        <v>0.447662712000031</v>
      </c>
      <c r="AK334" s="113">
        <v>0.524953831483812</v>
      </c>
      <c r="AL334" s="113">
        <v>0.945695533069875</v>
      </c>
      <c r="AM334" s="113">
        <v>1.49646703503905</v>
      </c>
      <c r="AN334" s="113">
        <v>1.59998966610291</v>
      </c>
      <c r="AO334" s="113">
        <v>2.35658981138437</v>
      </c>
      <c r="AP334" s="113">
        <v>0.719134511019441</v>
      </c>
      <c r="AQ334" s="37">
        <v>0.529725098202194</v>
      </c>
      <c r="AR334" s="113">
        <v>1.71958504943356</v>
      </c>
      <c r="AS334" s="113">
        <v>1.07302288850306</v>
      </c>
      <c r="AU334" s="113"/>
      <c r="AV334" s="79"/>
      <c r="AX334" s="113"/>
      <c r="AY334" s="79"/>
    </row>
    <row r="335" s="66" customFormat="1" ht="14.5" customHeight="1">
      <c r="I335" t="s" s="21">
        <v>430</v>
      </c>
      <c r="J335" s="113">
        <v>0.0106176185836125</v>
      </c>
      <c r="K335" s="113">
        <v>0.0227407192224415</v>
      </c>
      <c r="L335" s="113">
        <v>0.184300019119888</v>
      </c>
      <c r="M335" s="113">
        <v>0.0559446882016446</v>
      </c>
      <c r="N335" s="113">
        <v>0.0189680881955769</v>
      </c>
      <c r="O335" s="113">
        <v>0.0453410830471211</v>
      </c>
      <c r="P335" s="113">
        <v>0.0176791537229165</v>
      </c>
      <c r="Q335" s="113">
        <v>0.000130310104505666</v>
      </c>
      <c r="R335" s="113">
        <v>0.00290230118923433</v>
      </c>
      <c r="S335" s="113">
        <v>9.07572034434493e-05</v>
      </c>
      <c r="T335" s="113">
        <v>5.93390131270319e-05</v>
      </c>
      <c r="U335" s="113">
        <v>4.2411496482e-05</v>
      </c>
      <c r="V335" s="113">
        <v>5.18403934849691e-05</v>
      </c>
      <c r="W335" s="113">
        <v>0.0177613293526459</v>
      </c>
      <c r="X335" s="113">
        <v>0.0215164984981665</v>
      </c>
      <c r="Y335" s="113">
        <v>0.00335670734234731</v>
      </c>
      <c r="Z335" s="113">
        <v>0.0202476316275509</v>
      </c>
      <c r="AA335" s="113">
        <v>0.00125460952766804</v>
      </c>
      <c r="AB335" s="113">
        <v>0.110755969619919</v>
      </c>
      <c r="AC335" s="113">
        <v>0.007973737651336779</v>
      </c>
      <c r="AD335" s="113">
        <v>0.00187073089406978</v>
      </c>
      <c r="AE335" s="113">
        <v>0.00149735778783745</v>
      </c>
      <c r="AF335" s="113">
        <v>0.00290952700118762</v>
      </c>
      <c r="AG335" s="113">
        <v>0.0028631784026409</v>
      </c>
      <c r="AH335" s="113">
        <v>0.00271771410783331</v>
      </c>
      <c r="AI335" s="113">
        <v>0.00101384514557183</v>
      </c>
      <c r="AJ335" s="113">
        <v>0.00271566899209088</v>
      </c>
      <c r="AK335" s="113">
        <v>0.00431913644581354</v>
      </c>
      <c r="AL335" s="113">
        <v>0.00865147244688242</v>
      </c>
      <c r="AM335" s="113">
        <v>0.00278954680847393</v>
      </c>
      <c r="AN335" s="113">
        <v>0.0995612058832481</v>
      </c>
      <c r="AO335" s="113">
        <v>0.0214769095274167</v>
      </c>
      <c r="AP335" s="113">
        <v>0.00630333286240763</v>
      </c>
      <c r="AQ335" s="37">
        <v>0.0042078709825781</v>
      </c>
      <c r="AR335" s="113">
        <v>0.0218102288797988</v>
      </c>
      <c r="AS335" s="113">
        <v>0.00526156405839318</v>
      </c>
      <c r="AU335" s="113"/>
      <c r="AV335" s="79"/>
      <c r="AX335" s="113"/>
      <c r="AY335" s="79"/>
    </row>
    <row r="336" s="66" customFormat="1" ht="14.5" customHeight="1">
      <c r="I336" t="s" s="21">
        <v>431</v>
      </c>
      <c r="J336" s="113">
        <v>0.28336761</v>
      </c>
      <c r="K336" s="113">
        <v>0.2918926</v>
      </c>
      <c r="L336" s="113">
        <v>0.2938313</v>
      </c>
      <c r="M336" s="113">
        <v>0.3100117</v>
      </c>
      <c r="N336" s="113">
        <v>0.3027493</v>
      </c>
      <c r="O336" s="113">
        <v>0.2954826</v>
      </c>
      <c r="P336" s="113">
        <v>0.4037944</v>
      </c>
      <c r="Q336" s="113">
        <v>0.3478778</v>
      </c>
      <c r="R336" s="113">
        <v>0.436563701532444</v>
      </c>
      <c r="S336" s="113">
        <v>0.407812446853604</v>
      </c>
      <c r="T336" s="113">
        <v>0.425847114199543</v>
      </c>
      <c r="U336" s="113">
        <v>0.337245457613303</v>
      </c>
      <c r="V336" s="113">
        <v>0.385416923655037</v>
      </c>
      <c r="W336" s="113">
        <v>0.340922940769059</v>
      </c>
      <c r="X336" s="113">
        <v>0.346028278677987</v>
      </c>
      <c r="Y336" s="113">
        <v>0.331974598708836</v>
      </c>
      <c r="Z336" s="113">
        <v>0.376786991803108</v>
      </c>
      <c r="AA336" s="113">
        <v>0.343355382518736</v>
      </c>
      <c r="AB336" s="113">
        <v>0.528698593296954</v>
      </c>
      <c r="AC336" s="113">
        <v>0.744803382421563</v>
      </c>
      <c r="AD336" s="113">
        <v>0.766887417167049</v>
      </c>
      <c r="AE336" s="113">
        <v>0.759827188565831</v>
      </c>
      <c r="AF336" s="113">
        <v>0.75352391989213</v>
      </c>
      <c r="AG336" s="113">
        <v>0.756372517446807</v>
      </c>
      <c r="AH336" s="113">
        <v>0.77141953</v>
      </c>
      <c r="AI336" s="113">
        <v>0.81256917</v>
      </c>
      <c r="AJ336" s="113">
        <v>0.720862929767603</v>
      </c>
      <c r="AK336" s="113">
        <v>0.672554368118643</v>
      </c>
      <c r="AL336" s="113">
        <v>0.6141175808391111</v>
      </c>
      <c r="AM336" s="113">
        <v>0.602752702637077</v>
      </c>
      <c r="AN336" s="113">
        <v>0.566532270026789</v>
      </c>
      <c r="AO336" s="113">
        <v>0.546151910000001</v>
      </c>
      <c r="AP336" s="113">
        <v>0.54073015</v>
      </c>
      <c r="AQ336" s="37">
        <v>0.475307270000001</v>
      </c>
      <c r="AR336" s="113">
        <v>0.47839832</v>
      </c>
      <c r="AS336" s="113">
        <v>0.490068870124383</v>
      </c>
      <c r="AU336" s="113"/>
      <c r="AV336" s="79"/>
      <c r="AX336" s="113"/>
      <c r="AY336" s="79"/>
    </row>
    <row r="337" s="66" customFormat="1" ht="14.5" customHeight="1">
      <c r="I337" t="s" s="34">
        <v>292</v>
      </c>
      <c r="J337" s="135">
        <v>3.7732299206256</v>
      </c>
      <c r="K337" s="135">
        <v>4.20899007412118</v>
      </c>
      <c r="L337" s="135">
        <v>5.32812326159311</v>
      </c>
      <c r="M337" s="135">
        <v>4.44587526345173</v>
      </c>
      <c r="N337" s="135">
        <v>3.60734850298208</v>
      </c>
      <c r="O337" s="135">
        <v>3.3271791687681</v>
      </c>
      <c r="P337" s="135">
        <v>4.41198771677097</v>
      </c>
      <c r="Q337" s="135">
        <v>6.28328264852952</v>
      </c>
      <c r="R337" s="135">
        <v>4.84349057986111</v>
      </c>
      <c r="S337" s="135">
        <v>6.08452341973904</v>
      </c>
      <c r="T337" s="135">
        <v>5.77657154645162</v>
      </c>
      <c r="U337" s="135">
        <v>7.16681028256652</v>
      </c>
      <c r="V337" s="135">
        <v>6.4121719963914</v>
      </c>
      <c r="W337" s="135">
        <v>7.71923780840052</v>
      </c>
      <c r="X337" s="135">
        <v>7.32882629384063</v>
      </c>
      <c r="Y337" s="135">
        <v>9.339601971750771</v>
      </c>
      <c r="Z337" s="135">
        <v>9.2203747507247</v>
      </c>
      <c r="AA337" s="135">
        <v>7.59647444662244</v>
      </c>
      <c r="AB337" s="135">
        <v>9.069017589407119</v>
      </c>
      <c r="AC337" s="135">
        <v>7.00444970596429</v>
      </c>
      <c r="AD337" s="135">
        <v>6.33188267319137</v>
      </c>
      <c r="AE337" s="135">
        <v>5.80595925210149</v>
      </c>
      <c r="AF337" s="135">
        <v>7.2063382190988</v>
      </c>
      <c r="AG337" s="135">
        <v>5.96269779016393</v>
      </c>
      <c r="AH337" s="135">
        <v>5.01589222678977</v>
      </c>
      <c r="AI337" s="135">
        <v>4.87385758430413</v>
      </c>
      <c r="AJ337" s="135">
        <v>3.78108813119931</v>
      </c>
      <c r="AK337" s="135">
        <v>4.29818756464618</v>
      </c>
      <c r="AL337" s="135">
        <v>4.09518955402545</v>
      </c>
      <c r="AM337" s="135">
        <v>4.67259155100434</v>
      </c>
      <c r="AN337" s="135">
        <v>5.07425787838015</v>
      </c>
      <c r="AO337" s="135">
        <v>5.14076707101845</v>
      </c>
      <c r="AP337" s="135">
        <v>3.43168809335886</v>
      </c>
      <c r="AQ337" s="135">
        <v>3.21272275033974</v>
      </c>
      <c r="AR337" s="135">
        <v>4.18636987960426</v>
      </c>
      <c r="AS337" s="135">
        <v>3.32787622994534</v>
      </c>
      <c r="AU337" s="113"/>
      <c r="AV337" s="79"/>
      <c r="AX337" s="113"/>
      <c r="AY337" s="79"/>
    </row>
    <row r="339" s="66" customFormat="1" ht="14.5" customHeight="1">
      <c r="AN339" s="86"/>
      <c r="AO339" s="86"/>
      <c r="AP339" s="86"/>
      <c r="AQ339" s="86"/>
    </row>
    <row r="340" s="66" customFormat="1" ht="14.5" customHeight="1">
      <c r="I340" s="63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</row>
    <row r="341" s="66" customFormat="1" ht="14.5" customHeight="1">
      <c r="I341" s="63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</row>
    <row r="342" s="66" customFormat="1" ht="14.5" customHeight="1">
      <c r="I342" s="63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</row>
    <row r="343" s="66" customFormat="1" ht="14.5" customHeight="1">
      <c r="I343" s="63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</row>
    <row r="344" s="66" customFormat="1" ht="14.5" customHeight="1">
      <c r="I344" s="63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</row>
    <row r="345" s="66" customFormat="1" ht="14.5" customHeight="1">
      <c r="AP345" s="79"/>
      <c r="AQ345" s="79"/>
    </row>
    <row r="346" s="66" customFormat="1" ht="14.5" customHeight="1"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79"/>
      <c r="AQ346" s="79"/>
    </row>
    <row r="347" s="66" customFormat="1" ht="14.5" customHeight="1"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113"/>
    </row>
    <row r="348" s="66" customFormat="1" ht="14.5" customHeight="1"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</row>
    <row r="349" s="68" customFormat="1" ht="14.5" customHeight="1">
      <c r="A349" t="s" s="33">
        <v>117</v>
      </c>
      <c r="B349" t="s" s="21">
        <v>118</v>
      </c>
    </row>
    <row r="350" s="138" customFormat="1" ht="14.5" customHeight="1">
      <c r="A350" s="13"/>
      <c r="B350" s="12"/>
      <c r="C350" s="12"/>
    </row>
    <row r="351" s="66" customFormat="1" ht="14.5" customHeight="1">
      <c r="I351" t="s" s="34">
        <v>432</v>
      </c>
    </row>
    <row r="352" s="66" customFormat="1" ht="14.5" customHeight="1">
      <c r="J352" s="51">
        <v>2010</v>
      </c>
      <c r="K352" s="51">
        <v>2011</v>
      </c>
      <c r="L352" s="51">
        <v>2012</v>
      </c>
      <c r="M352" s="51">
        <v>2013</v>
      </c>
      <c r="N352" s="51">
        <v>2014</v>
      </c>
      <c r="O352" s="51">
        <v>2015</v>
      </c>
      <c r="P352" s="51">
        <v>2016</v>
      </c>
      <c r="Q352" s="51">
        <v>2017</v>
      </c>
      <c r="R352" s="51">
        <v>2018</v>
      </c>
      <c r="S352" s="51">
        <v>2019</v>
      </c>
      <c r="T352" s="51">
        <v>2020</v>
      </c>
      <c r="U352" s="51">
        <v>2021</v>
      </c>
      <c r="V352" s="51">
        <v>2022</v>
      </c>
      <c r="W352" s="51">
        <v>2023</v>
      </c>
      <c r="X352" s="51">
        <v>2024</v>
      </c>
    </row>
    <row r="353" s="66" customFormat="1" ht="14.5" customHeight="1">
      <c r="I353" t="s" s="21">
        <v>433</v>
      </c>
      <c r="J353" s="116">
        <v>6536.869259108240</v>
      </c>
      <c r="K353" s="116">
        <v>6700.030345586350</v>
      </c>
      <c r="L353" s="116">
        <v>6860.074203683990</v>
      </c>
      <c r="M353" s="116">
        <v>6900.606539245150</v>
      </c>
      <c r="N353" s="116">
        <v>6991.557</v>
      </c>
      <c r="O353" s="116">
        <v>7194.172</v>
      </c>
      <c r="P353" s="116">
        <v>7240.905</v>
      </c>
      <c r="Q353" s="116">
        <v>7249.185</v>
      </c>
      <c r="R353" s="116">
        <v>7267.009</v>
      </c>
      <c r="S353" s="116">
        <v>7311.958</v>
      </c>
      <c r="T353" s="116">
        <v>7343.891</v>
      </c>
      <c r="U353" s="116">
        <v>7466.244</v>
      </c>
      <c r="V353" s="116">
        <v>7735.613</v>
      </c>
      <c r="W353" s="116">
        <v>7858.639</v>
      </c>
      <c r="X353" s="116">
        <v>8172.407</v>
      </c>
    </row>
    <row r="354" s="66" customFormat="1" ht="14.5" customHeight="1">
      <c r="I354" t="s" s="129">
        <v>434</v>
      </c>
      <c r="J354" s="116">
        <v>163.161086478110</v>
      </c>
      <c r="K354" s="116">
        <v>160.043858097638</v>
      </c>
      <c r="L354" s="116">
        <v>40.5323355611563</v>
      </c>
      <c r="M354" s="116">
        <v>90.9504607548524</v>
      </c>
      <c r="N354" s="116">
        <v>202.615000000001</v>
      </c>
      <c r="O354" s="116">
        <v>46.7329999999993</v>
      </c>
      <c r="P354" s="116">
        <v>8.279999999999751</v>
      </c>
      <c r="Q354" s="116">
        <v>17.8240000000005</v>
      </c>
      <c r="R354" s="116">
        <v>44.9489999999996</v>
      </c>
      <c r="S354" s="116">
        <v>31.933</v>
      </c>
      <c r="T354" s="116">
        <v>122.352999999999</v>
      </c>
      <c r="U354" s="116">
        <v>269.369</v>
      </c>
      <c r="V354" s="116">
        <v>123.026000000001</v>
      </c>
      <c r="W354" s="116">
        <v>313.767999999999</v>
      </c>
      <c r="X354" s="116">
        <v>556.741</v>
      </c>
    </row>
    <row r="355" s="66" customFormat="1" ht="14.5" customHeight="1">
      <c r="K355" s="113"/>
      <c r="L355" s="113"/>
      <c r="M355" s="113"/>
      <c r="W355" s="116"/>
    </row>
    <row r="356" s="66" customFormat="1" ht="14.5" customHeight="1">
      <c r="U356" s="113"/>
      <c r="V356" s="113"/>
    </row>
    <row r="360" s="66" customFormat="1" ht="14.5" customHeight="1"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</row>
    <row r="361" s="66" customFormat="1" ht="14.5" customHeight="1"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</row>
    <row r="369" s="68" customFormat="1" ht="14.5" customHeight="1">
      <c r="A369" t="s" s="33">
        <v>119</v>
      </c>
      <c r="B369" t="s" s="21">
        <v>435</v>
      </c>
    </row>
    <row r="371" s="66" customFormat="1" ht="14.5" customHeight="1">
      <c r="I371" t="s" s="34">
        <v>164</v>
      </c>
    </row>
    <row r="372" s="66" customFormat="1" ht="14.5" customHeight="1">
      <c r="J372" s="51">
        <v>1990</v>
      </c>
      <c r="K372" s="51">
        <v>1991</v>
      </c>
      <c r="L372" s="51">
        <v>1992</v>
      </c>
      <c r="M372" s="51">
        <v>1993</v>
      </c>
      <c r="N372" s="51">
        <v>1994</v>
      </c>
      <c r="O372" s="51">
        <v>1995</v>
      </c>
      <c r="P372" s="51">
        <v>1996</v>
      </c>
      <c r="Q372" s="51">
        <v>1997</v>
      </c>
      <c r="R372" s="51">
        <v>1998</v>
      </c>
      <c r="S372" s="51">
        <v>1999</v>
      </c>
      <c r="T372" s="51">
        <v>2000</v>
      </c>
      <c r="U372" s="51">
        <v>2001</v>
      </c>
      <c r="V372" s="51">
        <v>2002</v>
      </c>
      <c r="W372" s="51">
        <v>2003</v>
      </c>
      <c r="X372" s="51">
        <v>2004</v>
      </c>
      <c r="Y372" s="51">
        <v>2005</v>
      </c>
      <c r="Z372" s="51">
        <v>2006</v>
      </c>
      <c r="AA372" s="51">
        <v>2007</v>
      </c>
      <c r="AB372" s="51">
        <v>2008</v>
      </c>
      <c r="AC372" s="51">
        <v>2009</v>
      </c>
      <c r="AD372" s="51">
        <v>2010</v>
      </c>
      <c r="AE372" s="51">
        <v>2011</v>
      </c>
      <c r="AF372" s="51">
        <v>2012</v>
      </c>
      <c r="AG372" s="51">
        <v>2013</v>
      </c>
      <c r="AH372" s="51">
        <v>2014</v>
      </c>
      <c r="AI372" s="51">
        <v>2015</v>
      </c>
      <c r="AJ372" s="51">
        <v>2016</v>
      </c>
      <c r="AK372" s="51">
        <v>2017</v>
      </c>
      <c r="AL372" s="51">
        <v>2018</v>
      </c>
      <c r="AM372" s="51">
        <v>2019</v>
      </c>
      <c r="AN372" s="51">
        <v>2020</v>
      </c>
      <c r="AO372" s="51">
        <v>2021</v>
      </c>
      <c r="AP372" s="51">
        <v>2022</v>
      </c>
      <c r="AQ372" s="51">
        <v>2023</v>
      </c>
      <c r="AR372" s="51">
        <v>2024</v>
      </c>
    </row>
    <row r="373" s="66" customFormat="1" ht="14.5" customHeight="1">
      <c r="I373" t="s" s="21">
        <v>436</v>
      </c>
      <c r="J373" s="113">
        <v>0.780013884139981</v>
      </c>
      <c r="K373" s="113">
        <v>0.775049456431865</v>
      </c>
      <c r="L373" s="113">
        <v>0.76829822378371</v>
      </c>
      <c r="M373" s="113">
        <v>0.833242451362239</v>
      </c>
      <c r="N373" s="113">
        <v>0.83146127703707</v>
      </c>
      <c r="O373" s="113">
        <v>0.796967233974199</v>
      </c>
      <c r="P373" s="113">
        <v>0.801713084268171</v>
      </c>
      <c r="Q373" s="113">
        <v>0.829316860792828</v>
      </c>
      <c r="R373" s="113">
        <v>0.855176394784478</v>
      </c>
      <c r="S373" s="113">
        <v>0.820686939613923</v>
      </c>
      <c r="T373" s="113">
        <v>0.819383932525746</v>
      </c>
      <c r="U373" s="113">
        <v>0.815168719451511</v>
      </c>
      <c r="V373" s="113">
        <v>0.849784000484656</v>
      </c>
      <c r="W373" s="113">
        <v>0.851577470085947</v>
      </c>
      <c r="X373" s="113">
        <v>0.81203034082905</v>
      </c>
      <c r="Y373" s="113">
        <v>0.8375374596645671</v>
      </c>
      <c r="Z373" s="113">
        <v>0.909663015535032</v>
      </c>
      <c r="AA373" s="113">
        <v>0.881408462933478</v>
      </c>
      <c r="AB373" s="113">
        <v>0.897204184516436</v>
      </c>
      <c r="AC373" s="113">
        <v>0.880455257782172</v>
      </c>
      <c r="AD373" s="113">
        <v>0.887859208883233</v>
      </c>
      <c r="AE373" s="113">
        <v>0.895777436912326</v>
      </c>
      <c r="AF373" s="113">
        <v>0.900579699486301</v>
      </c>
      <c r="AG373" s="113">
        <v>0.870192819513696</v>
      </c>
      <c r="AH373" s="113">
        <v>0.8618657134376519</v>
      </c>
      <c r="AI373" s="113">
        <v>0.918264785754766</v>
      </c>
      <c r="AJ373" s="113">
        <v>0.811507786296636</v>
      </c>
      <c r="AK373" s="113">
        <v>0.802956943768345</v>
      </c>
      <c r="AL373" s="113">
        <v>0.747065878253547</v>
      </c>
      <c r="AM373" s="113">
        <v>0.835170847871889</v>
      </c>
      <c r="AN373" s="113">
        <v>0.653876459927607</v>
      </c>
      <c r="AO373" s="113">
        <v>0.690949642831861</v>
      </c>
      <c r="AP373" s="113">
        <v>0.166138253818172</v>
      </c>
      <c r="AQ373" s="113">
        <v>0</v>
      </c>
      <c r="AR373" s="113">
        <v>0</v>
      </c>
      <c r="AT373" s="113"/>
      <c r="AU373" s="79"/>
    </row>
    <row r="374" s="66" customFormat="1" ht="14.5" customHeight="1">
      <c r="I374" t="s" s="21">
        <v>437</v>
      </c>
      <c r="J374" s="113">
        <v>0.152288</v>
      </c>
      <c r="K374" s="113">
        <v>0.166657</v>
      </c>
      <c r="L374" s="113">
        <v>0.15818</v>
      </c>
      <c r="M374" s="113">
        <v>0.161056</v>
      </c>
      <c r="N374" s="113">
        <v>0.178211</v>
      </c>
      <c r="O374" s="113">
        <v>0.142577</v>
      </c>
      <c r="P374" s="113">
        <v>0.166556</v>
      </c>
      <c r="Q374" s="113">
        <v>0.158494</v>
      </c>
      <c r="R374" s="113">
        <v>0.176391</v>
      </c>
      <c r="S374" s="113">
        <v>0.177284</v>
      </c>
      <c r="T374" s="113">
        <v>0.182924</v>
      </c>
      <c r="U374" s="113">
        <v>0.187155</v>
      </c>
      <c r="V374" s="113">
        <v>0.197476</v>
      </c>
      <c r="W374" s="113">
        <v>0.184349</v>
      </c>
      <c r="X374" s="113">
        <v>0.175431</v>
      </c>
      <c r="Y374" s="113">
        <v>0.212545</v>
      </c>
      <c r="Z374" s="113">
        <v>0.227764</v>
      </c>
      <c r="AA374" s="113">
        <v>0.224898</v>
      </c>
      <c r="AB374" s="113">
        <v>0.246652753773296</v>
      </c>
      <c r="AC374" s="113">
        <v>0.238759719437923</v>
      </c>
      <c r="AD374" s="113">
        <v>0.243784923215675</v>
      </c>
      <c r="AE374" s="113">
        <v>0.255341902366638</v>
      </c>
      <c r="AF374" s="113">
        <v>0.251377646942139</v>
      </c>
      <c r="AG374" s="113">
        <v>0.241522520029068</v>
      </c>
      <c r="AH374" s="113">
        <v>0.234019106881874</v>
      </c>
      <c r="AI374" s="113">
        <v>0.260165688814132</v>
      </c>
      <c r="AJ374" s="113">
        <v>0.172204</v>
      </c>
      <c r="AK374" s="113">
        <v>0.173771352006504</v>
      </c>
      <c r="AL374" s="113">
        <v>0.147940028</v>
      </c>
      <c r="AM374" s="113">
        <v>0.159040070913088</v>
      </c>
      <c r="AN374" s="113">
        <v>0.134194304878433</v>
      </c>
      <c r="AO374" s="113">
        <v>0.0433720297805808</v>
      </c>
      <c r="AP374" s="113">
        <v>0.014376</v>
      </c>
      <c r="AQ374" s="131">
        <v>0.014376</v>
      </c>
      <c r="AR374" s="131">
        <v>0.014376</v>
      </c>
      <c r="AT374" s="113"/>
      <c r="AU374" s="79"/>
    </row>
    <row r="375" s="66" customFormat="1" ht="14.5" customHeight="1">
      <c r="I375" t="s" s="21">
        <v>438</v>
      </c>
      <c r="J375" s="113">
        <v>1.70423336959233</v>
      </c>
      <c r="K375" s="113">
        <v>1.3917269927611</v>
      </c>
      <c r="L375" s="113">
        <v>1.76322015978694</v>
      </c>
      <c r="M375" s="113">
        <v>1.65462194898021</v>
      </c>
      <c r="N375" s="113">
        <v>1.35770398753626</v>
      </c>
      <c r="O375" s="113">
        <v>0.926687839143436</v>
      </c>
      <c r="P375" s="113">
        <v>0.691314031971431</v>
      </c>
      <c r="Q375" s="113">
        <v>0.336221054653987</v>
      </c>
      <c r="R375" s="113">
        <v>0.227945727754705</v>
      </c>
      <c r="S375" s="113">
        <v>0.225814727606055</v>
      </c>
      <c r="T375" s="113">
        <v>0.195050779108312</v>
      </c>
      <c r="U375" s="113">
        <v>0.207766803485519</v>
      </c>
      <c r="V375" s="113">
        <v>0.188554070456795</v>
      </c>
      <c r="W375" s="113">
        <v>0.160573325952502</v>
      </c>
      <c r="X375" s="113">
        <v>0.206306264978693</v>
      </c>
      <c r="Y375" s="113">
        <v>0.202893332873919</v>
      </c>
      <c r="Z375" s="113">
        <v>0.178121781315255</v>
      </c>
      <c r="AA375" s="113">
        <v>0.13598013931199</v>
      </c>
      <c r="AB375" s="113">
        <v>0.107888367919074</v>
      </c>
      <c r="AC375" s="113">
        <v>0.175256179708254</v>
      </c>
      <c r="AD375" s="113">
        <v>0.207882360941305</v>
      </c>
      <c r="AE375" s="113">
        <v>0.298753595152524</v>
      </c>
      <c r="AF375" s="113">
        <v>0.343169023441096</v>
      </c>
      <c r="AG375" s="113">
        <v>0.30181538560701</v>
      </c>
      <c r="AH375" s="113">
        <v>0.352430824670794</v>
      </c>
      <c r="AI375" s="113">
        <v>0.289546982620178</v>
      </c>
      <c r="AJ375" s="113">
        <v>0.289827683054048</v>
      </c>
      <c r="AK375" s="113">
        <v>0.299024844896687</v>
      </c>
      <c r="AL375" s="113">
        <v>0.37970107670893</v>
      </c>
      <c r="AM375" s="113">
        <v>0.336677617628739</v>
      </c>
      <c r="AN375" s="113">
        <v>0.244492523814183</v>
      </c>
      <c r="AO375" s="113">
        <v>0.244110753513674</v>
      </c>
      <c r="AP375" s="113">
        <v>0.225570628265484</v>
      </c>
      <c r="AQ375" s="113">
        <v>0.221343219652613</v>
      </c>
      <c r="AR375" s="113">
        <v>0.243954984408502</v>
      </c>
      <c r="AT375" s="113"/>
      <c r="AU375" s="79"/>
    </row>
    <row r="376" s="66" customFormat="1" ht="14.5" customHeight="1">
      <c r="I376" t="s" s="21">
        <v>439</v>
      </c>
      <c r="J376" s="113">
        <v>1.27246151141931</v>
      </c>
      <c r="K376" s="113">
        <v>1.34101990342551</v>
      </c>
      <c r="L376" s="113">
        <v>1.28166546407204</v>
      </c>
      <c r="M376" s="113">
        <v>1.3258382020225</v>
      </c>
      <c r="N376" s="113">
        <v>1.43230201138398</v>
      </c>
      <c r="O376" s="113">
        <v>1.19121009589046</v>
      </c>
      <c r="P376" s="113">
        <v>1.52470925425887</v>
      </c>
      <c r="Q376" s="113">
        <v>1.60277217347141</v>
      </c>
      <c r="R376" s="113">
        <v>1.49468211393605</v>
      </c>
      <c r="S376" s="113">
        <v>1.41491099313115</v>
      </c>
      <c r="T376" s="113">
        <v>1.29872224908067</v>
      </c>
      <c r="U376" s="113">
        <v>1.4466709667433</v>
      </c>
      <c r="V376" s="113">
        <v>1.25762036167376</v>
      </c>
      <c r="W376" s="113">
        <v>1.17972457566661</v>
      </c>
      <c r="X376" s="113">
        <v>1.46058216267766</v>
      </c>
      <c r="Y376" s="113">
        <v>1.66728223825567</v>
      </c>
      <c r="Z376" s="113">
        <v>2.03478427043679</v>
      </c>
      <c r="AA376" s="113">
        <v>1.87484627105696</v>
      </c>
      <c r="AB376" s="113">
        <v>1.65636629169303</v>
      </c>
      <c r="AC376" s="113">
        <v>1.71711099359856</v>
      </c>
      <c r="AD376" s="113">
        <v>2.14194572194159</v>
      </c>
      <c r="AE376" s="113">
        <v>1.99339046490006</v>
      </c>
      <c r="AF376" s="113">
        <v>1.46087720012143</v>
      </c>
      <c r="AG376" s="113">
        <v>1.05377786877632</v>
      </c>
      <c r="AH376" s="113">
        <v>1.15679104524034</v>
      </c>
      <c r="AI376" s="113">
        <v>1.26812823723604</v>
      </c>
      <c r="AJ376" s="113">
        <v>1.08415666655093</v>
      </c>
      <c r="AK376" s="113">
        <v>0.929293575534727</v>
      </c>
      <c r="AL376" s="113">
        <v>0.888468050545492</v>
      </c>
      <c r="AM376" s="113">
        <v>0.769310304768076</v>
      </c>
      <c r="AN376" s="113">
        <v>0.666689726792366</v>
      </c>
      <c r="AO376" s="113">
        <v>0.625690705128398</v>
      </c>
      <c r="AP376" s="113">
        <v>0.77826450659143</v>
      </c>
      <c r="AQ376" s="113">
        <v>0.6970748625875</v>
      </c>
      <c r="AR376" s="113">
        <v>0.732085383476587</v>
      </c>
      <c r="AT376" s="113"/>
      <c r="AU376" s="79"/>
    </row>
    <row r="377" s="66" customFormat="1" ht="14.5" customHeight="1">
      <c r="I377" t="s" s="34">
        <v>292</v>
      </c>
      <c r="J377" s="135">
        <f>SUM(J373:J376)</f>
        <v>3.90899676515162</v>
      </c>
      <c r="K377" s="135">
        <f>SUM(K373:K376)</f>
        <v>3.67445335261848</v>
      </c>
      <c r="L377" s="135">
        <f>SUM(L373:L376)</f>
        <v>3.97136384764269</v>
      </c>
      <c r="M377" s="135">
        <f>SUM(M373:M376)</f>
        <v>3.97475860236495</v>
      </c>
      <c r="N377" s="135">
        <f>SUM(N373:N376)</f>
        <v>3.79967827595731</v>
      </c>
      <c r="O377" s="135">
        <f>SUM(O373:O376)</f>
        <v>3.0574421690081</v>
      </c>
      <c r="P377" s="135">
        <f>SUM(P373:P376)</f>
        <v>3.18429237049847</v>
      </c>
      <c r="Q377" s="135">
        <f>SUM(Q373:Q376)</f>
        <v>2.92680408891823</v>
      </c>
      <c r="R377" s="135">
        <f>SUM(R373:R376)</f>
        <v>2.75419523647523</v>
      </c>
      <c r="S377" s="135">
        <f>SUM(S373:S376)</f>
        <v>2.63869666035113</v>
      </c>
      <c r="T377" s="135">
        <f>SUM(T373:T376)</f>
        <v>2.49608096071473</v>
      </c>
      <c r="U377" s="135">
        <f>SUM(U373:U376)</f>
        <v>2.65676148968033</v>
      </c>
      <c r="V377" s="135">
        <f>SUM(V373:V376)</f>
        <v>2.49343443261521</v>
      </c>
      <c r="W377" s="135">
        <f>SUM(W373:W376)</f>
        <v>2.37622437170506</v>
      </c>
      <c r="X377" s="135">
        <f>SUM(X373:X376)</f>
        <v>2.6543497684854</v>
      </c>
      <c r="Y377" s="135">
        <f>SUM(Y373:Y376)</f>
        <v>2.92025803079416</v>
      </c>
      <c r="Z377" s="135">
        <f>SUM(Z373:Z376)</f>
        <v>3.35033306728708</v>
      </c>
      <c r="AA377" s="135">
        <f>SUM(AA373:AA376)</f>
        <v>3.11713287330243</v>
      </c>
      <c r="AB377" s="135">
        <f>SUM(AB373:AB376)</f>
        <v>2.90811159790184</v>
      </c>
      <c r="AC377" s="135">
        <f>SUM(AC373:AC376)</f>
        <v>3.01158215052691</v>
      </c>
      <c r="AD377" s="135">
        <f>SUM(AD373:AD376)</f>
        <v>3.4814722149818</v>
      </c>
      <c r="AE377" s="135">
        <f>SUM(AE373:AE376)</f>
        <v>3.44326339933155</v>
      </c>
      <c r="AF377" s="135">
        <f>SUM(AF373:AF376)</f>
        <v>2.95600356999097</v>
      </c>
      <c r="AG377" s="135">
        <f>SUM(AG373:AG376)</f>
        <v>2.46730859392609</v>
      </c>
      <c r="AH377" s="135">
        <f>SUM(AH373:AH376)</f>
        <v>2.60510669023066</v>
      </c>
      <c r="AI377" s="135">
        <f>SUM(AI373:AI376)</f>
        <v>2.73610569442512</v>
      </c>
      <c r="AJ377" s="135">
        <f>SUM(AJ373:AJ376)</f>
        <v>2.35769613590161</v>
      </c>
      <c r="AK377" s="135">
        <f>SUM(AK373:AK376)</f>
        <v>2.20504671620626</v>
      </c>
      <c r="AL377" s="135">
        <f>SUM(AL373:AL376)</f>
        <v>2.16317503350797</v>
      </c>
      <c r="AM377" s="135">
        <f>SUM(AM373:AM376)</f>
        <v>2.10019884118179</v>
      </c>
      <c r="AN377" s="135">
        <f>SUM(AN373:AN376)</f>
        <v>1.69925301541259</v>
      </c>
      <c r="AO377" s="135">
        <f>SUM(AO373:AO376)</f>
        <v>1.60412313125451</v>
      </c>
      <c r="AP377" s="135">
        <f>SUM(AP373:AP376)</f>
        <v>1.18434938867509</v>
      </c>
      <c r="AQ377" s="135">
        <f>SUM(AQ373:AQ376)</f>
        <v>0.932794082240113</v>
      </c>
      <c r="AR377" s="135">
        <f>SUM(AR373:AR376)</f>
        <v>0.990416367885089</v>
      </c>
      <c r="AT377" s="113"/>
      <c r="AU377" s="79"/>
    </row>
    <row r="379" s="66" customFormat="1" ht="14.5" customHeight="1">
      <c r="AN379" s="86"/>
      <c r="AO379" s="86"/>
      <c r="AP379" s="86"/>
      <c r="AQ379" s="86"/>
    </row>
    <row r="380" s="66" customFormat="1" ht="14.5" customHeight="1">
      <c r="AN380" s="79"/>
      <c r="AO380" s="79"/>
      <c r="AP380" s="79"/>
      <c r="AQ380" s="79"/>
    </row>
    <row r="381" s="66" customFormat="1" ht="14.5" customHeight="1">
      <c r="AN381" s="58"/>
      <c r="AO381" s="58"/>
      <c r="AP381" s="58"/>
      <c r="AQ381" s="58"/>
    </row>
    <row r="382" s="66" customFormat="1" ht="14.5" customHeight="1">
      <c r="AN382" s="58"/>
      <c r="AO382" s="58"/>
      <c r="AP382" s="58"/>
      <c r="AQ382" s="58"/>
    </row>
    <row r="383" s="66" customFormat="1" ht="14.5" customHeight="1">
      <c r="AN383" s="58"/>
      <c r="AO383" s="58"/>
      <c r="AP383" s="79"/>
      <c r="AQ383" s="37"/>
      <c r="AR383" s="79"/>
      <c r="AS383" s="79"/>
      <c r="AT383" s="79"/>
      <c r="AU383" s="88"/>
    </row>
    <row r="384" s="66" customFormat="1" ht="14.5" customHeight="1">
      <c r="K384" s="47"/>
      <c r="L384" s="47"/>
      <c r="M384" s="47"/>
      <c r="N384" s="47"/>
      <c r="Q384" s="47"/>
      <c r="R384" s="47"/>
      <c r="X384" s="47"/>
      <c r="Y384" s="47"/>
      <c r="Z384" s="47"/>
      <c r="AA384" s="47"/>
      <c r="AB384" s="47"/>
      <c r="AC384" s="47"/>
      <c r="AD384" s="47"/>
      <c r="AE384" s="47"/>
      <c r="AF384" s="47"/>
      <c r="AI384" s="47"/>
      <c r="AR384" s="79"/>
      <c r="AS384" s="79"/>
      <c r="AT384" s="79"/>
      <c r="AU384" s="88"/>
    </row>
    <row r="385" s="66" customFormat="1" ht="14.5" customHeight="1">
      <c r="AN385" s="58"/>
      <c r="AO385" s="58"/>
      <c r="AP385" s="58"/>
      <c r="AQ385" s="58"/>
      <c r="AR385" s="79"/>
      <c r="AS385" s="79"/>
      <c r="AT385" s="79"/>
      <c r="AU385" s="88"/>
    </row>
    <row r="386" s="66" customFormat="1" ht="14.5" customHeight="1"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</row>
    <row r="387" s="66" customFormat="1" ht="14.5" customHeight="1"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</row>
    <row r="388" s="66" customFormat="1" ht="14.5" customHeight="1"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</row>
    <row r="389" s="66" customFormat="1" ht="14.5" customHeight="1"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</row>
    <row r="390" s="66" customFormat="1" ht="14.5" customHeight="1"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</row>
    <row r="391" s="66" customFormat="1" ht="14.5" customHeight="1"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</row>
    <row r="392" s="68" customFormat="1" ht="14.5" customHeight="1">
      <c r="A392" t="s" s="33">
        <v>121</v>
      </c>
      <c r="B392" t="s" s="21">
        <v>440</v>
      </c>
    </row>
    <row r="394" s="66" customFormat="1" ht="14.5" customHeight="1">
      <c r="W394" s="37"/>
    </row>
    <row r="395" s="66" customFormat="1" ht="14.5" customHeight="1">
      <c r="I395" t="s" s="34">
        <v>164</v>
      </c>
      <c r="W395" s="79"/>
    </row>
    <row r="396" s="66" customFormat="1" ht="14.5" customHeight="1">
      <c r="I396" s="70"/>
      <c r="J396" s="51">
        <v>2010</v>
      </c>
      <c r="K396" s="51">
        <v>2011</v>
      </c>
      <c r="L396" s="51">
        <v>2012</v>
      </c>
      <c r="M396" s="51">
        <v>2013</v>
      </c>
      <c r="N396" s="51">
        <v>2014</v>
      </c>
      <c r="O396" s="51">
        <v>2015</v>
      </c>
      <c r="P396" s="51">
        <v>2016</v>
      </c>
      <c r="Q396" s="51">
        <v>2017</v>
      </c>
      <c r="R396" s="51">
        <v>2018</v>
      </c>
      <c r="S396" s="51">
        <v>2019</v>
      </c>
      <c r="T396" s="51">
        <v>2020</v>
      </c>
      <c r="U396" s="51">
        <v>2021</v>
      </c>
      <c r="V396" s="51">
        <v>2022</v>
      </c>
      <c r="W396" s="51">
        <v>2023</v>
      </c>
      <c r="X396" s="51">
        <v>2024</v>
      </c>
      <c r="Y396" s="51">
        <v>2025</v>
      </c>
      <c r="Z396" s="51">
        <v>2026</v>
      </c>
      <c r="AA396" s="51">
        <v>2027</v>
      </c>
      <c r="AB396" s="51">
        <v>2028</v>
      </c>
      <c r="AC396" s="51">
        <v>2029</v>
      </c>
      <c r="AD396" s="51">
        <v>2030</v>
      </c>
    </row>
    <row r="397" s="66" customFormat="1" ht="14.5" customHeight="1">
      <c r="I397" t="s" s="21">
        <v>441</v>
      </c>
      <c r="J397" s="37">
        <v>8.878567467970701</v>
      </c>
      <c r="K397" s="37">
        <v>8.73389610018374</v>
      </c>
      <c r="L397" s="37">
        <v>8.571104546363131</v>
      </c>
      <c r="M397" s="37">
        <v>8.50105584583015</v>
      </c>
      <c r="N397" s="37">
        <v>8.692757819477039</v>
      </c>
      <c r="O397" s="37">
        <v>9.00125970474677</v>
      </c>
      <c r="P397" s="37">
        <v>9.20958295277963</v>
      </c>
      <c r="Q397" s="37">
        <v>9.680009215944199</v>
      </c>
      <c r="R397" s="37">
        <v>9.76843567200098</v>
      </c>
      <c r="S397" s="37">
        <v>9.53320674394058</v>
      </c>
      <c r="T397" s="37">
        <v>8.569038781564419</v>
      </c>
      <c r="U397" s="37">
        <v>8.854102818994241</v>
      </c>
      <c r="V397" s="37">
        <v>8.595824609607281</v>
      </c>
      <c r="W397" s="37">
        <v>8.78984791431545</v>
      </c>
      <c r="X397" s="37">
        <v>8.73708806587363</v>
      </c>
    </row>
    <row r="398" s="66" customFormat="1" ht="14.5" customHeight="1">
      <c r="I398" t="s" s="21">
        <v>442</v>
      </c>
      <c r="J398" s="37">
        <v>3.44541053741505</v>
      </c>
      <c r="K398" s="37">
        <v>3.55296053134558</v>
      </c>
      <c r="L398" s="37">
        <v>3.55762379555453</v>
      </c>
      <c r="M398" s="37">
        <v>3.65741676781178</v>
      </c>
      <c r="N398" s="37">
        <v>3.77301029943429</v>
      </c>
      <c r="O398" s="37">
        <v>3.90419367820383</v>
      </c>
      <c r="P398" s="37">
        <v>3.72767144712327</v>
      </c>
      <c r="Q398" s="37">
        <v>4.08209745351026</v>
      </c>
      <c r="R398" s="37">
        <v>4.2343877316165</v>
      </c>
      <c r="S398" s="37">
        <v>4.04707127320863</v>
      </c>
      <c r="T398" s="37">
        <v>3.87130821584167</v>
      </c>
      <c r="U398" s="37">
        <v>4.12689677345017</v>
      </c>
      <c r="V398" s="37">
        <v>4.02842530347257</v>
      </c>
      <c r="W398" s="37">
        <v>4.06253173236121</v>
      </c>
      <c r="X398" s="37">
        <v>4.06964428106129</v>
      </c>
    </row>
    <row r="399" s="66" customFormat="1" ht="14.5" customHeight="1">
      <c r="I399" t="s" s="21">
        <v>375</v>
      </c>
      <c r="J399" s="37">
        <v>0.96388411048763</v>
      </c>
      <c r="K399" s="37">
        <v>0.988320409040541</v>
      </c>
      <c r="L399" s="37">
        <v>0.819784966071629</v>
      </c>
      <c r="M399" s="37">
        <v>0.862824672300471</v>
      </c>
      <c r="N399" s="37">
        <v>0.8173841544303</v>
      </c>
      <c r="O399" s="37">
        <v>0.85563061874109</v>
      </c>
      <c r="P399" s="37">
        <v>0.92549837053576</v>
      </c>
      <c r="Q399" s="37">
        <v>0.995864064878344</v>
      </c>
      <c r="R399" s="37">
        <v>1.07802067834332</v>
      </c>
      <c r="S399" s="37">
        <v>1.02414886522016</v>
      </c>
      <c r="T399" s="37">
        <v>0.709125938875514</v>
      </c>
      <c r="U399" s="37">
        <v>0.823836086563816</v>
      </c>
      <c r="V399" s="37">
        <v>0.842145597595637</v>
      </c>
      <c r="W399" s="37">
        <v>0.922041393512628</v>
      </c>
      <c r="X399" s="37">
        <v>0.907830110583505</v>
      </c>
      <c r="AE399" s="46"/>
      <c r="AF399" s="46"/>
      <c r="AG399" s="79"/>
      <c r="AH399" s="49"/>
      <c r="AI399" s="37"/>
    </row>
    <row r="400" s="66" customFormat="1" ht="14.5" customHeight="1">
      <c r="I400" t="s" s="21">
        <v>176</v>
      </c>
      <c r="U400" s="37"/>
      <c r="V400" s="37"/>
      <c r="W400" s="37"/>
      <c r="X400" s="37"/>
      <c r="Y400" s="37">
        <v>13.6232624575184</v>
      </c>
    </row>
    <row r="401" s="66" customFormat="1" ht="14.5" customHeight="1">
      <c r="I401" t="s" s="21">
        <v>443</v>
      </c>
      <c r="T401" s="37"/>
      <c r="U401" s="37"/>
      <c r="V401" s="37"/>
      <c r="W401" s="37"/>
      <c r="X401" s="37">
        <v>14.3092129866425</v>
      </c>
      <c r="Y401" s="37">
        <v>14.2331515184531</v>
      </c>
      <c r="Z401" s="37">
        <v>14.2065603673672</v>
      </c>
      <c r="AA401" s="37">
        <v>14.1836772409658</v>
      </c>
      <c r="AB401" s="37">
        <v>14.1250621658926</v>
      </c>
      <c r="AC401" s="37">
        <v>14.0691952832191</v>
      </c>
      <c r="AD401" s="37">
        <v>13.9530682769916</v>
      </c>
    </row>
    <row r="402" s="66" customFormat="1" ht="14.5" customHeight="1">
      <c r="U402" s="139"/>
    </row>
    <row r="403" s="66" customFormat="1" ht="14.5" customHeight="1"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</row>
    <row r="404" s="66" customFormat="1" ht="14.5" customHeight="1">
      <c r="U404" s="23"/>
    </row>
    <row r="405" s="66" customFormat="1" ht="14.5" customHeight="1">
      <c r="V405" s="37"/>
      <c r="W405" s="46"/>
    </row>
    <row r="406" s="66" customFormat="1" ht="14.5" customHeight="1"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 s="66" customFormat="1" ht="14.5" customHeight="1">
      <c r="I407" s="63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</row>
    <row r="408" s="66" customFormat="1" ht="14.5" customHeight="1">
      <c r="I408" s="63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</row>
    <row r="409" s="66" customFormat="1" ht="14.5" customHeight="1">
      <c r="I409" s="63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</row>
    <row r="410" s="66" customFormat="1" ht="14.5" customHeight="1">
      <c r="I410" s="63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</row>
    <row r="411" s="66" customFormat="1" ht="14.5" customHeight="1">
      <c r="I411" s="63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</row>
    <row r="412" s="66" customFormat="1" ht="14.5" customHeight="1">
      <c r="I412" s="63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</row>
    <row r="413" s="66" customFormat="1" ht="14.5" customHeight="1">
      <c r="I413" s="63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</row>
    <row r="415" s="68" customFormat="1" ht="14.5" customHeight="1">
      <c r="A415" t="s" s="33">
        <v>123</v>
      </c>
      <c r="B415" t="s" s="21">
        <v>124</v>
      </c>
    </row>
    <row r="417" s="66" customFormat="1" ht="14.5" customHeight="1">
      <c r="I417" t="s" s="34">
        <v>164</v>
      </c>
    </row>
    <row r="418" s="66" customFormat="1" ht="14.5" customHeight="1">
      <c r="I418" s="70"/>
      <c r="J418" s="51">
        <v>2010</v>
      </c>
      <c r="K418" s="51">
        <v>2011</v>
      </c>
      <c r="L418" s="51">
        <v>2012</v>
      </c>
      <c r="M418" s="51">
        <v>2013</v>
      </c>
      <c r="N418" s="51">
        <v>2014</v>
      </c>
      <c r="O418" s="51">
        <v>2015</v>
      </c>
      <c r="P418" s="51">
        <v>2016</v>
      </c>
      <c r="Q418" s="51">
        <v>2017</v>
      </c>
      <c r="R418" s="51">
        <v>2018</v>
      </c>
      <c r="S418" s="51">
        <v>2019</v>
      </c>
      <c r="T418" s="51">
        <v>2020</v>
      </c>
      <c r="U418" s="51">
        <v>2021</v>
      </c>
      <c r="V418" s="51">
        <v>2022</v>
      </c>
      <c r="W418" s="51">
        <v>2023</v>
      </c>
      <c r="X418" s="51">
        <v>2024</v>
      </c>
    </row>
    <row r="419" s="66" customFormat="1" ht="14.5" customHeight="1">
      <c r="I419" t="s" s="21">
        <v>444</v>
      </c>
      <c r="J419" s="37">
        <v>6.96231307333842</v>
      </c>
      <c r="K419" s="37">
        <v>6.79711197708948</v>
      </c>
      <c r="L419" s="37">
        <v>6.62729096961045</v>
      </c>
      <c r="M419" s="37">
        <v>6.53476048702702</v>
      </c>
      <c r="N419" s="37">
        <v>6.62917222041346</v>
      </c>
      <c r="O419" s="37">
        <v>6.82095808807901</v>
      </c>
      <c r="P419" s="37">
        <v>6.94289891988106</v>
      </c>
      <c r="Q419" s="37">
        <v>7.15830519788402</v>
      </c>
      <c r="R419" s="37">
        <v>7.10183735889629</v>
      </c>
      <c r="S419" s="37">
        <v>6.96728523196952</v>
      </c>
      <c r="T419" s="37">
        <v>6.08022092151021</v>
      </c>
      <c r="U419" s="37">
        <v>6.20335332631891</v>
      </c>
      <c r="V419" s="37">
        <v>5.9062796561014</v>
      </c>
      <c r="W419" s="37">
        <v>6.0389297197281</v>
      </c>
      <c r="X419" s="37">
        <v>5.98489458075917</v>
      </c>
      <c r="Y419" s="79"/>
      <c r="Z419" s="37"/>
      <c r="AA419" s="46"/>
      <c r="AB419" s="79"/>
    </row>
    <row r="420" s="66" customFormat="1" ht="14.5" customHeight="1">
      <c r="I420" t="s" s="21">
        <v>445</v>
      </c>
      <c r="J420" s="37">
        <v>1.87049575532348</v>
      </c>
      <c r="K420" s="37">
        <v>1.89259578911246</v>
      </c>
      <c r="L420" s="37">
        <v>1.90058486579729</v>
      </c>
      <c r="M420" s="37">
        <v>1.92281990380707</v>
      </c>
      <c r="N420" s="37">
        <v>2.0194931234419</v>
      </c>
      <c r="O420" s="37">
        <v>2.13505879026403</v>
      </c>
      <c r="P420" s="37">
        <v>2.22077228971167</v>
      </c>
      <c r="Q420" s="37">
        <v>2.47502758040651</v>
      </c>
      <c r="R420" s="37">
        <v>2.61901555260979</v>
      </c>
      <c r="S420" s="37">
        <v>2.51682819622647</v>
      </c>
      <c r="T420" s="37">
        <v>2.44405705703143</v>
      </c>
      <c r="U420" s="37">
        <v>2.60598068920808</v>
      </c>
      <c r="V420" s="37">
        <v>2.64809788390941</v>
      </c>
      <c r="W420" s="37">
        <v>2.71022800256756</v>
      </c>
      <c r="X420" s="37">
        <v>2.71184573092274</v>
      </c>
      <c r="Y420" s="79"/>
      <c r="Z420" s="37"/>
      <c r="AA420" s="46"/>
      <c r="AB420" s="79"/>
    </row>
    <row r="421" s="66" customFormat="1" ht="14.5" customHeight="1">
      <c r="I421" t="s" s="21">
        <v>446</v>
      </c>
      <c r="J421" s="37">
        <v>0.0457586393087998</v>
      </c>
      <c r="K421" s="37">
        <v>0.0441883339817965</v>
      </c>
      <c r="L421" s="37">
        <v>0.0432287109553979</v>
      </c>
      <c r="M421" s="37">
        <v>0.0434754549960619</v>
      </c>
      <c r="N421" s="37">
        <v>0.0440924756216772</v>
      </c>
      <c r="O421" s="37">
        <v>0.0452428264037256</v>
      </c>
      <c r="P421" s="37">
        <v>0.0459117431869029</v>
      </c>
      <c r="Q421" s="37">
        <v>0.0466764376536721</v>
      </c>
      <c r="R421" s="37">
        <v>0.0475827604948909</v>
      </c>
      <c r="S421" s="37">
        <v>0.0490933157445913</v>
      </c>
      <c r="T421" s="37">
        <v>0.0447608030227782</v>
      </c>
      <c r="U421" s="37">
        <v>0.044768803467252</v>
      </c>
      <c r="V421" s="37">
        <v>0.0414470695964697</v>
      </c>
      <c r="W421" s="37">
        <v>0.0406901920197848</v>
      </c>
      <c r="X421" s="37">
        <v>0.0403477541917229</v>
      </c>
      <c r="Y421" s="46"/>
      <c r="Z421" s="37"/>
      <c r="AA421" s="46"/>
      <c r="AB421" s="46"/>
    </row>
    <row r="422" s="66" customFormat="1" ht="14.5" customHeight="1">
      <c r="I422" t="s" s="34">
        <v>292</v>
      </c>
      <c r="J422" s="137">
        <f>SUM(J419:J421)</f>
        <v>8.878567467970701</v>
      </c>
      <c r="K422" s="137">
        <f>SUM(K419:K421)</f>
        <v>8.73389610018374</v>
      </c>
      <c r="L422" s="137">
        <f>SUM(L419:L421)</f>
        <v>8.57110454636314</v>
      </c>
      <c r="M422" s="137">
        <f>SUM(M419:M421)</f>
        <v>8.50105584583015</v>
      </c>
      <c r="N422" s="137">
        <f>SUM(N419:N421)</f>
        <v>8.692757819477039</v>
      </c>
      <c r="O422" s="137">
        <f>SUM(O419:O421)</f>
        <v>9.00125970474677</v>
      </c>
      <c r="P422" s="137">
        <f>SUM(P419:P421)</f>
        <v>9.20958295277963</v>
      </c>
      <c r="Q422" s="137">
        <f>SUM(Q419:Q421)</f>
        <v>9.680009215944199</v>
      </c>
      <c r="R422" s="137">
        <f>SUM(R419:R421)</f>
        <v>9.768435672000971</v>
      </c>
      <c r="S422" s="137">
        <f>SUM(S419:S421)</f>
        <v>9.53320674394058</v>
      </c>
      <c r="T422" s="137">
        <f>SUM(T419:T421)</f>
        <v>8.569038781564419</v>
      </c>
      <c r="U422" s="137">
        <f>SUM(U419:U421)</f>
        <v>8.854102818994241</v>
      </c>
      <c r="V422" s="137">
        <f>SUM(V419:V421)</f>
        <v>8.595824609607281</v>
      </c>
      <c r="W422" s="137">
        <f>SUM(W419:W421)</f>
        <v>8.789847914315439</v>
      </c>
      <c r="X422" s="137">
        <f>SUM(X419:X421)</f>
        <v>8.73708806587363</v>
      </c>
      <c r="Z422" s="37"/>
      <c r="AA422" s="46"/>
      <c r="AB422" s="79"/>
    </row>
    <row r="423" s="66" customFormat="1" ht="14.5" customHeight="1">
      <c r="V423" s="46"/>
      <c r="W423" s="46"/>
      <c r="AB423" s="79"/>
    </row>
    <row r="424" s="66" customFormat="1" ht="14.5" customHeight="1">
      <c r="V424" s="37"/>
      <c r="W424" s="37"/>
    </row>
    <row r="430" s="66" customFormat="1" ht="14.5" customHeight="1"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</row>
    <row r="431" s="66" customFormat="1" ht="14.5" customHeight="1"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</row>
    <row r="432" s="66" customFormat="1" ht="14.5" customHeight="1"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</row>
    <row r="434" s="68" customFormat="1" ht="14.5" customHeight="1">
      <c r="A434" t="s" s="33">
        <v>125</v>
      </c>
      <c r="B434" t="s" s="21">
        <v>447</v>
      </c>
    </row>
    <row r="436" s="66" customFormat="1" ht="14.5" customHeight="1">
      <c r="I436" t="s" s="34">
        <v>164</v>
      </c>
    </row>
    <row r="437" s="66" customFormat="1" ht="14.5" customHeight="1">
      <c r="J437" s="51">
        <v>2001</v>
      </c>
      <c r="K437" s="51">
        <v>2002</v>
      </c>
      <c r="L437" s="51">
        <v>2003</v>
      </c>
      <c r="M437" s="51">
        <v>2004</v>
      </c>
      <c r="N437" s="51">
        <v>2005</v>
      </c>
      <c r="O437" s="51">
        <v>2006</v>
      </c>
      <c r="P437" s="51">
        <v>2007</v>
      </c>
      <c r="Q437" s="51">
        <v>2008</v>
      </c>
      <c r="R437" s="51">
        <v>2009</v>
      </c>
      <c r="S437" s="51">
        <v>2010</v>
      </c>
      <c r="T437" s="51">
        <v>2011</v>
      </c>
      <c r="U437" s="51">
        <v>2012</v>
      </c>
      <c r="V437" s="51">
        <v>2013</v>
      </c>
      <c r="W437" s="51">
        <v>2014</v>
      </c>
      <c r="X437" s="51">
        <v>2015</v>
      </c>
      <c r="Y437" s="51">
        <v>2016</v>
      </c>
      <c r="Z437" s="51">
        <v>2017</v>
      </c>
      <c r="AA437" s="51">
        <v>2018</v>
      </c>
      <c r="AB437" s="51">
        <v>2019</v>
      </c>
      <c r="AC437" s="51">
        <v>2020</v>
      </c>
      <c r="AD437" s="51">
        <v>2021</v>
      </c>
      <c r="AE437" s="51">
        <v>2022</v>
      </c>
      <c r="AF437" s="51">
        <v>2023</v>
      </c>
      <c r="AG437" s="51">
        <v>2024</v>
      </c>
    </row>
    <row r="438" s="66" customFormat="1" ht="14.5" customHeight="1">
      <c r="I438" t="s" s="21">
        <v>448</v>
      </c>
      <c r="J438" s="37">
        <v>2.19886054936317</v>
      </c>
      <c r="K438" s="37">
        <v>2.37722846328808</v>
      </c>
      <c r="L438" s="37">
        <v>2.43825737299509</v>
      </c>
      <c r="M438" s="37">
        <v>2.45857827025702</v>
      </c>
      <c r="N438" s="37">
        <v>2.63316630533319</v>
      </c>
      <c r="O438" s="37">
        <v>2.71351928983083</v>
      </c>
      <c r="P438" s="37">
        <v>2.8191280184159</v>
      </c>
      <c r="Q438" s="37">
        <v>2.88391863072516</v>
      </c>
      <c r="R438" s="37">
        <v>2.80962586111747</v>
      </c>
      <c r="S438" s="37">
        <v>3.0097758756721</v>
      </c>
      <c r="T438" s="37">
        <v>3.08869478135433</v>
      </c>
      <c r="U438" s="37">
        <v>3.09165430488467</v>
      </c>
      <c r="V438" s="37">
        <v>3.10333148731858</v>
      </c>
      <c r="W438" s="37">
        <v>3.24404651571806</v>
      </c>
      <c r="X438" s="37">
        <v>3.32733432571342</v>
      </c>
      <c r="Y438" s="37">
        <v>3.31581268913955</v>
      </c>
      <c r="Z438" s="37">
        <v>3.68838324939161</v>
      </c>
      <c r="AA438" s="37">
        <v>3.83651711266141</v>
      </c>
      <c r="AB438" s="37">
        <v>3.57491527682937</v>
      </c>
      <c r="AC438" s="37">
        <v>3.47221704276398</v>
      </c>
      <c r="AD438" s="37">
        <v>3.77095379646956</v>
      </c>
      <c r="AE438" s="37">
        <v>3.77019827920318</v>
      </c>
      <c r="AF438" s="37">
        <v>3.80990444772764</v>
      </c>
      <c r="AG438" s="37">
        <v>3.8186614889224</v>
      </c>
      <c r="AH438" s="79"/>
      <c r="AI438" s="37"/>
      <c r="AJ438" s="46"/>
      <c r="AK438" s="79"/>
    </row>
    <row r="439" s="66" customFormat="1" ht="14.5" customHeight="1">
      <c r="I439" t="s" s="21">
        <v>449</v>
      </c>
      <c r="J439" s="37">
        <v>0.213193401502052</v>
      </c>
      <c r="K439" s="37">
        <v>0.178185712740684</v>
      </c>
      <c r="L439" s="37">
        <v>0.186311514898054</v>
      </c>
      <c r="M439" s="37">
        <v>0.19224857957324</v>
      </c>
      <c r="N439" s="37">
        <v>0.170575025645824</v>
      </c>
      <c r="O439" s="37">
        <v>0.17281141696141</v>
      </c>
      <c r="P439" s="37">
        <v>0.176110703802218</v>
      </c>
      <c r="Q439" s="37">
        <v>0.170439893210079</v>
      </c>
      <c r="R439" s="37">
        <v>0.180249557567859</v>
      </c>
      <c r="S439" s="37">
        <v>0.157347634181882</v>
      </c>
      <c r="T439" s="37">
        <v>0.168066557448516</v>
      </c>
      <c r="U439" s="37">
        <v>0.169170536851233</v>
      </c>
      <c r="V439" s="37">
        <v>0.162682031044131</v>
      </c>
      <c r="W439" s="37">
        <v>0.15728216242974</v>
      </c>
      <c r="X439" s="37">
        <v>0.1533069243523</v>
      </c>
      <c r="Y439" s="37">
        <v>0.142832087964587</v>
      </c>
      <c r="Z439" s="37">
        <v>0.122997866159042</v>
      </c>
      <c r="AA439" s="37">
        <v>0.133662999046268</v>
      </c>
      <c r="AB439" s="37">
        <v>0.140051946210105</v>
      </c>
      <c r="AC439" s="37">
        <v>0.124765278050717</v>
      </c>
      <c r="AD439" s="37">
        <v>0.129960015148734</v>
      </c>
      <c r="AE439" s="37">
        <v>0.127383275245675</v>
      </c>
      <c r="AF439" s="37">
        <v>0.119677035302031</v>
      </c>
      <c r="AG439" s="37">
        <v>0.1116483032626</v>
      </c>
      <c r="AH439" s="79"/>
      <c r="AI439" s="37"/>
      <c r="AJ439" s="46"/>
      <c r="AK439" s="79"/>
    </row>
    <row r="440" s="66" customFormat="1" ht="14.5" customHeight="1">
      <c r="I440" t="s" s="21">
        <v>450</v>
      </c>
      <c r="J440" s="37">
        <v>0.349292746739485</v>
      </c>
      <c r="K440" s="37">
        <v>0.397870720361619</v>
      </c>
      <c r="L440" s="37">
        <v>0.406193649342108</v>
      </c>
      <c r="M440" s="37">
        <v>0.366599603286476</v>
      </c>
      <c r="N440" s="37">
        <v>0.42819361579474</v>
      </c>
      <c r="O440" s="37">
        <v>0.338116553348228</v>
      </c>
      <c r="P440" s="37">
        <v>0.362211915627827</v>
      </c>
      <c r="Q440" s="37">
        <v>0.291835040357684</v>
      </c>
      <c r="R440" s="37">
        <v>0.297315981172056</v>
      </c>
      <c r="S440" s="37">
        <v>0.278287027561068</v>
      </c>
      <c r="T440" s="37">
        <v>0.296199192542735</v>
      </c>
      <c r="U440" s="37">
        <v>0.296798953818632</v>
      </c>
      <c r="V440" s="37">
        <v>0.391403249449067</v>
      </c>
      <c r="W440" s="37">
        <v>0.371681621286483</v>
      </c>
      <c r="X440" s="37">
        <v>0.423552428138106</v>
      </c>
      <c r="Y440" s="37">
        <v>0.269026670019135</v>
      </c>
      <c r="Z440" s="37">
        <v>0.270716337959613</v>
      </c>
      <c r="AA440" s="37">
        <v>0.264207619908819</v>
      </c>
      <c r="AB440" s="37">
        <v>0.332104050169157</v>
      </c>
      <c r="AC440" s="37">
        <v>0.274325895026976</v>
      </c>
      <c r="AD440" s="37">
        <v>0.22598296183188</v>
      </c>
      <c r="AE440" s="37">
        <v>0.130843749023711</v>
      </c>
      <c r="AF440" s="37">
        <v>0.132950249331537</v>
      </c>
      <c r="AG440" s="37">
        <v>0.13933448887629</v>
      </c>
      <c r="AH440" s="79"/>
      <c r="AI440" s="37"/>
      <c r="AJ440" s="46"/>
      <c r="AK440" s="79"/>
    </row>
    <row r="441" s="66" customFormat="1" ht="14.5" customHeight="1">
      <c r="I441" t="s" s="34">
        <v>292</v>
      </c>
      <c r="J441" s="137">
        <f>SUM(J438:J440)</f>
        <v>2.76134669760471</v>
      </c>
      <c r="K441" s="137">
        <f>SUM(K438:K440)</f>
        <v>2.95328489639038</v>
      </c>
      <c r="L441" s="137">
        <f>SUM(L438:L440)</f>
        <v>3.03076253723525</v>
      </c>
      <c r="M441" s="137">
        <f>SUM(M438:M440)</f>
        <v>3.01742645311674</v>
      </c>
      <c r="N441" s="137">
        <f>SUM(N438:N440)</f>
        <v>3.23193494677375</v>
      </c>
      <c r="O441" s="137">
        <f>SUM(O438:O440)</f>
        <v>3.22444726014047</v>
      </c>
      <c r="P441" s="137">
        <f>SUM(P438:P440)</f>
        <v>3.35745063784595</v>
      </c>
      <c r="Q441" s="137">
        <f>SUM(Q438:Q440)</f>
        <v>3.34619356429292</v>
      </c>
      <c r="R441" s="137">
        <f>SUM(R438:R440)</f>
        <v>3.28719139985739</v>
      </c>
      <c r="S441" s="137">
        <f>SUM(S438:S440)</f>
        <v>3.44541053741505</v>
      </c>
      <c r="T441" s="137">
        <f>SUM(T438:T440)</f>
        <v>3.55296053134558</v>
      </c>
      <c r="U441" s="137">
        <f>SUM(U438:U440)</f>
        <v>3.55762379555454</v>
      </c>
      <c r="V441" s="137">
        <f>SUM(V438:V440)</f>
        <v>3.65741676781178</v>
      </c>
      <c r="W441" s="137">
        <f>SUM(W438:W440)</f>
        <v>3.77301029943428</v>
      </c>
      <c r="X441" s="137">
        <f>SUM(X438:X440)</f>
        <v>3.90419367820383</v>
      </c>
      <c r="Y441" s="137">
        <f>SUM(Y438:Y440)</f>
        <v>3.72767144712327</v>
      </c>
      <c r="Z441" s="137">
        <f>SUM(Z438:Z440)</f>
        <v>4.08209745351027</v>
      </c>
      <c r="AA441" s="137">
        <f>SUM(AA438:AA440)</f>
        <v>4.2343877316165</v>
      </c>
      <c r="AB441" s="137">
        <f>SUM(AB438:AB440)</f>
        <v>4.04707127320863</v>
      </c>
      <c r="AC441" s="137">
        <f>SUM(AC438:AC440)</f>
        <v>3.87130821584167</v>
      </c>
      <c r="AD441" s="137">
        <f>SUM(AD438:AD440)</f>
        <v>4.12689677345017</v>
      </c>
      <c r="AE441" s="137">
        <f>SUM(AE438:AE440)</f>
        <v>4.02842530347257</v>
      </c>
      <c r="AF441" s="137">
        <f>SUM(AF438:AF440)</f>
        <v>4.06253173236121</v>
      </c>
      <c r="AG441" s="137">
        <f>SUM(AG438:AG440)</f>
        <v>4.06964428106129</v>
      </c>
      <c r="AI441" s="37"/>
      <c r="AJ441" s="46"/>
      <c r="AK441" s="79"/>
    </row>
    <row r="444" s="66" customFormat="1" ht="14.5" customHeight="1">
      <c r="AF444" s="37"/>
      <c r="AG444" s="46"/>
    </row>
    <row r="445" s="66" customFormat="1" ht="14.5" customHeight="1"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</row>
    <row r="446" s="66" customFormat="1" ht="14.5" customHeight="1"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</row>
    <row r="447" s="66" customFormat="1" ht="14.5" customHeight="1"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</row>
    <row r="449" s="66" customFormat="1" ht="14.5" customHeight="1"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</row>
    <row r="450" s="66" customFormat="1" ht="14.5" customHeight="1"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</row>
    <row r="451" s="68" customFormat="1" ht="14.5" customHeight="1">
      <c r="A451" t="s" s="33">
        <v>127</v>
      </c>
      <c r="B451" t="s" s="21">
        <v>451</v>
      </c>
    </row>
    <row r="453" s="66" customFormat="1" ht="14.5" customHeight="1">
      <c r="I453" t="s" s="34">
        <v>164</v>
      </c>
    </row>
    <row r="454" s="66" customFormat="1" ht="14.5" customHeight="1">
      <c r="J454" s="51">
        <v>1990</v>
      </c>
      <c r="K454" s="51">
        <v>1991</v>
      </c>
      <c r="L454" s="51">
        <v>1992</v>
      </c>
      <c r="M454" s="51">
        <v>1993</v>
      </c>
      <c r="N454" s="51">
        <v>1994</v>
      </c>
      <c r="O454" s="51">
        <v>1995</v>
      </c>
      <c r="P454" s="51">
        <v>1996</v>
      </c>
      <c r="Q454" s="51">
        <v>1997</v>
      </c>
      <c r="R454" s="51">
        <v>1998</v>
      </c>
      <c r="S454" s="51">
        <v>1999</v>
      </c>
      <c r="T454" s="51">
        <v>2000</v>
      </c>
      <c r="U454" s="51">
        <v>2001</v>
      </c>
      <c r="V454" s="51">
        <v>2002</v>
      </c>
      <c r="W454" s="51">
        <v>2003</v>
      </c>
      <c r="X454" s="51">
        <v>2004</v>
      </c>
      <c r="Y454" s="51">
        <v>2005</v>
      </c>
      <c r="Z454" s="51">
        <v>2006</v>
      </c>
      <c r="AA454" s="51">
        <v>2007</v>
      </c>
      <c r="AB454" s="51">
        <v>2008</v>
      </c>
      <c r="AC454" s="51">
        <v>2009</v>
      </c>
      <c r="AD454" s="51">
        <v>2010</v>
      </c>
      <c r="AE454" s="51">
        <v>2011</v>
      </c>
      <c r="AF454" s="51">
        <v>2012</v>
      </c>
      <c r="AG454" s="51">
        <v>2013</v>
      </c>
      <c r="AH454" s="51">
        <v>2014</v>
      </c>
      <c r="AI454" s="51">
        <v>2015</v>
      </c>
      <c r="AJ454" s="51">
        <v>2016</v>
      </c>
      <c r="AK454" s="51">
        <v>2017</v>
      </c>
      <c r="AL454" s="51">
        <v>2018</v>
      </c>
      <c r="AM454" s="51">
        <v>2019</v>
      </c>
      <c r="AN454" s="51">
        <v>2020</v>
      </c>
      <c r="AO454" s="51">
        <v>2021</v>
      </c>
      <c r="AP454" s="51">
        <v>2022</v>
      </c>
      <c r="AQ454" s="51">
        <v>2023</v>
      </c>
      <c r="AR454" s="51">
        <v>2024</v>
      </c>
    </row>
    <row r="455" s="66" customFormat="1" ht="14.5" customHeight="1">
      <c r="I455" t="s" s="21">
        <v>452</v>
      </c>
      <c r="J455" s="37">
        <v>1.74354251984581</v>
      </c>
      <c r="K455" s="37">
        <v>1.8165047222859</v>
      </c>
      <c r="L455" s="37">
        <v>1.89091341781233</v>
      </c>
      <c r="M455" s="37">
        <v>1.96661202942473</v>
      </c>
      <c r="N455" s="37">
        <v>1.94865221383555</v>
      </c>
      <c r="O455" s="37">
        <v>2.02462330996443</v>
      </c>
      <c r="P455" s="37">
        <v>2.10181633507163</v>
      </c>
      <c r="Q455" s="37">
        <v>2.1533635703496</v>
      </c>
      <c r="R455" s="37">
        <v>2.16487570556354</v>
      </c>
      <c r="S455" s="37">
        <v>2.18176522989029</v>
      </c>
      <c r="T455" s="37">
        <v>2.20319287116687</v>
      </c>
      <c r="U455" s="37">
        <v>2.22731947470578</v>
      </c>
      <c r="V455" s="37">
        <v>2.25488858085039</v>
      </c>
      <c r="W455" s="37">
        <v>2.19101374005588</v>
      </c>
      <c r="X455" s="37">
        <v>2.20941938084636</v>
      </c>
      <c r="Y455" s="37">
        <v>2.2045173367289</v>
      </c>
      <c r="Z455" s="37">
        <v>2.1688741362855</v>
      </c>
      <c r="AA455" s="37">
        <v>2.14041666159443</v>
      </c>
      <c r="AB455" s="37">
        <v>2.09953187672806</v>
      </c>
      <c r="AC455" s="37">
        <v>2.04653680567553</v>
      </c>
      <c r="AD455" s="37">
        <v>2.00510289963391</v>
      </c>
      <c r="AE455" s="37">
        <v>1.90816327940722</v>
      </c>
      <c r="AF455" s="37">
        <v>1.83870702972555</v>
      </c>
      <c r="AG455" s="37">
        <v>1.78603556028095</v>
      </c>
      <c r="AH455" s="37">
        <v>1.73689788829362</v>
      </c>
      <c r="AI455" s="37">
        <v>1.69042693419292</v>
      </c>
      <c r="AJ455" s="37">
        <v>1.64941631344706</v>
      </c>
      <c r="AK455" s="37">
        <v>1.6110449097708</v>
      </c>
      <c r="AL455" s="37">
        <v>1.56201358709801</v>
      </c>
      <c r="AM455" s="37">
        <v>1.5226320699532</v>
      </c>
      <c r="AN455" s="37">
        <v>1.48356446215159</v>
      </c>
      <c r="AO455" s="37">
        <v>1.43810510140523</v>
      </c>
      <c r="AP455" s="37">
        <v>1.40794673826662</v>
      </c>
      <c r="AQ455" s="37">
        <v>1.38575051476346</v>
      </c>
      <c r="AR455" s="37">
        <v>1.36373617650121</v>
      </c>
      <c r="AT455" s="125"/>
    </row>
    <row r="456" s="66" customFormat="1" ht="14.5" customHeight="1">
      <c r="I456" t="s" s="21">
        <v>453</v>
      </c>
      <c r="J456" s="37">
        <v>0.90328547706936</v>
      </c>
      <c r="K456" s="37">
        <v>0.9141322792683499</v>
      </c>
      <c r="L456" s="37">
        <v>0.923546097889377</v>
      </c>
      <c r="M456" s="37">
        <v>0.931125938641331</v>
      </c>
      <c r="N456" s="37">
        <v>0.939638591727094</v>
      </c>
      <c r="O456" s="37">
        <v>0.938279176458059</v>
      </c>
      <c r="P456" s="37">
        <v>0.937392705624392</v>
      </c>
      <c r="Q456" s="37">
        <v>0.935115109675966</v>
      </c>
      <c r="R456" s="37">
        <v>0.938135915350506</v>
      </c>
      <c r="S456" s="37">
        <v>0.945692422292439</v>
      </c>
      <c r="T456" s="37">
        <v>0.957137594874704</v>
      </c>
      <c r="U456" s="37">
        <v>0.965640783458907</v>
      </c>
      <c r="V456" s="37">
        <v>0.97092102306207</v>
      </c>
      <c r="W456" s="37">
        <v>0.9734045955884389</v>
      </c>
      <c r="X456" s="37">
        <v>0.97303990180281</v>
      </c>
      <c r="Y456" s="37">
        <v>0.974315998635271</v>
      </c>
      <c r="Z456" s="37">
        <v>0.974747833701036</v>
      </c>
      <c r="AA456" s="37">
        <v>0.976163570673281</v>
      </c>
      <c r="AB456" s="37">
        <v>0.977110237527908</v>
      </c>
      <c r="AC456" s="37">
        <v>0.976394941279023</v>
      </c>
      <c r="AD456" s="37">
        <v>0.974232454745653</v>
      </c>
      <c r="AE456" s="37">
        <v>0.9727237259863289</v>
      </c>
      <c r="AF456" s="37">
        <v>0.9701319704376909</v>
      </c>
      <c r="AG456" s="37">
        <v>0.968534228027621</v>
      </c>
      <c r="AH456" s="37">
        <v>0.966498356745606</v>
      </c>
      <c r="AI456" s="37">
        <v>0.96552338773827</v>
      </c>
      <c r="AJ456" s="37">
        <v>0.964589348479022</v>
      </c>
      <c r="AK456" s="37">
        <v>0.965181092909011</v>
      </c>
      <c r="AL456" s="37">
        <v>0.96428449420193</v>
      </c>
      <c r="AM456" s="37">
        <v>0.963280969068787</v>
      </c>
      <c r="AN456" s="37">
        <v>0.962589224994914</v>
      </c>
      <c r="AO456" s="37">
        <v>0.962602518682622</v>
      </c>
      <c r="AP456" s="37">
        <v>0.962826315159041</v>
      </c>
      <c r="AQ456" s="37">
        <v>0.962567990563799</v>
      </c>
      <c r="AR456" s="37">
        <v>0.963384819202508</v>
      </c>
      <c r="AS456" s="46"/>
      <c r="AT456" s="49"/>
    </row>
    <row r="457" s="66" customFormat="1" ht="14.5" customHeight="1">
      <c r="I457" t="s" s="21">
        <v>454</v>
      </c>
      <c r="J457" s="37">
        <v>0.0048075106123077</v>
      </c>
      <c r="K457" s="37">
        <v>0.00490366082455385</v>
      </c>
      <c r="L457" s="37">
        <v>0.00500173404104493</v>
      </c>
      <c r="M457" s="37">
        <v>0.00510176872186583</v>
      </c>
      <c r="N457" s="37">
        <v>0.00520380409630314</v>
      </c>
      <c r="O457" s="37">
        <v>0.00530788017822921</v>
      </c>
      <c r="P457" s="37">
        <v>0.00541403778179379</v>
      </c>
      <c r="Q457" s="37">
        <v>0.00552231853742967</v>
      </c>
      <c r="R457" s="37">
        <v>0.00563276490817826</v>
      </c>
      <c r="S457" s="37">
        <v>0.00574542020634182</v>
      </c>
      <c r="T457" s="37">
        <v>0.00586032861046866</v>
      </c>
      <c r="U457" s="37">
        <v>0.00597753518267803</v>
      </c>
      <c r="V457" s="37">
        <v>0.00609708588633159</v>
      </c>
      <c r="W457" s="37">
        <v>0.00621902760405823</v>
      </c>
      <c r="X457" s="37">
        <v>0.00634340815613939</v>
      </c>
      <c r="Y457" s="37">
        <v>0.00647027631926218</v>
      </c>
      <c r="Z457" s="37">
        <v>0.00659968184564742</v>
      </c>
      <c r="AA457" s="37">
        <v>0.00673167548256037</v>
      </c>
      <c r="AB457" s="37">
        <v>0.00686630899221158</v>
      </c>
      <c r="AC457" s="37">
        <v>0.008926201689875049</v>
      </c>
      <c r="AD457" s="37">
        <v>0.0124966823658251</v>
      </c>
      <c r="AE457" s="37">
        <v>0.0174953553121551</v>
      </c>
      <c r="AF457" s="37">
        <v>0.0218691941401939</v>
      </c>
      <c r="AG457" s="37">
        <v>0.0273364926752423</v>
      </c>
      <c r="AH457" s="37">
        <v>0.0328037912102908</v>
      </c>
      <c r="AI457" s="37">
        <v>0.039364549452349</v>
      </c>
      <c r="AJ457" s="37">
        <v>0.0472374593428188</v>
      </c>
      <c r="AK457" s="37">
        <v>0.0543230782442416</v>
      </c>
      <c r="AL457" s="37">
        <v>0.0597553860686657</v>
      </c>
      <c r="AM457" s="37">
        <v>0.06675434</v>
      </c>
      <c r="AN457" s="37">
        <v>0.070092057</v>
      </c>
      <c r="AO457" s="37">
        <v>0.07307168222013249</v>
      </c>
      <c r="AP457" s="37">
        <v>0.0763402387251101</v>
      </c>
      <c r="AQ457" s="37">
        <v>0.0815726958470567</v>
      </c>
      <c r="AR457" s="37">
        <v>0.08754398548312969</v>
      </c>
      <c r="AS457" s="46"/>
      <c r="AT457" s="49"/>
    </row>
    <row r="458" s="66" customFormat="1" ht="14.5" customHeight="1">
      <c r="I458" t="s" s="21">
        <v>455</v>
      </c>
      <c r="J458" s="37">
        <v>0.0138632745586372</v>
      </c>
      <c r="K458" s="37">
        <v>0.0138632745586372</v>
      </c>
      <c r="L458" s="37">
        <v>0.0138485645586372</v>
      </c>
      <c r="M458" s="37">
        <v>0.0137308845586372</v>
      </c>
      <c r="N458" s="37">
        <v>0.0137308845586372</v>
      </c>
      <c r="O458" s="37">
        <v>0.0135541291986372</v>
      </c>
      <c r="P458" s="37">
        <v>0.0131716691986372</v>
      </c>
      <c r="Q458" s="37">
        <v>0.0131716691986372</v>
      </c>
      <c r="R458" s="37">
        <v>0.0129716131986372</v>
      </c>
      <c r="S458" s="37">
        <v>0.0123184891986372</v>
      </c>
      <c r="T458" s="37">
        <v>0.0116491841986372</v>
      </c>
      <c r="U458" s="37">
        <v>0.00664778419863717</v>
      </c>
      <c r="V458" s="37">
        <v>0.00604996979863717</v>
      </c>
      <c r="W458" s="37">
        <v>0.00548510579863717</v>
      </c>
      <c r="X458" s="37">
        <v>0.00542626579863717</v>
      </c>
      <c r="Y458" s="37">
        <v>0.00432301579863717</v>
      </c>
      <c r="Z458" s="37">
        <v>0.00307489458651596</v>
      </c>
      <c r="AA458" s="37">
        <v>0.00154987925674769</v>
      </c>
      <c r="AB458" s="37">
        <v>0.00155884407208333</v>
      </c>
      <c r="AC458" s="37">
        <v>0.00155884407208333</v>
      </c>
      <c r="AD458" s="37">
        <v>0.00155884407208333</v>
      </c>
      <c r="AE458" s="37">
        <v>0.00155884407208333</v>
      </c>
      <c r="AF458" s="37">
        <v>0.00155884407208333</v>
      </c>
      <c r="AG458" s="37">
        <v>0.00155884407208333</v>
      </c>
      <c r="AH458" s="37">
        <v>0.00155884407208333</v>
      </c>
      <c r="AI458" s="37">
        <v>0.00155884407208333</v>
      </c>
      <c r="AJ458" s="37">
        <v>0.00155884407208333</v>
      </c>
      <c r="AK458" s="37">
        <v>0.00155884407208333</v>
      </c>
      <c r="AL458" s="37">
        <v>0.00155884407208333</v>
      </c>
      <c r="AM458" s="37">
        <v>0.00155884407208333</v>
      </c>
      <c r="AN458" s="37">
        <v>0.00155884407208333</v>
      </c>
      <c r="AO458" s="37">
        <v>0.00155884407208333</v>
      </c>
      <c r="AP458" s="37">
        <v>0.00155884407208333</v>
      </c>
      <c r="AQ458" s="37">
        <v>0.00155884407208333</v>
      </c>
      <c r="AR458" s="37">
        <v>0.00155884407208333</v>
      </c>
      <c r="AT458" s="49"/>
    </row>
    <row r="459" s="66" customFormat="1" ht="14.5" customHeight="1">
      <c r="I459" t="s" s="21">
        <v>456</v>
      </c>
      <c r="J459" s="37">
        <v>0.336362238557699</v>
      </c>
      <c r="K459" s="37">
        <v>0.333799752311057</v>
      </c>
      <c r="L459" s="37">
        <v>0.329763448610548</v>
      </c>
      <c r="M459" s="37">
        <v>0.336323160186037</v>
      </c>
      <c r="N459" s="37">
        <v>0.288494415987792</v>
      </c>
      <c r="O459" s="37">
        <v>0.285605234936474</v>
      </c>
      <c r="P459" s="37">
        <v>0.274391785337889</v>
      </c>
      <c r="Q459" s="37">
        <v>0.294668623787451</v>
      </c>
      <c r="R459" s="37">
        <v>0.314945462237013</v>
      </c>
      <c r="S459" s="37">
        <v>0.335222300686575</v>
      </c>
      <c r="T459" s="37">
        <v>0.320794069080008</v>
      </c>
      <c r="U459" s="37">
        <v>0.306365837473441</v>
      </c>
      <c r="V459" s="37">
        <v>0.291937605866874</v>
      </c>
      <c r="W459" s="37">
        <v>0.274307347193886</v>
      </c>
      <c r="X459" s="37">
        <v>0.276434271113235</v>
      </c>
      <c r="Y459" s="37">
        <v>0.268001849129579</v>
      </c>
      <c r="Z459" s="37">
        <v>0.26869767314366</v>
      </c>
      <c r="AA459" s="37">
        <v>0.263483388451781</v>
      </c>
      <c r="AB459" s="37">
        <v>0.251979790846231</v>
      </c>
      <c r="AC459" s="37">
        <v>0.246696987280955</v>
      </c>
      <c r="AD459" s="37">
        <v>0.249109759519862</v>
      </c>
      <c r="AE459" s="37">
        <v>0.241342190877676</v>
      </c>
      <c r="AF459" s="37">
        <v>0.241985103989789</v>
      </c>
      <c r="AG459" s="37">
        <v>0.235858069991492</v>
      </c>
      <c r="AH459" s="37">
        <v>0.236117241955746</v>
      </c>
      <c r="AI459" s="37">
        <v>0.229980877135297</v>
      </c>
      <c r="AJ459" s="37">
        <v>0.23092735829966</v>
      </c>
      <c r="AK459" s="37">
        <v>0.218023881413148</v>
      </c>
      <c r="AL459" s="37">
        <v>0.211505199651254</v>
      </c>
      <c r="AM459" s="37">
        <v>0.206502596424504</v>
      </c>
      <c r="AN459" s="37">
        <v>0.205450446811944</v>
      </c>
      <c r="AO459" s="37">
        <v>0.207327734127961</v>
      </c>
      <c r="AP459" s="37">
        <v>0.196658287368815</v>
      </c>
      <c r="AQ459" s="37">
        <v>0.193041022325325</v>
      </c>
      <c r="AR459" s="37">
        <v>0.191406215610705</v>
      </c>
      <c r="AS459" s="46"/>
      <c r="AT459" s="49"/>
    </row>
    <row r="460" s="66" customFormat="1" ht="14.5" customHeight="1">
      <c r="I460" t="s" s="21">
        <v>457</v>
      </c>
      <c r="J460" s="37">
        <v>0.326609857519098</v>
      </c>
      <c r="K460" s="37">
        <v>0.337291374400842</v>
      </c>
      <c r="L460" s="37">
        <v>0.343847802049889</v>
      </c>
      <c r="M460" s="37">
        <v>0.344200572968234</v>
      </c>
      <c r="N460" s="37">
        <v>0.350619418106952</v>
      </c>
      <c r="O460" s="37">
        <v>0.35831397613585</v>
      </c>
      <c r="P460" s="37">
        <v>0.362223161056323</v>
      </c>
      <c r="Q460" s="37">
        <v>0.366404541811598</v>
      </c>
      <c r="R460" s="37">
        <v>0.363044274587156</v>
      </c>
      <c r="S460" s="37">
        <v>0.350969497494398</v>
      </c>
      <c r="T460" s="37">
        <v>0.353432382126336</v>
      </c>
      <c r="U460" s="37">
        <v>0.34911582181383</v>
      </c>
      <c r="V460" s="37">
        <v>0.34171335019051</v>
      </c>
      <c r="W460" s="37">
        <v>0.343733771229877</v>
      </c>
      <c r="X460" s="37">
        <v>0.349915517959987</v>
      </c>
      <c r="Y460" s="37">
        <v>0.347252873875882</v>
      </c>
      <c r="Z460" s="37">
        <v>0.341061810378426</v>
      </c>
      <c r="AA460" s="37">
        <v>0.346091291806879</v>
      </c>
      <c r="AB460" s="37">
        <v>0.348393417002935</v>
      </c>
      <c r="AC460" s="37">
        <v>0.346073572796201</v>
      </c>
      <c r="AD460" s="37">
        <v>0.34778741953151</v>
      </c>
      <c r="AE460" s="37">
        <v>0.347821671919089</v>
      </c>
      <c r="AF460" s="37">
        <v>0.348281696683586</v>
      </c>
      <c r="AG460" s="37">
        <v>0.351698608906759</v>
      </c>
      <c r="AH460" s="37">
        <v>0.357683965202811</v>
      </c>
      <c r="AI460" s="37">
        <v>0.367202270809449</v>
      </c>
      <c r="AJ460" s="37">
        <v>0.369784992975594</v>
      </c>
      <c r="AK460" s="37">
        <v>0.37711107728053</v>
      </c>
      <c r="AL460" s="37">
        <v>0.383108256506714</v>
      </c>
      <c r="AM460" s="37">
        <v>0.389134358281745</v>
      </c>
      <c r="AN460" s="37">
        <v>0.391928523827272</v>
      </c>
      <c r="AO460" s="37">
        <v>0.393089735409288</v>
      </c>
      <c r="AP460" s="37">
        <v>0.393722463695987</v>
      </c>
      <c r="AQ460" s="37">
        <v>0.398651506793304</v>
      </c>
      <c r="AR460" s="37">
        <v>0.401455545589015</v>
      </c>
      <c r="AS460" s="46"/>
      <c r="AT460" s="49"/>
    </row>
    <row r="461" s="66" customFormat="1" ht="14.5" customHeight="1">
      <c r="I461" t="s" s="34">
        <v>292</v>
      </c>
      <c r="J461" s="137">
        <f>SUM(J455:J460)</f>
        <v>3.32847087816291</v>
      </c>
      <c r="K461" s="137">
        <f>SUM(K455:K460)</f>
        <v>3.42049506364934</v>
      </c>
      <c r="L461" s="137">
        <f>SUM(L455:L460)</f>
        <v>3.50692106496183</v>
      </c>
      <c r="M461" s="137">
        <f>SUM(M455:M460)</f>
        <v>3.59709435450084</v>
      </c>
      <c r="N461" s="137">
        <f>SUM(N455:N460)</f>
        <v>3.54633932831233</v>
      </c>
      <c r="O461" s="137">
        <f>SUM(O455:O460)</f>
        <v>3.62568370687168</v>
      </c>
      <c r="P461" s="137">
        <f>SUM(P455:P460)</f>
        <v>3.69440969407066</v>
      </c>
      <c r="Q461" s="137">
        <f>SUM(Q455:Q460)</f>
        <v>3.76824583336068</v>
      </c>
      <c r="R461" s="137">
        <f>SUM(R455:R460)</f>
        <v>3.79960573584503</v>
      </c>
      <c r="S461" s="137">
        <f>SUM(S455:S460)</f>
        <v>3.83171335976868</v>
      </c>
      <c r="T461" s="137">
        <f>SUM(T455:T460)</f>
        <v>3.85206643005702</v>
      </c>
      <c r="U461" s="137">
        <f>SUM(U455:U460)</f>
        <v>3.86106723683327</v>
      </c>
      <c r="V461" s="137">
        <f>SUM(V455:V460)</f>
        <v>3.87160761565481</v>
      </c>
      <c r="W461" s="137">
        <f>SUM(W455:W460)</f>
        <v>3.79416358747078</v>
      </c>
      <c r="X461" s="137">
        <f>SUM(X455:X460)</f>
        <v>3.82057874567717</v>
      </c>
      <c r="Y461" s="137">
        <f>SUM(Y455:Y460)</f>
        <v>3.80488135048753</v>
      </c>
      <c r="Z461" s="137">
        <f>SUM(Z455:Z460)</f>
        <v>3.76305602994079</v>
      </c>
      <c r="AA461" s="137">
        <f>SUM(AA455:AA460)</f>
        <v>3.73443646726568</v>
      </c>
      <c r="AB461" s="137">
        <f>SUM(AB455:AB460)</f>
        <v>3.68544047516943</v>
      </c>
      <c r="AC461" s="137">
        <f>SUM(AC455:AC460)</f>
        <v>3.62618735279367</v>
      </c>
      <c r="AD461" s="137">
        <f>SUM(AD455:AD460)</f>
        <v>3.59028805986884</v>
      </c>
      <c r="AE461" s="137">
        <f>SUM(AE455:AE460)</f>
        <v>3.48910506757455</v>
      </c>
      <c r="AF461" s="137">
        <f>SUM(AF455:AF460)</f>
        <v>3.42253383904889</v>
      </c>
      <c r="AG461" s="137">
        <f>SUM(AG455:AG460)</f>
        <v>3.37102180395415</v>
      </c>
      <c r="AH461" s="137">
        <f>SUM(AH455:AH460)</f>
        <v>3.33156008748016</v>
      </c>
      <c r="AI461" s="137">
        <f>SUM(AI455:AI460)</f>
        <v>3.29405686340037</v>
      </c>
      <c r="AJ461" s="137">
        <f>SUM(AJ455:AJ460)</f>
        <v>3.26351431661624</v>
      </c>
      <c r="AK461" s="137">
        <f>SUM(AK455:AK460)</f>
        <v>3.22724288368981</v>
      </c>
      <c r="AL461" s="137">
        <f>SUM(AL455:AL460)</f>
        <v>3.18222576759866</v>
      </c>
      <c r="AM461" s="137">
        <f>SUM(AM455:AM460)</f>
        <v>3.14986317780032</v>
      </c>
      <c r="AN461" s="137">
        <f>SUM(AN455:AN460)</f>
        <v>3.1151835588578</v>
      </c>
      <c r="AO461" s="137">
        <f>SUM(AO455:AO460)</f>
        <v>3.07575561591732</v>
      </c>
      <c r="AP461" s="137">
        <f>SUM(AP455:AP460)</f>
        <v>3.03905288728766</v>
      </c>
      <c r="AQ461" s="137">
        <f>SUM(AQ455:AQ460)</f>
        <v>3.02314257436503</v>
      </c>
      <c r="AR461" s="137">
        <f>SUM(AR455:AR460)</f>
        <v>3.00908558645865</v>
      </c>
      <c r="AS461" s="46"/>
      <c r="AT461" s="49"/>
    </row>
    <row r="462" s="66" customFormat="1" ht="14.5" customHeight="1">
      <c r="AQ462" s="37"/>
    </row>
    <row r="463" s="66" customFormat="1" ht="14.5" customHeight="1">
      <c r="AQ463" s="37"/>
      <c r="AR463" s="46"/>
    </row>
    <row r="464" s="66" customFormat="1" ht="14.5" customHeight="1">
      <c r="AQ464" s="37"/>
      <c r="AR464" s="46"/>
    </row>
    <row r="466" s="66" customFormat="1" ht="14.5" customHeight="1"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</row>
    <row r="467" s="66" customFormat="1" ht="14.5" customHeight="1"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</row>
    <row r="468" s="66" customFormat="1" ht="14.5" customHeight="1"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</row>
    <row r="469" s="66" customFormat="1" ht="14.5" customHeight="1"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</row>
    <row r="474" s="68" customFormat="1" ht="14.5" customHeight="1">
      <c r="A474" t="s" s="33">
        <v>129</v>
      </c>
      <c r="B474" t="s" s="21">
        <v>458</v>
      </c>
    </row>
    <row r="476" s="66" customFormat="1" ht="14.5" customHeight="1">
      <c r="I476" t="s" s="34">
        <v>164</v>
      </c>
    </row>
    <row r="477" s="66" customFormat="1" ht="14.5" customHeight="1">
      <c r="J477" s="51">
        <v>1990</v>
      </c>
      <c r="K477" s="51">
        <v>1991</v>
      </c>
      <c r="L477" s="51">
        <v>1992</v>
      </c>
      <c r="M477" s="51">
        <v>1993</v>
      </c>
      <c r="N477" s="51">
        <v>1994</v>
      </c>
      <c r="O477" s="51">
        <v>1995</v>
      </c>
      <c r="P477" s="51">
        <v>1996</v>
      </c>
      <c r="Q477" s="51">
        <v>1997</v>
      </c>
      <c r="R477" s="51">
        <v>1998</v>
      </c>
      <c r="S477" s="51">
        <v>1999</v>
      </c>
      <c r="T477" s="51">
        <v>2000</v>
      </c>
      <c r="U477" s="51">
        <v>2001</v>
      </c>
      <c r="V477" s="51">
        <v>2002</v>
      </c>
      <c r="W477" s="51">
        <v>2003</v>
      </c>
      <c r="X477" s="51">
        <v>2004</v>
      </c>
      <c r="Y477" s="51">
        <v>2005</v>
      </c>
      <c r="Z477" s="51">
        <v>2006</v>
      </c>
      <c r="AA477" s="51">
        <v>2007</v>
      </c>
      <c r="AB477" s="51">
        <v>2008</v>
      </c>
      <c r="AC477" s="51">
        <v>2009</v>
      </c>
      <c r="AD477" s="51">
        <v>2010</v>
      </c>
      <c r="AE477" s="51">
        <v>2011</v>
      </c>
      <c r="AF477" s="51">
        <v>2012</v>
      </c>
      <c r="AG477" s="51">
        <v>2013</v>
      </c>
      <c r="AH477" s="51">
        <v>2014</v>
      </c>
      <c r="AI477" s="51">
        <v>2015</v>
      </c>
      <c r="AJ477" s="51">
        <v>2016</v>
      </c>
      <c r="AK477" s="51">
        <v>2017</v>
      </c>
      <c r="AL477" s="51">
        <v>2018</v>
      </c>
      <c r="AM477" s="51">
        <v>2019</v>
      </c>
      <c r="AN477" s="51">
        <v>2020</v>
      </c>
      <c r="AO477" s="51">
        <v>2021</v>
      </c>
      <c r="AP477" s="51">
        <v>2022</v>
      </c>
      <c r="AQ477" s="51">
        <v>2023</v>
      </c>
      <c r="AR477" s="51">
        <v>2024</v>
      </c>
    </row>
    <row r="478" s="66" customFormat="1" ht="14.5" customHeight="1">
      <c r="I478" t="s" s="21">
        <v>459</v>
      </c>
      <c r="J478" s="37">
        <v>0</v>
      </c>
      <c r="K478" s="37">
        <v>0</v>
      </c>
      <c r="L478" s="37">
        <v>0.00026</v>
      </c>
      <c r="M478" s="37">
        <v>0.00039</v>
      </c>
      <c r="N478" s="37">
        <v>0.0128777342467995</v>
      </c>
      <c r="O478" s="37">
        <v>0.0334485968758217</v>
      </c>
      <c r="P478" s="37">
        <v>0.0737059061220966</v>
      </c>
      <c r="Q478" s="37">
        <v>0.123158719330616</v>
      </c>
      <c r="R478" s="37">
        <v>0.153673222765193</v>
      </c>
      <c r="S478" s="37">
        <v>0.204284055068363</v>
      </c>
      <c r="T478" s="37">
        <v>0.245312157065803</v>
      </c>
      <c r="U478" s="37">
        <v>0.321859936860038</v>
      </c>
      <c r="V478" s="37">
        <v>0.379604887355029</v>
      </c>
      <c r="W478" s="37">
        <v>0.443033185181212</v>
      </c>
      <c r="X478" s="37">
        <v>0.553145681158613</v>
      </c>
      <c r="Y478" s="37">
        <v>0.673140072077087</v>
      </c>
      <c r="Z478" s="37">
        <v>0.773342312026523</v>
      </c>
      <c r="AA478" s="37">
        <v>0.848385212413405</v>
      </c>
      <c r="AB478" s="37">
        <v>0.937378336750324</v>
      </c>
      <c r="AC478" s="37">
        <v>1.0096677341252</v>
      </c>
      <c r="AD478" s="37">
        <v>1.03719383187011</v>
      </c>
      <c r="AE478" s="37">
        <v>1.08435776828858</v>
      </c>
      <c r="AF478" s="37">
        <v>1.12040115538564</v>
      </c>
      <c r="AG478" s="37">
        <v>1.16364078022957</v>
      </c>
      <c r="AH478" s="37">
        <v>1.20351690887856</v>
      </c>
      <c r="AI478" s="37">
        <v>1.22196158099937</v>
      </c>
      <c r="AJ478" s="37">
        <v>1.24224980871675</v>
      </c>
      <c r="AK478" s="37">
        <v>1.27660252023759</v>
      </c>
      <c r="AL478" s="37">
        <v>1.30748700750213</v>
      </c>
      <c r="AM478" s="37">
        <v>1.31948768808046</v>
      </c>
      <c r="AN478" s="37">
        <v>1.32186296882084</v>
      </c>
      <c r="AO478" s="37">
        <v>1.59055387952808</v>
      </c>
      <c r="AP478" s="37">
        <v>1.47398892381822</v>
      </c>
      <c r="AQ478" s="37">
        <v>1.11861703242077</v>
      </c>
      <c r="AR478" s="37">
        <v>1.04282383859384</v>
      </c>
      <c r="AS478" s="37"/>
      <c r="AT478" s="37"/>
      <c r="AU478" s="46"/>
      <c r="AX478" s="37"/>
      <c r="AY478" s="46"/>
    </row>
    <row r="479" s="66" customFormat="1" ht="14.5" customHeight="1">
      <c r="I479" t="s" s="21">
        <v>460</v>
      </c>
      <c r="J479" s="37">
        <v>0.818008116</v>
      </c>
      <c r="K479" s="37">
        <v>0.812466624</v>
      </c>
      <c r="L479" s="37">
        <v>0.415353</v>
      </c>
      <c r="M479" s="37">
        <v>0.188988</v>
      </c>
      <c r="N479" s="37">
        <v>0.167424</v>
      </c>
      <c r="O479" s="37">
        <v>0.138604</v>
      </c>
      <c r="P479" s="37">
        <v>0.227003</v>
      </c>
      <c r="Q479" s="37">
        <v>0.1953606</v>
      </c>
      <c r="R479" s="37">
        <v>0.110582633333333</v>
      </c>
      <c r="S479" s="37">
        <v>0.08548353333333331</v>
      </c>
      <c r="T479" s="37">
        <v>0.0845322333333333</v>
      </c>
      <c r="U479" s="37">
        <v>0.0634971</v>
      </c>
      <c r="V479" s="37">
        <v>0.0770247</v>
      </c>
      <c r="W479" s="37">
        <v>0.115767</v>
      </c>
      <c r="X479" s="37">
        <v>0.09006749999999999</v>
      </c>
      <c r="Y479" s="37">
        <v>0.0623916</v>
      </c>
      <c r="Z479" s="37">
        <v>0.09708749999999999</v>
      </c>
      <c r="AA479" s="37">
        <v>0.0436848</v>
      </c>
      <c r="AB479" s="37">
        <v>0.0412128</v>
      </c>
      <c r="AC479" s="37">
        <v>0.0486138</v>
      </c>
      <c r="AD479" s="37">
        <v>0.04277376</v>
      </c>
      <c r="AE479" s="37">
        <v>0.03161107026658</v>
      </c>
      <c r="AF479" s="37">
        <v>0.042680956069072</v>
      </c>
      <c r="AG479" s="37">
        <v>0.04327780418196</v>
      </c>
      <c r="AH479" s="37">
        <v>0.0660154191427077</v>
      </c>
      <c r="AI479" s="37">
        <v>0.0526841478216308</v>
      </c>
      <c r="AJ479" s="37">
        <v>0.045331091349704</v>
      </c>
      <c r="AK479" s="37">
        <v>0.0543680655</v>
      </c>
      <c r="AL479" s="37">
        <v>0.065103999107936</v>
      </c>
      <c r="AM479" s="37">
        <v>0.080153760544</v>
      </c>
      <c r="AN479" s="37">
        <v>0.07906034362608</v>
      </c>
      <c r="AO479" s="37">
        <v>0.045582774394</v>
      </c>
      <c r="AP479" s="37">
        <v>0.05093429877116</v>
      </c>
      <c r="AQ479" s="37">
        <v>0.060908333304</v>
      </c>
      <c r="AR479" s="37">
        <v>0.0780514653116</v>
      </c>
      <c r="AT479" s="37"/>
      <c r="AU479" s="46"/>
    </row>
    <row r="480" s="66" customFormat="1" ht="14.5" customHeight="1">
      <c r="I480" t="s" s="21">
        <v>461</v>
      </c>
      <c r="J480" s="37">
        <v>0.020586</v>
      </c>
      <c r="K480" s="37">
        <v>0.0215025</v>
      </c>
      <c r="L480" s="37">
        <v>0.022577625</v>
      </c>
      <c r="M480" s="37">
        <v>0.023389256250</v>
      </c>
      <c r="N480" s="37">
        <v>0.0241498190625</v>
      </c>
      <c r="O480" s="37">
        <v>0.025165785015625</v>
      </c>
      <c r="P480" s="37">
        <v>0.0254041742664063</v>
      </c>
      <c r="Q480" s="37">
        <v>0.0263700579797266</v>
      </c>
      <c r="R480" s="37">
        <v>0.0256205608787129</v>
      </c>
      <c r="S480" s="37">
        <v>0.0253188639226485</v>
      </c>
      <c r="T480" s="37">
        <v>0.0201648088599615</v>
      </c>
      <c r="U480" s="37">
        <v>0.0206518960851806</v>
      </c>
      <c r="V480" s="37">
        <v>0.0240332599491806</v>
      </c>
      <c r="W480" s="37">
        <v>0.0259606545872895</v>
      </c>
      <c r="X480" s="37">
        <v>0.029803605496483</v>
      </c>
      <c r="Y480" s="37">
        <v>0.0261937743515977</v>
      </c>
      <c r="Z480" s="37">
        <v>0.0216920162074965</v>
      </c>
      <c r="AA480" s="37">
        <v>0.020484810358297</v>
      </c>
      <c r="AB480" s="37">
        <v>0.0199350310447765</v>
      </c>
      <c r="AC480" s="37">
        <v>0.0232279862453543</v>
      </c>
      <c r="AD480" s="37">
        <v>0.0235386577422939</v>
      </c>
      <c r="AE480" s="37">
        <v>0.0195212643895132</v>
      </c>
      <c r="AF480" s="37">
        <v>0.0215409432458048</v>
      </c>
      <c r="AG480" s="37">
        <v>0.0187433088221043</v>
      </c>
      <c r="AH480" s="37">
        <v>0.0173166395761688</v>
      </c>
      <c r="AI480" s="37">
        <v>0.0169700906411755</v>
      </c>
      <c r="AJ480" s="37">
        <v>0.0178960670921771</v>
      </c>
      <c r="AK480" s="37">
        <v>0.0152438286714182</v>
      </c>
      <c r="AL480" s="37">
        <v>0.0151604660564853</v>
      </c>
      <c r="AM480" s="37">
        <v>0.0164814114720125</v>
      </c>
      <c r="AN480" s="37">
        <v>0.0170090293649679</v>
      </c>
      <c r="AO480" s="37">
        <v>0.0160331030560854</v>
      </c>
      <c r="AP480" s="37">
        <v>0.0193767271944567</v>
      </c>
      <c r="AQ480" s="37">
        <v>0.0166134698094158</v>
      </c>
      <c r="AR480" s="37">
        <v>0.0140001296064028</v>
      </c>
      <c r="AT480" s="37"/>
      <c r="AU480" s="46"/>
    </row>
    <row r="481" s="66" customFormat="1" ht="14.5" customHeight="1">
      <c r="AJ481" s="79"/>
      <c r="AK481" s="79"/>
      <c r="AL481" s="79"/>
      <c r="AM481" s="79"/>
      <c r="AN481" s="79"/>
      <c r="AO481" s="79"/>
      <c r="AP481" s="79"/>
      <c r="AQ481" s="79"/>
      <c r="AR481" s="79"/>
      <c r="AT481" s="37"/>
      <c r="AU481" s="46"/>
      <c r="AV481" s="37"/>
    </row>
    <row r="482" s="66" customFormat="1" ht="14.5" customHeight="1">
      <c r="AR482" s="79"/>
    </row>
    <row r="483" s="66" customFormat="1" ht="14.5" customHeight="1"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79"/>
    </row>
    <row r="484" s="66" customFormat="1" ht="14.5" customHeight="1"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79"/>
    </row>
    <row r="485" s="66" customFormat="1" ht="14.5" customHeight="1"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</row>
    <row r="487" s="66" customFormat="1" ht="14.5" customHeight="1"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</row>
    <row r="488" s="66" customFormat="1" ht="14.5" customHeight="1"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</row>
    <row r="489" s="66" customFormat="1" ht="14.5" customHeight="1"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</row>
    <row r="492" s="68" customFormat="1" ht="14.5" customHeight="1">
      <c r="A492" t="s" s="33">
        <v>131</v>
      </c>
      <c r="B492" t="s" s="21">
        <v>79</v>
      </c>
    </row>
    <row r="494" s="66" customFormat="1" ht="14.5" customHeight="1">
      <c r="I494" t="s" s="34">
        <v>164</v>
      </c>
    </row>
    <row r="495" s="66" customFormat="1" ht="14.5" customHeight="1">
      <c r="J495" s="51">
        <v>1990</v>
      </c>
      <c r="K495" s="51">
        <v>1991</v>
      </c>
      <c r="L495" s="51">
        <v>1992</v>
      </c>
      <c r="M495" s="51">
        <v>1993</v>
      </c>
      <c r="N495" s="51">
        <v>1994</v>
      </c>
      <c r="O495" s="51">
        <v>1995</v>
      </c>
      <c r="P495" s="51">
        <v>1996</v>
      </c>
      <c r="Q495" s="51">
        <v>1997</v>
      </c>
      <c r="R495" s="51">
        <v>1998</v>
      </c>
      <c r="S495" s="51">
        <v>1999</v>
      </c>
      <c r="T495" s="51">
        <v>2000</v>
      </c>
      <c r="U495" s="51">
        <v>2001</v>
      </c>
      <c r="V495" s="51">
        <v>2002</v>
      </c>
      <c r="W495" s="51">
        <v>2003</v>
      </c>
      <c r="X495" s="51">
        <v>2004</v>
      </c>
      <c r="Y495" s="51">
        <v>2005</v>
      </c>
      <c r="Z495" s="51">
        <v>2006</v>
      </c>
      <c r="AA495" s="51">
        <v>2007</v>
      </c>
      <c r="AB495" s="51">
        <v>2008</v>
      </c>
      <c r="AC495" s="51">
        <v>2009</v>
      </c>
      <c r="AD495" s="51">
        <v>2010</v>
      </c>
      <c r="AE495" s="51">
        <v>2011</v>
      </c>
      <c r="AF495" s="51">
        <v>2012</v>
      </c>
      <c r="AG495" s="51">
        <v>2013</v>
      </c>
      <c r="AH495" s="51">
        <v>2014</v>
      </c>
      <c r="AI495" s="51">
        <v>2015</v>
      </c>
      <c r="AJ495" s="51">
        <v>2016</v>
      </c>
      <c r="AK495" s="51">
        <v>2017</v>
      </c>
      <c r="AL495" s="51">
        <v>2018</v>
      </c>
      <c r="AM495" s="51">
        <v>2019</v>
      </c>
      <c r="AN495" s="51">
        <v>2020</v>
      </c>
      <c r="AO495" s="51">
        <v>2021</v>
      </c>
      <c r="AP495" s="51">
        <v>2022</v>
      </c>
      <c r="AQ495" s="51">
        <v>2023</v>
      </c>
      <c r="AR495" s="51">
        <v>2024</v>
      </c>
    </row>
    <row r="496" s="66" customFormat="1" ht="14.5" customHeight="1">
      <c r="I496" t="s" s="21">
        <v>339</v>
      </c>
      <c r="J496" s="37">
        <v>0</v>
      </c>
      <c r="K496" s="37">
        <v>0</v>
      </c>
      <c r="L496" s="37">
        <v>0.00026</v>
      </c>
      <c r="M496" s="37">
        <v>0.00039</v>
      </c>
      <c r="N496" s="37">
        <v>0.0110032723056159</v>
      </c>
      <c r="O496" s="37">
        <v>0.0299468346878044</v>
      </c>
      <c r="P496" s="37">
        <v>0.0664931246847569</v>
      </c>
      <c r="Q496" s="37">
        <v>0.100472062035552</v>
      </c>
      <c r="R496" s="37">
        <v>0.13917910193641</v>
      </c>
      <c r="S496" s="37">
        <v>0.14965096396016</v>
      </c>
      <c r="T496" s="37">
        <v>0.164044301457062</v>
      </c>
      <c r="U496" s="37">
        <v>0.186213518089627</v>
      </c>
      <c r="V496" s="37">
        <v>0.206531595741818</v>
      </c>
      <c r="W496" s="37">
        <v>0.23504044947303</v>
      </c>
      <c r="X496" s="37">
        <v>0.289558330258855</v>
      </c>
      <c r="Y496" s="37">
        <v>0.364812733978969</v>
      </c>
      <c r="Z496" s="37">
        <v>0.441369007290145</v>
      </c>
      <c r="AA496" s="37">
        <v>0.435093384224755</v>
      </c>
      <c r="AB496" s="37">
        <v>0.47515966686645</v>
      </c>
      <c r="AC496" s="37">
        <v>0.535997543445064</v>
      </c>
      <c r="AD496" s="37">
        <v>0.562018391448761</v>
      </c>
      <c r="AE496" s="37">
        <v>0.547076608557979</v>
      </c>
      <c r="AF496" s="37">
        <v>0.554902504629306</v>
      </c>
      <c r="AG496" s="37">
        <v>0.566631578521566</v>
      </c>
      <c r="AH496" s="37">
        <v>0.611287695951341</v>
      </c>
      <c r="AI496" s="37">
        <v>0.574555304131693</v>
      </c>
      <c r="AJ496" s="37">
        <v>0.554181923206653</v>
      </c>
      <c r="AK496" s="37">
        <v>0.5838990417458571</v>
      </c>
      <c r="AL496" s="37">
        <v>0.586899113238897</v>
      </c>
      <c r="AM496" s="37">
        <v>0.5261542556425221</v>
      </c>
      <c r="AN496" s="37">
        <v>0.548445506222162</v>
      </c>
      <c r="AO496" s="37">
        <v>0.5161043509764111</v>
      </c>
      <c r="AP496" s="37">
        <v>0.489376284854194</v>
      </c>
      <c r="AQ496" s="49">
        <v>0.415512769595494</v>
      </c>
      <c r="AR496" s="49">
        <v>0.357469156012502</v>
      </c>
      <c r="AT496" s="49"/>
      <c r="AU496" s="46"/>
      <c r="AV496" s="49"/>
    </row>
    <row r="497" s="66" customFormat="1" ht="14.5" customHeight="1">
      <c r="I497" t="s" s="21">
        <v>462</v>
      </c>
      <c r="J497" s="37">
        <v>0</v>
      </c>
      <c r="K497" s="37">
        <v>0</v>
      </c>
      <c r="L497" s="37">
        <v>0</v>
      </c>
      <c r="M497" s="37">
        <v>0</v>
      </c>
      <c r="N497" s="37">
        <v>0.000128632327489756</v>
      </c>
      <c r="O497" s="37">
        <v>0.000524846418644018</v>
      </c>
      <c r="P497" s="37">
        <v>0.000591883111223443</v>
      </c>
      <c r="Q497" s="37">
        <v>0.000662813462553667</v>
      </c>
      <c r="R497" s="37">
        <v>0.000735819511093189</v>
      </c>
      <c r="S497" s="37">
        <v>0.000829026817844228</v>
      </c>
      <c r="T497" s="37">
        <v>0.000901182011227111</v>
      </c>
      <c r="U497" s="37">
        <v>0.0009893250966388201</v>
      </c>
      <c r="V497" s="37">
        <v>0.00105097798359321</v>
      </c>
      <c r="W497" s="37">
        <v>0.00116099797780933</v>
      </c>
      <c r="X497" s="37">
        <v>0.00142176663838919</v>
      </c>
      <c r="Y497" s="37">
        <v>0.00210107679198276</v>
      </c>
      <c r="Z497" s="37">
        <v>0.00252588858595814</v>
      </c>
      <c r="AA497" s="37">
        <v>0.00347577006144336</v>
      </c>
      <c r="AB497" s="37">
        <v>0.00458128542555726</v>
      </c>
      <c r="AC497" s="37">
        <v>0.00519196838934766</v>
      </c>
      <c r="AD497" s="37">
        <v>0.00637578588907711</v>
      </c>
      <c r="AE497" s="37">
        <v>0.00846903934916113</v>
      </c>
      <c r="AF497" s="37">
        <v>0.00908558741444365</v>
      </c>
      <c r="AG497" s="37">
        <v>0.0113013926556835</v>
      </c>
      <c r="AH497" s="37">
        <v>0.0133663065668184</v>
      </c>
      <c r="AI497" s="37">
        <v>0.0160452018971534</v>
      </c>
      <c r="AJ497" s="37">
        <v>0.0173557441257312</v>
      </c>
      <c r="AK497" s="37">
        <v>0.0190716759511678</v>
      </c>
      <c r="AL497" s="37">
        <v>0.0220324545446274</v>
      </c>
      <c r="AM497" s="37">
        <v>0.0220478615521649</v>
      </c>
      <c r="AN497" s="37">
        <v>0.0273226795869405</v>
      </c>
      <c r="AO497" s="37">
        <v>0.0284282439159869</v>
      </c>
      <c r="AP497" s="37">
        <v>0.0302293357999876</v>
      </c>
      <c r="AQ497" s="49">
        <v>0.0303283379494751</v>
      </c>
      <c r="AR497" s="49">
        <v>0.0314701419642685</v>
      </c>
      <c r="AT497" s="49"/>
      <c r="AU497" s="46"/>
    </row>
    <row r="498" s="66" customFormat="1" ht="14.5" customHeight="1">
      <c r="I498" t="s" s="21">
        <v>341</v>
      </c>
      <c r="J498" s="37">
        <v>0</v>
      </c>
      <c r="K498" s="37">
        <v>0</v>
      </c>
      <c r="L498" s="37">
        <v>0</v>
      </c>
      <c r="M498" s="37">
        <v>0</v>
      </c>
      <c r="N498" s="37">
        <v>0.001070756</v>
      </c>
      <c r="O498" s="37">
        <v>0.003503056</v>
      </c>
      <c r="P498" s="37">
        <v>0.006435856</v>
      </c>
      <c r="Q498" s="37">
        <v>0.009368656</v>
      </c>
      <c r="R498" s="37">
        <v>0.012918956</v>
      </c>
      <c r="S498" s="37">
        <v>0.021160364</v>
      </c>
      <c r="T498" s="37">
        <v>0.026454308</v>
      </c>
      <c r="U498" s="37">
        <v>0.031185668</v>
      </c>
      <c r="V498" s="37">
        <v>0.04228465</v>
      </c>
      <c r="W498" s="37">
        <v>0.05793465</v>
      </c>
      <c r="X498" s="37">
        <v>0.07322065</v>
      </c>
      <c r="Y498" s="37">
        <v>0.078642</v>
      </c>
      <c r="Z498" s="37">
        <v>0.078642</v>
      </c>
      <c r="AA498" s="37">
        <v>0.078642</v>
      </c>
      <c r="AB498" s="37">
        <v>0.078642</v>
      </c>
      <c r="AC498" s="37">
        <v>0.078642</v>
      </c>
      <c r="AD498" s="37">
        <v>0.078642</v>
      </c>
      <c r="AE498" s="37">
        <v>0.078642</v>
      </c>
      <c r="AF498" s="37">
        <v>0.0791191185</v>
      </c>
      <c r="AG498" s="37">
        <v>0.0801905425</v>
      </c>
      <c r="AH498" s="37">
        <v>0.08255939399999999</v>
      </c>
      <c r="AI498" s="37">
        <v>0.0836643</v>
      </c>
      <c r="AJ498" s="37">
        <v>0.08465</v>
      </c>
      <c r="AK498" s="37">
        <v>0.07873579999999999</v>
      </c>
      <c r="AL498" s="37">
        <v>0.0729841</v>
      </c>
      <c r="AM498" s="37">
        <v>0.0660949</v>
      </c>
      <c r="AN498" s="37">
        <v>0.05261397</v>
      </c>
      <c r="AO498" s="37">
        <v>0.04408051</v>
      </c>
      <c r="AP498" s="37">
        <v>0.03554705</v>
      </c>
      <c r="AQ498" s="49">
        <v>0.0247156605</v>
      </c>
      <c r="AR498" s="49">
        <v>0.0199191755</v>
      </c>
      <c r="AT498" s="49"/>
      <c r="AU498" s="46"/>
    </row>
    <row r="499" s="66" customFormat="1" ht="14.5" customHeight="1">
      <c r="I499" t="s" s="21">
        <v>342</v>
      </c>
      <c r="J499" s="37">
        <v>0</v>
      </c>
      <c r="K499" s="37">
        <v>0</v>
      </c>
      <c r="L499" s="37">
        <v>0</v>
      </c>
      <c r="M499" s="37">
        <v>0</v>
      </c>
      <c r="N499" s="37">
        <v>0</v>
      </c>
      <c r="O499" s="37">
        <v>0</v>
      </c>
      <c r="P499" s="37">
        <v>0.000813029790</v>
      </c>
      <c r="Q499" s="37">
        <v>0.002618911290</v>
      </c>
      <c r="R499" s="37">
        <v>0.004619961390</v>
      </c>
      <c r="S499" s="37">
        <v>0.006869407890</v>
      </c>
      <c r="T499" s="37">
        <v>0.010434809325</v>
      </c>
      <c r="U499" s="37">
        <v>0.015114719875</v>
      </c>
      <c r="V499" s="37">
        <v>0.019871980425</v>
      </c>
      <c r="W499" s="37">
        <v>0.025023520975</v>
      </c>
      <c r="X499" s="37">
        <v>0.030723021150</v>
      </c>
      <c r="Y499" s="37">
        <v>0.036681725650</v>
      </c>
      <c r="Z499" s="37">
        <v>0.0421439001616305</v>
      </c>
      <c r="AA499" s="37">
        <v>0.0467169625407099</v>
      </c>
      <c r="AB499" s="37">
        <v>0.0515236703113048</v>
      </c>
      <c r="AC499" s="37">
        <v>0.0551190680432548</v>
      </c>
      <c r="AD499" s="37">
        <v>0.0582238802632519</v>
      </c>
      <c r="AE499" s="37">
        <v>0.0606224876253428</v>
      </c>
      <c r="AF499" s="37">
        <v>0.0623295081646944</v>
      </c>
      <c r="AG499" s="37">
        <v>0.0642230966734548</v>
      </c>
      <c r="AH499" s="37">
        <v>0.0659129598426913</v>
      </c>
      <c r="AI499" s="37">
        <v>0.06911172365552951</v>
      </c>
      <c r="AJ499" s="37">
        <v>0.0686787415917504</v>
      </c>
      <c r="AK499" s="37">
        <v>0.0702372583454971</v>
      </c>
      <c r="AL499" s="37">
        <v>0.0720860263014005</v>
      </c>
      <c r="AM499" s="37">
        <v>0.0680316068511264</v>
      </c>
      <c r="AN499" s="37">
        <v>0.06733528755740251</v>
      </c>
      <c r="AO499" s="37">
        <v>0.0638247853245851</v>
      </c>
      <c r="AP499" s="37">
        <v>0.0614619284531576</v>
      </c>
      <c r="AQ499" s="49">
        <v>0.057282817616713</v>
      </c>
      <c r="AR499" s="49">
        <v>0.0536371442733051</v>
      </c>
      <c r="AT499" s="49"/>
      <c r="AU499" s="46"/>
      <c r="AV499" s="49"/>
    </row>
    <row r="500" s="66" customFormat="1" ht="14.5" customHeight="1">
      <c r="I500" t="s" s="21">
        <v>463</v>
      </c>
      <c r="J500" s="37">
        <v>0</v>
      </c>
      <c r="K500" s="37">
        <v>0</v>
      </c>
      <c r="L500" s="37">
        <v>0</v>
      </c>
      <c r="M500" s="37">
        <v>0</v>
      </c>
      <c r="N500" s="37">
        <v>0.00059198396369385</v>
      </c>
      <c r="O500" s="37">
        <v>0.00595168438838545</v>
      </c>
      <c r="P500" s="37">
        <v>0.00918266923484235</v>
      </c>
      <c r="Q500" s="37">
        <v>0.0162245863396461</v>
      </c>
      <c r="R500" s="37">
        <v>0.0157492718199135</v>
      </c>
      <c r="S500" s="37">
        <v>0.0219031872754548</v>
      </c>
      <c r="T500" s="37">
        <v>0.0304672742655875</v>
      </c>
      <c r="U500" s="37">
        <v>0.0366327452518676</v>
      </c>
      <c r="V500" s="37">
        <v>0.0505184864197778</v>
      </c>
      <c r="W500" s="37">
        <v>0.0588593493670128</v>
      </c>
      <c r="X500" s="37">
        <v>0.0762093111696955</v>
      </c>
      <c r="Y500" s="37">
        <v>0.0910575903851296</v>
      </c>
      <c r="Z500" s="37">
        <v>0.10479591825846</v>
      </c>
      <c r="AA500" s="37">
        <v>0.10680069776183</v>
      </c>
      <c r="AB500" s="37">
        <v>0.118190162269699</v>
      </c>
      <c r="AC500" s="37">
        <v>0.110175773270647</v>
      </c>
      <c r="AD500" s="37">
        <v>0.104679182317416</v>
      </c>
      <c r="AE500" s="37">
        <v>0.123992266242192</v>
      </c>
      <c r="AF500" s="37">
        <v>0.128491778246636</v>
      </c>
      <c r="AG500" s="37">
        <v>0.134827618052225</v>
      </c>
      <c r="AH500" s="37">
        <v>0.146119949742875</v>
      </c>
      <c r="AI500" s="37">
        <v>0.15934544283324</v>
      </c>
      <c r="AJ500" s="37">
        <v>0.164791466040822</v>
      </c>
      <c r="AK500" s="37">
        <v>0.18006166800489</v>
      </c>
      <c r="AL500" s="37">
        <v>0.198965176413137</v>
      </c>
      <c r="AM500" s="37">
        <v>0.197957111283964</v>
      </c>
      <c r="AN500" s="37">
        <v>0.20445316579765</v>
      </c>
      <c r="AO500" s="37">
        <v>0.197146329845848</v>
      </c>
      <c r="AP500" s="37">
        <v>0.208575283467109</v>
      </c>
      <c r="AQ500" s="49">
        <v>0.215376372366221</v>
      </c>
      <c r="AR500" s="49">
        <v>0.199497318581935</v>
      </c>
      <c r="AT500" s="49"/>
      <c r="AU500" s="46"/>
    </row>
    <row r="501" s="66" customFormat="1" ht="14.5" customHeight="1">
      <c r="I501" t="s" s="21">
        <v>464</v>
      </c>
      <c r="J501" s="37">
        <v>0</v>
      </c>
      <c r="K501" s="37">
        <v>0</v>
      </c>
      <c r="L501" s="37">
        <v>0</v>
      </c>
      <c r="M501" s="37">
        <v>0</v>
      </c>
      <c r="N501" s="37">
        <v>0</v>
      </c>
      <c r="O501" s="37">
        <v>0.000288953728276295</v>
      </c>
      <c r="P501" s="37">
        <v>0.00102025821622983</v>
      </c>
      <c r="Q501" s="37">
        <v>0.00217932260624301</v>
      </c>
      <c r="R501" s="37">
        <v>0.00438114110977174</v>
      </c>
      <c r="S501" s="37">
        <v>0.00766307287064435</v>
      </c>
      <c r="T501" s="37">
        <v>0.0109696718088875</v>
      </c>
      <c r="U501" s="37">
        <v>0.0146221342629568</v>
      </c>
      <c r="V501" s="37">
        <v>0.0188439588210041</v>
      </c>
      <c r="W501" s="37">
        <v>0.0229750084330162</v>
      </c>
      <c r="X501" s="37">
        <v>0.0296760430824618</v>
      </c>
      <c r="Y501" s="37">
        <v>0.0366366464498142</v>
      </c>
      <c r="Z501" s="37">
        <v>0.0485042810140323</v>
      </c>
      <c r="AA501" s="37">
        <v>0.108350328084719</v>
      </c>
      <c r="AB501" s="37">
        <v>0.133386260340626</v>
      </c>
      <c r="AC501" s="37">
        <v>0.147321238520014</v>
      </c>
      <c r="AD501" s="37">
        <v>0.149970077226154</v>
      </c>
      <c r="AE501" s="37">
        <v>0.180652641338004</v>
      </c>
      <c r="AF501" s="37">
        <v>0.196474032812839</v>
      </c>
      <c r="AG501" s="37">
        <v>0.216560904196808</v>
      </c>
      <c r="AH501" s="37">
        <v>0.192981067932721</v>
      </c>
      <c r="AI501" s="37">
        <v>0.226125319913559</v>
      </c>
      <c r="AJ501" s="37">
        <v>0.257367643123614</v>
      </c>
      <c r="AK501" s="37">
        <v>0.250270475057613</v>
      </c>
      <c r="AL501" s="37">
        <v>0.263506193340033</v>
      </c>
      <c r="AM501" s="37">
        <v>0.352133743183726</v>
      </c>
      <c r="AN501" s="37">
        <v>0.341302085279635</v>
      </c>
      <c r="AO501" s="37">
        <v>0.665637683287661</v>
      </c>
      <c r="AP501" s="37">
        <v>0.572827195867655</v>
      </c>
      <c r="AQ501" s="49">
        <v>0.299437335934291</v>
      </c>
      <c r="AR501" s="49">
        <v>0.307814632477054</v>
      </c>
      <c r="AT501" s="49"/>
      <c r="AU501" s="46"/>
      <c r="AV501" s="49"/>
    </row>
    <row r="502" s="66" customFormat="1" ht="14.5" customHeight="1">
      <c r="I502" t="s" s="21">
        <v>465</v>
      </c>
      <c r="J502" s="37">
        <v>0</v>
      </c>
      <c r="K502" s="37">
        <v>0</v>
      </c>
      <c r="L502" s="37">
        <v>0</v>
      </c>
      <c r="M502" s="37">
        <v>0</v>
      </c>
      <c r="N502" s="37">
        <v>7.989750000000001e-05</v>
      </c>
      <c r="O502" s="37">
        <v>0.00034555676875</v>
      </c>
      <c r="P502" s="37">
        <v>0.0033953550375</v>
      </c>
      <c r="Q502" s="37">
        <v>0.0083818374619375</v>
      </c>
      <c r="R502" s="37">
        <v>0.0140398659000084</v>
      </c>
      <c r="S502" s="37">
        <v>0.0199146203655083</v>
      </c>
      <c r="T502" s="37">
        <v>0.0257433805550857</v>
      </c>
      <c r="U502" s="37">
        <v>0.0370650622024794</v>
      </c>
      <c r="V502" s="37">
        <v>0.0501989651677672</v>
      </c>
      <c r="W502" s="37">
        <v>0.0579983106375007</v>
      </c>
      <c r="X502" s="37">
        <v>0.0609487674459732</v>
      </c>
      <c r="Y502" s="37">
        <v>0.0631383885663441</v>
      </c>
      <c r="Z502" s="37">
        <v>0.0655665725633149</v>
      </c>
      <c r="AA502" s="37">
        <v>0.0706582187246217</v>
      </c>
      <c r="AB502" s="37">
        <v>0.0788070701918164</v>
      </c>
      <c r="AC502" s="37">
        <v>0.0787812247632266</v>
      </c>
      <c r="AD502" s="37">
        <v>0.07741743114670881</v>
      </c>
      <c r="AE502" s="37">
        <v>0.0847490005367311</v>
      </c>
      <c r="AF502" s="37">
        <v>0.0898313601680409</v>
      </c>
      <c r="AG502" s="37">
        <v>0.08972640243091751</v>
      </c>
      <c r="AH502" s="37">
        <v>0.0910984552723513</v>
      </c>
      <c r="AI502" s="37">
        <v>0.092911104155055</v>
      </c>
      <c r="AJ502" s="37">
        <v>0.0950093619775124</v>
      </c>
      <c r="AK502" s="37">
        <v>0.0941121182640207</v>
      </c>
      <c r="AL502" s="37">
        <v>0.0908000102039182</v>
      </c>
      <c r="AM502" s="37">
        <v>0.0868547669069224</v>
      </c>
      <c r="AN502" s="37">
        <v>0.0801781203336606</v>
      </c>
      <c r="AO502" s="37">
        <v>0.0751211373577452</v>
      </c>
      <c r="AP502" s="37">
        <v>0.07576072742244511</v>
      </c>
      <c r="AQ502" s="49">
        <v>0.0757527549005452</v>
      </c>
      <c r="AR502" s="49">
        <v>0.07280528622674511</v>
      </c>
      <c r="AT502" s="49"/>
      <c r="AU502" s="46"/>
    </row>
    <row r="503" s="66" customFormat="1" ht="14.5" customHeight="1">
      <c r="I503" t="s" s="34">
        <v>292</v>
      </c>
      <c r="J503" s="137">
        <f>SUM(J496:J502)</f>
        <v>0</v>
      </c>
      <c r="K503" s="137">
        <f>SUM(K496:K502)</f>
        <v>0</v>
      </c>
      <c r="L503" s="137">
        <f>SUM(L496:L502)</f>
        <v>0.00026</v>
      </c>
      <c r="M503" s="137">
        <f>SUM(M496:M502)</f>
        <v>0.00039</v>
      </c>
      <c r="N503" s="137">
        <f>SUM(N496:N502)</f>
        <v>0.0128745420967995</v>
      </c>
      <c r="O503" s="137">
        <f>SUM(O496:O502)</f>
        <v>0.0405609319918602</v>
      </c>
      <c r="P503" s="137">
        <f>SUM(P496:P502)</f>
        <v>0.0879321760745525</v>
      </c>
      <c r="Q503" s="137">
        <f>SUM(Q496:Q502)</f>
        <v>0.139908189195932</v>
      </c>
      <c r="R503" s="137">
        <f>SUM(R496:R502)</f>
        <v>0.191624117667197</v>
      </c>
      <c r="S503" s="137">
        <f>SUM(S496:S502)</f>
        <v>0.227990643179612</v>
      </c>
      <c r="T503" s="137">
        <f>SUM(T496:T502)</f>
        <v>0.26901492742285</v>
      </c>
      <c r="U503" s="137">
        <f>SUM(U496:U502)</f>
        <v>0.32182317277857</v>
      </c>
      <c r="V503" s="137">
        <f>SUM(V496:V502)</f>
        <v>0.38930061455896</v>
      </c>
      <c r="W503" s="137">
        <f>SUM(W496:W502)</f>
        <v>0.458992286863369</v>
      </c>
      <c r="X503" s="137">
        <f>SUM(X496:X502)</f>
        <v>0.561757889745375</v>
      </c>
      <c r="Y503" s="137">
        <f>SUM(Y496:Y502)</f>
        <v>0.67307016182224</v>
      </c>
      <c r="Z503" s="137">
        <f>SUM(Z496:Z502)</f>
        <v>0.783547567873541</v>
      </c>
      <c r="AA503" s="137">
        <f>SUM(AA496:AA502)</f>
        <v>0.849737361398079</v>
      </c>
      <c r="AB503" s="137">
        <f>SUM(AB496:AB502)</f>
        <v>0.940290115405453</v>
      </c>
      <c r="AC503" s="137">
        <f>SUM(AC496:AC502)</f>
        <v>1.01122881643155</v>
      </c>
      <c r="AD503" s="137">
        <f>SUM(AD496:AD502)</f>
        <v>1.03732674829137</v>
      </c>
      <c r="AE503" s="137">
        <f>SUM(AE496:AE502)</f>
        <v>1.08420404364941</v>
      </c>
      <c r="AF503" s="137">
        <f>SUM(AF496:AF502)</f>
        <v>1.12023388993596</v>
      </c>
      <c r="AG503" s="137">
        <f>SUM(AG496:AG502)</f>
        <v>1.16346153503065</v>
      </c>
      <c r="AH503" s="137">
        <f>SUM(AH496:AH502)</f>
        <v>1.2033258293088</v>
      </c>
      <c r="AI503" s="137">
        <f>SUM(AI496:AI502)</f>
        <v>1.22175839658623</v>
      </c>
      <c r="AJ503" s="137">
        <f>SUM(AJ496:AJ502)</f>
        <v>1.24203488006608</v>
      </c>
      <c r="AK503" s="137">
        <f>SUM(AK496:AK502)</f>
        <v>1.27638803736905</v>
      </c>
      <c r="AL503" s="137">
        <f>SUM(AL496:AL502)</f>
        <v>1.30727307404201</v>
      </c>
      <c r="AM503" s="137">
        <f>SUM(AM496:AM502)</f>
        <v>1.31927424542043</v>
      </c>
      <c r="AN503" s="137">
        <f>SUM(AN496:AN502)</f>
        <v>1.32165081477745</v>
      </c>
      <c r="AO503" s="137">
        <f>SUM(AO496:AO502)</f>
        <v>1.59034304070824</v>
      </c>
      <c r="AP503" s="137">
        <f>SUM(AP496:AP502)</f>
        <v>1.47377780586455</v>
      </c>
      <c r="AQ503" s="137">
        <f>SUM(AQ496:AQ502)</f>
        <v>1.11840604886274</v>
      </c>
      <c r="AR503" s="137">
        <f>SUM(AR496:AR502)</f>
        <v>1.04261285503581</v>
      </c>
    </row>
    <row r="504" s="66" customFormat="1" ht="14.5" customHeight="1"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</row>
    <row r="505" s="66" customFormat="1" ht="14.5" customHeight="1"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</row>
    <row r="506" s="66" customFormat="1" ht="14.5" customHeight="1"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</row>
    <row r="507" s="66" customFormat="1" ht="14.5" customHeight="1"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</row>
    <row r="508" s="66" customFormat="1" ht="14.5" customHeight="1"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</row>
    <row r="509" s="66" customFormat="1" ht="14.5" customHeight="1"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</row>
    <row r="510" s="68" customFormat="1" ht="14.5" customHeight="1">
      <c r="A510" t="s" s="33">
        <v>133</v>
      </c>
      <c r="B510" t="s" s="21">
        <v>134</v>
      </c>
    </row>
    <row r="512" s="66" customFormat="1" ht="14.5" customHeight="1">
      <c r="I512" t="s" s="34">
        <v>164</v>
      </c>
    </row>
    <row r="513" s="66" customFormat="1" ht="14.5" customHeight="1">
      <c r="J513" s="51">
        <v>1990</v>
      </c>
      <c r="K513" s="51">
        <v>1991</v>
      </c>
      <c r="L513" s="51">
        <v>1992</v>
      </c>
      <c r="M513" s="51">
        <v>1993</v>
      </c>
      <c r="N513" s="51">
        <v>1994</v>
      </c>
      <c r="O513" s="51">
        <v>1995</v>
      </c>
      <c r="P513" s="51">
        <v>1996</v>
      </c>
      <c r="Q513" s="51">
        <v>1997</v>
      </c>
      <c r="R513" s="51">
        <v>1998</v>
      </c>
      <c r="S513" s="51">
        <v>1999</v>
      </c>
      <c r="T513" s="51">
        <v>2000</v>
      </c>
      <c r="U513" s="51">
        <v>2001</v>
      </c>
      <c r="V513" s="51">
        <v>2002</v>
      </c>
      <c r="W513" s="51">
        <v>2003</v>
      </c>
      <c r="X513" s="51">
        <v>2004</v>
      </c>
      <c r="Y513" s="51">
        <v>2005</v>
      </c>
      <c r="Z513" s="51">
        <v>2006</v>
      </c>
      <c r="AA513" s="51">
        <v>2007</v>
      </c>
      <c r="AB513" s="51">
        <v>2008</v>
      </c>
      <c r="AC513" s="51">
        <v>2009</v>
      </c>
      <c r="AD513" s="51">
        <v>2010</v>
      </c>
      <c r="AE513" s="51">
        <v>2011</v>
      </c>
      <c r="AF513" s="51">
        <v>2012</v>
      </c>
      <c r="AG513" s="51">
        <v>2013</v>
      </c>
      <c r="AH513" s="51">
        <v>2014</v>
      </c>
      <c r="AI513" s="51">
        <v>2015</v>
      </c>
      <c r="AJ513" s="51">
        <v>2016</v>
      </c>
      <c r="AK513" s="51">
        <v>2017</v>
      </c>
      <c r="AL513" s="51">
        <v>2018</v>
      </c>
      <c r="AM513" s="51">
        <v>2019</v>
      </c>
      <c r="AN513" s="51">
        <v>2020</v>
      </c>
      <c r="AO513" s="51">
        <v>2021</v>
      </c>
      <c r="AP513" s="51">
        <v>2022</v>
      </c>
      <c r="AQ513" s="51">
        <v>2023</v>
      </c>
      <c r="AR513" s="51">
        <v>2024</v>
      </c>
    </row>
    <row r="514" s="66" customFormat="1" ht="14.5" customHeight="1">
      <c r="I514" t="s" s="21">
        <v>466</v>
      </c>
      <c r="J514" s="37">
        <v>0</v>
      </c>
      <c r="K514" s="37">
        <v>0</v>
      </c>
      <c r="L514" s="37">
        <v>3.9e-05</v>
      </c>
      <c r="M514" s="37">
        <v>0.000156</v>
      </c>
      <c r="N514" s="37">
        <v>0.00173513587296401</v>
      </c>
      <c r="O514" s="37">
        <v>0.00354909525015549</v>
      </c>
      <c r="P514" s="37">
        <v>0.00468346908284568</v>
      </c>
      <c r="Q514" s="37">
        <v>0.00365963260004431</v>
      </c>
      <c r="R514" s="37">
        <v>0.00638837478063261</v>
      </c>
      <c r="S514" s="37">
        <v>0.00592621738617376</v>
      </c>
      <c r="T514" s="37">
        <v>0.00645421552967417</v>
      </c>
      <c r="U514" s="37">
        <v>0.00585839784252795</v>
      </c>
      <c r="V514" s="37">
        <v>0.00748341967889787</v>
      </c>
      <c r="W514" s="37">
        <v>0.0103895024607249</v>
      </c>
      <c r="X514" s="37">
        <v>0.0104518983378171</v>
      </c>
      <c r="Y514" s="37">
        <v>0.0109871161396479</v>
      </c>
      <c r="Z514" s="37">
        <v>0.0056863760125488</v>
      </c>
      <c r="AA514" s="37">
        <v>0.00450589988983247</v>
      </c>
      <c r="AB514" s="37">
        <v>0.00670054310435558</v>
      </c>
      <c r="AC514" s="37">
        <v>0.00640419420597185</v>
      </c>
      <c r="AD514" s="37">
        <v>0.00865969876217027</v>
      </c>
      <c r="AE514" s="37">
        <v>0.00637264310483147</v>
      </c>
      <c r="AF514" s="37">
        <v>0.00732390935551967</v>
      </c>
      <c r="AG514" s="37">
        <v>0.009252135617331011</v>
      </c>
      <c r="AH514" s="37">
        <v>0.0111082159517616</v>
      </c>
      <c r="AI514" s="37">
        <v>0.008650976997823129</v>
      </c>
      <c r="AJ514" s="37">
        <v>0.00786998672134424</v>
      </c>
      <c r="AK514" s="37">
        <v>0.00598937601269616</v>
      </c>
      <c r="AL514" s="37">
        <v>0.00518336465064542</v>
      </c>
      <c r="AM514" s="37">
        <v>0.00659753502057403</v>
      </c>
      <c r="AN514" s="37">
        <v>0.00373582212632867</v>
      </c>
      <c r="AO514" s="37">
        <v>0.00315217202147104</v>
      </c>
      <c r="AP514" s="37">
        <v>0.00198675677865669</v>
      </c>
      <c r="AQ514" s="37">
        <v>0.00204950165445601</v>
      </c>
      <c r="AR514" s="37">
        <v>0.00207419621250101</v>
      </c>
      <c r="AT514" s="46"/>
    </row>
    <row r="515" s="66" customFormat="1" ht="14.5" customHeight="1">
      <c r="I515" t="s" s="21">
        <v>467</v>
      </c>
      <c r="J515" s="37">
        <v>0</v>
      </c>
      <c r="K515" s="37">
        <v>0</v>
      </c>
      <c r="L515" s="37">
        <v>0.000221</v>
      </c>
      <c r="M515" s="37">
        <v>0.000234</v>
      </c>
      <c r="N515" s="37">
        <v>0.0111375067288355</v>
      </c>
      <c r="O515" s="37">
        <v>0.0295493353617047</v>
      </c>
      <c r="P515" s="37">
        <v>0.06799701098170691</v>
      </c>
      <c r="Q515" s="37">
        <v>0.116265887270888</v>
      </c>
      <c r="R515" s="37">
        <v>0.144328294765731</v>
      </c>
      <c r="S515" s="37">
        <v>0.193963312063537</v>
      </c>
      <c r="T515" s="37">
        <v>0.228105038669037</v>
      </c>
      <c r="U515" s="37">
        <v>0.298698280800346</v>
      </c>
      <c r="V515" s="37">
        <v>0.35532647194546</v>
      </c>
      <c r="W515" s="37">
        <v>0.411117603661166</v>
      </c>
      <c r="X515" s="37">
        <v>0.518329638547024</v>
      </c>
      <c r="Y515" s="37">
        <v>0.625219425472896</v>
      </c>
      <c r="Z515" s="37">
        <v>0.714460731448716</v>
      </c>
      <c r="AA515" s="37">
        <v>0.77418488437886</v>
      </c>
      <c r="AB515" s="37">
        <v>0.838908606185661</v>
      </c>
      <c r="AC515" s="37">
        <v>0.900666468364626</v>
      </c>
      <c r="AD515" s="37">
        <v>0.918626113354318</v>
      </c>
      <c r="AE515" s="37">
        <v>0.934383577350458</v>
      </c>
      <c r="AF515" s="37">
        <v>0.9544451418258</v>
      </c>
      <c r="AG515" s="37">
        <v>0.957014617529059</v>
      </c>
      <c r="AH515" s="37">
        <v>0.962191443385059</v>
      </c>
      <c r="AI515" s="37">
        <v>0.8891338851288541</v>
      </c>
      <c r="AJ515" s="37">
        <v>0.931983551733728</v>
      </c>
      <c r="AK515" s="37">
        <v>0.888169565048839</v>
      </c>
      <c r="AL515" s="37">
        <v>0.776236580800114</v>
      </c>
      <c r="AM515" s="37">
        <v>0.888913013422774</v>
      </c>
      <c r="AN515" s="37">
        <v>0.779084839354697</v>
      </c>
      <c r="AO515" s="37">
        <v>0.748746612848211</v>
      </c>
      <c r="AP515" s="37">
        <v>0.704176415701676</v>
      </c>
      <c r="AQ515" s="37">
        <v>0.643338082979199</v>
      </c>
      <c r="AR515" s="37">
        <v>0.592801555902004</v>
      </c>
      <c r="AT515" s="46"/>
    </row>
    <row r="516" s="66" customFormat="1" ht="14.5" customHeight="1">
      <c r="I516" t="s" s="21">
        <v>468</v>
      </c>
      <c r="J516" s="37">
        <v>0</v>
      </c>
      <c r="K516" s="37">
        <v>0</v>
      </c>
      <c r="L516" s="37">
        <v>0</v>
      </c>
      <c r="M516" s="37">
        <v>0</v>
      </c>
      <c r="N516" s="37">
        <v>1.899495e-06</v>
      </c>
      <c r="O516" s="37">
        <v>0.000342501380</v>
      </c>
      <c r="P516" s="37">
        <v>0.001011696010</v>
      </c>
      <c r="Q516" s="37">
        <v>0.003215069325</v>
      </c>
      <c r="R516" s="37">
        <v>0.0029341147875</v>
      </c>
      <c r="S516" s="37">
        <v>0.00436778039656757</v>
      </c>
      <c r="T516" s="37">
        <v>0.0107223398908051</v>
      </c>
      <c r="U516" s="37">
        <v>0.0172664941356954</v>
      </c>
      <c r="V516" s="37">
        <v>0.016745222934602</v>
      </c>
      <c r="W516" s="37">
        <v>0.0214651807414783</v>
      </c>
      <c r="X516" s="37">
        <v>0.0242988528605344</v>
      </c>
      <c r="Y516" s="37">
        <v>0.0368636202096959</v>
      </c>
      <c r="Z516" s="37">
        <v>0.0531209604122759</v>
      </c>
      <c r="AA516" s="37">
        <v>0.0696047771293849</v>
      </c>
      <c r="AB516" s="37">
        <v>0.0916638661154372</v>
      </c>
      <c r="AC516" s="37">
        <v>0.102476053860956</v>
      </c>
      <c r="AD516" s="37">
        <v>0.110040936174881</v>
      </c>
      <c r="AE516" s="37">
        <v>0.143447823194121</v>
      </c>
      <c r="AF516" s="37">
        <v>0.158464838754641</v>
      </c>
      <c r="AG516" s="37">
        <v>0.197194781884265</v>
      </c>
      <c r="AH516" s="37">
        <v>0.230026169971977</v>
      </c>
      <c r="AI516" s="37">
        <v>0.323973534459554</v>
      </c>
      <c r="AJ516" s="37">
        <v>0.302181341611011</v>
      </c>
      <c r="AK516" s="37">
        <v>0.382229096307511</v>
      </c>
      <c r="AL516" s="37">
        <v>0.525853128591253</v>
      </c>
      <c r="AM516" s="37">
        <v>0.423763696977077</v>
      </c>
      <c r="AN516" s="37">
        <v>0.538830153296425</v>
      </c>
      <c r="AO516" s="37">
        <v>0.838444255838554</v>
      </c>
      <c r="AP516" s="37">
        <v>0.767614633384215</v>
      </c>
      <c r="AQ516" s="37">
        <v>0.473018464229083</v>
      </c>
      <c r="AR516" s="37">
        <v>0.447737102921305</v>
      </c>
      <c r="AT516" s="46"/>
    </row>
    <row r="517" s="66" customFormat="1" ht="14.5" customHeight="1">
      <c r="AM517" s="37"/>
      <c r="AN517" s="37"/>
      <c r="AO517" s="37"/>
      <c r="AP517" s="37"/>
      <c r="AQ517" s="37"/>
      <c r="AR517" s="37"/>
    </row>
    <row r="518" s="66" customFormat="1" ht="14.5" customHeight="1">
      <c r="AQ518" s="46"/>
    </row>
    <row r="519" s="66" customFormat="1" ht="14.5" customHeight="1">
      <c r="AQ519" s="46"/>
    </row>
    <row r="520" s="66" customFormat="1" ht="14.5" customHeight="1"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CY520" s="28"/>
      <c r="DS520" s="28"/>
      <c r="EM520" s="102"/>
    </row>
    <row r="521" s="66" customFormat="1" ht="14.5" customHeight="1"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</row>
    <row r="522" s="66" customFormat="1" ht="14.5" customHeight="1"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</row>
    <row r="523" s="66" customFormat="1" ht="14.5" customHeight="1"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</row>
    <row r="524" s="66" customFormat="1" ht="14.5" customHeight="1"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</row>
    <row r="525" s="66" customFormat="1" ht="14.5" customHeight="1"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</row>
    <row r="529" s="68" customFormat="1" ht="14.5" customHeight="1">
      <c r="A529" t="s" s="33">
        <v>135</v>
      </c>
      <c r="B529" t="s" s="21">
        <v>469</v>
      </c>
    </row>
    <row r="531" s="66" customFormat="1" ht="14.5" customHeight="1">
      <c r="I531" t="s" s="34">
        <v>164</v>
      </c>
    </row>
    <row r="532" s="66" customFormat="1" ht="14.5" customHeight="1">
      <c r="J532" s="51">
        <v>1990</v>
      </c>
      <c r="K532" s="51">
        <v>1991</v>
      </c>
      <c r="L532" s="51">
        <v>1992</v>
      </c>
      <c r="M532" s="51">
        <v>1993</v>
      </c>
      <c r="N532" s="51">
        <v>1994</v>
      </c>
      <c r="O532" s="51">
        <v>1995</v>
      </c>
      <c r="P532" s="51">
        <v>1996</v>
      </c>
      <c r="Q532" s="51">
        <v>1997</v>
      </c>
      <c r="R532" s="51">
        <v>1998</v>
      </c>
      <c r="S532" s="51">
        <v>1999</v>
      </c>
      <c r="T532" s="51">
        <v>2000</v>
      </c>
      <c r="U532" s="51">
        <v>2001</v>
      </c>
      <c r="V532" s="51">
        <v>2002</v>
      </c>
      <c r="W532" s="51">
        <v>2003</v>
      </c>
      <c r="X532" s="51">
        <v>2004</v>
      </c>
      <c r="Y532" s="51">
        <v>2005</v>
      </c>
      <c r="Z532" s="51">
        <v>2006</v>
      </c>
      <c r="AA532" s="51">
        <v>2007</v>
      </c>
      <c r="AB532" s="51">
        <v>2008</v>
      </c>
      <c r="AC532" s="51">
        <v>2009</v>
      </c>
      <c r="AD532" s="51">
        <v>2010</v>
      </c>
      <c r="AE532" s="51">
        <v>2011</v>
      </c>
      <c r="AF532" s="51">
        <v>2012</v>
      </c>
      <c r="AG532" s="51">
        <v>2013</v>
      </c>
      <c r="AH532" s="51">
        <v>2014</v>
      </c>
      <c r="AI532" s="51">
        <v>2015</v>
      </c>
      <c r="AJ532" s="51">
        <v>2016</v>
      </c>
      <c r="AK532" s="51">
        <v>2017</v>
      </c>
      <c r="AL532" s="51">
        <v>2018</v>
      </c>
      <c r="AM532" s="51">
        <v>2019</v>
      </c>
      <c r="AN532" s="51">
        <v>2020</v>
      </c>
      <c r="AO532" s="51">
        <v>2021</v>
      </c>
      <c r="AP532" s="51">
        <v>2022</v>
      </c>
      <c r="AQ532" s="51">
        <v>2023</v>
      </c>
      <c r="AR532" s="51">
        <v>2024</v>
      </c>
    </row>
    <row r="533" s="66" customFormat="1" ht="14.5" customHeight="1">
      <c r="I533" t="s" s="21">
        <v>470</v>
      </c>
      <c r="J533" s="37">
        <v>31.0731902831501</v>
      </c>
      <c r="K533" s="37">
        <v>31.2760187780569</v>
      </c>
      <c r="L533" s="37">
        <v>30.7805778563428</v>
      </c>
      <c r="M533" s="37">
        <v>30.765418202638</v>
      </c>
      <c r="N533" s="37">
        <v>32.0406072881152</v>
      </c>
      <c r="O533" s="37">
        <v>32.3788315114564</v>
      </c>
      <c r="P533" s="37">
        <v>32.9520917867126</v>
      </c>
      <c r="Q533" s="37">
        <v>33.5091417112039</v>
      </c>
      <c r="R533" s="37">
        <v>32.764679883559</v>
      </c>
      <c r="S533" s="37">
        <v>32.6240569651667</v>
      </c>
      <c r="T533" s="37">
        <v>33.6098516900828</v>
      </c>
      <c r="U533" s="37">
        <v>33.8021196752592</v>
      </c>
      <c r="V533" s="37">
        <v>33.5692589863992</v>
      </c>
      <c r="W533" s="37">
        <v>34.1378489136357</v>
      </c>
      <c r="X533" s="37">
        <v>34.3139532663555</v>
      </c>
      <c r="Y533" s="37">
        <v>34.4052993185231</v>
      </c>
      <c r="Z533" s="37">
        <v>34.4523388430633</v>
      </c>
      <c r="AA533" s="37">
        <v>33.462997979762</v>
      </c>
      <c r="AB533" s="37">
        <v>32.5575901958129</v>
      </c>
      <c r="AC533" s="37">
        <v>32.4277209611684</v>
      </c>
      <c r="AD533" s="37">
        <v>32.3955797592008</v>
      </c>
      <c r="AE533" s="37">
        <v>32.6761803793245</v>
      </c>
      <c r="AF533" s="37">
        <v>33.5240811329919</v>
      </c>
      <c r="AG533" s="37">
        <v>33.4792839672469</v>
      </c>
      <c r="AH533" s="37">
        <v>33.6358477525795</v>
      </c>
      <c r="AI533" s="37">
        <v>33.2494872918719</v>
      </c>
      <c r="AJ533" s="37">
        <v>32.815483896730</v>
      </c>
      <c r="AK533" s="37">
        <v>32.9110542508972</v>
      </c>
      <c r="AL533" s="37">
        <v>33.0553463750124</v>
      </c>
      <c r="AM533" s="37">
        <v>33.238065092501</v>
      </c>
      <c r="AN533" s="37">
        <v>33.1043369361943</v>
      </c>
      <c r="AO533" s="37">
        <v>33.129055655532</v>
      </c>
      <c r="AP533" s="37">
        <v>32.3471445452985</v>
      </c>
      <c r="AQ533" s="37">
        <v>31.731512592564</v>
      </c>
      <c r="AR533" s="37">
        <v>31.5883131444514</v>
      </c>
    </row>
    <row r="534" s="66" customFormat="1" ht="14.5" customHeight="1">
      <c r="I534" t="s" s="21">
        <v>471</v>
      </c>
      <c r="J534" s="37">
        <v>4.79608379572255</v>
      </c>
      <c r="K534" s="37">
        <v>4.92723520190996</v>
      </c>
      <c r="L534" s="37">
        <v>4.96501783894877</v>
      </c>
      <c r="M534" s="37">
        <v>5.16372634394159</v>
      </c>
      <c r="N534" s="37">
        <v>5.42857463400487</v>
      </c>
      <c r="O534" s="37">
        <v>5.70652859272509</v>
      </c>
      <c r="P534" s="37">
        <v>5.77430342175504</v>
      </c>
      <c r="Q534" s="37">
        <v>5.82872754027275</v>
      </c>
      <c r="R534" s="37">
        <v>5.87326820926338</v>
      </c>
      <c r="S534" s="37">
        <v>5.99740066984054</v>
      </c>
      <c r="T534" s="37">
        <v>6.26082345250416</v>
      </c>
      <c r="U534" s="37">
        <v>6.66351748593567</v>
      </c>
      <c r="V534" s="37">
        <v>6.91168650629437</v>
      </c>
      <c r="W534" s="37">
        <v>7.07999497799793</v>
      </c>
      <c r="X534" s="37">
        <v>7.17275597039167</v>
      </c>
      <c r="Y534" s="37">
        <v>7.25697013978835</v>
      </c>
      <c r="Z534" s="37">
        <v>6.94682516895019</v>
      </c>
      <c r="AA534" s="37">
        <v>6.85185515856126</v>
      </c>
      <c r="AB534" s="37">
        <v>6.79479208500336</v>
      </c>
      <c r="AC534" s="37">
        <v>6.78705247537883</v>
      </c>
      <c r="AD534" s="37">
        <v>6.94797292299754</v>
      </c>
      <c r="AE534" s="37">
        <v>7.14440597695274</v>
      </c>
      <c r="AF534" s="37">
        <v>7.28643740421635</v>
      </c>
      <c r="AG534" s="37">
        <v>7.20810681095773</v>
      </c>
      <c r="AH534" s="37">
        <v>7.37305246449751</v>
      </c>
      <c r="AI534" s="37">
        <v>7.45252706929512</v>
      </c>
      <c r="AJ534" s="37">
        <v>7.37645725549608</v>
      </c>
      <c r="AK534" s="37">
        <v>7.37964561465341</v>
      </c>
      <c r="AL534" s="37">
        <v>7.51645407562019</v>
      </c>
      <c r="AM534" s="37">
        <v>7.45873487055532</v>
      </c>
      <c r="AN534" s="37">
        <v>7.48811269829935</v>
      </c>
      <c r="AO534" s="37">
        <v>7.31678581930933</v>
      </c>
      <c r="AP534" s="37">
        <v>7.15724810671679</v>
      </c>
      <c r="AQ534" s="37">
        <v>6.83087643655815</v>
      </c>
      <c r="AR534" s="37">
        <v>6.822793525285</v>
      </c>
    </row>
    <row r="535" s="66" customFormat="1" ht="14.5" customHeight="1">
      <c r="I535" t="s" s="21">
        <v>472</v>
      </c>
      <c r="J535" s="37">
        <v>0.851132508922965</v>
      </c>
      <c r="K535" s="37">
        <v>0.871992435731277</v>
      </c>
      <c r="L535" s="37">
        <v>0.878843866426291</v>
      </c>
      <c r="M535" s="37">
        <v>0.901053523893085</v>
      </c>
      <c r="N535" s="37">
        <v>0.9450530189922099</v>
      </c>
      <c r="O535" s="37">
        <v>0.98326410739957</v>
      </c>
      <c r="P535" s="37">
        <v>1.02352814262104</v>
      </c>
      <c r="Q535" s="37">
        <v>1.05125284962608</v>
      </c>
      <c r="R535" s="37">
        <v>1.0344511535483</v>
      </c>
      <c r="S535" s="37">
        <v>1.03646083407049</v>
      </c>
      <c r="T535" s="37">
        <v>1.09281369733274</v>
      </c>
      <c r="U535" s="37">
        <v>1.1377899587242</v>
      </c>
      <c r="V535" s="37">
        <v>1.16153722924458</v>
      </c>
      <c r="W535" s="37">
        <v>1.20795049771187</v>
      </c>
      <c r="X535" s="37">
        <v>1.21820526963716</v>
      </c>
      <c r="Y535" s="37">
        <v>1.22116737847543</v>
      </c>
      <c r="Z535" s="37">
        <v>1.24581119801293</v>
      </c>
      <c r="AA535" s="37">
        <v>1.23584229851314</v>
      </c>
      <c r="AB535" s="37">
        <v>1.26955968316461</v>
      </c>
      <c r="AC535" s="37">
        <v>1.32319302413388</v>
      </c>
      <c r="AD535" s="37">
        <v>1.36581027171298</v>
      </c>
      <c r="AE535" s="37">
        <v>1.44608166944813</v>
      </c>
      <c r="AF535" s="37">
        <v>1.49860335086702</v>
      </c>
      <c r="AG535" s="37">
        <v>1.56838862000945</v>
      </c>
      <c r="AH535" s="37">
        <v>1.66594069872543</v>
      </c>
      <c r="AI535" s="37">
        <v>1.70707510712581</v>
      </c>
      <c r="AJ535" s="37">
        <v>1.71799344887822</v>
      </c>
      <c r="AK535" s="37">
        <v>1.71486049279013</v>
      </c>
      <c r="AL535" s="37">
        <v>1.72565495027103</v>
      </c>
      <c r="AM535" s="37">
        <v>1.73385308025933</v>
      </c>
      <c r="AN535" s="37">
        <v>1.75541137698935</v>
      </c>
      <c r="AO535" s="37">
        <v>1.75707022503707</v>
      </c>
      <c r="AP535" s="37">
        <v>1.72301347171866</v>
      </c>
      <c r="AQ535" s="37">
        <v>1.7061768381449</v>
      </c>
      <c r="AR535" s="37">
        <v>1.71703663656928</v>
      </c>
    </row>
    <row r="536" s="66" customFormat="1" ht="14.5" customHeight="1">
      <c r="I536" t="s" s="21">
        <v>473</v>
      </c>
      <c r="J536" s="37">
        <v>0.0295749505348436</v>
      </c>
      <c r="K536" s="37">
        <v>0.0261074668345898</v>
      </c>
      <c r="L536" s="37">
        <v>0.0247209684903509</v>
      </c>
      <c r="M536" s="37">
        <v>0.0285426265514329</v>
      </c>
      <c r="N536" s="37">
        <v>0.0300778622428129</v>
      </c>
      <c r="O536" s="37">
        <v>0.026128637178135</v>
      </c>
      <c r="P536" s="37">
        <v>0.0301564669303545</v>
      </c>
      <c r="Q536" s="37">
        <v>0.0343594932956133</v>
      </c>
      <c r="R536" s="37">
        <v>0.0307968706736619</v>
      </c>
      <c r="S536" s="37">
        <v>0.0306485141429707</v>
      </c>
      <c r="T536" s="37">
        <v>0.0305316109405797</v>
      </c>
      <c r="U536" s="37">
        <v>0.0338920585610894</v>
      </c>
      <c r="V536" s="37">
        <v>0.0335083410343036</v>
      </c>
      <c r="W536" s="37">
        <v>0.0319972837079469</v>
      </c>
      <c r="X536" s="37">
        <v>0.0238084902541047</v>
      </c>
      <c r="Y536" s="37">
        <v>0.0285381320986215</v>
      </c>
      <c r="Z536" s="37">
        <v>0.027014843879976</v>
      </c>
      <c r="AA536" s="37">
        <v>0.0335680517308164</v>
      </c>
      <c r="AB536" s="37">
        <v>0.0277195834249461</v>
      </c>
      <c r="AC536" s="37">
        <v>0.0272636127978597</v>
      </c>
      <c r="AD536" s="37">
        <v>0.0312762641528596</v>
      </c>
      <c r="AE536" s="37">
        <v>0.0212749342473288</v>
      </c>
      <c r="AF536" s="37">
        <v>0.0339344263454023</v>
      </c>
      <c r="AG536" s="37">
        <v>0.0350735437905607</v>
      </c>
      <c r="AH536" s="37">
        <v>0.0292546640340499</v>
      </c>
      <c r="AI536" s="37">
        <v>0.0199103362831335</v>
      </c>
      <c r="AJ536" s="37">
        <v>0.0259724305349922</v>
      </c>
      <c r="AK536" s="37">
        <v>0.0251779594400332</v>
      </c>
      <c r="AL536" s="37">
        <v>0.0204195261367811</v>
      </c>
      <c r="AM536" s="37">
        <v>0.0261232218480956</v>
      </c>
      <c r="AN536" s="37">
        <v>0.0260424104240497</v>
      </c>
      <c r="AO536" s="37">
        <v>0.0244019464116145</v>
      </c>
      <c r="AP536" s="37">
        <v>0.0205826291366417</v>
      </c>
      <c r="AQ536" s="37">
        <v>0.0179430050453584</v>
      </c>
      <c r="AR536" s="37">
        <v>0.0202773820347094</v>
      </c>
    </row>
    <row r="540" s="66" customFormat="1" ht="14.5" customHeight="1"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</row>
    <row r="541" s="66" customFormat="1" ht="14.5" customHeight="1"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</row>
    <row r="542" s="66" customFormat="1" ht="14.5" customHeight="1"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</row>
    <row r="543" s="66" customFormat="1" ht="14.5" customHeight="1"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</row>
    <row r="549" s="68" customFormat="1" ht="14.5" customHeight="1">
      <c r="A549" t="s" s="33">
        <v>137</v>
      </c>
      <c r="B549" t="s" s="21">
        <v>474</v>
      </c>
    </row>
    <row r="551" s="66" customFormat="1" ht="14.5" customHeight="1">
      <c r="I551" t="s" s="34">
        <v>475</v>
      </c>
    </row>
    <row r="552" s="66" customFormat="1" ht="14.5" customHeight="1">
      <c r="J552" s="51">
        <v>1990</v>
      </c>
      <c r="K552" s="51">
        <v>1991</v>
      </c>
      <c r="L552" s="51">
        <v>1992</v>
      </c>
      <c r="M552" s="51">
        <v>1993</v>
      </c>
      <c r="N552" s="51">
        <v>1994</v>
      </c>
      <c r="O552" s="51">
        <v>1995</v>
      </c>
      <c r="P552" s="51">
        <v>1996</v>
      </c>
      <c r="Q552" s="51">
        <v>1997</v>
      </c>
      <c r="R552" s="51">
        <v>1998</v>
      </c>
      <c r="S552" s="51">
        <v>1999</v>
      </c>
      <c r="T552" s="51">
        <v>2000</v>
      </c>
      <c r="U552" s="51">
        <v>2001</v>
      </c>
      <c r="V552" s="51">
        <v>2002</v>
      </c>
      <c r="W552" s="51">
        <v>2003</v>
      </c>
      <c r="X552" s="51">
        <v>2004</v>
      </c>
      <c r="Y552" s="51">
        <v>2005</v>
      </c>
      <c r="Z552" s="51">
        <v>2006</v>
      </c>
      <c r="AA552" s="51">
        <v>2007</v>
      </c>
      <c r="AB552" s="51">
        <v>2008</v>
      </c>
      <c r="AC552" s="51">
        <v>2009</v>
      </c>
      <c r="AD552" s="51">
        <v>2010</v>
      </c>
      <c r="AE552" s="51">
        <v>2011</v>
      </c>
      <c r="AF552" s="51">
        <v>2012</v>
      </c>
      <c r="AG552" s="51">
        <v>2013</v>
      </c>
      <c r="AH552" s="51">
        <v>2014</v>
      </c>
      <c r="AI552" s="51">
        <v>2015</v>
      </c>
      <c r="AJ552" s="51">
        <v>2016</v>
      </c>
      <c r="AK552" s="51">
        <v>2017</v>
      </c>
      <c r="AL552" s="51">
        <v>2018</v>
      </c>
      <c r="AM552" s="51">
        <v>2019</v>
      </c>
      <c r="AN552" s="51">
        <v>2020</v>
      </c>
      <c r="AO552" s="51">
        <v>2021</v>
      </c>
      <c r="AP552" s="51">
        <v>2022</v>
      </c>
      <c r="AQ552" s="51">
        <v>2023</v>
      </c>
      <c r="AR552" s="51">
        <v>2024</v>
      </c>
    </row>
    <row r="553" s="66" customFormat="1" ht="14.5" customHeight="1">
      <c r="I553" t="s" s="21">
        <v>476</v>
      </c>
      <c r="J553" s="49">
        <v>0.265324163735658</v>
      </c>
      <c r="K553" s="49">
        <v>0.277712172238089</v>
      </c>
      <c r="L553" s="49">
        <v>0.282582434403188</v>
      </c>
      <c r="M553" s="49">
        <v>0.291795740936756</v>
      </c>
      <c r="N553" s="49">
        <v>0.308648673967303</v>
      </c>
      <c r="O553" s="49">
        <v>0.328740698644602</v>
      </c>
      <c r="P553" s="49">
        <v>0.348805615077735</v>
      </c>
      <c r="Q553" s="49">
        <v>0.357667265777492</v>
      </c>
      <c r="R553" s="49">
        <v>0.357714503913036</v>
      </c>
      <c r="S553" s="49">
        <v>0.360312018298048</v>
      </c>
      <c r="T553" s="49">
        <v>0.390731098428297</v>
      </c>
      <c r="U553" s="49">
        <v>0.422703230249821</v>
      </c>
      <c r="V553" s="49">
        <v>0.442708143836381</v>
      </c>
      <c r="W553" s="49">
        <v>0.455997567094311</v>
      </c>
      <c r="X553" s="49">
        <v>0.453400972020498</v>
      </c>
      <c r="Y553" s="49">
        <v>0.448179716386212</v>
      </c>
      <c r="Z553" s="49">
        <v>0.451623072421384</v>
      </c>
      <c r="AA553" s="49">
        <v>0.454865884349514</v>
      </c>
      <c r="AB553" s="49">
        <v>0.480156280801708</v>
      </c>
      <c r="AC553" s="49">
        <v>0.503057514287088</v>
      </c>
      <c r="AD553" s="49">
        <v>0.524898362406274</v>
      </c>
      <c r="AE553" s="49">
        <v>0.551990254528298</v>
      </c>
      <c r="AF553" s="49">
        <v>0.580440059018952</v>
      </c>
      <c r="AG553" s="49">
        <v>0.599373060179849</v>
      </c>
      <c r="AH553" s="49">
        <v>0.623525648132026</v>
      </c>
      <c r="AI553" s="49">
        <v>0.630553702043442</v>
      </c>
      <c r="AJ553" s="49">
        <v>0.626967547360667</v>
      </c>
      <c r="AK553" s="49">
        <v>0.629062151442389</v>
      </c>
      <c r="AL553" s="49">
        <v>0.624890326086646</v>
      </c>
      <c r="AM553" s="49">
        <v>0.624277423352988</v>
      </c>
      <c r="AN553" s="49">
        <v>0.627733352504123</v>
      </c>
      <c r="AO553" s="49">
        <v>0.630220250401835</v>
      </c>
      <c r="AP553" s="49">
        <v>0.614504398647875</v>
      </c>
      <c r="AQ553" s="49">
        <v>0.6049003657244399</v>
      </c>
      <c r="AR553" s="49">
        <v>0.611713438982276</v>
      </c>
      <c r="AT553" s="49"/>
      <c r="AV553" s="49"/>
    </row>
    <row r="554" s="66" customFormat="1" ht="14.5" customHeight="1">
      <c r="I554" t="s" s="21">
        <v>477</v>
      </c>
      <c r="J554" s="49">
        <v>0.844455785328975</v>
      </c>
      <c r="K554" s="49">
        <v>0.838816010834477</v>
      </c>
      <c r="L554" s="49">
        <v>0.817315992405823</v>
      </c>
      <c r="M554" s="49">
        <v>0.810421973632512</v>
      </c>
      <c r="N554" s="49">
        <v>0.839164306466032</v>
      </c>
      <c r="O554" s="49">
        <v>0.831981828163368</v>
      </c>
      <c r="P554" s="49">
        <v>0.833772437920082</v>
      </c>
      <c r="Q554" s="49">
        <v>0.843376993331181</v>
      </c>
      <c r="R554" s="49">
        <v>0.813689801668435</v>
      </c>
      <c r="S554" s="49">
        <v>0.8039595697892929</v>
      </c>
      <c r="T554" s="49">
        <v>0.810469100373862</v>
      </c>
      <c r="U554" s="49">
        <v>0.78728529897652</v>
      </c>
      <c r="V554" s="49">
        <v>0.760031498172829</v>
      </c>
      <c r="W554" s="49">
        <v>0.767306280636568</v>
      </c>
      <c r="X554" s="49">
        <v>0.77555215351814</v>
      </c>
      <c r="Y554" s="49">
        <v>0.785524817026646</v>
      </c>
      <c r="Z554" s="49">
        <v>0.786608792358151</v>
      </c>
      <c r="AA554" s="49">
        <v>0.751034731847404</v>
      </c>
      <c r="AB554" s="49">
        <v>0.697834486254707</v>
      </c>
      <c r="AC554" s="49">
        <v>0.673848961218952</v>
      </c>
      <c r="AD554" s="49">
        <v>0.652634111916802</v>
      </c>
      <c r="AE554" s="49">
        <v>0.638979882151345</v>
      </c>
      <c r="AF554" s="49">
        <v>0.643164480300912</v>
      </c>
      <c r="AG554" s="49">
        <v>0.625691828186938</v>
      </c>
      <c r="AH554" s="49">
        <v>0.611492264921604</v>
      </c>
      <c r="AI554" s="49">
        <v>0.593234940458104</v>
      </c>
      <c r="AJ554" s="49">
        <v>0.582246246327662</v>
      </c>
      <c r="AK554" s="49">
        <v>0.583492507030563</v>
      </c>
      <c r="AL554" s="49">
        <v>0.59284490006001</v>
      </c>
      <c r="AM554" s="49">
        <v>0.600921253386963</v>
      </c>
      <c r="AN554" s="49">
        <v>0.593325735867632</v>
      </c>
      <c r="AO554" s="49">
        <v>0.591717405353505</v>
      </c>
      <c r="AP554" s="49">
        <v>0.5788277999082631</v>
      </c>
      <c r="AQ554" s="49">
        <v>0.567116935953901</v>
      </c>
      <c r="AR554" s="49">
        <v>0.555917448733106</v>
      </c>
      <c r="AT554" s="49"/>
      <c r="AV554" s="49"/>
    </row>
    <row r="555" s="66" customFormat="1" ht="14.5" customHeight="1">
      <c r="I555" t="s" s="21">
        <v>473</v>
      </c>
      <c r="J555" s="49">
        <v>0.0299355837713328</v>
      </c>
      <c r="K555" s="49">
        <v>0.0310415303407098</v>
      </c>
      <c r="L555" s="49">
        <v>0.030156170702131</v>
      </c>
      <c r="M555" s="49">
        <v>0.0281417851791996</v>
      </c>
      <c r="N555" s="49">
        <v>0.0296507237801041</v>
      </c>
      <c r="O555" s="49">
        <v>0.0299556234256028</v>
      </c>
      <c r="P555" s="49">
        <v>0.0300598911485154</v>
      </c>
      <c r="Q555" s="49">
        <v>0.0325802522137242</v>
      </c>
      <c r="R555" s="49">
        <v>0.0349241963828373</v>
      </c>
      <c r="S555" s="49">
        <v>0.0370895920139355</v>
      </c>
      <c r="T555" s="49">
        <v>0.0372881109135642</v>
      </c>
      <c r="U555" s="49">
        <v>0.0369889623200467</v>
      </c>
      <c r="V555" s="49">
        <v>0.0366986938117921</v>
      </c>
      <c r="W555" s="49">
        <v>0.0379471404292924</v>
      </c>
      <c r="X555" s="49">
        <v>0.0386815434798331</v>
      </c>
      <c r="Y555" s="49">
        <v>0.0374308936055421</v>
      </c>
      <c r="Z555" s="49">
        <v>0.0354134524491522</v>
      </c>
      <c r="AA555" s="49">
        <v>0.0322636289051858</v>
      </c>
      <c r="AB555" s="49">
        <v>0.0287514985025718</v>
      </c>
      <c r="AC555" s="49">
        <v>0.0270141593841773</v>
      </c>
      <c r="AD555" s="49">
        <v>0.0267586110440351</v>
      </c>
      <c r="AE555" s="49">
        <v>0.0257004254234411</v>
      </c>
      <c r="AF555" s="49">
        <v>0.0255116439115307</v>
      </c>
      <c r="AG555" s="49">
        <v>0.0247346656149092</v>
      </c>
      <c r="AH555" s="49">
        <v>0.0233901235648736</v>
      </c>
      <c r="AI555" s="49">
        <v>0.021801224494903</v>
      </c>
      <c r="AJ555" s="49">
        <v>0.0213405931887566</v>
      </c>
      <c r="AK555" s="49">
        <v>0.0212708194646313</v>
      </c>
      <c r="AL555" s="49">
        <v>0.0214294458624355</v>
      </c>
      <c r="AM555" s="49">
        <v>0.0209382740199038</v>
      </c>
      <c r="AN555" s="49">
        <v>0.0209953863099105</v>
      </c>
      <c r="AO555" s="49">
        <v>0.0209974065540957</v>
      </c>
      <c r="AP555" s="49">
        <v>0.0204097326443249</v>
      </c>
      <c r="AQ555" s="49">
        <v>0.0190636246898041</v>
      </c>
      <c r="AR555" s="49">
        <v>0.0187463885744566</v>
      </c>
      <c r="AV555" s="49"/>
    </row>
    <row r="556" s="66" customFormat="1" ht="14.5" customHeight="1">
      <c r="I556" t="s" s="21">
        <v>478</v>
      </c>
      <c r="J556" s="49">
        <f>SUM(J553:J555)</f>
        <v>1.13971553283597</v>
      </c>
      <c r="K556" s="49">
        <f>SUM(K553:K555)</f>
        <v>1.14756971341328</v>
      </c>
      <c r="L556" s="49">
        <f>SUM(L553:L555)</f>
        <v>1.13005459751114</v>
      </c>
      <c r="M556" s="49">
        <f>SUM(M553:M555)</f>
        <v>1.13035949974847</v>
      </c>
      <c r="N556" s="49">
        <f>SUM(N553:N555)</f>
        <v>1.17746370421344</v>
      </c>
      <c r="O556" s="49">
        <f>SUM(O553:O555)</f>
        <v>1.19067815023357</v>
      </c>
      <c r="P556" s="49">
        <f>SUM(P553:P555)</f>
        <v>1.21263794414633</v>
      </c>
      <c r="Q556" s="49">
        <f>SUM(Q553:Q555)</f>
        <v>1.2336245113224</v>
      </c>
      <c r="R556" s="49">
        <f>SUM(R553:R555)</f>
        <v>1.20632850196431</v>
      </c>
      <c r="S556" s="49">
        <f>SUM(S553:S555)</f>
        <v>1.20136118010128</v>
      </c>
      <c r="T556" s="49">
        <f>SUM(T553:T555)</f>
        <v>1.23848830971572</v>
      </c>
      <c r="U556" s="49">
        <f>SUM(U553:U555)</f>
        <v>1.24697749154639</v>
      </c>
      <c r="V556" s="49">
        <f>SUM(V553:V555)</f>
        <v>1.239438335821</v>
      </c>
      <c r="W556" s="49">
        <f>SUM(W553:W555)</f>
        <v>1.26125098816017</v>
      </c>
      <c r="X556" s="49">
        <f>SUM(X553:X555)</f>
        <v>1.26763466901847</v>
      </c>
      <c r="Y556" s="49">
        <f>SUM(Y553:Y555)</f>
        <v>1.2711354270184</v>
      </c>
      <c r="Z556" s="49">
        <f>SUM(Z553:Z555)</f>
        <v>1.27364531722869</v>
      </c>
      <c r="AA556" s="49">
        <f>SUM(AA553:AA555)</f>
        <v>1.2381642451021</v>
      </c>
      <c r="AB556" s="49">
        <f>SUM(AB553:AB555)</f>
        <v>1.20674226555899</v>
      </c>
      <c r="AC556" s="49">
        <f>SUM(AC553:AC555)</f>
        <v>1.20392063489022</v>
      </c>
      <c r="AD556" s="49">
        <f>SUM(AD553:AD555)</f>
        <v>1.20429108536711</v>
      </c>
      <c r="AE556" s="49">
        <f>SUM(AE553:AE555)</f>
        <v>1.21667056210308</v>
      </c>
      <c r="AF556" s="49">
        <f>SUM(AF553:AF555)</f>
        <v>1.24911618323139</v>
      </c>
      <c r="AG556" s="49">
        <f>SUM(AG553:AG555)</f>
        <v>1.2497995539817</v>
      </c>
      <c r="AH556" s="49">
        <f>SUM(AH553:AH555)</f>
        <v>1.2584080366185</v>
      </c>
      <c r="AI556" s="49">
        <f>SUM(AI553:AI555)</f>
        <v>1.24558986699645</v>
      </c>
      <c r="AJ556" s="49">
        <f>SUM(AJ553:AJ555)</f>
        <v>1.23055438687709</v>
      </c>
      <c r="AK556" s="49">
        <f>SUM(AK553:AK555)</f>
        <v>1.23382547793758</v>
      </c>
      <c r="AL556" s="49">
        <f>SUM(AL553:AL555)</f>
        <v>1.23916467200909</v>
      </c>
      <c r="AM556" s="49">
        <f>SUM(AM553:AM555)</f>
        <v>1.24613695075985</v>
      </c>
      <c r="AN556" s="49">
        <f>SUM(AN553:AN555)</f>
        <v>1.24205447468167</v>
      </c>
      <c r="AO556" s="49">
        <f>SUM(AO553:AO555)</f>
        <v>1.24293506230944</v>
      </c>
      <c r="AP556" s="49">
        <f>SUM(AP553:AP555)</f>
        <v>1.21374193120046</v>
      </c>
      <c r="AQ556" s="49">
        <f>SUM(AQ553:AQ555)</f>
        <v>1.19108092636815</v>
      </c>
      <c r="AR556" s="49">
        <f>SUM(AR553:AR555)</f>
        <v>1.18637727628984</v>
      </c>
      <c r="AS556" s="88"/>
      <c r="AV556" s="49"/>
    </row>
    <row r="557" s="66" customFormat="1" ht="14.5" customHeight="1">
      <c r="AS557" s="140"/>
    </row>
    <row r="569" s="68" customFormat="1" ht="14.5" customHeight="1">
      <c r="A569" t="s" s="33">
        <v>139</v>
      </c>
      <c r="B569" t="s" s="21">
        <v>140</v>
      </c>
    </row>
    <row r="571" s="66" customFormat="1" ht="14.5" customHeight="1">
      <c r="I571" t="s" s="34">
        <v>479</v>
      </c>
    </row>
    <row r="572" s="66" customFormat="1" ht="14.5" customHeight="1">
      <c r="J572" s="51">
        <v>1990</v>
      </c>
      <c r="K572" s="51">
        <v>1991</v>
      </c>
      <c r="L572" s="51">
        <v>1992</v>
      </c>
      <c r="M572" s="51">
        <v>1993</v>
      </c>
      <c r="N572" s="51">
        <v>1994</v>
      </c>
      <c r="O572" s="51">
        <v>1995</v>
      </c>
      <c r="P572" s="51">
        <v>1996</v>
      </c>
      <c r="Q572" s="51">
        <v>1997</v>
      </c>
      <c r="R572" s="51">
        <v>1998</v>
      </c>
      <c r="S572" s="51">
        <v>1999</v>
      </c>
      <c r="T572" s="51">
        <v>2000</v>
      </c>
      <c r="U572" s="51">
        <v>2001</v>
      </c>
      <c r="V572" s="51">
        <v>2002</v>
      </c>
      <c r="W572" s="51">
        <v>2003</v>
      </c>
      <c r="X572" s="51">
        <v>2004</v>
      </c>
      <c r="Y572" s="51">
        <v>2005</v>
      </c>
      <c r="Z572" s="51">
        <v>2006</v>
      </c>
      <c r="AA572" s="51">
        <v>2007</v>
      </c>
      <c r="AB572" s="51">
        <v>2008</v>
      </c>
      <c r="AC572" s="51">
        <v>2009</v>
      </c>
      <c r="AD572" s="51">
        <v>2010</v>
      </c>
      <c r="AE572" s="51">
        <v>2011</v>
      </c>
      <c r="AF572" s="51">
        <v>2012</v>
      </c>
      <c r="AG572" s="51">
        <v>2013</v>
      </c>
      <c r="AH572" s="51">
        <v>2014</v>
      </c>
      <c r="AI572" s="51">
        <v>2015</v>
      </c>
      <c r="AJ572" s="51">
        <v>2016</v>
      </c>
      <c r="AK572" s="51">
        <v>2017</v>
      </c>
      <c r="AL572" s="51">
        <v>2018</v>
      </c>
      <c r="AM572" s="51">
        <v>2019</v>
      </c>
      <c r="AN572" s="51">
        <v>2020</v>
      </c>
      <c r="AO572" s="51">
        <v>2021</v>
      </c>
      <c r="AP572" s="51">
        <v>2022</v>
      </c>
      <c r="AQ572" s="51">
        <v>2023</v>
      </c>
      <c r="AR572" s="51">
        <v>2024</v>
      </c>
    </row>
    <row r="573" s="66" customFormat="1" ht="14.5" customHeight="1">
      <c r="B573" s="141"/>
      <c r="C573" s="141"/>
      <c r="D573" s="141"/>
      <c r="E573" s="141"/>
      <c r="F573" s="141"/>
      <c r="G573" s="141"/>
      <c r="I573" t="s" s="21">
        <v>480</v>
      </c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>
        <v>-6.51656704665411</v>
      </c>
      <c r="AO573" s="42">
        <v>-8.18809107630171</v>
      </c>
      <c r="AP573" s="42">
        <v>-7.68104777563941</v>
      </c>
      <c r="AQ573" s="42">
        <v>-6.01408575600622</v>
      </c>
      <c r="AR573" s="37">
        <v>-7.130563655061</v>
      </c>
      <c r="AT573" s="42"/>
      <c r="AU573" s="79"/>
    </row>
    <row r="574" s="66" customFormat="1" ht="14.5" customHeight="1">
      <c r="I574" t="s" s="21">
        <v>481</v>
      </c>
      <c r="J574" s="42">
        <v>-23.3345211393826</v>
      </c>
      <c r="K574" s="42">
        <v>-25.2100128682294</v>
      </c>
      <c r="L574" s="42">
        <v>-24.473288454682</v>
      </c>
      <c r="M574" s="42">
        <v>-24.8711516436367</v>
      </c>
      <c r="N574" s="42">
        <v>-24.1587545006065</v>
      </c>
      <c r="O574" s="42">
        <v>-22.7396106289713</v>
      </c>
      <c r="P574" s="42">
        <v>-21.9646947840679</v>
      </c>
      <c r="Q574" s="42">
        <v>-22.6287149865045</v>
      </c>
      <c r="R574" s="42">
        <v>-23.2211456167911</v>
      </c>
      <c r="S574" s="42">
        <v>-25.6813644653028</v>
      </c>
      <c r="T574" s="42">
        <v>-26.351188759546</v>
      </c>
      <c r="U574" s="42">
        <v>-26.6326301981989</v>
      </c>
      <c r="V574" s="42">
        <v>-25.075962125061</v>
      </c>
      <c r="W574" s="42">
        <v>-25.8081508175363</v>
      </c>
      <c r="X574" s="42">
        <v>-25.562457151303</v>
      </c>
      <c r="Y574" s="42">
        <v>-23.1387623658943</v>
      </c>
      <c r="Z574" s="42">
        <v>-21.0059332772002</v>
      </c>
      <c r="AA574" s="42">
        <v>-18.8080086854186</v>
      </c>
      <c r="AB574" s="42">
        <v>-28.713259205089</v>
      </c>
      <c r="AC574" s="42">
        <v>-27.5454298034296</v>
      </c>
      <c r="AD574" s="42">
        <v>-28.4931407314804</v>
      </c>
      <c r="AE574" s="42">
        <v>-28.6001921444849</v>
      </c>
      <c r="AF574" s="42">
        <v>-25.3727062623046</v>
      </c>
      <c r="AG574" s="42">
        <v>-25.139800316842</v>
      </c>
      <c r="AH574" s="42">
        <v>-25.1048704455264</v>
      </c>
      <c r="AI574" s="42">
        <v>-25.211796146139</v>
      </c>
      <c r="AJ574" s="42">
        <v>-24.6694142248633</v>
      </c>
      <c r="AK574" s="42">
        <v>-23.8161532486567</v>
      </c>
      <c r="AL574" s="42">
        <v>-22.8674562192522</v>
      </c>
      <c r="AM574" s="42">
        <v>-22.1646566482232</v>
      </c>
      <c r="AN574" s="42">
        <v>-21.7495145730211</v>
      </c>
      <c r="AO574" s="42">
        <v>-22.0713189426563</v>
      </c>
      <c r="AP574" s="42">
        <v>-19.867064167068</v>
      </c>
      <c r="AQ574" s="42">
        <v>-19.9664586972861</v>
      </c>
      <c r="AR574" s="42">
        <v>-20.9774796099102</v>
      </c>
    </row>
    <row r="575" s="66" customFormat="1" ht="14.5" customHeight="1">
      <c r="AQ575" s="37"/>
      <c r="AR575" s="46"/>
    </row>
    <row r="576" s="66" customFormat="1" ht="14.5" customHeight="1">
      <c r="AQ576" s="37"/>
      <c r="AR576" s="46"/>
    </row>
    <row r="580" s="66" customFormat="1" ht="14.5" customHeight="1"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</row>
    <row r="581" s="66" customFormat="1" ht="14.5" customHeight="1">
      <c r="AN581" s="42"/>
      <c r="AO581" s="42"/>
      <c r="AP581" s="42"/>
      <c r="AQ581" s="42"/>
      <c r="AR581" s="42"/>
    </row>
  </sheetData>
  <conditionalFormatting sqref="K128:Q136 L151:R159 L174:R182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&amp;C&amp;"Calibri,Regular"&amp;10&amp;K000000 [STAFF IN-CONFIDENCE]&amp;1#
</oddHeader>
    <oddFooter>&amp;C&amp;"Calibri,Regular"&amp;11&amp;K000000
&amp;10 [STAFF IN-CONFIDENCE]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JH391"/>
  <sheetViews>
    <sheetView workbookViewId="0" defaultGridColor="0" colorId="10"/>
  </sheetViews>
  <sheetFormatPr defaultColWidth="8.83333" defaultRowHeight="14.5" customHeight="1" outlineLevelRow="0" outlineLevelCol="0"/>
  <cols>
    <col min="1" max="1" width="11.5" style="143" customWidth="1"/>
    <col min="2" max="7" width="9.35156" style="143" customWidth="1"/>
    <col min="8" max="8" width="25.1719" style="143" customWidth="1"/>
    <col min="9" max="9" width="29" style="144" customWidth="1"/>
    <col min="10" max="10" width="22.5" style="144" customWidth="1"/>
    <col min="11" max="11" width="23.5" style="144" customWidth="1"/>
    <col min="12" max="12" width="25.1719" style="144" customWidth="1"/>
    <col min="13" max="13" width="18.8516" style="144" customWidth="1"/>
    <col min="14" max="14" width="20" style="144" customWidth="1"/>
    <col min="15" max="15" width="23.8516" style="144" customWidth="1"/>
    <col min="16" max="16" width="20.3516" style="144" customWidth="1"/>
    <col min="17" max="17" width="22.6719" style="144" customWidth="1"/>
    <col min="18" max="18" width="27.3516" style="144" customWidth="1"/>
    <col min="19" max="19" width="22.8516" style="144" customWidth="1"/>
    <col min="20" max="20" width="26.1719" style="144" customWidth="1"/>
    <col min="21" max="21" width="23.8516" style="144" customWidth="1"/>
    <col min="22" max="22" width="23.1719" style="144" customWidth="1"/>
    <col min="23" max="23" width="24.3516" style="144" customWidth="1"/>
    <col min="24" max="24" width="22.6719" style="144" customWidth="1"/>
    <col min="25" max="25" width="21.1719" style="144" customWidth="1"/>
    <col min="26" max="26" width="20.1719" style="144" customWidth="1"/>
    <col min="27" max="27" width="21.5" style="144" customWidth="1"/>
    <col min="28" max="28" width="19" style="144" customWidth="1"/>
    <col min="29" max="29" width="26" style="144" customWidth="1"/>
    <col min="30" max="30" width="24.5" style="144" customWidth="1"/>
    <col min="31" max="31" width="23.5" style="144" customWidth="1"/>
    <col min="32" max="32" width="29.3516" style="144" customWidth="1"/>
    <col min="33" max="33" width="26.3516" style="144" customWidth="1"/>
    <col min="34" max="34" width="23.3516" style="144" customWidth="1"/>
    <col min="35" max="35" width="27.6719" style="144" customWidth="1"/>
    <col min="36" max="36" width="22.5" style="144" customWidth="1"/>
    <col min="37" max="37" width="20.5" style="144" customWidth="1"/>
    <col min="38" max="38" width="20.8516" style="144" customWidth="1"/>
    <col min="39" max="39" width="21" style="144" customWidth="1"/>
    <col min="40" max="40" width="19.8516" style="144" customWidth="1"/>
    <col min="41" max="41" width="20.6719" style="144" customWidth="1"/>
    <col min="42" max="42" width="25.6719" style="144" customWidth="1"/>
    <col min="43" max="43" width="27" style="144" customWidth="1"/>
    <col min="44" max="44" width="24.1719" style="144" customWidth="1"/>
    <col min="45" max="45" width="25.6719" style="144" customWidth="1"/>
    <col min="46" max="46" width="24" style="144" customWidth="1"/>
    <col min="47" max="47" width="25.1719" style="144" customWidth="1"/>
    <col min="48" max="48" width="21" style="144" customWidth="1"/>
    <col min="49" max="49" width="20.6719" style="144" customWidth="1"/>
    <col min="50" max="50" width="18.3516" style="144" customWidth="1"/>
    <col min="51" max="51" width="19.6719" style="144" customWidth="1"/>
    <col min="52" max="53" width="23.1719" style="144" customWidth="1"/>
    <col min="54" max="54" width="26.5" style="144" customWidth="1"/>
    <col min="55" max="55" width="24.5" style="144" customWidth="1"/>
    <col min="56" max="56" width="26.5" style="144" customWidth="1"/>
    <col min="57" max="57" width="25.8516" style="144" customWidth="1"/>
    <col min="58" max="58" width="21.5" style="144" customWidth="1"/>
    <col min="59" max="59" width="22.5" style="144" customWidth="1"/>
    <col min="60" max="60" width="21.8516" style="144" customWidth="1"/>
    <col min="61" max="61" width="24" style="144" customWidth="1"/>
    <col min="62" max="64" width="20.5" style="144" customWidth="1"/>
    <col min="65" max="65" width="21.8516" style="144" customWidth="1"/>
    <col min="66" max="66" width="26.5" style="144" customWidth="1"/>
    <col min="67" max="67" width="21.8516" style="144" customWidth="1"/>
    <col min="68" max="68" width="25.1719" style="144" customWidth="1"/>
    <col min="69" max="69" width="29" style="144" customWidth="1"/>
    <col min="70" max="70" width="23.6719" style="144" customWidth="1"/>
    <col min="71" max="71" width="24.8516" style="144" customWidth="1"/>
    <col min="72" max="72" width="22" style="144" customWidth="1"/>
    <col min="73" max="73" width="21.5" style="144" customWidth="1"/>
    <col min="74" max="74" width="19.3516" style="144" customWidth="1"/>
    <col min="75" max="75" width="20.5" style="144" customWidth="1"/>
    <col min="76" max="76" width="18" style="144" customWidth="1"/>
    <col min="77" max="77" width="22.5" style="144" customWidth="1"/>
    <col min="78" max="78" width="29.8516" style="144" customWidth="1"/>
    <col min="79" max="79" width="24.1719" style="144" customWidth="1"/>
    <col min="80" max="80" width="26" style="144" customWidth="1"/>
    <col min="81" max="81" width="26.5" style="144" customWidth="1"/>
    <col min="82" max="82" width="22.5" style="144" customWidth="1"/>
    <col min="83" max="83" width="24.3516" style="144" customWidth="1"/>
    <col min="84" max="84" width="22.6719" style="144" customWidth="1"/>
    <col min="85" max="85" width="21.1719" style="144" customWidth="1"/>
    <col min="86" max="86" width="20.1719" style="144" customWidth="1"/>
    <col min="87" max="87" width="21.5" style="144" customWidth="1"/>
    <col min="88" max="88" width="19" style="144" customWidth="1"/>
    <col min="89" max="89" width="26" style="144" customWidth="1"/>
    <col min="90" max="90" width="24.5" style="144" customWidth="1"/>
    <col min="91" max="91" width="23.5" style="144" customWidth="1"/>
    <col min="92" max="92" width="29.3516" style="144" customWidth="1"/>
    <col min="93" max="93" width="26.3516" style="144" customWidth="1"/>
    <col min="94" max="94" width="23.3516" style="144" customWidth="1"/>
    <col min="95" max="95" width="24.5" style="144" customWidth="1"/>
    <col min="96" max="96" width="20" style="144" customWidth="1"/>
    <col min="97" max="97" width="19.8516" style="144" customWidth="1"/>
    <col min="98" max="98" width="23.5" style="144" customWidth="1"/>
    <col min="99" max="99" width="18.6719" style="144" customWidth="1"/>
    <col min="100" max="100" width="19.6719" style="144" customWidth="1"/>
    <col min="101" max="101" width="23.5" style="144" customWidth="1"/>
    <col min="102" max="102" width="27" style="144" customWidth="1"/>
    <col min="103" max="103" width="23.6719" style="144" customWidth="1"/>
    <col min="104" max="104" width="26.8516" style="144" customWidth="1"/>
    <col min="105" max="105" width="24.8516" style="144" customWidth="1"/>
    <col min="106" max="106" width="26.5" style="144" customWidth="1"/>
    <col min="107" max="107" width="27.6719" style="144" customWidth="1"/>
    <col min="108" max="108" width="22.5" style="144" customWidth="1"/>
    <col min="109" max="109" width="20.5" style="144" customWidth="1"/>
    <col min="110" max="110" width="20.8516" style="144" customWidth="1"/>
    <col min="111" max="111" width="21" style="144" customWidth="1"/>
    <col min="112" max="112" width="19.8516" style="144" customWidth="1"/>
    <col min="113" max="113" width="20.6719" style="144" customWidth="1"/>
    <col min="114" max="114" width="25.6719" style="144" customWidth="1"/>
    <col min="115" max="115" width="27" style="144" customWidth="1"/>
    <col min="116" max="116" width="24.1719" style="144" customWidth="1"/>
    <col min="117" max="117" width="25.6719" style="144" customWidth="1"/>
    <col min="118" max="118" width="24" style="144" customWidth="1"/>
    <col min="119" max="119" width="25.1719" style="144" customWidth="1"/>
    <col min="120" max="120" width="21" style="144" customWidth="1"/>
    <col min="121" max="121" width="20.6719" style="144" customWidth="1"/>
    <col min="122" max="122" width="18.3516" style="144" customWidth="1"/>
    <col min="123" max="123" width="19.6719" style="144" customWidth="1"/>
    <col min="124" max="125" width="23.1719" style="144" customWidth="1"/>
    <col min="126" max="126" width="26.5" style="144" customWidth="1"/>
    <col min="127" max="127" width="24.5" style="144" customWidth="1"/>
    <col min="128" max="128" width="26.5" style="144" customWidth="1"/>
    <col min="129" max="129" width="25.8516" style="144" customWidth="1"/>
    <col min="130" max="130" width="21.5" style="144" customWidth="1"/>
    <col min="131" max="131" width="24.8516" style="144" customWidth="1"/>
    <col min="132" max="132" width="22" style="144" customWidth="1"/>
    <col min="133" max="133" width="21.5" style="144" customWidth="1"/>
    <col min="134" max="134" width="19.3516" style="144" customWidth="1"/>
    <col min="135" max="135" width="20.5" style="144" customWidth="1"/>
    <col min="136" max="136" width="18" style="144" customWidth="1"/>
    <col min="137" max="137" width="22.5" style="144" customWidth="1"/>
    <col min="138" max="138" width="29.8516" style="144" customWidth="1"/>
    <col min="139" max="139" width="24.1719" style="144" customWidth="1"/>
    <col min="140" max="140" width="26" style="144" customWidth="1"/>
    <col min="141" max="141" width="26.5" style="144" customWidth="1"/>
    <col min="142" max="142" width="22.5" style="144" customWidth="1"/>
    <col min="143" max="143" width="23.5" style="144" customWidth="1"/>
    <col min="144" max="144" width="25.1719" style="144" customWidth="1"/>
    <col min="145" max="145" width="18.8516" style="144" customWidth="1"/>
    <col min="146" max="146" width="20" style="144" customWidth="1"/>
    <col min="147" max="147" width="23.8516" style="144" customWidth="1"/>
    <col min="148" max="148" width="20.3516" style="144" customWidth="1"/>
    <col min="149" max="149" width="22.6719" style="144" customWidth="1"/>
    <col min="150" max="150" width="27.3516" style="144" customWidth="1"/>
    <col min="151" max="151" width="22.8516" style="144" customWidth="1"/>
    <col min="152" max="152" width="26.1719" style="144" customWidth="1"/>
    <col min="153" max="153" width="23.8516" style="144" customWidth="1"/>
    <col min="154" max="154" width="23.1719" style="144" customWidth="1"/>
    <col min="155" max="155" width="24.3516" style="144" customWidth="1"/>
    <col min="156" max="156" width="22.6719" style="144" customWidth="1"/>
    <col min="157" max="157" width="21.1719" style="144" customWidth="1"/>
    <col min="158" max="158" width="20.1719" style="144" customWidth="1"/>
    <col min="159" max="159" width="21.5" style="144" customWidth="1"/>
    <col min="160" max="160" width="19" style="144" customWidth="1"/>
    <col min="161" max="161" width="26" style="144" customWidth="1"/>
    <col min="162" max="162" width="24.5" style="144" customWidth="1"/>
    <col min="163" max="163" width="23.5" style="144" customWidth="1"/>
    <col min="164" max="164" width="29.3516" style="144" customWidth="1"/>
    <col min="165" max="165" width="26.3516" style="144" customWidth="1"/>
    <col min="166" max="166" width="23.3516" style="144" customWidth="1"/>
    <col min="167" max="167" width="24.5" style="144" customWidth="1"/>
    <col min="168" max="168" width="20" style="144" customWidth="1"/>
    <col min="169" max="169" width="19.8516" style="144" customWidth="1"/>
    <col min="170" max="170" width="23.5" style="144" customWidth="1"/>
    <col min="171" max="171" width="18.6719" style="144" customWidth="1"/>
    <col min="172" max="172" width="19.6719" style="144" customWidth="1"/>
    <col min="173" max="173" width="23.5" style="144" customWidth="1"/>
    <col min="174" max="174" width="27" style="144" customWidth="1"/>
    <col min="175" max="175" width="23.6719" style="144" customWidth="1"/>
    <col min="176" max="176" width="26.8516" style="144" customWidth="1"/>
    <col min="177" max="177" width="24.8516" style="144" customWidth="1"/>
    <col min="178" max="178" width="26.5" style="144" customWidth="1"/>
    <col min="179" max="179" width="25.1719" style="144" customWidth="1"/>
    <col min="180" max="180" width="21" style="144" customWidth="1"/>
    <col min="181" max="181" width="20.6719" style="144" customWidth="1"/>
    <col min="182" max="182" width="18.3516" style="144" customWidth="1"/>
    <col min="183" max="183" width="19.6719" style="144" customWidth="1"/>
    <col min="184" max="185" width="23.1719" style="144" customWidth="1"/>
    <col min="186" max="186" width="26.5" style="144" customWidth="1"/>
    <col min="187" max="187" width="24.5" style="144" customWidth="1"/>
    <col min="188" max="188" width="26.5" style="144" customWidth="1"/>
    <col min="189" max="189" width="25.8516" style="144" customWidth="1"/>
    <col min="190" max="190" width="21.5" style="144" customWidth="1"/>
    <col min="191" max="191" width="22.5" style="144" customWidth="1"/>
    <col min="192" max="192" width="21.8516" style="144" customWidth="1"/>
    <col min="193" max="193" width="24" style="144" customWidth="1"/>
    <col min="194" max="196" width="20.5" style="144" customWidth="1"/>
    <col min="197" max="197" width="21.8516" style="144" customWidth="1"/>
    <col min="198" max="198" width="26.5" style="144" customWidth="1"/>
    <col min="199" max="199" width="21.8516" style="144" customWidth="1"/>
    <col min="200" max="200" width="25.1719" style="144" customWidth="1"/>
    <col min="201" max="201" width="29" style="144" customWidth="1"/>
    <col min="202" max="202" width="23.6719" style="144" customWidth="1"/>
    <col min="203" max="203" width="24.8516" style="144" customWidth="1"/>
    <col min="204" max="204" width="22" style="144" customWidth="1"/>
    <col min="205" max="205" width="21.5" style="144" customWidth="1"/>
    <col min="206" max="206" width="19.3516" style="144" customWidth="1"/>
    <col min="207" max="207" width="20.5" style="144" customWidth="1"/>
    <col min="208" max="208" width="18" style="144" customWidth="1"/>
    <col min="209" max="209" width="22.5" style="144" customWidth="1"/>
    <col min="210" max="210" width="29.8516" style="144" customWidth="1"/>
    <col min="211" max="211" width="24.1719" style="144" customWidth="1"/>
    <col min="212" max="212" width="26" style="144" customWidth="1"/>
    <col min="213" max="213" width="26.5" style="144" customWidth="1"/>
    <col min="214" max="214" width="22.5" style="144" customWidth="1"/>
    <col min="215" max="215" width="23.5" style="144" customWidth="1"/>
    <col min="216" max="216" width="25.1719" style="144" customWidth="1"/>
    <col min="217" max="217" width="18.8516" style="144" customWidth="1"/>
    <col min="218" max="218" width="20" style="144" customWidth="1"/>
    <col min="219" max="219" width="23.8516" style="144" customWidth="1"/>
    <col min="220" max="220" width="20.3516" style="144" customWidth="1"/>
    <col min="221" max="221" width="22.6719" style="144" customWidth="1"/>
    <col min="222" max="222" width="27.3516" style="144" customWidth="1"/>
    <col min="223" max="223" width="22.8516" style="144" customWidth="1"/>
    <col min="224" max="224" width="26.1719" style="144" customWidth="1"/>
    <col min="225" max="225" width="23.8516" style="144" customWidth="1"/>
    <col min="226" max="226" width="23.1719" style="144" customWidth="1"/>
    <col min="227" max="227" width="24.5" style="144" customWidth="1"/>
    <col min="228" max="228" width="20" style="144" customWidth="1"/>
    <col min="229" max="229" width="19.8516" style="144" customWidth="1"/>
    <col min="230" max="230" width="23.5" style="144" customWidth="1"/>
    <col min="231" max="231" width="18.6719" style="144" customWidth="1"/>
    <col min="232" max="232" width="19.6719" style="144" customWidth="1"/>
    <col min="233" max="233" width="23.5" style="144" customWidth="1"/>
    <col min="234" max="234" width="27" style="144" customWidth="1"/>
    <col min="235" max="235" width="23.6719" style="144" customWidth="1"/>
    <col min="236" max="236" width="26.8516" style="144" customWidth="1"/>
    <col min="237" max="237" width="24.8516" style="144" customWidth="1"/>
    <col min="238" max="238" width="26.5" style="144" customWidth="1"/>
    <col min="239" max="239" width="27.6719" style="144" customWidth="1"/>
    <col min="240" max="240" width="22.5" style="144" customWidth="1"/>
    <col min="241" max="241" width="20.5" style="144" customWidth="1"/>
    <col min="242" max="242" width="20.8516" style="144" customWidth="1"/>
    <col min="243" max="243" width="21" style="144" customWidth="1"/>
    <col min="244" max="244" width="19.8516" style="144" customWidth="1"/>
    <col min="245" max="245" width="20.6719" style="144" customWidth="1"/>
    <col min="246" max="246" width="25.6719" style="144" customWidth="1"/>
    <col min="247" max="247" width="27" style="144" customWidth="1"/>
    <col min="248" max="248" width="24.1719" style="144" customWidth="1"/>
    <col min="249" max="249" width="25.6719" style="144" customWidth="1"/>
    <col min="250" max="250" width="24" style="144" customWidth="1"/>
    <col min="251" max="251" width="25.1719" style="144" customWidth="1"/>
    <col min="252" max="252" width="21" style="144" customWidth="1"/>
    <col min="253" max="253" width="20.6719" style="144" customWidth="1"/>
    <col min="254" max="254" width="18.3516" style="144" customWidth="1"/>
    <col min="255" max="255" width="19.6719" style="144" customWidth="1"/>
    <col min="256" max="257" width="23.1719" style="144" customWidth="1"/>
    <col min="258" max="258" width="26.5" style="144" customWidth="1"/>
    <col min="259" max="268" width="10.8516" style="144" customWidth="1"/>
    <col min="269" max="16384" width="8.85156" style="142" customWidth="1"/>
  </cols>
  <sheetData>
    <row r="1" s="145" customFormat="1" ht="18.5" customHeight="1">
      <c r="A1" t="s" s="32">
        <v>482</v>
      </c>
    </row>
    <row r="2" s="146" customFormat="1" ht="18.5" customHeight="1">
      <c r="A2" s="147"/>
    </row>
    <row r="3" s="148" customFormat="1" ht="14.5" customHeight="1">
      <c r="A3" t="s" s="149">
        <v>142</v>
      </c>
      <c r="B3" t="s" s="21">
        <v>483</v>
      </c>
    </row>
    <row r="4" s="146" customFormat="1" ht="18.5" customHeight="1">
      <c r="A4" s="147"/>
      <c r="J4" s="150">
        <v>2010</v>
      </c>
      <c r="K4" s="150">
        <v>2011</v>
      </c>
      <c r="L4" s="150">
        <v>2012</v>
      </c>
      <c r="M4" s="150">
        <v>2013</v>
      </c>
      <c r="N4" s="150">
        <v>2014</v>
      </c>
      <c r="O4" s="150">
        <v>2015</v>
      </c>
      <c r="P4" s="150">
        <v>2016</v>
      </c>
      <c r="Q4" s="150">
        <v>2017</v>
      </c>
      <c r="R4" s="150">
        <v>2018</v>
      </c>
      <c r="S4" s="150">
        <v>2019</v>
      </c>
      <c r="T4" s="150">
        <v>2020</v>
      </c>
      <c r="U4" s="150">
        <v>2021</v>
      </c>
      <c r="V4" s="150">
        <v>2022</v>
      </c>
      <c r="W4" s="150">
        <v>2023</v>
      </c>
      <c r="X4" s="150">
        <v>2024</v>
      </c>
      <c r="Y4" s="150">
        <v>2025</v>
      </c>
      <c r="Z4" s="150">
        <v>2026</v>
      </c>
      <c r="AA4" s="150">
        <v>2027</v>
      </c>
      <c r="AB4" s="150">
        <v>2028</v>
      </c>
      <c r="AC4" s="150">
        <v>2029</v>
      </c>
      <c r="AD4" s="150">
        <v>2030</v>
      </c>
    </row>
    <row r="5" s="143" customFormat="1" ht="18.5" customHeight="1">
      <c r="A5" s="147"/>
      <c r="B5" s="101"/>
      <c r="C5" s="101"/>
      <c r="D5" s="101"/>
      <c r="E5" s="101"/>
      <c r="F5" s="101"/>
      <c r="G5" s="101"/>
      <c r="H5" t="s" s="151">
        <v>484</v>
      </c>
      <c r="I5" t="s" s="152">
        <v>485</v>
      </c>
      <c r="J5" s="153">
        <v>2010</v>
      </c>
      <c r="K5" s="153">
        <v>2011</v>
      </c>
      <c r="L5" s="153">
        <v>2012</v>
      </c>
      <c r="M5" s="153">
        <v>2013</v>
      </c>
      <c r="N5" s="153">
        <v>2014</v>
      </c>
      <c r="O5" s="153">
        <v>2015</v>
      </c>
      <c r="P5" s="153">
        <v>2016</v>
      </c>
      <c r="Q5" s="153">
        <v>2017</v>
      </c>
      <c r="R5" s="153">
        <v>2018</v>
      </c>
      <c r="S5" s="153">
        <v>2019</v>
      </c>
      <c r="T5" s="153">
        <v>2020</v>
      </c>
      <c r="U5" s="153">
        <v>2021</v>
      </c>
      <c r="V5" s="153">
        <v>2022</v>
      </c>
      <c r="W5" s="153">
        <v>2023</v>
      </c>
      <c r="X5" s="153">
        <v>2024</v>
      </c>
      <c r="Y5" s="153">
        <v>2025</v>
      </c>
      <c r="Z5" s="153">
        <v>2026</v>
      </c>
      <c r="AA5" s="153">
        <v>2027</v>
      </c>
      <c r="AB5" s="153">
        <v>2028</v>
      </c>
      <c r="AC5" s="153">
        <v>2029</v>
      </c>
      <c r="AD5" s="153">
        <v>2030</v>
      </c>
    </row>
    <row r="6" s="143" customFormat="1" ht="18.5" customHeight="1">
      <c r="A6" s="147"/>
      <c r="B6" s="101"/>
      <c r="C6" s="101"/>
      <c r="D6" s="101"/>
      <c r="E6" s="101"/>
      <c r="F6" s="101"/>
      <c r="G6" s="101"/>
      <c r="H6" s="154"/>
      <c r="I6" t="s" s="152">
        <v>299</v>
      </c>
      <c r="J6" s="155">
        <v>6.3482149179</v>
      </c>
      <c r="K6" s="155">
        <v>5.8226981009</v>
      </c>
      <c r="L6" s="155">
        <v>7.2238728132</v>
      </c>
      <c r="M6" s="155">
        <v>5.9810186116</v>
      </c>
      <c r="N6" s="155">
        <v>5.0348248527</v>
      </c>
      <c r="O6" s="155">
        <v>4.8940379983</v>
      </c>
      <c r="P6" s="155">
        <v>3.7992232993</v>
      </c>
      <c r="Q6" s="155">
        <v>4.3150522283</v>
      </c>
      <c r="R6" s="155">
        <v>4.1101432593</v>
      </c>
      <c r="S6" s="155">
        <v>4.6725915506</v>
      </c>
      <c r="T6" s="155">
        <v>5.074257878</v>
      </c>
      <c r="U6" s="155">
        <v>5.140767071</v>
      </c>
      <c r="V6" s="155">
        <v>3.431688093</v>
      </c>
      <c r="W6" s="155">
        <v>3.21272275</v>
      </c>
      <c r="X6" s="155">
        <v>4.18636988</v>
      </c>
      <c r="Y6" s="155"/>
      <c r="Z6" s="155"/>
      <c r="AA6" s="155"/>
      <c r="AB6" s="155"/>
      <c r="AC6" s="155"/>
      <c r="AD6" s="155"/>
    </row>
    <row r="7" s="143" customFormat="1" ht="18.5" customHeight="1">
      <c r="A7" s="147"/>
      <c r="B7" s="101"/>
      <c r="C7" s="101"/>
      <c r="D7" s="101"/>
      <c r="E7" s="101"/>
      <c r="F7" s="101"/>
      <c r="G7" s="101"/>
      <c r="H7" s="154"/>
      <c r="I7" t="s" s="152">
        <v>486</v>
      </c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>
        <v>4.405</v>
      </c>
      <c r="Y7" s="155">
        <v>3.849</v>
      </c>
      <c r="Z7" s="155">
        <v>3.03</v>
      </c>
      <c r="AA7" s="155">
        <v>1.802</v>
      </c>
      <c r="AB7" s="155">
        <v>1.631</v>
      </c>
      <c r="AC7" s="155">
        <v>1.536</v>
      </c>
      <c r="AD7" s="155">
        <v>1.314</v>
      </c>
    </row>
    <row r="8" s="143" customFormat="1" ht="18.5" customHeight="1">
      <c r="A8" s="147"/>
      <c r="B8" s="101"/>
      <c r="C8" s="101"/>
      <c r="D8" s="101"/>
      <c r="E8" s="101"/>
      <c r="F8" s="101"/>
      <c r="G8" s="101"/>
      <c r="H8" s="154"/>
      <c r="I8" t="s" s="152">
        <v>487</v>
      </c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>
        <v>4.1145740302</v>
      </c>
      <c r="Y8" s="155">
        <v>3.0274082208</v>
      </c>
      <c r="Z8" s="155">
        <v>3.0839094537</v>
      </c>
      <c r="AA8" s="155">
        <v>2.9718554485</v>
      </c>
      <c r="AB8" s="155">
        <v>3.1258685483</v>
      </c>
      <c r="AC8" s="155">
        <v>2.8004733972</v>
      </c>
      <c r="AD8" s="155">
        <v>2.496953843</v>
      </c>
    </row>
    <row r="9" s="143" customFormat="1" ht="18.5" customHeight="1">
      <c r="A9" s="147"/>
      <c r="B9" s="101"/>
      <c r="C9" s="101"/>
      <c r="D9" s="101"/>
      <c r="E9" s="101"/>
      <c r="F9" s="101"/>
      <c r="G9" s="101"/>
      <c r="H9" s="154"/>
    </row>
    <row r="10" s="143" customFormat="1" ht="18.5" customHeight="1">
      <c r="A10" s="147"/>
      <c r="B10" s="101"/>
      <c r="C10" s="101"/>
      <c r="D10" s="101"/>
      <c r="E10" s="101"/>
      <c r="F10" s="101"/>
      <c r="G10" s="101"/>
      <c r="H10" t="s" s="151">
        <v>488</v>
      </c>
    </row>
    <row r="11" s="143" customFormat="1" ht="18.5" customHeight="1">
      <c r="A11" s="147"/>
      <c r="B11" s="101"/>
      <c r="C11" s="101"/>
      <c r="D11" s="101"/>
      <c r="E11" s="101"/>
      <c r="F11" s="101"/>
      <c r="G11" s="101"/>
      <c r="H11" s="154"/>
      <c r="I11" t="s" s="152">
        <v>299</v>
      </c>
      <c r="J11" s="156">
        <v>145.698655248433</v>
      </c>
      <c r="K11" s="156">
        <v>134.564958094119</v>
      </c>
      <c r="L11" s="156">
        <v>167.409963475532</v>
      </c>
      <c r="M11" s="156">
        <v>141.098360858453</v>
      </c>
      <c r="N11" s="156">
        <v>117.906973254653</v>
      </c>
      <c r="O11" s="156">
        <v>112.796397590683</v>
      </c>
      <c r="P11" s="156">
        <v>88.48020816133931</v>
      </c>
      <c r="Q11" s="156">
        <v>99.6306762552917</v>
      </c>
      <c r="R11" s="156">
        <v>94.53965373141639</v>
      </c>
      <c r="S11" s="156">
        <v>106.465236069611</v>
      </c>
      <c r="T11" s="156">
        <v>117.343755186292</v>
      </c>
      <c r="U11" s="156">
        <v>118.862759154916</v>
      </c>
      <c r="V11" s="156">
        <v>78.8429588768411</v>
      </c>
      <c r="W11" s="156">
        <v>73.89949731206779</v>
      </c>
      <c r="X11" s="156">
        <v>95.421719297205</v>
      </c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</row>
    <row r="12" s="143" customFormat="1" ht="18.5" customHeight="1">
      <c r="A12" s="147"/>
      <c r="B12" s="101"/>
      <c r="C12" s="101"/>
      <c r="D12" s="101"/>
      <c r="E12" s="101"/>
      <c r="F12" s="101"/>
      <c r="G12" s="101"/>
      <c r="H12" s="154"/>
      <c r="I12" t="s" s="152">
        <v>486</v>
      </c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>
        <v>97.8497489892932</v>
      </c>
      <c r="Y12" s="156">
        <v>83.5921381257465</v>
      </c>
      <c r="Z12" s="156">
        <v>64.7145511629397</v>
      </c>
      <c r="AA12" s="156">
        <v>37.7271585294364</v>
      </c>
      <c r="AB12" s="156">
        <v>33.0048363923346</v>
      </c>
      <c r="AC12" s="156">
        <v>30.1993629821871</v>
      </c>
      <c r="AD12" s="156">
        <v>25.222181699522</v>
      </c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</row>
    <row r="13" s="143" customFormat="1" ht="18.5" customHeight="1">
      <c r="A13" s="147"/>
      <c r="B13" s="101"/>
      <c r="C13" s="101"/>
      <c r="D13" s="101"/>
      <c r="E13" s="101"/>
      <c r="F13" s="101"/>
      <c r="G13" s="101"/>
      <c r="H13" s="154"/>
      <c r="I13" t="s" s="152">
        <v>487</v>
      </c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>
        <v>94.0182231481063</v>
      </c>
      <c r="Y13" s="156">
        <v>67.58998661778161</v>
      </c>
      <c r="Z13" s="156">
        <v>68.06551108679361</v>
      </c>
      <c r="AA13" s="156">
        <v>64.5491989710722</v>
      </c>
      <c r="AB13" s="156">
        <v>67.368974620915</v>
      </c>
      <c r="AC13" s="156">
        <v>59.2977537191934</v>
      </c>
      <c r="AD13" s="156">
        <v>52.3222726642189</v>
      </c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</row>
    <row r="14" s="143" customFormat="1" ht="18.5" customHeight="1">
      <c r="A14" s="147"/>
      <c r="B14" s="101"/>
      <c r="C14" s="101"/>
      <c r="D14" s="101"/>
      <c r="E14" s="101"/>
      <c r="F14" s="101"/>
      <c r="G14" s="101"/>
      <c r="H14" s="154"/>
    </row>
    <row r="15" s="143" customFormat="1" ht="18.5" customHeight="1">
      <c r="A15" s="147"/>
      <c r="B15" s="101"/>
      <c r="C15" s="101"/>
      <c r="D15" s="101"/>
      <c r="E15" s="101"/>
      <c r="F15" s="101"/>
      <c r="G15" s="101"/>
      <c r="H15" t="s" s="151">
        <v>489</v>
      </c>
    </row>
    <row r="16" s="143" customFormat="1" ht="18.5" customHeight="1">
      <c r="A16" s="147"/>
      <c r="B16" s="101"/>
      <c r="C16" s="101"/>
      <c r="D16" s="101"/>
      <c r="E16" s="101"/>
      <c r="F16" s="101"/>
      <c r="G16" s="101"/>
      <c r="H16" s="154"/>
      <c r="I16" t="s" s="152">
        <v>299</v>
      </c>
      <c r="J16" s="156">
        <v>140.903405412867</v>
      </c>
      <c r="K16" s="156">
        <v>131.976822053509</v>
      </c>
      <c r="L16" s="156">
        <v>126.744631600513</v>
      </c>
      <c r="M16" s="156">
        <v>120.131142644628</v>
      </c>
      <c r="N16" s="156">
        <v>109.845245285728</v>
      </c>
      <c r="O16" s="156">
        <v>107.470546704478</v>
      </c>
      <c r="P16" s="156">
        <v>95.5032056739104</v>
      </c>
      <c r="Q16" s="156">
        <v>88.6240749752794</v>
      </c>
      <c r="R16" s="156">
        <v>81.3880298422596</v>
      </c>
      <c r="S16" s="156">
        <v>77.3417786209524</v>
      </c>
      <c r="T16" s="156">
        <v>72.3210795060847</v>
      </c>
      <c r="U16" s="156">
        <v>68.5406397075901</v>
      </c>
      <c r="V16" s="156">
        <v>67.4782311687722</v>
      </c>
      <c r="W16" s="156">
        <v>61.4698339471908</v>
      </c>
      <c r="X16" s="156">
        <v>54.7314935286619</v>
      </c>
      <c r="Y16" s="156"/>
      <c r="Z16" s="156"/>
      <c r="AA16" s="156"/>
      <c r="AB16" s="156"/>
      <c r="AC16" s="156"/>
      <c r="AD16" s="156"/>
    </row>
    <row r="17" s="143" customFormat="1" ht="18.5" customHeight="1">
      <c r="A17" s="147"/>
      <c r="B17" s="101"/>
      <c r="C17" s="101"/>
      <c r="D17" s="101"/>
      <c r="E17" s="101"/>
      <c r="F17" s="101"/>
      <c r="G17" s="101"/>
      <c r="H17" s="154"/>
      <c r="I17" t="s" s="152">
        <v>486</v>
      </c>
      <c r="X17" s="156">
        <v>46.5958171293392</v>
      </c>
      <c r="Y17" s="156">
        <v>41.4126500037979</v>
      </c>
      <c r="Z17" s="156">
        <v>30.1545132527177</v>
      </c>
      <c r="AA17" s="156">
        <v>26.0327226756889</v>
      </c>
      <c r="AB17" s="156">
        <v>21.4658770455336</v>
      </c>
      <c r="AC17" s="156">
        <v>19.6080938801434</v>
      </c>
      <c r="AD17" s="156">
        <v>17.4282312799931</v>
      </c>
    </row>
    <row r="18" s="143" customFormat="1" ht="18.5" customHeight="1">
      <c r="A18" s="147"/>
      <c r="B18" s="101"/>
      <c r="C18" s="101"/>
      <c r="D18" s="101"/>
      <c r="E18" s="101"/>
      <c r="F18" s="101"/>
      <c r="G18" s="101"/>
      <c r="H18" s="154"/>
      <c r="I18" t="s" s="152">
        <v>487</v>
      </c>
      <c r="X18" s="156">
        <v>47.0207372626675</v>
      </c>
      <c r="Y18" s="156">
        <v>45.450493804156</v>
      </c>
      <c r="Z18" s="156">
        <v>44.4963441788492</v>
      </c>
      <c r="AA18" s="156">
        <v>44.2575690380876</v>
      </c>
      <c r="AB18" s="156">
        <v>44.0187938973259</v>
      </c>
      <c r="AC18" s="156">
        <v>43.7800187659167</v>
      </c>
      <c r="AD18" s="156">
        <v>43.541243625155</v>
      </c>
    </row>
    <row r="19" s="143" customFormat="1" ht="18.5" customHeight="1">
      <c r="A19" s="147"/>
      <c r="B19" s="101"/>
      <c r="C19" s="101"/>
      <c r="D19" s="101"/>
      <c r="E19" s="101"/>
      <c r="F19" s="101"/>
      <c r="G19" s="101"/>
      <c r="H19" s="154"/>
    </row>
    <row r="20" s="143" customFormat="1" ht="18.5" customHeight="1">
      <c r="A20" s="147"/>
      <c r="B20" s="101"/>
      <c r="C20" s="101"/>
      <c r="D20" s="101"/>
      <c r="E20" s="101"/>
      <c r="F20" s="101"/>
      <c r="G20" s="101"/>
      <c r="H20" t="s" s="151">
        <v>490</v>
      </c>
    </row>
    <row r="21" s="143" customFormat="1" ht="18.5" customHeight="1">
      <c r="A21" s="147"/>
      <c r="B21" s="101"/>
      <c r="C21" s="101"/>
      <c r="D21" s="101"/>
      <c r="E21" s="101"/>
      <c r="F21" s="101"/>
      <c r="G21" s="101"/>
      <c r="H21" s="154"/>
      <c r="I21" t="s" s="152">
        <v>299</v>
      </c>
      <c r="J21" s="157">
        <v>0.0442699686621823</v>
      </c>
      <c r="K21" s="157">
        <v>0.0468657327186553</v>
      </c>
      <c r="L21" s="157">
        <v>0.07688133112504419</v>
      </c>
      <c r="M21" s="157">
        <v>0.0527778758222252</v>
      </c>
      <c r="N21" s="157">
        <v>0.0428857927020323</v>
      </c>
      <c r="O21" s="157">
        <v>0.0404030142512206</v>
      </c>
      <c r="P21" s="157">
        <v>0.0228110587834281</v>
      </c>
      <c r="Q21" s="157">
        <v>0.0261631177133892</v>
      </c>
      <c r="R21" s="157">
        <v>0.0340290820831991</v>
      </c>
      <c r="S21" s="157">
        <v>0.0482612807338297</v>
      </c>
      <c r="T21" s="157">
        <v>0.0499252044355954</v>
      </c>
      <c r="U21" s="157">
        <v>0.0698328214615274</v>
      </c>
      <c r="V21" s="157">
        <v>0.0287504963324825</v>
      </c>
      <c r="W21" s="157">
        <v>0.0237188342420011</v>
      </c>
      <c r="X21" s="157">
        <v>0.0511262071126208</v>
      </c>
      <c r="Y21" s="157">
        <v>0.0346140898153794</v>
      </c>
      <c r="Z21" s="157"/>
      <c r="AA21" s="157"/>
      <c r="AB21" s="157"/>
      <c r="AC21" s="157"/>
      <c r="AD21" s="157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58"/>
      <c r="DJ21" s="158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8"/>
      <c r="EC21" s="158"/>
      <c r="ED21" s="158"/>
      <c r="EE21" s="158"/>
      <c r="EF21" s="158"/>
      <c r="EG21" s="158"/>
      <c r="EH21" s="158"/>
      <c r="EI21" s="158"/>
      <c r="EJ21" s="158"/>
      <c r="EK21" s="158"/>
      <c r="EL21" s="158"/>
      <c r="EM21" s="158"/>
      <c r="EN21" s="158"/>
      <c r="EO21" s="158"/>
      <c r="EP21" s="158"/>
      <c r="EQ21" s="158"/>
      <c r="ER21" s="158"/>
      <c r="ES21" s="158"/>
      <c r="ET21" s="158"/>
      <c r="EU21" s="158"/>
      <c r="EV21" s="158"/>
      <c r="EW21" s="158"/>
      <c r="EX21" s="158"/>
      <c r="EY21" s="158"/>
      <c r="EZ21" s="158"/>
      <c r="FA21" s="158"/>
      <c r="FB21" s="158"/>
      <c r="FC21" s="158"/>
      <c r="FD21" s="158"/>
      <c r="FE21" s="158"/>
      <c r="FF21" s="158"/>
      <c r="FG21" s="158"/>
      <c r="FH21" s="158"/>
      <c r="FI21" s="158"/>
      <c r="FJ21" s="158"/>
      <c r="FK21" s="158"/>
      <c r="FL21" s="158"/>
      <c r="FM21" s="158"/>
      <c r="FN21" s="158"/>
      <c r="FO21" s="158"/>
      <c r="FP21" s="158"/>
      <c r="FQ21" s="158"/>
      <c r="FR21" s="158"/>
      <c r="FS21" s="158"/>
      <c r="FT21" s="158"/>
      <c r="FU21" s="158"/>
      <c r="FV21" s="158"/>
      <c r="FW21" s="158"/>
      <c r="FX21" s="158"/>
      <c r="FY21" s="158"/>
      <c r="FZ21" s="158"/>
      <c r="GA21" s="158"/>
      <c r="GB21" s="158"/>
      <c r="GC21" s="158"/>
      <c r="GD21" s="158"/>
      <c r="GE21" s="158"/>
      <c r="GF21" s="158"/>
      <c r="GG21" s="158"/>
      <c r="GH21" s="158"/>
      <c r="GI21" s="158"/>
      <c r="GJ21" s="158"/>
      <c r="GK21" s="158"/>
      <c r="GL21" s="158"/>
      <c r="GM21" s="158"/>
      <c r="GN21" s="158"/>
      <c r="GO21" s="158"/>
      <c r="GP21" s="158"/>
      <c r="GQ21" s="158"/>
      <c r="GR21" s="158"/>
      <c r="GS21" s="158"/>
      <c r="GT21" s="158"/>
      <c r="GU21" s="158"/>
      <c r="GV21" s="158"/>
      <c r="GW21" s="158"/>
      <c r="GX21" s="158"/>
      <c r="GY21" s="158"/>
      <c r="GZ21" s="158"/>
      <c r="HA21" s="158"/>
      <c r="HB21" s="158"/>
      <c r="HC21" s="158"/>
      <c r="HD21" s="158"/>
      <c r="HE21" s="158"/>
      <c r="HF21" s="158"/>
      <c r="HG21" s="158"/>
      <c r="HH21" s="158"/>
      <c r="HI21" s="158"/>
    </row>
    <row r="22" s="143" customFormat="1" ht="18.5" customHeight="1">
      <c r="A22" s="147"/>
      <c r="B22" s="101"/>
      <c r="C22" s="101"/>
      <c r="D22" s="101"/>
      <c r="E22" s="101"/>
      <c r="F22" s="101"/>
      <c r="G22" s="101"/>
      <c r="H22" s="154"/>
      <c r="I22" t="s" s="152">
        <v>486</v>
      </c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>
        <v>0.0413516347914333</v>
      </c>
      <c r="Z22" s="157">
        <v>0.0280678247383576</v>
      </c>
      <c r="AA22" s="157">
        <v>0.009267956775313359</v>
      </c>
      <c r="AB22" s="157">
        <v>0.008957943367992129</v>
      </c>
      <c r="AC22" s="157">
        <v>0.00870344633353126</v>
      </c>
      <c r="AD22" s="157">
        <v>0.00849712435295827</v>
      </c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8"/>
      <c r="BM22" s="158"/>
      <c r="BN22" s="158"/>
      <c r="BO22" s="158"/>
      <c r="BP22" s="158"/>
      <c r="BQ22" s="158"/>
      <c r="BR22" s="158"/>
      <c r="BS22" s="158"/>
      <c r="BT22" s="158"/>
      <c r="BU22" s="158"/>
      <c r="BV22" s="158"/>
      <c r="BW22" s="158"/>
      <c r="BX22" s="158"/>
      <c r="BY22" s="158"/>
      <c r="BZ22" s="158"/>
      <c r="CA22" s="158"/>
      <c r="CB22" s="158"/>
      <c r="CC22" s="158"/>
      <c r="CD22" s="158"/>
      <c r="CE22" s="158"/>
      <c r="CF22" s="158"/>
      <c r="CG22" s="158"/>
      <c r="CH22" s="158"/>
      <c r="CI22" s="158"/>
      <c r="CJ22" s="158"/>
      <c r="CK22" s="158"/>
      <c r="CL22" s="158"/>
      <c r="CM22" s="158"/>
      <c r="CN22" s="158"/>
      <c r="CO22" s="158"/>
      <c r="CP22" s="158"/>
      <c r="CQ22" s="158"/>
      <c r="CR22" s="158"/>
      <c r="CS22" s="158"/>
      <c r="CT22" s="158"/>
      <c r="CU22" s="158"/>
      <c r="CV22" s="158"/>
      <c r="CW22" s="158"/>
      <c r="CX22" s="158"/>
      <c r="CY22" s="158"/>
      <c r="CZ22" s="158"/>
      <c r="DA22" s="158"/>
      <c r="DB22" s="158"/>
      <c r="DC22" s="158"/>
      <c r="DD22" s="158"/>
      <c r="DE22" s="158"/>
      <c r="DF22" s="158"/>
      <c r="DG22" s="158"/>
      <c r="DH22" s="158"/>
      <c r="DI22" s="158"/>
      <c r="DJ22" s="158"/>
      <c r="DK22" s="158"/>
      <c r="DL22" s="158"/>
      <c r="DM22" s="158"/>
      <c r="DN22" s="158"/>
      <c r="DO22" s="158"/>
      <c r="DP22" s="158"/>
      <c r="DQ22" s="158"/>
      <c r="DR22" s="158"/>
      <c r="DS22" s="158"/>
      <c r="DT22" s="158"/>
      <c r="DU22" s="158"/>
      <c r="DV22" s="158"/>
      <c r="DW22" s="158"/>
      <c r="DX22" s="158"/>
      <c r="DY22" s="158"/>
      <c r="DZ22" s="158"/>
      <c r="EA22" s="158"/>
      <c r="EB22" s="158"/>
      <c r="EC22" s="158"/>
      <c r="ED22" s="158"/>
      <c r="EE22" s="158"/>
      <c r="EF22" s="158"/>
      <c r="EG22" s="158"/>
      <c r="EH22" s="158"/>
      <c r="EI22" s="158"/>
      <c r="EJ22" s="158"/>
      <c r="EK22" s="158"/>
      <c r="EL22" s="158"/>
      <c r="EM22" s="158"/>
      <c r="EN22" s="158"/>
      <c r="EO22" s="158"/>
      <c r="EP22" s="158"/>
      <c r="EQ22" s="158"/>
      <c r="ER22" s="158"/>
      <c r="ES22" s="158"/>
      <c r="ET22" s="158"/>
      <c r="EU22" s="158"/>
      <c r="EV22" s="158"/>
      <c r="EW22" s="158"/>
      <c r="EX22" s="158"/>
      <c r="EY22" s="158"/>
      <c r="EZ22" s="158"/>
      <c r="FA22" s="158"/>
      <c r="FB22" s="158"/>
      <c r="FC22" s="158"/>
      <c r="FD22" s="158"/>
      <c r="FE22" s="158"/>
      <c r="FF22" s="158"/>
      <c r="FG22" s="158"/>
      <c r="FH22" s="158"/>
      <c r="FI22" s="158"/>
      <c r="FJ22" s="158"/>
      <c r="FK22" s="158"/>
      <c r="FL22" s="158"/>
      <c r="FM22" s="158"/>
      <c r="FN22" s="158"/>
      <c r="FO22" s="158"/>
      <c r="FP22" s="158"/>
      <c r="FQ22" s="158"/>
      <c r="FR22" s="158"/>
      <c r="FS22" s="158"/>
      <c r="FT22" s="158"/>
      <c r="FU22" s="158"/>
      <c r="FV22" s="158"/>
      <c r="FW22" s="158"/>
      <c r="FX22" s="158"/>
      <c r="FY22" s="158"/>
      <c r="FZ22" s="158"/>
      <c r="GA22" s="158"/>
      <c r="GB22" s="158"/>
      <c r="GC22" s="158"/>
      <c r="GD22" s="158"/>
      <c r="GE22" s="158"/>
      <c r="GF22" s="158"/>
      <c r="GG22" s="158"/>
      <c r="GH22" s="158"/>
      <c r="GI22" s="158"/>
      <c r="GJ22" s="158"/>
      <c r="GK22" s="158"/>
      <c r="GL22" s="158"/>
      <c r="GM22" s="158"/>
      <c r="GN22" s="158"/>
      <c r="GO22" s="158"/>
      <c r="GP22" s="158"/>
      <c r="GQ22" s="158"/>
      <c r="GR22" s="158"/>
      <c r="GS22" s="158"/>
      <c r="GT22" s="158"/>
      <c r="GU22" s="158"/>
      <c r="GV22" s="158"/>
      <c r="GW22" s="158"/>
      <c r="GX22" s="158"/>
      <c r="GY22" s="158"/>
      <c r="GZ22" s="158"/>
      <c r="HA22" s="158"/>
      <c r="HB22" s="158"/>
      <c r="HC22" s="158"/>
      <c r="HD22" s="158"/>
      <c r="HE22" s="158"/>
      <c r="HF22" s="158"/>
      <c r="HG22" s="158"/>
      <c r="HH22" s="158"/>
      <c r="HI22" s="158"/>
    </row>
    <row r="23" s="143" customFormat="1" ht="18.5" customHeight="1">
      <c r="A23" s="147"/>
      <c r="B23" s="101"/>
      <c r="C23" s="101"/>
      <c r="D23" s="101"/>
      <c r="E23" s="101"/>
      <c r="F23" s="101"/>
      <c r="G23" s="101"/>
      <c r="H23" s="154"/>
      <c r="I23" t="s" s="152">
        <v>487</v>
      </c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>
        <v>0.051255383978142</v>
      </c>
      <c r="Y23" s="157">
        <v>0.0237241253857717</v>
      </c>
      <c r="Z23" s="157">
        <v>0.0190384612126581</v>
      </c>
      <c r="AA23" s="157">
        <v>0.01726653573224</v>
      </c>
      <c r="AB23" s="157">
        <v>0.0187116668749402</v>
      </c>
      <c r="AC23" s="157">
        <v>0.00766499335453704</v>
      </c>
      <c r="AD23" s="157">
        <v>0.0066363361889695</v>
      </c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8"/>
      <c r="BN23" s="158"/>
      <c r="BO23" s="158"/>
      <c r="BP23" s="158"/>
      <c r="BQ23" s="158"/>
      <c r="BR23" s="158"/>
      <c r="BS23" s="158"/>
      <c r="BT23" s="158"/>
      <c r="BU23" s="158"/>
      <c r="BV23" s="158"/>
      <c r="BW23" s="158"/>
      <c r="BX23" s="158"/>
      <c r="BY23" s="158"/>
      <c r="BZ23" s="158"/>
      <c r="CA23" s="158"/>
      <c r="CB23" s="158"/>
      <c r="CC23" s="158"/>
      <c r="CD23" s="158"/>
      <c r="CE23" s="158"/>
      <c r="CF23" s="158"/>
      <c r="CG23" s="158"/>
      <c r="CH23" s="158"/>
      <c r="CI23" s="158"/>
      <c r="CJ23" s="158"/>
      <c r="CK23" s="158"/>
      <c r="CL23" s="158"/>
      <c r="CM23" s="158"/>
      <c r="CN23" s="158"/>
      <c r="CO23" s="158"/>
      <c r="CP23" s="158"/>
      <c r="CQ23" s="158"/>
      <c r="CR23" s="158"/>
      <c r="CS23" s="158"/>
      <c r="CT23" s="158"/>
      <c r="CU23" s="158"/>
      <c r="CV23" s="158"/>
      <c r="CW23" s="158"/>
      <c r="CX23" s="158"/>
      <c r="CY23" s="158"/>
      <c r="CZ23" s="158"/>
      <c r="DA23" s="158"/>
      <c r="DB23" s="158"/>
      <c r="DC23" s="158"/>
      <c r="DD23" s="158"/>
      <c r="DE23" s="158"/>
      <c r="DF23" s="158"/>
      <c r="DG23" s="158"/>
      <c r="DH23" s="158"/>
      <c r="DI23" s="158"/>
      <c r="DJ23" s="158"/>
      <c r="DK23" s="158"/>
      <c r="DL23" s="158"/>
      <c r="DM23" s="158"/>
      <c r="DN23" s="158"/>
      <c r="DO23" s="158"/>
      <c r="DP23" s="158"/>
      <c r="DQ23" s="158"/>
      <c r="DR23" s="158"/>
      <c r="DS23" s="158"/>
      <c r="DT23" s="158"/>
      <c r="DU23" s="158"/>
      <c r="DV23" s="158"/>
      <c r="DW23" s="158"/>
      <c r="DX23" s="158"/>
      <c r="DY23" s="158"/>
      <c r="DZ23" s="158"/>
      <c r="EA23" s="158"/>
      <c r="EB23" s="158"/>
      <c r="EC23" s="158"/>
      <c r="ED23" s="158"/>
      <c r="EE23" s="158"/>
      <c r="EF23" s="158"/>
      <c r="EG23" s="158"/>
      <c r="EH23" s="158"/>
      <c r="EI23" s="158"/>
      <c r="EJ23" s="158"/>
      <c r="EK23" s="158"/>
      <c r="EL23" s="158"/>
      <c r="EM23" s="158"/>
      <c r="EN23" s="158"/>
      <c r="EO23" s="158"/>
      <c r="EP23" s="158"/>
      <c r="EQ23" s="158"/>
      <c r="ER23" s="158"/>
      <c r="ES23" s="158"/>
      <c r="ET23" s="158"/>
      <c r="EU23" s="158"/>
      <c r="EV23" s="158"/>
      <c r="EW23" s="158"/>
      <c r="EX23" s="158"/>
      <c r="EY23" s="158"/>
      <c r="EZ23" s="158"/>
      <c r="FA23" s="158"/>
      <c r="FB23" s="158"/>
      <c r="FC23" s="158"/>
      <c r="FD23" s="158"/>
      <c r="FE23" s="158"/>
      <c r="FF23" s="158"/>
      <c r="FG23" s="158"/>
      <c r="FH23" s="158"/>
      <c r="FI23" s="158"/>
      <c r="FJ23" s="158"/>
      <c r="FK23" s="158"/>
      <c r="FL23" s="158"/>
      <c r="FM23" s="158"/>
      <c r="FN23" s="158"/>
      <c r="FO23" s="158"/>
      <c r="FP23" s="158"/>
      <c r="FQ23" s="158"/>
      <c r="FR23" s="158"/>
      <c r="FS23" s="158"/>
      <c r="FT23" s="158"/>
      <c r="FU23" s="158"/>
      <c r="FV23" s="158"/>
      <c r="FW23" s="158"/>
      <c r="FX23" s="158"/>
      <c r="FY23" s="158"/>
      <c r="FZ23" s="158"/>
      <c r="GA23" s="158"/>
      <c r="GB23" s="158"/>
      <c r="GC23" s="158"/>
      <c r="GD23" s="158"/>
      <c r="GE23" s="158"/>
      <c r="GF23" s="158"/>
      <c r="GG23" s="158"/>
      <c r="GH23" s="158"/>
      <c r="GI23" s="158"/>
      <c r="GJ23" s="158"/>
      <c r="GK23" s="158"/>
      <c r="GL23" s="158"/>
      <c r="GM23" s="158"/>
      <c r="GN23" s="158"/>
      <c r="GO23" s="158"/>
      <c r="GP23" s="158"/>
      <c r="GQ23" s="158"/>
      <c r="GR23" s="158"/>
      <c r="GS23" s="158"/>
      <c r="GT23" s="158"/>
      <c r="GU23" s="158"/>
      <c r="GV23" s="158"/>
      <c r="GW23" s="158"/>
      <c r="GX23" s="158"/>
      <c r="GY23" s="158"/>
      <c r="GZ23" s="158"/>
      <c r="HA23" s="158"/>
      <c r="HB23" s="158"/>
      <c r="HC23" s="158"/>
      <c r="HD23" s="158"/>
      <c r="HE23" s="158"/>
      <c r="HF23" s="158"/>
      <c r="HG23" s="158"/>
      <c r="HH23" s="158"/>
      <c r="HI23" s="158"/>
    </row>
    <row r="24" s="143" customFormat="1" ht="18.5" customHeight="1">
      <c r="A24" s="147"/>
      <c r="B24" s="101"/>
      <c r="C24" s="101"/>
      <c r="D24" s="101"/>
      <c r="E24" s="101"/>
      <c r="F24" s="101"/>
      <c r="G24" s="101"/>
      <c r="H24" s="154"/>
    </row>
    <row r="25" s="143" customFormat="1" ht="18.5" customHeight="1">
      <c r="A25" s="147"/>
      <c r="B25" s="101"/>
      <c r="C25" s="101"/>
      <c r="D25" s="101"/>
      <c r="E25" s="101"/>
      <c r="F25" s="101"/>
      <c r="G25" s="101"/>
      <c r="H25" t="s" s="151">
        <v>491</v>
      </c>
    </row>
    <row r="26" s="143" customFormat="1" ht="18.5" customHeight="1">
      <c r="A26" s="147"/>
      <c r="B26" s="101"/>
      <c r="C26" s="101"/>
      <c r="D26" s="101"/>
      <c r="E26" s="101"/>
      <c r="F26" s="101"/>
      <c r="G26" s="101"/>
      <c r="H26" s="154"/>
      <c r="I26" t="s" s="152">
        <v>299</v>
      </c>
      <c r="J26" s="157">
        <v>0.211133862394874</v>
      </c>
      <c r="K26" s="157">
        <v>0.180293886822587</v>
      </c>
      <c r="L26" s="157">
        <v>0.19084850743796</v>
      </c>
      <c r="M26" s="157">
        <v>0.190323882998615</v>
      </c>
      <c r="N26" s="157">
        <v>0.153207185356379</v>
      </c>
      <c r="O26" s="157">
        <v>0.146516890827034</v>
      </c>
      <c r="P26" s="157">
        <v>0.124311556911764</v>
      </c>
      <c r="Q26" s="157">
        <v>0.150703473361599</v>
      </c>
      <c r="R26" s="157">
        <v>0.121652295172189</v>
      </c>
      <c r="S26" s="157">
        <v>0.123390957102568</v>
      </c>
      <c r="T26" s="157">
        <v>0.137240632971622</v>
      </c>
      <c r="U26" s="157">
        <v>0.1075733041615</v>
      </c>
      <c r="V26" s="157">
        <v>0.0991483436076986</v>
      </c>
      <c r="W26" s="157">
        <v>0.0944378547130113</v>
      </c>
      <c r="X26" s="157">
        <v>0.09303514342813481</v>
      </c>
      <c r="Y26" s="157">
        <v>0.08089963363882011</v>
      </c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</row>
    <row r="27" s="143" customFormat="1" ht="18.5" customHeight="1">
      <c r="A27" s="147"/>
      <c r="B27" s="101"/>
      <c r="C27" s="101"/>
      <c r="D27" s="101"/>
      <c r="E27" s="101"/>
      <c r="F27" s="101"/>
      <c r="G27" s="101"/>
      <c r="H27" s="154"/>
      <c r="I27" t="s" s="152">
        <v>486</v>
      </c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>
        <v>0.11217735128171</v>
      </c>
      <c r="Y27" s="157">
        <v>0.103920078184385</v>
      </c>
      <c r="Z27" s="157">
        <v>0.094786527412913</v>
      </c>
      <c r="AA27" s="157">
        <v>0.0597730508332635</v>
      </c>
      <c r="AB27" s="157">
        <v>0.0518040350486675</v>
      </c>
      <c r="AC27" s="157">
        <v>0.0465573512642051</v>
      </c>
      <c r="AD27" s="157">
        <v>0.0373150085417586</v>
      </c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</row>
    <row r="28" s="143" customFormat="1" ht="18.5" customHeight="1">
      <c r="A28" s="147"/>
      <c r="B28" s="101"/>
      <c r="C28" s="101"/>
      <c r="D28" s="101"/>
      <c r="E28" s="101"/>
      <c r="F28" s="101"/>
      <c r="G28" s="101"/>
      <c r="H28" s="154"/>
      <c r="I28" t="s" s="152">
        <v>487</v>
      </c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>
        <v>0.0932670147940107</v>
      </c>
      <c r="Y28" s="157">
        <v>0.0991858591961139</v>
      </c>
      <c r="Z28" s="157">
        <v>0.0974045538796741</v>
      </c>
      <c r="AA28" s="157">
        <v>0.0900088939162879</v>
      </c>
      <c r="AB28" s="157">
        <v>0.0933147538215864</v>
      </c>
      <c r="AC28" s="157">
        <v>0.10947395685696</v>
      </c>
      <c r="AD28" s="157">
        <v>0.0969514493022514</v>
      </c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</row>
    <row r="29" s="143" customFormat="1" ht="18.5" customHeight="1">
      <c r="A29" s="147"/>
      <c r="B29" s="101"/>
      <c r="C29" s="101"/>
      <c r="D29" s="101"/>
      <c r="E29" s="101"/>
      <c r="F29" s="101"/>
      <c r="G29" s="101"/>
      <c r="H29" s="154"/>
    </row>
    <row r="30" s="143" customFormat="1" ht="18.5" customHeight="1">
      <c r="A30" s="147"/>
      <c r="B30" s="101"/>
      <c r="C30" s="101"/>
      <c r="D30" s="101"/>
      <c r="E30" s="101"/>
      <c r="F30" s="101"/>
      <c r="G30" s="101"/>
      <c r="H30" t="s" s="151">
        <v>492</v>
      </c>
    </row>
    <row r="31" s="143" customFormat="1" ht="18.5" customHeight="1">
      <c r="A31" s="147"/>
      <c r="B31" s="101"/>
      <c r="C31" s="101"/>
      <c r="D31" s="101"/>
      <c r="E31" s="101"/>
      <c r="F31" s="101"/>
      <c r="G31" s="101"/>
      <c r="H31" s="154"/>
      <c r="I31" t="s" s="152">
        <v>299</v>
      </c>
      <c r="J31" s="156">
        <v>40578.091828419</v>
      </c>
      <c r="K31" s="156">
        <v>40335.5737759278</v>
      </c>
      <c r="L31" s="156">
        <v>39986.4163842024</v>
      </c>
      <c r="M31" s="156">
        <v>39453.4810425106</v>
      </c>
      <c r="N31" s="156">
        <v>40292.4217132497</v>
      </c>
      <c r="O31" s="156">
        <v>40836.647237258</v>
      </c>
      <c r="P31" s="156">
        <v>40325.9294143813</v>
      </c>
      <c r="Q31" s="156">
        <v>40149.1280658267</v>
      </c>
      <c r="R31" s="156">
        <v>40385.1716168929</v>
      </c>
      <c r="S31" s="156">
        <v>40843.2138834418</v>
      </c>
      <c r="T31" s="156">
        <v>40035.3013212686</v>
      </c>
      <c r="U31" s="156">
        <v>40158.8251535844</v>
      </c>
      <c r="V31" s="156">
        <v>39838.1527421578</v>
      </c>
      <c r="W31" s="156">
        <v>39883.4631762159</v>
      </c>
      <c r="X31" s="156">
        <v>39990.5834121007</v>
      </c>
      <c r="Y31" s="156">
        <v>40264.2244687671</v>
      </c>
      <c r="Z31" s="156"/>
      <c r="AA31" s="156"/>
      <c r="AB31" s="156"/>
      <c r="AC31" s="156"/>
      <c r="AD31" s="156"/>
    </row>
    <row r="32" s="143" customFormat="1" ht="18.5" customHeight="1">
      <c r="A32" s="147"/>
      <c r="B32" s="101"/>
      <c r="C32" s="101"/>
      <c r="D32" s="101"/>
      <c r="E32" s="101"/>
      <c r="F32" s="101"/>
      <c r="G32" s="101"/>
      <c r="H32" s="154"/>
      <c r="I32" t="s" s="152">
        <v>486</v>
      </c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>
        <v>41012.8960044211</v>
      </c>
      <c r="Y32" s="156">
        <v>41972.2982419768</v>
      </c>
      <c r="Z32" s="156">
        <v>42706.6860838965</v>
      </c>
      <c r="AA32" s="156">
        <v>43576.1783540834</v>
      </c>
      <c r="AB32" s="156">
        <v>45099.4421468763</v>
      </c>
      <c r="AC32" s="156">
        <v>46436.1753004603</v>
      </c>
      <c r="AD32" s="156">
        <v>47576.2490210845</v>
      </c>
    </row>
    <row r="33" s="143" customFormat="1" ht="18.5" customHeight="1">
      <c r="A33" s="147"/>
      <c r="B33" s="101"/>
      <c r="C33" s="101"/>
      <c r="D33" s="101"/>
      <c r="E33" s="101"/>
      <c r="F33" s="101"/>
      <c r="G33" s="101"/>
      <c r="H33" s="154"/>
      <c r="I33" t="s" s="152">
        <v>487</v>
      </c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>
        <v>39954.9853905807</v>
      </c>
      <c r="Y33" s="156">
        <v>40912.5665255094</v>
      </c>
      <c r="Z33" s="156">
        <v>41386.4875011598</v>
      </c>
      <c r="AA33" s="156">
        <v>42062.4033966154</v>
      </c>
      <c r="AB33" s="156">
        <v>42404.7657029846</v>
      </c>
      <c r="AC33" s="156">
        <v>43171.0551924313</v>
      </c>
      <c r="AD33" s="156">
        <v>43619.2941706277</v>
      </c>
    </row>
    <row r="34" s="143" customFormat="1" ht="18.5" customHeight="1">
      <c r="A34" s="147"/>
      <c r="B34" s="101"/>
      <c r="C34" s="101"/>
      <c r="D34" s="101"/>
      <c r="E34" s="101"/>
      <c r="F34" s="101"/>
      <c r="G34" s="101"/>
      <c r="H34" s="154"/>
    </row>
    <row r="35" s="143" customFormat="1" ht="18.5" customHeight="1">
      <c r="A35" s="147"/>
      <c r="B35" s="101"/>
      <c r="C35" s="101"/>
      <c r="D35" s="101"/>
      <c r="E35" s="101"/>
      <c r="F35" s="101"/>
      <c r="G35" s="101"/>
      <c r="H35" t="s" s="151">
        <v>493</v>
      </c>
    </row>
    <row r="36" s="143" customFormat="1" ht="18.5" customHeight="1">
      <c r="A36" s="147"/>
      <c r="B36" s="101"/>
      <c r="C36" s="101"/>
      <c r="D36" s="101"/>
      <c r="E36" s="101"/>
      <c r="F36" s="101"/>
      <c r="G36" s="101"/>
      <c r="H36" s="154"/>
      <c r="I36" t="s" s="152">
        <v>299</v>
      </c>
      <c r="J36" s="159">
        <v>0.743237495327517</v>
      </c>
      <c r="K36" s="159">
        <v>0.771722808014222</v>
      </c>
      <c r="L36" s="159">
        <v>0.731371732926038</v>
      </c>
      <c r="M36" s="159">
        <v>0.755774283523907</v>
      </c>
      <c r="N36" s="159">
        <v>0.802723638774805</v>
      </c>
      <c r="O36" s="159">
        <v>0.8119170748642009</v>
      </c>
      <c r="P36" s="159">
        <v>0.851617698854535</v>
      </c>
      <c r="Q36" s="159">
        <v>0.82193324823597</v>
      </c>
      <c r="R36" s="159">
        <v>0.842932792904646</v>
      </c>
      <c r="S36" s="159">
        <v>0.827222866383452</v>
      </c>
      <c r="T36" s="159">
        <v>0.8116172771040721</v>
      </c>
      <c r="U36" s="159">
        <v>0.821000811618612</v>
      </c>
      <c r="V36" s="159">
        <v>0.87102890349041</v>
      </c>
      <c r="W36" s="159">
        <v>0.880986782991022</v>
      </c>
      <c r="X36" s="159">
        <v>0.85466741585871</v>
      </c>
      <c r="Y36" s="159">
        <v>0.882614673339338</v>
      </c>
      <c r="Z36" s="159"/>
      <c r="AA36" s="159"/>
      <c r="AB36" s="159"/>
      <c r="AC36" s="159"/>
      <c r="AD36" s="159"/>
    </row>
    <row r="37" s="143" customFormat="1" ht="18.5" customHeight="1">
      <c r="A37" s="147"/>
      <c r="B37" s="101"/>
      <c r="C37" s="101"/>
      <c r="D37" s="101"/>
      <c r="E37" s="101"/>
      <c r="F37" s="101"/>
      <c r="G37" s="101"/>
      <c r="H37" s="154"/>
      <c r="I37" t="s" s="152">
        <v>486</v>
      </c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>
        <v>0.8584174764</v>
      </c>
      <c r="Y37" s="159">
        <v>0.8779306944</v>
      </c>
      <c r="Z37" s="159">
        <v>0.9008835938999999</v>
      </c>
      <c r="AA37" s="159">
        <v>0.9499274272</v>
      </c>
      <c r="AB37" s="159">
        <v>0.9566014532</v>
      </c>
      <c r="AC37" s="159">
        <v>0.961772574</v>
      </c>
      <c r="AD37" s="159">
        <v>0.9683109416</v>
      </c>
    </row>
    <row r="38" s="143" customFormat="1" ht="18.5" customHeight="1">
      <c r="A38" s="147"/>
      <c r="B38" s="101"/>
      <c r="C38" s="101"/>
      <c r="D38" s="101"/>
      <c r="E38" s="101"/>
      <c r="F38" s="101"/>
      <c r="G38" s="101"/>
      <c r="H38" s="154"/>
      <c r="I38" t="s" s="152">
        <v>487</v>
      </c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>
        <v>0.87653561717826</v>
      </c>
      <c r="Y38" s="159">
        <v>0.899726768669593</v>
      </c>
      <c r="Z38" s="159">
        <v>0.90106191220867</v>
      </c>
      <c r="AA38" s="159">
        <v>0.90856599629726</v>
      </c>
      <c r="AB38" s="159">
        <v>0.903539283107839</v>
      </c>
      <c r="AC38" s="159">
        <v>0.897987668294226</v>
      </c>
      <c r="AD38" s="159">
        <v>0.911790674911887</v>
      </c>
    </row>
    <row r="39" s="143" customFormat="1" ht="18.5" customHeight="1">
      <c r="A39" s="147"/>
      <c r="B39" s="101"/>
      <c r="C39" s="101"/>
      <c r="D39" s="101"/>
      <c r="E39" s="101"/>
      <c r="F39" s="101"/>
      <c r="G39" s="101"/>
      <c r="H39" s="154"/>
    </row>
    <row r="40" s="143" customFormat="1" ht="18.5" customHeight="1">
      <c r="A40" s="147"/>
      <c r="B40" s="101"/>
      <c r="C40" s="101"/>
      <c r="D40" s="101"/>
      <c r="E40" s="101"/>
      <c r="F40" s="101"/>
      <c r="G40" s="101"/>
      <c r="H40" t="s" s="151">
        <v>494</v>
      </c>
    </row>
    <row r="41" s="143" customFormat="1" ht="18.5" customHeight="1">
      <c r="A41" s="147"/>
      <c r="B41" s="101"/>
      <c r="C41" s="101"/>
      <c r="D41" s="101"/>
      <c r="E41" s="101"/>
      <c r="F41" s="101"/>
      <c r="G41" s="101"/>
      <c r="H41" s="154"/>
      <c r="I41" t="s" s="152">
        <v>299</v>
      </c>
      <c r="J41" s="159">
        <v>0.293</v>
      </c>
      <c r="K41" s="159">
        <v>0.3</v>
      </c>
      <c r="L41" s="159">
        <v>0.284</v>
      </c>
      <c r="M41" s="159">
        <v>0.279</v>
      </c>
      <c r="N41" s="159">
        <v>0.286</v>
      </c>
      <c r="O41" s="159">
        <v>0.291</v>
      </c>
      <c r="P41" s="159">
        <v>0.299</v>
      </c>
      <c r="Q41" s="159">
        <v>0.282</v>
      </c>
      <c r="R41" s="159">
        <v>0.285</v>
      </c>
      <c r="S41" s="159">
        <v>0.277</v>
      </c>
      <c r="T41" s="159">
        <v>0.283</v>
      </c>
      <c r="U41" s="159">
        <v>0.288</v>
      </c>
      <c r="V41" s="159">
        <v>0.304</v>
      </c>
      <c r="W41" s="159">
        <v>0.297</v>
      </c>
      <c r="X41" s="159">
        <v>0.298</v>
      </c>
      <c r="Y41" s="159"/>
      <c r="Z41" s="159"/>
      <c r="AA41" s="159"/>
      <c r="AB41" s="159"/>
      <c r="AC41" s="159"/>
      <c r="AD41" s="159"/>
    </row>
    <row r="42" s="143" customFormat="1" ht="18.5" customHeight="1">
      <c r="A42" s="147"/>
      <c r="B42" s="101"/>
      <c r="C42" s="101"/>
      <c r="D42" s="101"/>
      <c r="E42" s="101"/>
      <c r="F42" s="101"/>
      <c r="G42" s="101"/>
      <c r="H42" s="154"/>
    </row>
    <row r="43" s="143" customFormat="1" ht="18.5" customHeight="1">
      <c r="A43" s="147"/>
      <c r="B43" s="101"/>
      <c r="C43" s="101"/>
      <c r="D43" s="101"/>
      <c r="E43" s="101"/>
      <c r="F43" s="101"/>
      <c r="G43" s="101"/>
      <c r="H43" t="s" s="151">
        <v>495</v>
      </c>
    </row>
    <row r="44" s="143" customFormat="1" ht="18.5" customHeight="1">
      <c r="A44" s="147"/>
      <c r="B44" s="101"/>
      <c r="C44" s="101"/>
      <c r="D44" s="101"/>
      <c r="E44" s="101"/>
      <c r="F44" s="101"/>
      <c r="G44" s="101"/>
      <c r="H44" s="154"/>
      <c r="I44" t="s" s="152">
        <v>299</v>
      </c>
      <c r="J44" s="155">
        <v>6700.030345586350</v>
      </c>
      <c r="K44" s="155">
        <v>6860.074203683990</v>
      </c>
      <c r="L44" s="155">
        <v>6900.606539245150</v>
      </c>
      <c r="M44" s="155">
        <v>6991.557</v>
      </c>
      <c r="N44" s="155">
        <v>7194.172</v>
      </c>
      <c r="O44" s="155">
        <v>7240.905</v>
      </c>
      <c r="P44" s="155">
        <v>7249.185</v>
      </c>
      <c r="Q44" s="155">
        <v>7267.009</v>
      </c>
      <c r="R44" s="155">
        <v>7311.958</v>
      </c>
      <c r="S44" s="155">
        <v>7343.891</v>
      </c>
      <c r="T44" s="155">
        <v>7466.244</v>
      </c>
      <c r="U44" s="155">
        <v>7735.613</v>
      </c>
      <c r="V44" s="155">
        <v>7858.639</v>
      </c>
      <c r="W44" s="155">
        <v>8172.407</v>
      </c>
      <c r="X44" s="155">
        <v>8729.147999999999</v>
      </c>
      <c r="Y44" s="155"/>
      <c r="Z44" s="155"/>
      <c r="AA44" s="155"/>
      <c r="AB44" s="155"/>
      <c r="AC44" s="155"/>
      <c r="AD44" s="155"/>
    </row>
    <row r="45" s="143" customFormat="1" ht="18.5" customHeight="1">
      <c r="A45" s="147"/>
      <c r="B45" s="101"/>
      <c r="C45" s="101"/>
      <c r="D45" s="101"/>
      <c r="E45" s="101"/>
      <c r="F45" s="101"/>
      <c r="G45" s="101"/>
      <c r="H45" s="154"/>
    </row>
    <row r="46" s="143" customFormat="1" ht="18.5" customHeight="1">
      <c r="A46" s="147"/>
      <c r="B46" s="101"/>
      <c r="C46" s="101"/>
      <c r="D46" s="101"/>
      <c r="E46" s="101"/>
      <c r="F46" s="101"/>
      <c r="G46" s="101"/>
      <c r="H46" t="s" s="151">
        <v>496</v>
      </c>
    </row>
    <row r="47" s="143" customFormat="1" ht="18.5" customHeight="1">
      <c r="A47" s="147"/>
      <c r="B47" s="101"/>
      <c r="C47" s="101"/>
      <c r="D47" s="101"/>
      <c r="E47" s="101"/>
      <c r="F47" s="101"/>
      <c r="G47" s="101"/>
      <c r="H47" s="154"/>
      <c r="I47" t="s" s="152">
        <v>299</v>
      </c>
      <c r="J47" s="160">
        <v>41.1358333333333</v>
      </c>
      <c r="K47" s="160">
        <v>42.5958333333333</v>
      </c>
      <c r="L47" s="160">
        <v>45.9033333333333</v>
      </c>
      <c r="M47" s="160">
        <v>52.5766666666667</v>
      </c>
      <c r="N47" s="160">
        <v>55.8816666666667</v>
      </c>
      <c r="O47" s="160">
        <v>56.6725</v>
      </c>
      <c r="P47" s="160">
        <v>55.2391666666667</v>
      </c>
      <c r="Q47" s="160">
        <v>56.8316666666667</v>
      </c>
      <c r="R47" s="160">
        <v>59.085</v>
      </c>
      <c r="S47" s="160">
        <v>58.9233333333333</v>
      </c>
      <c r="T47" s="160">
        <v>57.7266666666667</v>
      </c>
      <c r="U47" s="160">
        <v>56.5158333333333</v>
      </c>
      <c r="V47" s="160">
        <v>60.8583333333333</v>
      </c>
      <c r="W47" s="160">
        <v>60.0191666666667</v>
      </c>
      <c r="X47" s="160">
        <v>56.3175</v>
      </c>
      <c r="Y47" s="160">
        <v>51.8416666666667</v>
      </c>
      <c r="Z47" s="160">
        <v>49.5833333333333</v>
      </c>
      <c r="AA47" s="160">
        <v>48.5116666666667</v>
      </c>
      <c r="AB47" s="160">
        <v>48.4808333333333</v>
      </c>
      <c r="AC47" s="160">
        <v>46.32</v>
      </c>
      <c r="AD47" s="160">
        <v>50.3108333333333</v>
      </c>
    </row>
    <row r="48" s="146" customFormat="1" ht="18.5" customHeight="1">
      <c r="A48" s="147"/>
      <c r="H48" s="161"/>
    </row>
    <row r="49" s="148" customFormat="1" ht="14.5" customHeight="1">
      <c r="A49" t="s" s="149">
        <v>144</v>
      </c>
      <c r="B49" t="s" s="21">
        <v>497</v>
      </c>
    </row>
    <row r="50" s="143" customFormat="1" ht="18.5" customHeight="1">
      <c r="A50" s="147"/>
      <c r="B50" s="101"/>
      <c r="C50" s="101"/>
      <c r="D50" s="101"/>
      <c r="E50" s="101"/>
      <c r="F50" s="101"/>
      <c r="G50" s="101"/>
      <c r="H50" s="162"/>
      <c r="J50" s="150">
        <v>2010</v>
      </c>
      <c r="K50" s="150">
        <v>2011</v>
      </c>
      <c r="L50" s="150">
        <v>2012</v>
      </c>
      <c r="M50" s="150">
        <v>2013</v>
      </c>
      <c r="N50" s="150">
        <v>2014</v>
      </c>
      <c r="O50" s="150">
        <v>2015</v>
      </c>
      <c r="P50" s="150">
        <v>2016</v>
      </c>
      <c r="Q50" s="150">
        <v>2017</v>
      </c>
      <c r="R50" s="150">
        <v>2018</v>
      </c>
      <c r="S50" s="150">
        <v>2019</v>
      </c>
      <c r="T50" s="150">
        <v>2020</v>
      </c>
      <c r="U50" s="150">
        <v>2021</v>
      </c>
      <c r="V50" s="150">
        <v>2022</v>
      </c>
      <c r="W50" s="150">
        <v>2023</v>
      </c>
      <c r="X50" s="150">
        <v>2024</v>
      </c>
      <c r="Y50" s="150">
        <v>2025</v>
      </c>
      <c r="Z50" s="150">
        <v>2026</v>
      </c>
      <c r="AA50" s="150">
        <v>2027</v>
      </c>
      <c r="AB50" s="150">
        <v>2028</v>
      </c>
      <c r="AC50" s="150">
        <v>2029</v>
      </c>
      <c r="AD50" s="150">
        <v>2030</v>
      </c>
      <c r="AE50" s="163">
        <v>2018</v>
      </c>
      <c r="AF50" s="163">
        <v>2019</v>
      </c>
      <c r="AG50" s="163">
        <v>2020</v>
      </c>
      <c r="AH50" s="163">
        <v>2021</v>
      </c>
      <c r="AI50" s="163">
        <v>2022</v>
      </c>
      <c r="AJ50" s="163">
        <v>2023</v>
      </c>
      <c r="AK50" s="163">
        <v>2024</v>
      </c>
      <c r="AL50" s="163">
        <v>2025</v>
      </c>
      <c r="AM50" s="163">
        <v>2026</v>
      </c>
      <c r="AN50" s="163">
        <v>2027</v>
      </c>
      <c r="AO50" s="163">
        <v>2028</v>
      </c>
      <c r="AP50" s="163">
        <v>2029</v>
      </c>
      <c r="AQ50" s="163">
        <v>2030</v>
      </c>
    </row>
    <row r="51" s="143" customFormat="1" ht="18.5" customHeight="1">
      <c r="A51" s="147"/>
      <c r="B51" s="101"/>
      <c r="C51" s="101"/>
      <c r="D51" s="101"/>
      <c r="E51" s="101"/>
      <c r="F51" s="101"/>
      <c r="G51" s="101"/>
      <c r="H51" t="s" s="151">
        <v>498</v>
      </c>
    </row>
    <row r="52" s="143" customFormat="1" ht="18.5" customHeight="1">
      <c r="A52" s="147"/>
      <c r="B52" s="101"/>
      <c r="C52" s="101"/>
      <c r="D52" s="101"/>
      <c r="E52" s="101"/>
      <c r="F52" s="101"/>
      <c r="G52" s="101"/>
      <c r="H52" s="154"/>
      <c r="I52" t="s" s="152">
        <v>299</v>
      </c>
      <c r="J52" s="155">
        <v>1.24327593236887</v>
      </c>
      <c r="K52" s="155">
        <v>1.21050016693161</v>
      </c>
      <c r="L52" s="155">
        <v>1.29516087364758</v>
      </c>
      <c r="M52" s="155">
        <v>1.28186108939673</v>
      </c>
      <c r="N52" s="155">
        <v>1.35171008991928</v>
      </c>
      <c r="O52" s="155">
        <v>1.42359971988512</v>
      </c>
      <c r="P52" s="155">
        <v>1.37485765933982</v>
      </c>
      <c r="Q52" s="155">
        <v>1.44455983343676</v>
      </c>
      <c r="R52" s="155">
        <v>1.39803113180786</v>
      </c>
      <c r="S52" s="155">
        <v>1.57312078833342</v>
      </c>
      <c r="T52" s="155">
        <v>1.50373434140541</v>
      </c>
      <c r="U52" s="155">
        <v>1.51831114135498</v>
      </c>
      <c r="V52" s="155">
        <v>1.6445842356147</v>
      </c>
      <c r="W52" s="155">
        <v>1.5314826374697</v>
      </c>
      <c r="X52" s="155">
        <v>1.46232823628993</v>
      </c>
      <c r="Y52" s="155">
        <v>1.29516087364758</v>
      </c>
      <c r="Z52" s="155">
        <v>1.28186108939673</v>
      </c>
      <c r="AA52" s="155">
        <v>1.35171008991928</v>
      </c>
      <c r="AB52" s="155">
        <v>1.42359971988512</v>
      </c>
      <c r="AC52" s="155">
        <v>1.37485765933982</v>
      </c>
      <c r="AD52" s="155">
        <v>1.44455983343676</v>
      </c>
      <c r="AE52" s="155">
        <v>1.39803113180786</v>
      </c>
      <c r="AF52" s="155">
        <v>1.57312078833342</v>
      </c>
      <c r="AG52" s="155">
        <v>1.50373434140541</v>
      </c>
      <c r="AH52" s="155">
        <v>1.51831114135498</v>
      </c>
      <c r="AI52" s="155">
        <v>1.6445842356147</v>
      </c>
      <c r="AJ52" s="155">
        <v>1.5314826374697</v>
      </c>
      <c r="AK52" s="155">
        <v>1.46232823628993</v>
      </c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  <c r="CH52" s="155"/>
      <c r="CI52" s="155"/>
      <c r="CJ52" s="155"/>
      <c r="CK52" s="155"/>
      <c r="CL52" s="155"/>
      <c r="CM52" s="155"/>
      <c r="CN52" s="155"/>
      <c r="CO52" s="155"/>
      <c r="CP52" s="155"/>
      <c r="CQ52" s="155"/>
      <c r="CR52" s="155"/>
      <c r="CS52" s="155"/>
      <c r="CT52" s="155"/>
      <c r="CU52" s="155"/>
      <c r="CV52" s="155"/>
      <c r="CW52" s="155"/>
      <c r="CX52" s="155"/>
      <c r="CY52" s="155"/>
      <c r="CZ52" s="155"/>
      <c r="DA52" s="155"/>
      <c r="DB52" s="155"/>
      <c r="DC52" s="155"/>
      <c r="DD52" s="155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  <c r="EB52" s="155"/>
      <c r="EC52" s="155"/>
      <c r="ED52" s="155"/>
      <c r="EE52" s="155"/>
      <c r="EF52" s="155"/>
      <c r="EG52" s="155"/>
      <c r="EH52" s="155"/>
      <c r="EI52" s="155"/>
      <c r="EJ52" s="155"/>
      <c r="EK52" s="155"/>
      <c r="EL52" s="155"/>
      <c r="EM52" s="155"/>
      <c r="EN52" s="155"/>
      <c r="EO52" s="155"/>
      <c r="EP52" s="155"/>
      <c r="EQ52" s="155"/>
      <c r="ER52" s="155"/>
      <c r="ES52" s="155"/>
      <c r="ET52" s="155"/>
      <c r="EU52" s="155"/>
      <c r="EV52" s="155"/>
      <c r="EW52" s="155"/>
      <c r="EX52" s="155"/>
      <c r="EY52" s="155"/>
      <c r="EZ52" s="155"/>
      <c r="FA52" s="155"/>
      <c r="FB52" s="155"/>
      <c r="FC52" s="155"/>
      <c r="FD52" s="155"/>
      <c r="FE52" s="155"/>
      <c r="FF52" s="155"/>
      <c r="FG52" s="155"/>
      <c r="FH52" s="155"/>
      <c r="FI52" s="155"/>
      <c r="FJ52" s="155"/>
      <c r="FK52" s="155"/>
      <c r="FL52" s="155"/>
      <c r="FM52" s="155"/>
      <c r="FN52" s="155"/>
      <c r="FO52" s="155"/>
      <c r="FP52" s="155"/>
      <c r="FQ52" s="155"/>
      <c r="FR52" s="155"/>
      <c r="FS52" s="155"/>
      <c r="FT52" s="155"/>
      <c r="FU52" s="155"/>
      <c r="FV52" s="155"/>
      <c r="FW52" s="155"/>
      <c r="FX52" s="155"/>
      <c r="FY52" s="155"/>
      <c r="FZ52" s="155"/>
      <c r="GA52" s="155"/>
      <c r="GB52" s="155"/>
      <c r="GC52" s="155"/>
      <c r="GD52" s="155"/>
      <c r="GE52" s="155"/>
      <c r="GF52" s="155"/>
      <c r="GG52" s="155"/>
      <c r="GH52" s="155"/>
      <c r="GI52" s="155"/>
      <c r="GJ52" s="155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</row>
    <row r="53" s="143" customFormat="1" ht="18.5" customHeight="1">
      <c r="A53" s="147"/>
      <c r="B53" s="101"/>
      <c r="C53" s="101"/>
      <c r="D53" s="101"/>
      <c r="E53" s="101"/>
      <c r="F53" s="101"/>
      <c r="G53" s="101"/>
      <c r="H53" s="154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55"/>
      <c r="CE53" s="155"/>
      <c r="CF53" s="155"/>
      <c r="CG53" s="155"/>
      <c r="CH53" s="155"/>
      <c r="CI53" s="155"/>
      <c r="CJ53" s="155"/>
      <c r="CK53" s="155"/>
      <c r="CL53" s="155"/>
      <c r="CM53" s="155"/>
      <c r="CN53" s="155"/>
      <c r="CO53" s="155"/>
      <c r="CP53" s="155"/>
      <c r="CQ53" s="155"/>
      <c r="CR53" s="155"/>
      <c r="CS53" s="155"/>
      <c r="CT53" s="155"/>
      <c r="CU53" s="155"/>
      <c r="CV53" s="155"/>
      <c r="CW53" s="155"/>
      <c r="CX53" s="155"/>
      <c r="CY53" s="155"/>
      <c r="CZ53" s="155"/>
      <c r="DA53" s="155"/>
      <c r="DB53" s="155"/>
      <c r="DC53" s="155"/>
      <c r="DD53" s="155"/>
      <c r="DE53" s="155"/>
      <c r="DF53" s="155"/>
      <c r="DG53" s="155"/>
      <c r="DH53" s="155"/>
      <c r="DI53" s="155"/>
      <c r="DJ53" s="155"/>
      <c r="DK53" s="155"/>
      <c r="DL53" s="155"/>
      <c r="DM53" s="155"/>
      <c r="DN53" s="155"/>
      <c r="DO53" s="155"/>
      <c r="DP53" s="155"/>
      <c r="DQ53" s="155"/>
      <c r="DR53" s="155"/>
      <c r="DS53" s="155"/>
      <c r="DT53" s="155"/>
      <c r="DU53" s="155"/>
      <c r="DV53" s="155"/>
      <c r="DW53" s="155"/>
      <c r="DX53" s="155"/>
      <c r="DY53" s="155"/>
      <c r="DZ53" s="155"/>
      <c r="EA53" s="155"/>
      <c r="EB53" s="155"/>
      <c r="EC53" s="155"/>
      <c r="ED53" s="155"/>
      <c r="EE53" s="155"/>
      <c r="EF53" s="155"/>
      <c r="EG53" s="155"/>
      <c r="EH53" s="155"/>
      <c r="EI53" s="155"/>
      <c r="EJ53" s="155"/>
      <c r="EK53" s="155"/>
      <c r="EL53" s="155"/>
      <c r="EM53" s="155"/>
      <c r="EN53" s="155"/>
      <c r="EO53" s="155"/>
      <c r="EP53" s="155"/>
      <c r="EQ53" s="155"/>
      <c r="ER53" s="155"/>
      <c r="ES53" s="155"/>
      <c r="ET53" s="155"/>
      <c r="EU53" s="155"/>
      <c r="EV53" s="155"/>
      <c r="EW53" s="155"/>
      <c r="EX53" s="155"/>
      <c r="EY53" s="155"/>
      <c r="EZ53" s="155"/>
      <c r="FA53" s="155"/>
      <c r="FB53" s="155"/>
      <c r="FC53" s="155"/>
      <c r="FD53" s="155"/>
      <c r="FE53" s="155"/>
      <c r="FF53" s="155"/>
      <c r="FG53" s="155"/>
      <c r="FH53" s="155"/>
      <c r="FI53" s="155"/>
      <c r="FJ53" s="155"/>
      <c r="FK53" s="155"/>
      <c r="FL53" s="155"/>
      <c r="FM53" s="155"/>
      <c r="FN53" s="155"/>
      <c r="FO53" s="155"/>
      <c r="FP53" s="155"/>
      <c r="FQ53" s="155"/>
      <c r="FR53" s="155"/>
      <c r="FS53" s="155"/>
      <c r="FT53" s="155"/>
      <c r="FU53" s="155"/>
      <c r="FV53" s="155"/>
      <c r="FW53" s="155"/>
      <c r="FX53" s="155"/>
      <c r="FY53" s="155"/>
      <c r="FZ53" s="155"/>
      <c r="GA53" s="155"/>
      <c r="GB53" s="155"/>
      <c r="GC53" s="155"/>
      <c r="GD53" s="155"/>
      <c r="GE53" s="155"/>
      <c r="GF53" s="155"/>
      <c r="GG53" s="155"/>
      <c r="GH53" s="155"/>
      <c r="GI53" s="155"/>
      <c r="GJ53" s="155"/>
      <c r="GK53" s="155"/>
      <c r="GL53" s="155"/>
      <c r="GM53" s="155"/>
      <c r="GN53" s="155"/>
      <c r="GO53" s="155"/>
      <c r="GP53" s="155"/>
      <c r="GQ53" s="155"/>
      <c r="GR53" s="155"/>
      <c r="GS53" s="155"/>
      <c r="GT53" s="155"/>
      <c r="GU53" s="155"/>
      <c r="GV53" s="155"/>
      <c r="GW53" s="155"/>
      <c r="GX53" s="155"/>
      <c r="GY53" s="155"/>
      <c r="GZ53" s="155"/>
      <c r="HA53" s="155"/>
      <c r="HB53" s="155"/>
      <c r="HC53" s="155"/>
      <c r="HD53" s="155"/>
      <c r="HE53" s="155"/>
    </row>
    <row r="54" s="143" customFormat="1" ht="18.5" customHeight="1">
      <c r="A54" s="147"/>
      <c r="B54" s="101"/>
      <c r="C54" s="101"/>
      <c r="D54" s="101"/>
      <c r="E54" s="101"/>
      <c r="F54" s="101"/>
      <c r="G54" s="101"/>
      <c r="H54" t="s" s="151">
        <v>499</v>
      </c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55"/>
      <c r="BJ54" s="155"/>
      <c r="BK54" s="155"/>
      <c r="BL54" s="155"/>
      <c r="BM54" s="155"/>
      <c r="BN54" s="155"/>
      <c r="BO54" s="155"/>
      <c r="BP54" s="155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  <c r="CJ54" s="155"/>
      <c r="CK54" s="155"/>
      <c r="CL54" s="155"/>
      <c r="CM54" s="155"/>
      <c r="CN54" s="155"/>
      <c r="CO54" s="155"/>
      <c r="CP54" s="155"/>
      <c r="CQ54" s="155"/>
      <c r="CR54" s="155"/>
      <c r="CS54" s="155"/>
      <c r="CT54" s="155"/>
      <c r="CU54" s="155"/>
      <c r="CV54" s="155"/>
      <c r="CW54" s="155"/>
      <c r="CX54" s="155"/>
      <c r="CY54" s="155"/>
      <c r="CZ54" s="155"/>
      <c r="DA54" s="155"/>
      <c r="DB54" s="155"/>
      <c r="DC54" s="155"/>
      <c r="DD54" s="155"/>
      <c r="DE54" s="155"/>
      <c r="DF54" s="155"/>
      <c r="DG54" s="155"/>
      <c r="DH54" s="155"/>
      <c r="DI54" s="155"/>
      <c r="DJ54" s="155"/>
      <c r="DK54" s="155"/>
      <c r="DL54" s="155"/>
      <c r="DM54" s="155"/>
      <c r="DN54" s="155"/>
      <c r="DO54" s="155"/>
      <c r="DP54" s="155"/>
      <c r="DQ54" s="155"/>
      <c r="DR54" s="155"/>
      <c r="DS54" s="155"/>
      <c r="DT54" s="155"/>
      <c r="DU54" s="155"/>
      <c r="DV54" s="155"/>
      <c r="DW54" s="155"/>
      <c r="DX54" s="155"/>
      <c r="DY54" s="155"/>
      <c r="DZ54" s="155"/>
      <c r="EA54" s="155"/>
      <c r="EB54" s="155"/>
      <c r="EC54" s="155"/>
      <c r="ED54" s="155"/>
      <c r="EE54" s="155"/>
      <c r="EF54" s="155"/>
      <c r="EG54" s="155"/>
      <c r="EH54" s="155"/>
      <c r="EI54" s="155"/>
      <c r="EJ54" s="155"/>
      <c r="EK54" s="155"/>
      <c r="EL54" s="155"/>
      <c r="EM54" s="155"/>
      <c r="EN54" s="155"/>
      <c r="EO54" s="155"/>
      <c r="EP54" s="155"/>
      <c r="EQ54" s="155"/>
      <c r="ER54" s="155"/>
      <c r="ES54" s="155"/>
      <c r="ET54" s="155"/>
      <c r="EU54" s="155"/>
      <c r="EV54" s="155"/>
      <c r="EW54" s="155"/>
      <c r="EX54" s="155"/>
      <c r="EY54" s="155"/>
      <c r="EZ54" s="155"/>
      <c r="FA54" s="155"/>
      <c r="FB54" s="155"/>
      <c r="FC54" s="155"/>
      <c r="FD54" s="155"/>
      <c r="FE54" s="155"/>
      <c r="FF54" s="155"/>
      <c r="FG54" s="155"/>
      <c r="FH54" s="155"/>
      <c r="FI54" s="155"/>
      <c r="FJ54" s="155"/>
      <c r="FK54" s="155"/>
      <c r="FL54" s="155"/>
      <c r="FM54" s="155"/>
      <c r="FN54" s="155"/>
      <c r="FO54" s="155"/>
      <c r="FP54" s="155"/>
      <c r="FQ54" s="155"/>
      <c r="FR54" s="155"/>
      <c r="FS54" s="155"/>
      <c r="FT54" s="155"/>
      <c r="FU54" s="155"/>
      <c r="FV54" s="155"/>
      <c r="FW54" s="155"/>
      <c r="FX54" s="155"/>
      <c r="FY54" s="155"/>
      <c r="FZ54" s="155"/>
      <c r="GA54" s="155"/>
      <c r="GB54" s="155"/>
      <c r="GC54" s="155"/>
      <c r="GD54" s="155"/>
      <c r="GE54" s="155"/>
      <c r="GF54" s="155"/>
      <c r="GG54" s="155"/>
      <c r="GH54" s="155"/>
      <c r="GI54" s="155"/>
      <c r="GJ54" s="155"/>
      <c r="GK54" s="155"/>
      <c r="GL54" s="155"/>
      <c r="GM54" s="155"/>
      <c r="GN54" s="155"/>
      <c r="GO54" s="155"/>
      <c r="GP54" s="155"/>
      <c r="GQ54" s="155"/>
      <c r="GR54" s="155"/>
      <c r="GS54" s="155"/>
      <c r="GT54" s="155"/>
      <c r="GU54" s="155"/>
      <c r="GV54" s="155"/>
      <c r="GW54" s="155"/>
      <c r="GX54" s="155"/>
      <c r="GY54" s="155"/>
      <c r="GZ54" s="155"/>
      <c r="HA54" s="155"/>
      <c r="HB54" s="155"/>
      <c r="HC54" s="155"/>
      <c r="HD54" s="155"/>
      <c r="HE54" s="155"/>
    </row>
    <row r="55" s="143" customFormat="1" ht="18.5" customHeight="1">
      <c r="A55" s="147"/>
      <c r="B55" s="101"/>
      <c r="C55" s="101"/>
      <c r="D55" s="101"/>
      <c r="E55" s="101"/>
      <c r="F55" s="101"/>
      <c r="G55" s="101"/>
      <c r="H55" s="154"/>
      <c r="I55" t="s" s="152">
        <v>299</v>
      </c>
      <c r="J55" s="155">
        <v>6.845937272</v>
      </c>
      <c r="K55" s="155">
        <v>5.650051948</v>
      </c>
      <c r="L55" s="155">
        <v>7.868186713</v>
      </c>
      <c r="M55" s="155">
        <v>7.76494092757091</v>
      </c>
      <c r="N55" s="155">
        <v>8.88147399771651</v>
      </c>
      <c r="O55" s="155">
        <v>9.012867466618101</v>
      </c>
      <c r="P55" s="155">
        <v>8.08649656832935</v>
      </c>
      <c r="Q55" s="155">
        <v>8.061016115320131</v>
      </c>
      <c r="R55" s="155">
        <v>8.59769930720814</v>
      </c>
      <c r="S55" s="155">
        <v>8.50803297199514</v>
      </c>
      <c r="T55" s="155">
        <v>7.87591256581171</v>
      </c>
      <c r="U55" s="155">
        <v>7.6653398256312</v>
      </c>
      <c r="V55" s="155">
        <v>7.447637927322</v>
      </c>
      <c r="W55" s="155">
        <v>7.7241261338472</v>
      </c>
      <c r="X55" s="155">
        <v>7.75670042557225</v>
      </c>
      <c r="Y55" s="155">
        <v>6.95620650996003</v>
      </c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  <c r="CV55" s="155"/>
      <c r="CW55" s="155"/>
      <c r="CX55" s="155"/>
      <c r="CY55" s="155"/>
      <c r="CZ55" s="155"/>
      <c r="DA55" s="155"/>
      <c r="DB55" s="155"/>
      <c r="DC55" s="155"/>
      <c r="DD55" s="155"/>
      <c r="DE55" s="155"/>
      <c r="DF55" s="155"/>
      <c r="DG55" s="155"/>
      <c r="DH55" s="155"/>
      <c r="DI55" s="155"/>
      <c r="DJ55" s="155"/>
      <c r="DK55" s="155"/>
      <c r="DL55" s="155"/>
      <c r="DM55" s="155"/>
      <c r="DN55" s="155"/>
      <c r="DO55" s="155"/>
      <c r="DP55" s="155"/>
      <c r="DQ55" s="155"/>
      <c r="DR55" s="155"/>
      <c r="DS55" s="155"/>
      <c r="DT55" s="155"/>
      <c r="DU55" s="155"/>
      <c r="DV55" s="155"/>
      <c r="DW55" s="155"/>
      <c r="DX55" s="155"/>
      <c r="DY55" s="155"/>
      <c r="DZ55" s="155"/>
      <c r="EA55" s="155"/>
      <c r="EB55" s="155"/>
      <c r="EC55" s="155"/>
      <c r="ED55" s="155"/>
      <c r="EE55" s="155"/>
      <c r="EF55" s="155"/>
      <c r="EG55" s="155"/>
      <c r="EH55" s="155"/>
      <c r="EI55" s="155"/>
      <c r="EJ55" s="155"/>
      <c r="EK55" s="155"/>
      <c r="EL55" s="155"/>
      <c r="EM55" s="155"/>
      <c r="EN55" s="155"/>
      <c r="EO55" s="155"/>
      <c r="EP55" s="155"/>
      <c r="EQ55" s="155"/>
      <c r="ER55" s="155"/>
      <c r="ES55" s="155"/>
      <c r="ET55" s="155"/>
      <c r="EU55" s="155"/>
      <c r="EV55" s="155"/>
      <c r="EW55" s="155"/>
      <c r="EX55" s="155"/>
      <c r="EY55" s="155"/>
      <c r="EZ55" s="155"/>
      <c r="FA55" s="155"/>
      <c r="FB55" s="155"/>
      <c r="FC55" s="155"/>
      <c r="FD55" s="155"/>
      <c r="FE55" s="155"/>
      <c r="FF55" s="155"/>
      <c r="FG55" s="155"/>
      <c r="FH55" s="155"/>
      <c r="FI55" s="155"/>
      <c r="FJ55" s="155"/>
      <c r="FK55" s="155"/>
      <c r="FL55" s="155"/>
      <c r="FM55" s="155"/>
      <c r="FN55" s="155"/>
      <c r="FO55" s="155"/>
      <c r="FP55" s="155"/>
      <c r="FQ55" s="155"/>
      <c r="FR55" s="155"/>
      <c r="FS55" s="155"/>
      <c r="FT55" s="155"/>
      <c r="FU55" s="155"/>
      <c r="FV55" s="155"/>
      <c r="FW55" s="155"/>
      <c r="FX55" s="155"/>
      <c r="FY55" s="155"/>
      <c r="FZ55" s="155"/>
      <c r="GA55" s="155"/>
      <c r="GB55" s="155"/>
      <c r="GC55" s="155"/>
      <c r="GD55" s="155"/>
      <c r="GE55" s="155"/>
      <c r="GF55" s="155"/>
      <c r="GG55" s="155"/>
      <c r="GH55" s="155"/>
      <c r="GI55" s="155"/>
      <c r="GJ55" s="155"/>
      <c r="GK55" s="155"/>
      <c r="GL55" s="155"/>
      <c r="GM55" s="155"/>
      <c r="GN55" s="155"/>
      <c r="GO55" s="155"/>
      <c r="GP55" s="155"/>
      <c r="GQ55" s="155"/>
      <c r="GR55" s="155"/>
      <c r="GS55" s="155"/>
      <c r="GT55" s="155"/>
      <c r="GU55" s="155"/>
      <c r="GV55" s="155"/>
      <c r="GW55" s="155"/>
      <c r="GX55" s="155"/>
      <c r="GY55" s="155"/>
      <c r="GZ55" s="155"/>
      <c r="HA55" s="155"/>
      <c r="HB55" s="155"/>
      <c r="HC55" s="155"/>
      <c r="HD55" s="155"/>
      <c r="HE55" s="155"/>
    </row>
    <row r="56" s="143" customFormat="1" ht="18.5" customHeight="1">
      <c r="A56" s="147"/>
      <c r="B56" s="101"/>
      <c r="C56" s="101"/>
      <c r="D56" s="101"/>
      <c r="E56" s="101"/>
      <c r="F56" s="101"/>
      <c r="G56" s="101"/>
      <c r="H56" s="154"/>
      <c r="I56" t="s" s="152">
        <v>300</v>
      </c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>
        <v>7.77287155404967</v>
      </c>
      <c r="Y56" s="155">
        <v>7.49171819474208</v>
      </c>
      <c r="Z56" s="155">
        <v>7.11771614241269</v>
      </c>
      <c r="AA56" s="155">
        <v>6.88929160945331</v>
      </c>
      <c r="AB56" s="155">
        <v>6.85990063947874</v>
      </c>
      <c r="AC56" s="155">
        <v>6.78540397991211</v>
      </c>
      <c r="AD56" s="155">
        <v>6.6850066012888</v>
      </c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5"/>
      <c r="BK56" s="155"/>
      <c r="BL56" s="155"/>
      <c r="BM56" s="155"/>
      <c r="BN56" s="155"/>
      <c r="BO56" s="155"/>
      <c r="BP56" s="155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  <c r="CJ56" s="155"/>
      <c r="CK56" s="155"/>
      <c r="CL56" s="155"/>
      <c r="CM56" s="155"/>
      <c r="CN56" s="155"/>
      <c r="CO56" s="155"/>
      <c r="CP56" s="155"/>
      <c r="CQ56" s="155"/>
      <c r="CR56" s="155"/>
      <c r="CS56" s="155"/>
      <c r="CT56" s="155"/>
      <c r="CU56" s="155"/>
      <c r="CV56" s="155"/>
      <c r="CW56" s="155"/>
      <c r="CX56" s="155"/>
      <c r="CY56" s="155"/>
      <c r="CZ56" s="155"/>
      <c r="DA56" s="155"/>
      <c r="DB56" s="155"/>
      <c r="DC56" s="155"/>
      <c r="DD56" s="155"/>
      <c r="DE56" s="155"/>
      <c r="DF56" s="155"/>
      <c r="DG56" s="155"/>
      <c r="DH56" s="155"/>
      <c r="DI56" s="155"/>
      <c r="DJ56" s="155"/>
      <c r="DK56" s="155"/>
      <c r="DL56" s="155"/>
      <c r="DM56" s="155"/>
      <c r="DN56" s="155"/>
      <c r="DO56" s="155"/>
      <c r="DP56" s="155"/>
      <c r="DQ56" s="155"/>
      <c r="DR56" s="155"/>
      <c r="DS56" s="155"/>
      <c r="DT56" s="155"/>
      <c r="DU56" s="155"/>
      <c r="DV56" s="155"/>
      <c r="DW56" s="155"/>
      <c r="DX56" s="155"/>
      <c r="DY56" s="155"/>
      <c r="DZ56" s="155"/>
      <c r="EA56" s="155"/>
      <c r="EB56" s="155"/>
      <c r="EC56" s="155"/>
      <c r="ED56" s="155"/>
      <c r="EE56" s="155"/>
      <c r="EF56" s="155"/>
      <c r="EG56" s="155"/>
      <c r="EH56" s="155"/>
      <c r="EI56" s="155"/>
      <c r="EJ56" s="155"/>
      <c r="EK56" s="155"/>
      <c r="EL56" s="155"/>
      <c r="EM56" s="155"/>
      <c r="EN56" s="155"/>
      <c r="EO56" s="155"/>
      <c r="EP56" s="155"/>
      <c r="EQ56" s="155"/>
      <c r="ER56" s="155"/>
      <c r="ES56" s="155"/>
      <c r="ET56" s="155"/>
      <c r="EU56" s="155"/>
      <c r="EV56" s="155"/>
      <c r="EW56" s="155"/>
      <c r="EX56" s="155"/>
      <c r="EY56" s="155"/>
      <c r="EZ56" s="155"/>
      <c r="FA56" s="155"/>
      <c r="FB56" s="155"/>
      <c r="FC56" s="155"/>
      <c r="FD56" s="155"/>
      <c r="FE56" s="155"/>
      <c r="FF56" s="155"/>
      <c r="FG56" s="155"/>
      <c r="FH56" s="155"/>
      <c r="FI56" s="155"/>
      <c r="FJ56" s="155"/>
      <c r="FK56" s="155"/>
      <c r="FL56" s="155"/>
      <c r="FM56" s="155"/>
      <c r="FN56" s="155"/>
      <c r="FO56" s="155"/>
      <c r="FP56" s="155"/>
      <c r="FQ56" s="155"/>
      <c r="FR56" s="155"/>
      <c r="FS56" s="155"/>
      <c r="FT56" s="155"/>
      <c r="FU56" s="155"/>
      <c r="FV56" s="155"/>
      <c r="FW56" s="155"/>
      <c r="FX56" s="155"/>
      <c r="FY56" s="155"/>
      <c r="FZ56" s="155"/>
      <c r="GA56" s="155"/>
      <c r="GB56" s="155"/>
      <c r="GC56" s="155"/>
      <c r="GD56" s="155"/>
      <c r="GE56" s="155"/>
      <c r="GF56" s="155"/>
      <c r="GG56" s="155"/>
      <c r="GH56" s="155"/>
      <c r="GI56" s="155"/>
      <c r="GJ56" s="155"/>
      <c r="GK56" s="155"/>
      <c r="GL56" s="155"/>
      <c r="GM56" s="155"/>
      <c r="GN56" s="155"/>
      <c r="GO56" s="155"/>
      <c r="GP56" s="155"/>
      <c r="GQ56" s="155"/>
      <c r="GR56" s="155"/>
      <c r="GS56" s="155"/>
      <c r="GT56" s="155"/>
      <c r="GU56" s="155"/>
      <c r="GV56" s="155"/>
      <c r="GW56" s="155"/>
      <c r="GX56" s="155"/>
      <c r="GY56" s="155"/>
      <c r="GZ56" s="155"/>
      <c r="HA56" s="155"/>
      <c r="HB56" s="155"/>
      <c r="HC56" s="155"/>
      <c r="HD56" s="155"/>
      <c r="HE56" s="155"/>
    </row>
    <row r="57" s="143" customFormat="1" ht="18.5" customHeight="1">
      <c r="A57" s="147"/>
      <c r="B57" s="101"/>
      <c r="C57" s="101"/>
      <c r="D57" s="101"/>
      <c r="E57" s="101"/>
      <c r="F57" s="101"/>
      <c r="G57" s="101"/>
      <c r="H57" s="154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  <c r="CJ57" s="155"/>
      <c r="CK57" s="155"/>
      <c r="CL57" s="155"/>
      <c r="CM57" s="155"/>
      <c r="CN57" s="155"/>
      <c r="CO57" s="155"/>
      <c r="CP57" s="155"/>
      <c r="CQ57" s="155"/>
      <c r="CR57" s="155"/>
      <c r="CS57" s="155"/>
      <c r="CT57" s="155"/>
      <c r="CU57" s="155"/>
      <c r="CV57" s="155"/>
      <c r="CW57" s="155"/>
      <c r="CX57" s="155"/>
      <c r="CY57" s="155"/>
      <c r="CZ57" s="155"/>
      <c r="DA57" s="155"/>
      <c r="DB57" s="155"/>
      <c r="DC57" s="155"/>
      <c r="DD57" s="155"/>
      <c r="DE57" s="155"/>
      <c r="DF57" s="155"/>
      <c r="DG57" s="155"/>
      <c r="DH57" s="155"/>
      <c r="DI57" s="155"/>
      <c r="DJ57" s="155"/>
      <c r="DK57" s="155"/>
      <c r="DL57" s="155"/>
      <c r="DM57" s="155"/>
      <c r="DN57" s="155"/>
      <c r="DO57" s="155"/>
      <c r="DP57" s="155"/>
      <c r="DQ57" s="155"/>
      <c r="DR57" s="155"/>
      <c r="DS57" s="155"/>
      <c r="DT57" s="155"/>
      <c r="DU57" s="155"/>
      <c r="DV57" s="155"/>
      <c r="DW57" s="155"/>
      <c r="DX57" s="155"/>
      <c r="DY57" s="155"/>
      <c r="DZ57" s="155"/>
      <c r="EA57" s="155"/>
      <c r="EB57" s="155"/>
      <c r="EC57" s="155"/>
      <c r="ED57" s="155"/>
      <c r="EE57" s="155"/>
      <c r="EF57" s="155"/>
      <c r="EG57" s="155"/>
      <c r="EH57" s="155"/>
      <c r="EI57" s="155"/>
      <c r="EJ57" s="155"/>
      <c r="EK57" s="155"/>
      <c r="EL57" s="155"/>
      <c r="EM57" s="155"/>
      <c r="EN57" s="155"/>
      <c r="EO57" s="155"/>
      <c r="EP57" s="155"/>
      <c r="EQ57" s="155"/>
      <c r="ER57" s="155"/>
      <c r="ES57" s="155"/>
      <c r="ET57" s="155"/>
      <c r="EU57" s="155"/>
      <c r="EV57" s="155"/>
      <c r="EW57" s="155"/>
      <c r="EX57" s="155"/>
      <c r="EY57" s="155"/>
      <c r="EZ57" s="155"/>
      <c r="FA57" s="155"/>
      <c r="FB57" s="155"/>
      <c r="FC57" s="155"/>
      <c r="FD57" s="155"/>
      <c r="FE57" s="155"/>
      <c r="FF57" s="155"/>
      <c r="FG57" s="155"/>
      <c r="FH57" s="155"/>
      <c r="FI57" s="155"/>
      <c r="FJ57" s="155"/>
      <c r="FK57" s="155"/>
      <c r="FL57" s="155"/>
      <c r="FM57" s="155"/>
      <c r="FN57" s="155"/>
      <c r="FO57" s="155"/>
      <c r="FP57" s="155"/>
      <c r="FQ57" s="155"/>
      <c r="FR57" s="155"/>
      <c r="FS57" s="155"/>
      <c r="FT57" s="155"/>
      <c r="FU57" s="155"/>
      <c r="FV57" s="155"/>
      <c r="FW57" s="155"/>
      <c r="FX57" s="155"/>
      <c r="FY57" s="155"/>
      <c r="FZ57" s="155"/>
      <c r="GA57" s="155"/>
      <c r="GB57" s="155"/>
      <c r="GC57" s="155"/>
      <c r="GD57" s="155"/>
      <c r="GE57" s="155"/>
      <c r="GF57" s="155"/>
      <c r="GG57" s="155"/>
      <c r="GH57" s="155"/>
      <c r="GI57" s="155"/>
      <c r="GJ57" s="155"/>
      <c r="GK57" s="155"/>
      <c r="GL57" s="155"/>
      <c r="GM57" s="155"/>
      <c r="GN57" s="155"/>
      <c r="GO57" s="155"/>
      <c r="GP57" s="155"/>
      <c r="GQ57" s="155"/>
      <c r="GR57" s="155"/>
      <c r="GS57" s="155"/>
      <c r="GT57" s="155"/>
      <c r="GU57" s="155"/>
      <c r="GV57" s="155"/>
      <c r="GW57" s="155"/>
      <c r="GX57" s="155"/>
      <c r="GY57" s="155"/>
      <c r="GZ57" s="155"/>
      <c r="HA57" s="155"/>
      <c r="HB57" s="155"/>
      <c r="HC57" s="155"/>
      <c r="HD57" s="155"/>
      <c r="HE57" s="155"/>
    </row>
    <row r="58" s="143" customFormat="1" ht="18.5" customHeight="1">
      <c r="A58" s="147"/>
      <c r="B58" s="101"/>
      <c r="C58" s="101"/>
      <c r="D58" s="101"/>
      <c r="E58" s="101"/>
      <c r="F58" s="101"/>
      <c r="G58" s="101"/>
      <c r="H58" t="s" s="151">
        <v>500</v>
      </c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  <c r="BE58" s="155"/>
      <c r="BF58" s="155"/>
      <c r="BG58" s="155"/>
      <c r="BH58" s="155"/>
      <c r="BI58" s="155"/>
      <c r="BJ58" s="155"/>
      <c r="BK58" s="155"/>
      <c r="BL58" s="155"/>
      <c r="BM58" s="155"/>
      <c r="BN58" s="155"/>
      <c r="BO58" s="155"/>
      <c r="BP58" s="155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  <c r="CH58" s="155"/>
      <c r="CI58" s="155"/>
      <c r="CJ58" s="155"/>
      <c r="CK58" s="155"/>
      <c r="CL58" s="155"/>
      <c r="CM58" s="155"/>
      <c r="CN58" s="155"/>
      <c r="CO58" s="155"/>
      <c r="CP58" s="155"/>
      <c r="CQ58" s="155"/>
      <c r="CR58" s="155"/>
      <c r="CS58" s="155"/>
      <c r="CT58" s="155"/>
      <c r="CU58" s="155"/>
      <c r="CV58" s="155"/>
      <c r="CW58" s="155"/>
      <c r="CX58" s="155"/>
      <c r="CY58" s="155"/>
      <c r="CZ58" s="155"/>
      <c r="DA58" s="155"/>
      <c r="DB58" s="155"/>
      <c r="DC58" s="155"/>
      <c r="DD58" s="155"/>
      <c r="DE58" s="155"/>
      <c r="DF58" s="155"/>
      <c r="DG58" s="155"/>
      <c r="DH58" s="155"/>
      <c r="DI58" s="155"/>
      <c r="DJ58" s="155"/>
      <c r="DK58" s="155"/>
      <c r="DL58" s="155"/>
      <c r="DM58" s="155"/>
      <c r="DN58" s="155"/>
      <c r="DO58" s="155"/>
      <c r="DP58" s="155"/>
      <c r="DQ58" s="155"/>
      <c r="DR58" s="155"/>
      <c r="DS58" s="155"/>
      <c r="DT58" s="155"/>
      <c r="DU58" s="155"/>
      <c r="DV58" s="155"/>
      <c r="DW58" s="155"/>
      <c r="DX58" s="155"/>
      <c r="DY58" s="155"/>
      <c r="DZ58" s="155"/>
      <c r="EA58" s="155"/>
      <c r="EB58" s="155"/>
      <c r="EC58" s="155"/>
      <c r="ED58" s="155"/>
      <c r="EE58" s="155"/>
      <c r="EF58" s="155"/>
      <c r="EG58" s="155"/>
      <c r="EH58" s="155"/>
      <c r="EI58" s="155"/>
      <c r="EJ58" s="155"/>
      <c r="EK58" s="155"/>
      <c r="EL58" s="155"/>
      <c r="EM58" s="155"/>
      <c r="EN58" s="155"/>
      <c r="EO58" s="155"/>
      <c r="EP58" s="155"/>
      <c r="EQ58" s="155"/>
      <c r="ER58" s="155"/>
      <c r="ES58" s="155"/>
      <c r="ET58" s="155"/>
      <c r="EU58" s="155"/>
      <c r="EV58" s="155"/>
      <c r="EW58" s="155"/>
      <c r="EX58" s="155"/>
      <c r="EY58" s="155"/>
      <c r="EZ58" s="155"/>
      <c r="FA58" s="155"/>
      <c r="FB58" s="155"/>
      <c r="FC58" s="155"/>
      <c r="FD58" s="155"/>
      <c r="FE58" s="155"/>
      <c r="FF58" s="155"/>
      <c r="FG58" s="155"/>
      <c r="FH58" s="155"/>
      <c r="FI58" s="155"/>
      <c r="FJ58" s="155"/>
      <c r="FK58" s="155"/>
      <c r="FL58" s="155"/>
      <c r="FM58" s="155"/>
      <c r="FN58" s="155"/>
      <c r="FO58" s="155"/>
      <c r="FP58" s="155"/>
      <c r="FQ58" s="155"/>
      <c r="FR58" s="155"/>
      <c r="FS58" s="155"/>
      <c r="FT58" s="155"/>
      <c r="FU58" s="155"/>
      <c r="FV58" s="155"/>
      <c r="FW58" s="155"/>
      <c r="FX58" s="155"/>
      <c r="FY58" s="155"/>
      <c r="FZ58" s="155"/>
      <c r="GA58" s="155"/>
      <c r="GB58" s="155"/>
      <c r="GC58" s="155"/>
      <c r="GD58" s="155"/>
      <c r="GE58" s="155"/>
      <c r="GF58" s="155"/>
      <c r="GG58" s="155"/>
      <c r="GH58" s="155"/>
      <c r="GI58" s="155"/>
      <c r="GJ58" s="155"/>
      <c r="GK58" s="155"/>
      <c r="GL58" s="155"/>
      <c r="GM58" s="155"/>
      <c r="GN58" s="155"/>
      <c r="GO58" s="155"/>
      <c r="GP58" s="155"/>
      <c r="GQ58" s="155"/>
      <c r="GR58" s="155"/>
      <c r="GS58" s="155"/>
      <c r="GT58" s="155"/>
      <c r="GU58" s="155"/>
      <c r="GV58" s="155"/>
      <c r="GW58" s="155"/>
      <c r="GX58" s="155"/>
      <c r="GY58" s="155"/>
      <c r="GZ58" s="155"/>
      <c r="HA58" s="155"/>
      <c r="HB58" s="155"/>
      <c r="HC58" s="155"/>
      <c r="HD58" s="155"/>
      <c r="HE58" s="155"/>
    </row>
    <row r="59" s="143" customFormat="1" ht="18.5" customHeight="1">
      <c r="A59" s="147"/>
      <c r="B59" s="101"/>
      <c r="C59" s="101"/>
      <c r="D59" s="101"/>
      <c r="E59" s="101"/>
      <c r="F59" s="101"/>
      <c r="G59" s="101"/>
      <c r="H59" s="154"/>
      <c r="I59" t="s" s="152">
        <v>299</v>
      </c>
      <c r="J59" s="155">
        <v>48.4432516547497</v>
      </c>
      <c r="K59" s="155">
        <v>47.9609562137211</v>
      </c>
      <c r="L59" s="155">
        <v>50.9146974210757</v>
      </c>
      <c r="M59" s="155">
        <v>50.7564404031434</v>
      </c>
      <c r="N59" s="155">
        <v>51.8160216259638</v>
      </c>
      <c r="O59" s="155">
        <v>53.3163307256965</v>
      </c>
      <c r="P59" s="155">
        <v>52.8420740833695</v>
      </c>
      <c r="Q59" s="155">
        <v>53.345089433478</v>
      </c>
      <c r="R59" s="155">
        <v>53.2782761159323</v>
      </c>
      <c r="S59" s="155">
        <v>56.832152692493</v>
      </c>
      <c r="T59" s="155">
        <v>54.36</v>
      </c>
      <c r="U59" s="155">
        <v>54.97</v>
      </c>
      <c r="V59" s="155">
        <v>56.95</v>
      </c>
      <c r="W59" s="155">
        <v>55.9</v>
      </c>
      <c r="X59" s="155">
        <v>53.58</v>
      </c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55"/>
      <c r="BI59" s="155"/>
      <c r="BJ59" s="155"/>
      <c r="BK59" s="155"/>
      <c r="BL59" s="155"/>
      <c r="BM59" s="155"/>
      <c r="BN59" s="155"/>
      <c r="BO59" s="155"/>
      <c r="BP59" s="155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  <c r="CH59" s="155"/>
      <c r="CI59" s="155"/>
      <c r="CJ59" s="155"/>
      <c r="CK59" s="155"/>
      <c r="CL59" s="155"/>
      <c r="CM59" s="155"/>
      <c r="CN59" s="155"/>
      <c r="CO59" s="155"/>
      <c r="CP59" s="155"/>
      <c r="CQ59" s="155"/>
      <c r="CR59" s="155"/>
      <c r="CS59" s="155"/>
      <c r="CT59" s="155"/>
      <c r="CU59" s="155"/>
      <c r="CV59" s="155"/>
      <c r="CW59" s="155"/>
      <c r="CX59" s="155"/>
      <c r="CY59" s="155"/>
      <c r="CZ59" s="155"/>
      <c r="DA59" s="155"/>
      <c r="DB59" s="155"/>
      <c r="DC59" s="155"/>
      <c r="DD59" s="155"/>
      <c r="DE59" s="155"/>
      <c r="DF59" s="155"/>
      <c r="DG59" s="155"/>
      <c r="DH59" s="155"/>
      <c r="DI59" s="155"/>
      <c r="DJ59" s="155"/>
      <c r="DK59" s="155"/>
      <c r="DL59" s="155"/>
      <c r="DM59" s="155"/>
      <c r="DN59" s="155"/>
      <c r="DO59" s="155"/>
      <c r="DP59" s="155"/>
      <c r="DQ59" s="155"/>
      <c r="DR59" s="155"/>
      <c r="DS59" s="155"/>
      <c r="DT59" s="155"/>
      <c r="DU59" s="155"/>
      <c r="DV59" s="155"/>
      <c r="DW59" s="155"/>
      <c r="DX59" s="155"/>
      <c r="DY59" s="155"/>
      <c r="DZ59" s="155"/>
      <c r="EA59" s="155"/>
      <c r="EB59" s="155"/>
      <c r="EC59" s="155"/>
      <c r="ED59" s="155"/>
      <c r="EE59" s="155"/>
      <c r="EF59" s="155"/>
      <c r="EG59" s="155"/>
      <c r="EH59" s="155"/>
      <c r="EI59" s="155"/>
      <c r="EJ59" s="155"/>
      <c r="EK59" s="155"/>
      <c r="EL59" s="155"/>
      <c r="EM59" s="155"/>
      <c r="EN59" s="155"/>
      <c r="EO59" s="155"/>
      <c r="EP59" s="155"/>
      <c r="EQ59" s="155"/>
      <c r="ER59" s="155"/>
      <c r="ES59" s="155"/>
      <c r="ET59" s="155"/>
      <c r="EU59" s="155"/>
      <c r="EV59" s="155"/>
      <c r="EW59" s="155"/>
      <c r="EX59" s="155"/>
      <c r="EY59" s="155"/>
      <c r="EZ59" s="155"/>
      <c r="FA59" s="155"/>
      <c r="FB59" s="155"/>
      <c r="FC59" s="155"/>
      <c r="FD59" s="155"/>
      <c r="FE59" s="155"/>
      <c r="FF59" s="155"/>
      <c r="FG59" s="155"/>
      <c r="FH59" s="155"/>
      <c r="FI59" s="155"/>
      <c r="FJ59" s="155"/>
      <c r="FK59" s="155"/>
      <c r="FL59" s="155"/>
      <c r="FM59" s="155"/>
      <c r="FN59" s="155"/>
      <c r="FO59" s="155"/>
      <c r="FP59" s="155"/>
      <c r="FQ59" s="155"/>
      <c r="FR59" s="155"/>
      <c r="FS59" s="155"/>
      <c r="FT59" s="155"/>
      <c r="FU59" s="155"/>
      <c r="FV59" s="155"/>
      <c r="FW59" s="155"/>
      <c r="FX59" s="155"/>
      <c r="FY59" s="155"/>
      <c r="FZ59" s="155"/>
      <c r="GA59" s="155"/>
      <c r="GB59" s="155"/>
      <c r="GC59" s="155"/>
      <c r="GD59" s="155"/>
      <c r="GE59" s="155"/>
      <c r="GF59" s="155"/>
      <c r="GG59" s="155"/>
      <c r="GH59" s="155"/>
      <c r="GI59" s="155"/>
      <c r="GJ59" s="155"/>
      <c r="GK59" s="155"/>
      <c r="GL59" s="155"/>
      <c r="GM59" s="155"/>
      <c r="GN59" s="155"/>
      <c r="GO59" s="155"/>
      <c r="GP59" s="155"/>
      <c r="GQ59" s="155"/>
      <c r="GR59" s="155"/>
      <c r="GS59" s="155"/>
      <c r="GT59" s="155"/>
      <c r="GU59" s="155"/>
      <c r="GV59" s="155"/>
      <c r="GW59" s="155"/>
      <c r="GX59" s="155"/>
      <c r="GY59" s="155"/>
      <c r="GZ59" s="155"/>
      <c r="HA59" s="155"/>
      <c r="HB59" s="155"/>
      <c r="HC59" s="155"/>
      <c r="HD59" s="155"/>
      <c r="HE59" s="155"/>
    </row>
    <row r="60" s="143" customFormat="1" ht="18.5" customHeight="1">
      <c r="A60" s="147"/>
      <c r="B60" s="101"/>
      <c r="C60" s="101"/>
      <c r="D60" s="101"/>
      <c r="E60" s="101"/>
      <c r="F60" s="101"/>
      <c r="G60" s="101"/>
      <c r="H60" s="154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5"/>
      <c r="BG60" s="155"/>
      <c r="BH60" s="155"/>
      <c r="BI60" s="155"/>
      <c r="BJ60" s="155"/>
      <c r="BK60" s="155"/>
      <c r="BL60" s="155"/>
      <c r="BM60" s="155"/>
      <c r="BN60" s="155"/>
      <c r="BO60" s="155"/>
      <c r="BP60" s="155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  <c r="CJ60" s="155"/>
      <c r="CK60" s="155"/>
      <c r="CL60" s="155"/>
      <c r="CM60" s="155"/>
      <c r="CN60" s="155"/>
      <c r="CO60" s="155"/>
      <c r="CP60" s="155"/>
      <c r="CQ60" s="155"/>
      <c r="CR60" s="155"/>
      <c r="CS60" s="155"/>
      <c r="CT60" s="155"/>
      <c r="CU60" s="155"/>
      <c r="CV60" s="155"/>
      <c r="CW60" s="155"/>
      <c r="CX60" s="155"/>
      <c r="CY60" s="155"/>
      <c r="CZ60" s="155"/>
      <c r="DA60" s="155"/>
      <c r="DB60" s="155"/>
      <c r="DC60" s="155"/>
      <c r="DD60" s="155"/>
      <c r="DE60" s="155"/>
      <c r="DF60" s="155"/>
      <c r="DG60" s="155"/>
      <c r="DH60" s="155"/>
      <c r="DI60" s="155"/>
      <c r="DJ60" s="155"/>
      <c r="DK60" s="155"/>
      <c r="DL60" s="155"/>
      <c r="DM60" s="155"/>
      <c r="DN60" s="155"/>
      <c r="DO60" s="155"/>
      <c r="DP60" s="155"/>
      <c r="DQ60" s="155"/>
      <c r="DR60" s="155"/>
      <c r="DS60" s="155"/>
      <c r="DT60" s="155"/>
      <c r="DU60" s="155"/>
      <c r="DV60" s="155"/>
      <c r="DW60" s="155"/>
      <c r="DX60" s="155"/>
      <c r="DY60" s="155"/>
      <c r="DZ60" s="155"/>
      <c r="EA60" s="155"/>
      <c r="EB60" s="155"/>
      <c r="EC60" s="155"/>
      <c r="ED60" s="155"/>
      <c r="EE60" s="155"/>
      <c r="EF60" s="155"/>
      <c r="EG60" s="155"/>
      <c r="EH60" s="155"/>
      <c r="EI60" s="155"/>
      <c r="EJ60" s="155"/>
      <c r="EK60" s="155"/>
      <c r="EL60" s="155"/>
      <c r="EM60" s="155"/>
      <c r="EN60" s="155"/>
      <c r="EO60" s="155"/>
      <c r="EP60" s="155"/>
      <c r="EQ60" s="155"/>
      <c r="ER60" s="155"/>
      <c r="ES60" s="155"/>
      <c r="ET60" s="155"/>
      <c r="EU60" s="155"/>
      <c r="EV60" s="155"/>
      <c r="EW60" s="155"/>
      <c r="EX60" s="155"/>
      <c r="EY60" s="155"/>
      <c r="EZ60" s="155"/>
      <c r="FA60" s="155"/>
      <c r="FB60" s="155"/>
      <c r="FC60" s="155"/>
      <c r="FD60" s="155"/>
      <c r="FE60" s="155"/>
      <c r="FF60" s="155"/>
      <c r="FG60" s="155"/>
      <c r="FH60" s="155"/>
      <c r="FI60" s="155"/>
      <c r="FJ60" s="155"/>
      <c r="FK60" s="155"/>
      <c r="FL60" s="155"/>
      <c r="FM60" s="155"/>
      <c r="FN60" s="155"/>
      <c r="FO60" s="155"/>
      <c r="FP60" s="155"/>
      <c r="FQ60" s="155"/>
      <c r="FR60" s="155"/>
      <c r="FS60" s="155"/>
      <c r="FT60" s="155"/>
      <c r="FU60" s="155"/>
      <c r="FV60" s="155"/>
      <c r="FW60" s="155"/>
      <c r="FX60" s="155"/>
      <c r="FY60" s="155"/>
      <c r="FZ60" s="155"/>
      <c r="GA60" s="155"/>
      <c r="GB60" s="155"/>
      <c r="GC60" s="155"/>
      <c r="GD60" s="155"/>
      <c r="GE60" s="155"/>
      <c r="GF60" s="155"/>
      <c r="GG60" s="155"/>
      <c r="GH60" s="155"/>
      <c r="GI60" s="155"/>
      <c r="GJ60" s="155"/>
      <c r="GK60" s="155"/>
      <c r="GL60" s="155"/>
      <c r="GM60" s="155"/>
      <c r="GN60" s="155"/>
      <c r="GO60" s="155"/>
      <c r="GP60" s="155"/>
      <c r="GQ60" s="155"/>
      <c r="GR60" s="155"/>
      <c r="GS60" s="155"/>
      <c r="GT60" s="155"/>
      <c r="GU60" s="155"/>
      <c r="GV60" s="155"/>
      <c r="GW60" s="155"/>
      <c r="GX60" s="155"/>
      <c r="GY60" s="155"/>
      <c r="GZ60" s="155"/>
      <c r="HA60" s="155"/>
      <c r="HB60" s="155"/>
      <c r="HC60" s="155"/>
      <c r="HD60" s="155"/>
      <c r="HE60" s="155"/>
    </row>
    <row r="61" s="143" customFormat="1" ht="18.5" customHeight="1">
      <c r="A61" s="147"/>
      <c r="B61" s="101"/>
      <c r="C61" s="101"/>
      <c r="D61" s="101"/>
      <c r="E61" s="101"/>
      <c r="F61" s="101"/>
      <c r="G61" s="101"/>
      <c r="H61" t="s" s="151">
        <v>501</v>
      </c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  <c r="BE61" s="155"/>
      <c r="BF61" s="155"/>
      <c r="BG61" s="155"/>
      <c r="BH61" s="155"/>
      <c r="BI61" s="155"/>
      <c r="BJ61" s="155"/>
      <c r="BK61" s="155"/>
      <c r="BL61" s="155"/>
      <c r="BM61" s="155"/>
      <c r="BN61" s="155"/>
      <c r="BO61" s="155"/>
      <c r="BP61" s="155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  <c r="CH61" s="155"/>
      <c r="CI61" s="155"/>
      <c r="CJ61" s="155"/>
      <c r="CK61" s="155"/>
      <c r="CL61" s="155"/>
      <c r="CM61" s="155"/>
      <c r="CN61" s="155"/>
      <c r="CO61" s="155"/>
      <c r="CP61" s="155"/>
      <c r="CQ61" s="155"/>
      <c r="CR61" s="155"/>
      <c r="CS61" s="155"/>
      <c r="CT61" s="155"/>
      <c r="CU61" s="155"/>
      <c r="CV61" s="155"/>
      <c r="CW61" s="155"/>
      <c r="CX61" s="155"/>
      <c r="CY61" s="155"/>
      <c r="CZ61" s="155"/>
      <c r="DA61" s="155"/>
      <c r="DB61" s="155"/>
      <c r="DC61" s="155"/>
      <c r="DD61" s="155"/>
      <c r="DE61" s="155"/>
      <c r="DF61" s="155"/>
      <c r="DG61" s="155"/>
      <c r="DH61" s="155"/>
      <c r="DI61" s="155"/>
      <c r="DJ61" s="155"/>
      <c r="DK61" s="155"/>
      <c r="DL61" s="155"/>
      <c r="DM61" s="155"/>
      <c r="DN61" s="155"/>
      <c r="DO61" s="155"/>
      <c r="DP61" s="155"/>
      <c r="DQ61" s="155"/>
      <c r="DR61" s="155"/>
      <c r="DS61" s="155"/>
      <c r="DT61" s="155"/>
      <c r="DU61" s="155"/>
      <c r="DV61" s="155"/>
      <c r="DW61" s="155"/>
      <c r="DX61" s="155"/>
      <c r="DY61" s="155"/>
      <c r="DZ61" s="155"/>
      <c r="EA61" s="155"/>
      <c r="EB61" s="155"/>
      <c r="EC61" s="155"/>
      <c r="ED61" s="155"/>
      <c r="EE61" s="155"/>
      <c r="EF61" s="155"/>
      <c r="EG61" s="155"/>
      <c r="EH61" s="155"/>
      <c r="EI61" s="155"/>
      <c r="EJ61" s="155"/>
      <c r="EK61" s="155"/>
      <c r="EL61" s="155"/>
      <c r="EM61" s="155"/>
      <c r="EN61" s="155"/>
      <c r="EO61" s="155"/>
      <c r="EP61" s="155"/>
      <c r="EQ61" s="155"/>
      <c r="ER61" s="155"/>
      <c r="ES61" s="155"/>
      <c r="ET61" s="155"/>
      <c r="EU61" s="155"/>
      <c r="EV61" s="155"/>
      <c r="EW61" s="155"/>
      <c r="EX61" s="155"/>
      <c r="EY61" s="155"/>
      <c r="EZ61" s="155"/>
      <c r="FA61" s="155"/>
      <c r="FB61" s="155"/>
      <c r="FC61" s="155"/>
      <c r="FD61" s="155"/>
      <c r="FE61" s="155"/>
      <c r="FF61" s="155"/>
      <c r="FG61" s="155"/>
      <c r="FH61" s="155"/>
      <c r="FI61" s="155"/>
      <c r="FJ61" s="155"/>
      <c r="FK61" s="155"/>
      <c r="FL61" s="155"/>
      <c r="FM61" s="155"/>
      <c r="FN61" s="155"/>
      <c r="FO61" s="155"/>
      <c r="FP61" s="155"/>
      <c r="FQ61" s="155"/>
      <c r="FR61" s="155"/>
      <c r="FS61" s="155"/>
      <c r="FT61" s="155"/>
      <c r="FU61" s="155"/>
      <c r="FV61" s="155"/>
      <c r="FW61" s="155"/>
      <c r="FX61" s="155"/>
      <c r="FY61" s="155"/>
      <c r="FZ61" s="155"/>
      <c r="GA61" s="155"/>
      <c r="GB61" s="155"/>
      <c r="GC61" s="155"/>
      <c r="GD61" s="155"/>
      <c r="GE61" s="155"/>
      <c r="GF61" s="155"/>
      <c r="GG61" s="155"/>
      <c r="GH61" s="155"/>
      <c r="GI61" s="155"/>
      <c r="GJ61" s="155"/>
      <c r="GK61" s="155"/>
      <c r="GL61" s="155"/>
      <c r="GM61" s="155"/>
      <c r="GN61" s="155"/>
      <c r="GO61" s="155"/>
      <c r="GP61" s="155"/>
      <c r="GQ61" s="155"/>
      <c r="GR61" s="155"/>
      <c r="GS61" s="155"/>
      <c r="GT61" s="155"/>
      <c r="GU61" s="155"/>
      <c r="GV61" s="155"/>
      <c r="GW61" s="155"/>
      <c r="GX61" s="155"/>
      <c r="GY61" s="155"/>
      <c r="GZ61" s="155"/>
      <c r="HA61" s="155"/>
      <c r="HB61" s="155"/>
      <c r="HC61" s="155"/>
      <c r="HD61" s="155"/>
      <c r="HE61" s="155"/>
    </row>
    <row r="62" s="143" customFormat="1" ht="18.5" customHeight="1">
      <c r="A62" s="147"/>
      <c r="B62" s="101"/>
      <c r="C62" s="101"/>
      <c r="D62" s="101"/>
      <c r="E62" s="101"/>
      <c r="F62" s="101"/>
      <c r="G62" s="101"/>
      <c r="H62" s="154"/>
      <c r="I62" t="s" s="152">
        <v>299</v>
      </c>
      <c r="J62" s="155">
        <v>77.8460267927158</v>
      </c>
      <c r="K62" s="155">
        <v>78.02996916994771</v>
      </c>
      <c r="L62" s="155">
        <v>79.49865566397141</v>
      </c>
      <c r="M62" s="155">
        <v>78.7297065433079</v>
      </c>
      <c r="N62" s="155">
        <v>78.84907341235839</v>
      </c>
      <c r="O62" s="155">
        <v>80.02453550758931</v>
      </c>
      <c r="P62" s="155">
        <v>78.55886175568681</v>
      </c>
      <c r="Q62" s="155">
        <v>80.55052551463361</v>
      </c>
      <c r="R62" s="155">
        <v>81.7463903661903</v>
      </c>
      <c r="S62" s="155">
        <v>81.813567678838</v>
      </c>
      <c r="T62" s="155">
        <v>83.27073732957069</v>
      </c>
      <c r="U62" s="155">
        <v>84.5297769170602</v>
      </c>
      <c r="V62" s="155">
        <v>83.58</v>
      </c>
      <c r="W62" s="155">
        <v>85.37</v>
      </c>
      <c r="X62" s="155">
        <v>86.97</v>
      </c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  <c r="CV62" s="155"/>
      <c r="CW62" s="155"/>
      <c r="CX62" s="155"/>
      <c r="CY62" s="155"/>
      <c r="CZ62" s="155"/>
      <c r="DA62" s="155"/>
      <c r="DB62" s="155"/>
      <c r="DC62" s="155"/>
      <c r="DD62" s="155"/>
      <c r="DE62" s="155"/>
      <c r="DF62" s="155"/>
      <c r="DG62" s="155"/>
      <c r="DH62" s="155"/>
      <c r="DI62" s="155"/>
      <c r="DJ62" s="155"/>
      <c r="DK62" s="155"/>
      <c r="DL62" s="155"/>
      <c r="DM62" s="155"/>
      <c r="DN62" s="155"/>
      <c r="DO62" s="155"/>
      <c r="DP62" s="155"/>
      <c r="DQ62" s="155"/>
      <c r="DR62" s="155"/>
      <c r="DS62" s="155"/>
      <c r="DT62" s="155"/>
      <c r="DU62" s="155"/>
      <c r="DV62" s="155"/>
      <c r="DW62" s="155"/>
      <c r="DX62" s="155"/>
      <c r="DY62" s="155"/>
      <c r="DZ62" s="155"/>
      <c r="EA62" s="155"/>
      <c r="EB62" s="155"/>
      <c r="EC62" s="155"/>
      <c r="ED62" s="155"/>
      <c r="EE62" s="155"/>
      <c r="EF62" s="155"/>
      <c r="EG62" s="155"/>
      <c r="EH62" s="155"/>
      <c r="EI62" s="155"/>
      <c r="EJ62" s="155"/>
      <c r="EK62" s="155"/>
      <c r="EL62" s="155"/>
      <c r="EM62" s="155"/>
      <c r="EN62" s="155"/>
      <c r="EO62" s="155"/>
      <c r="EP62" s="155"/>
      <c r="EQ62" s="155"/>
      <c r="ER62" s="155"/>
      <c r="ES62" s="155"/>
      <c r="ET62" s="155"/>
      <c r="EU62" s="155"/>
      <c r="EV62" s="155"/>
      <c r="EW62" s="155"/>
      <c r="EX62" s="155"/>
      <c r="EY62" s="155"/>
      <c r="EZ62" s="155"/>
      <c r="FA62" s="155"/>
      <c r="FB62" s="155"/>
      <c r="FC62" s="155"/>
      <c r="FD62" s="155"/>
      <c r="FE62" s="155"/>
      <c r="FF62" s="155"/>
      <c r="FG62" s="155"/>
      <c r="FH62" s="155"/>
      <c r="FI62" s="155"/>
      <c r="FJ62" s="155"/>
      <c r="FK62" s="155"/>
      <c r="FL62" s="155"/>
      <c r="FM62" s="155"/>
      <c r="FN62" s="155"/>
      <c r="FO62" s="155"/>
      <c r="FP62" s="155"/>
      <c r="FQ62" s="155"/>
      <c r="FR62" s="155"/>
      <c r="FS62" s="155"/>
      <c r="FT62" s="155"/>
      <c r="FU62" s="155"/>
      <c r="FV62" s="155"/>
      <c r="FW62" s="155"/>
      <c r="FX62" s="155"/>
      <c r="FY62" s="155"/>
      <c r="FZ62" s="155"/>
      <c r="GA62" s="155"/>
      <c r="GB62" s="155"/>
      <c r="GC62" s="155"/>
      <c r="GD62" s="155"/>
      <c r="GE62" s="155"/>
      <c r="GF62" s="155"/>
      <c r="GG62" s="155"/>
      <c r="GH62" s="155"/>
      <c r="GI62" s="155"/>
      <c r="GJ62" s="155"/>
      <c r="GK62" s="155"/>
      <c r="GL62" s="155"/>
      <c r="GM62" s="155"/>
      <c r="GN62" s="155"/>
      <c r="GO62" s="155"/>
      <c r="GP62" s="155"/>
      <c r="GQ62" s="155"/>
      <c r="GR62" s="155"/>
      <c r="GS62" s="155"/>
      <c r="GT62" s="155"/>
      <c r="GU62" s="155"/>
      <c r="GV62" s="155"/>
      <c r="GW62" s="155"/>
      <c r="GX62" s="155"/>
      <c r="GY62" s="155"/>
      <c r="GZ62" s="155"/>
      <c r="HA62" s="155"/>
      <c r="HB62" s="155"/>
      <c r="HC62" s="155"/>
      <c r="HD62" s="155"/>
      <c r="HE62" s="155"/>
    </row>
    <row r="63" s="143" customFormat="1" ht="18.5" customHeight="1">
      <c r="A63" s="147"/>
      <c r="B63" s="101"/>
      <c r="C63" s="101"/>
      <c r="D63" s="101"/>
      <c r="E63" s="101"/>
      <c r="F63" s="101"/>
      <c r="G63" s="101"/>
      <c r="H63" s="154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G63" s="155"/>
      <c r="BH63" s="155"/>
      <c r="BI63" s="155"/>
      <c r="BJ63" s="155"/>
      <c r="BK63" s="155"/>
      <c r="BL63" s="155"/>
      <c r="BM63" s="155"/>
      <c r="BN63" s="155"/>
      <c r="BO63" s="155"/>
      <c r="BP63" s="155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5"/>
      <c r="CG63" s="155"/>
      <c r="CH63" s="155"/>
      <c r="CI63" s="155"/>
      <c r="CJ63" s="155"/>
      <c r="CK63" s="155"/>
      <c r="CL63" s="155"/>
      <c r="CM63" s="155"/>
      <c r="CN63" s="155"/>
      <c r="CO63" s="155"/>
      <c r="CP63" s="155"/>
      <c r="CQ63" s="155"/>
      <c r="CR63" s="155"/>
      <c r="CS63" s="155"/>
      <c r="CT63" s="155"/>
      <c r="CU63" s="155"/>
      <c r="CV63" s="155"/>
      <c r="CW63" s="155"/>
      <c r="CX63" s="155"/>
      <c r="CY63" s="155"/>
      <c r="CZ63" s="155"/>
      <c r="DA63" s="155"/>
      <c r="DB63" s="155"/>
      <c r="DC63" s="155"/>
      <c r="DD63" s="155"/>
      <c r="DE63" s="155"/>
      <c r="DF63" s="155"/>
      <c r="DG63" s="155"/>
      <c r="DH63" s="155"/>
      <c r="DI63" s="155"/>
      <c r="DJ63" s="155"/>
      <c r="DK63" s="155"/>
      <c r="DL63" s="155"/>
      <c r="DM63" s="155"/>
      <c r="DN63" s="155"/>
      <c r="DO63" s="155"/>
      <c r="DP63" s="155"/>
      <c r="DQ63" s="155"/>
      <c r="DR63" s="155"/>
      <c r="DS63" s="155"/>
      <c r="DT63" s="155"/>
      <c r="DU63" s="155"/>
      <c r="DV63" s="155"/>
      <c r="DW63" s="155"/>
      <c r="DX63" s="155"/>
      <c r="DY63" s="155"/>
      <c r="DZ63" s="155"/>
      <c r="EA63" s="155"/>
      <c r="EB63" s="155"/>
      <c r="EC63" s="155"/>
      <c r="ED63" s="155"/>
      <c r="EE63" s="155"/>
      <c r="EF63" s="155"/>
      <c r="EG63" s="155"/>
      <c r="EH63" s="155"/>
      <c r="EI63" s="155"/>
      <c r="EJ63" s="155"/>
      <c r="EK63" s="155"/>
      <c r="EL63" s="155"/>
      <c r="EM63" s="155"/>
      <c r="EN63" s="155"/>
      <c r="EO63" s="155"/>
      <c r="EP63" s="155"/>
      <c r="EQ63" s="155"/>
      <c r="ER63" s="155"/>
      <c r="ES63" s="155"/>
      <c r="ET63" s="155"/>
      <c r="EU63" s="155"/>
      <c r="EV63" s="155"/>
      <c r="EW63" s="155"/>
      <c r="EX63" s="155"/>
      <c r="EY63" s="155"/>
      <c r="EZ63" s="155"/>
      <c r="FA63" s="155"/>
      <c r="FB63" s="155"/>
      <c r="FC63" s="155"/>
      <c r="FD63" s="155"/>
      <c r="FE63" s="155"/>
      <c r="FF63" s="155"/>
      <c r="FG63" s="155"/>
      <c r="FH63" s="155"/>
      <c r="FI63" s="155"/>
      <c r="FJ63" s="155"/>
      <c r="FK63" s="155"/>
      <c r="FL63" s="155"/>
      <c r="FM63" s="155"/>
      <c r="FN63" s="155"/>
      <c r="FO63" s="155"/>
      <c r="FP63" s="155"/>
      <c r="FQ63" s="155"/>
      <c r="FR63" s="155"/>
      <c r="FS63" s="155"/>
      <c r="FT63" s="155"/>
      <c r="FU63" s="155"/>
      <c r="FV63" s="155"/>
      <c r="FW63" s="155"/>
      <c r="FX63" s="155"/>
      <c r="FY63" s="155"/>
      <c r="FZ63" s="155"/>
      <c r="GA63" s="155"/>
      <c r="GB63" s="155"/>
      <c r="GC63" s="155"/>
      <c r="GD63" s="155"/>
      <c r="GE63" s="155"/>
      <c r="GF63" s="155"/>
      <c r="GG63" s="155"/>
      <c r="GH63" s="155"/>
      <c r="GI63" s="155"/>
      <c r="GJ63" s="155"/>
      <c r="GK63" s="155"/>
      <c r="GL63" s="155"/>
      <c r="GM63" s="155"/>
      <c r="GN63" s="155"/>
      <c r="GO63" s="155"/>
      <c r="GP63" s="155"/>
      <c r="GQ63" s="155"/>
      <c r="GR63" s="155"/>
      <c r="GS63" s="155"/>
      <c r="GT63" s="155"/>
      <c r="GU63" s="155"/>
      <c r="GV63" s="155"/>
      <c r="GW63" s="155"/>
      <c r="GX63" s="155"/>
      <c r="GY63" s="155"/>
      <c r="GZ63" s="155"/>
      <c r="HA63" s="155"/>
      <c r="HB63" s="155"/>
      <c r="HC63" s="155"/>
      <c r="HD63" s="155"/>
      <c r="HE63" s="155"/>
    </row>
    <row r="64" s="143" customFormat="1" ht="18.5" customHeight="1">
      <c r="A64" s="147"/>
      <c r="B64" s="101"/>
      <c r="C64" s="101"/>
      <c r="D64" s="101"/>
      <c r="E64" s="101"/>
      <c r="F64" s="101"/>
      <c r="G64" s="101"/>
      <c r="H64" t="s" s="151">
        <v>502</v>
      </c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G64" s="155"/>
      <c r="BH64" s="155"/>
      <c r="BI64" s="155"/>
      <c r="BJ64" s="155"/>
      <c r="BK64" s="155"/>
      <c r="BL64" s="155"/>
      <c r="BM64" s="155"/>
      <c r="BN64" s="155"/>
      <c r="BO64" s="155"/>
      <c r="BP64" s="155"/>
      <c r="BQ64" s="155"/>
      <c r="BR64" s="155"/>
      <c r="BS64" s="155"/>
      <c r="BT64" s="155"/>
      <c r="BU64" s="155"/>
      <c r="BV64" s="155"/>
      <c r="BW64" s="155"/>
      <c r="BX64" s="155"/>
      <c r="BY64" s="155"/>
      <c r="BZ64" s="155"/>
      <c r="CA64" s="155"/>
      <c r="CB64" s="155"/>
      <c r="CC64" s="155"/>
      <c r="CD64" s="155"/>
      <c r="CE64" s="155"/>
      <c r="CF64" s="155"/>
      <c r="CG64" s="155"/>
      <c r="CH64" s="155"/>
      <c r="CI64" s="155"/>
      <c r="CJ64" s="155"/>
      <c r="CK64" s="155"/>
      <c r="CL64" s="155"/>
      <c r="CM64" s="155"/>
      <c r="CN64" s="155"/>
      <c r="CO64" s="155"/>
      <c r="CP64" s="155"/>
      <c r="CQ64" s="155"/>
      <c r="CR64" s="155"/>
      <c r="CS64" s="155"/>
      <c r="CT64" s="155"/>
      <c r="CU64" s="155"/>
      <c r="CV64" s="155"/>
      <c r="CW64" s="155"/>
      <c r="CX64" s="155"/>
      <c r="CY64" s="155"/>
      <c r="CZ64" s="155"/>
      <c r="DA64" s="155"/>
      <c r="DB64" s="155"/>
      <c r="DC64" s="155"/>
      <c r="DD64" s="155"/>
      <c r="DE64" s="155"/>
      <c r="DF64" s="155"/>
      <c r="DG64" s="155"/>
      <c r="DH64" s="155"/>
      <c r="DI64" s="155"/>
      <c r="DJ64" s="155"/>
      <c r="DK64" s="155"/>
      <c r="DL64" s="155"/>
      <c r="DM64" s="155"/>
      <c r="DN64" s="155"/>
      <c r="DO64" s="155"/>
      <c r="DP64" s="155"/>
      <c r="DQ64" s="155"/>
      <c r="DR64" s="155"/>
      <c r="DS64" s="155"/>
      <c r="DT64" s="155"/>
      <c r="DU64" s="155"/>
      <c r="DV64" s="155"/>
      <c r="DW64" s="155"/>
      <c r="DX64" s="155"/>
      <c r="DY64" s="155"/>
      <c r="DZ64" s="155"/>
      <c r="EA64" s="155"/>
      <c r="EB64" s="155"/>
      <c r="EC64" s="155"/>
      <c r="ED64" s="155"/>
      <c r="EE64" s="155"/>
      <c r="EF64" s="155"/>
      <c r="EG64" s="155"/>
      <c r="EH64" s="155"/>
      <c r="EI64" s="155"/>
      <c r="EJ64" s="155"/>
      <c r="EK64" s="155"/>
      <c r="EL64" s="155"/>
      <c r="EM64" s="155"/>
      <c r="EN64" s="155"/>
      <c r="EO64" s="155"/>
      <c r="EP64" s="155"/>
      <c r="EQ64" s="155"/>
      <c r="ER64" s="155"/>
      <c r="ES64" s="155"/>
      <c r="ET64" s="155"/>
      <c r="EU64" s="155"/>
      <c r="EV64" s="155"/>
      <c r="EW64" s="155"/>
      <c r="EX64" s="155"/>
      <c r="EY64" s="155"/>
      <c r="EZ64" s="155"/>
      <c r="FA64" s="155"/>
      <c r="FB64" s="155"/>
      <c r="FC64" s="155"/>
      <c r="FD64" s="155"/>
      <c r="FE64" s="155"/>
      <c r="FF64" s="155"/>
      <c r="FG64" s="155"/>
      <c r="FH64" s="155"/>
      <c r="FI64" s="155"/>
      <c r="FJ64" s="155"/>
      <c r="FK64" s="155"/>
      <c r="FL64" s="155"/>
      <c r="FM64" s="155"/>
      <c r="FN64" s="155"/>
      <c r="FO64" s="155"/>
      <c r="FP64" s="155"/>
      <c r="FQ64" s="155"/>
      <c r="FR64" s="155"/>
      <c r="FS64" s="155"/>
      <c r="FT64" s="155"/>
      <c r="FU64" s="155"/>
      <c r="FV64" s="155"/>
      <c r="FW64" s="155"/>
      <c r="FX64" s="155"/>
      <c r="FY64" s="155"/>
      <c r="FZ64" s="155"/>
      <c r="GA64" s="155"/>
      <c r="GB64" s="155"/>
      <c r="GC64" s="155"/>
      <c r="GD64" s="155"/>
      <c r="GE64" s="155"/>
      <c r="GF64" s="155"/>
      <c r="GG64" s="155"/>
      <c r="GH64" s="155"/>
      <c r="GI64" s="155"/>
      <c r="GJ64" s="155"/>
      <c r="GK64" s="155"/>
      <c r="GL64" s="155"/>
      <c r="GM64" s="155"/>
      <c r="GN64" s="155"/>
      <c r="GO64" s="155"/>
      <c r="GP64" s="155"/>
      <c r="GQ64" s="155"/>
      <c r="GR64" s="155"/>
      <c r="GS64" s="155"/>
      <c r="GT64" s="155"/>
      <c r="GU64" s="155"/>
      <c r="GV64" s="155"/>
      <c r="GW64" s="155"/>
      <c r="GX64" s="155"/>
      <c r="GY64" s="155"/>
      <c r="GZ64" s="155"/>
      <c r="HA64" s="155"/>
      <c r="HB64" s="155"/>
      <c r="HC64" s="155"/>
      <c r="HD64" s="155"/>
      <c r="HE64" s="155"/>
    </row>
    <row r="65" s="143" customFormat="1" ht="18.5" customHeight="1">
      <c r="A65" s="147"/>
      <c r="B65" s="101"/>
      <c r="C65" s="101"/>
      <c r="D65" s="101"/>
      <c r="E65" s="101"/>
      <c r="F65" s="101"/>
      <c r="G65" s="101"/>
      <c r="H65" s="154"/>
      <c r="I65" t="s" s="152">
        <v>299</v>
      </c>
      <c r="J65" s="155">
        <v>5.99218615</v>
      </c>
      <c r="K65" s="155">
        <v>5.61752</v>
      </c>
      <c r="L65" s="155">
        <v>6.2763</v>
      </c>
      <c r="M65" s="155">
        <v>6.17783055492643</v>
      </c>
      <c r="N65" s="155">
        <v>6.60198166224954</v>
      </c>
      <c r="O65" s="155">
        <v>6.87604782764422</v>
      </c>
      <c r="P65" s="155">
        <v>6.41725845200306</v>
      </c>
      <c r="Q65" s="155">
        <v>6.82229611552031</v>
      </c>
      <c r="R65" s="155">
        <v>6.78253443371454</v>
      </c>
      <c r="S65" s="155">
        <v>6.8341112139357</v>
      </c>
      <c r="T65" s="155">
        <v>7.19778038310563</v>
      </c>
      <c r="U65" s="155">
        <v>7.1907962487068</v>
      </c>
      <c r="V65" s="155">
        <v>6.7895917953964</v>
      </c>
      <c r="W65" s="155">
        <v>7.2043864084032</v>
      </c>
      <c r="X65" s="155">
        <v>7.2760852313284</v>
      </c>
      <c r="Y65" s="155">
        <v>6.53117010835033</v>
      </c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5"/>
      <c r="BF65" s="155"/>
      <c r="BG65" s="155"/>
      <c r="BH65" s="155"/>
      <c r="BI65" s="155"/>
      <c r="BJ65" s="155"/>
      <c r="BK65" s="155"/>
      <c r="BL65" s="155"/>
      <c r="BM65" s="155"/>
      <c r="BN65" s="155"/>
      <c r="BO65" s="155"/>
      <c r="BP65" s="155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  <c r="CH65" s="155"/>
      <c r="CI65" s="155"/>
      <c r="CJ65" s="155"/>
      <c r="CK65" s="155"/>
      <c r="CL65" s="155"/>
      <c r="CM65" s="155"/>
      <c r="CN65" s="155"/>
      <c r="CO65" s="155"/>
      <c r="CP65" s="155"/>
      <c r="CQ65" s="155"/>
      <c r="CR65" s="155"/>
      <c r="CS65" s="155"/>
      <c r="CT65" s="155"/>
      <c r="CU65" s="155"/>
      <c r="CV65" s="155"/>
      <c r="CW65" s="155"/>
      <c r="CX65" s="155"/>
      <c r="CY65" s="155"/>
      <c r="CZ65" s="155"/>
      <c r="DA65" s="155"/>
      <c r="DB65" s="155"/>
      <c r="DC65" s="155"/>
      <c r="DD65" s="155"/>
      <c r="DE65" s="155"/>
      <c r="DF65" s="155"/>
      <c r="DG65" s="155"/>
      <c r="DH65" s="155"/>
      <c r="DI65" s="155"/>
      <c r="DJ65" s="155"/>
      <c r="DK65" s="155"/>
      <c r="DL65" s="155"/>
      <c r="DM65" s="155"/>
      <c r="DN65" s="155"/>
      <c r="DO65" s="155"/>
      <c r="DP65" s="155"/>
      <c r="DQ65" s="155"/>
      <c r="DR65" s="155"/>
      <c r="DS65" s="155"/>
      <c r="DT65" s="155"/>
      <c r="DU65" s="155"/>
      <c r="DV65" s="155"/>
      <c r="DW65" s="155"/>
      <c r="DX65" s="155"/>
      <c r="DY65" s="155"/>
      <c r="DZ65" s="155"/>
      <c r="EA65" s="155"/>
      <c r="EB65" s="155"/>
      <c r="EC65" s="155"/>
      <c r="ED65" s="155"/>
      <c r="EE65" s="155"/>
      <c r="EF65" s="155"/>
      <c r="EG65" s="155"/>
      <c r="EH65" s="155"/>
      <c r="EI65" s="155"/>
      <c r="EJ65" s="155"/>
      <c r="EK65" s="155"/>
      <c r="EL65" s="155"/>
      <c r="EM65" s="155"/>
      <c r="EN65" s="155"/>
      <c r="EO65" s="155"/>
      <c r="EP65" s="155"/>
      <c r="EQ65" s="155"/>
      <c r="ER65" s="155"/>
      <c r="ES65" s="155"/>
      <c r="ET65" s="155"/>
      <c r="EU65" s="155"/>
      <c r="EV65" s="155"/>
      <c r="EW65" s="155"/>
      <c r="EX65" s="155"/>
      <c r="EY65" s="155"/>
      <c r="EZ65" s="155"/>
      <c r="FA65" s="155"/>
      <c r="FB65" s="155"/>
      <c r="FC65" s="155"/>
      <c r="FD65" s="155"/>
      <c r="FE65" s="155"/>
      <c r="FF65" s="155"/>
      <c r="FG65" s="155"/>
      <c r="FH65" s="155"/>
      <c r="FI65" s="155"/>
      <c r="FJ65" s="155"/>
      <c r="FK65" s="155"/>
      <c r="FL65" s="155"/>
      <c r="FM65" s="155"/>
      <c r="FN65" s="155"/>
      <c r="FO65" s="155"/>
      <c r="FP65" s="155"/>
      <c r="FQ65" s="155"/>
      <c r="FR65" s="155"/>
      <c r="FS65" s="155"/>
      <c r="FT65" s="155"/>
      <c r="FU65" s="155"/>
      <c r="FV65" s="155"/>
      <c r="FW65" s="155"/>
      <c r="FX65" s="155"/>
      <c r="FY65" s="155"/>
      <c r="FZ65" s="155"/>
      <c r="GA65" s="155"/>
      <c r="GB65" s="155"/>
      <c r="GC65" s="155"/>
      <c r="GD65" s="155"/>
      <c r="GE65" s="155"/>
      <c r="GF65" s="155"/>
      <c r="GG65" s="155"/>
      <c r="GH65" s="155"/>
      <c r="GI65" s="155"/>
      <c r="GJ65" s="155"/>
      <c r="GK65" s="155"/>
      <c r="GL65" s="155"/>
      <c r="GM65" s="155"/>
      <c r="GN65" s="155"/>
      <c r="GO65" s="155"/>
      <c r="GP65" s="155"/>
      <c r="GQ65" s="155"/>
      <c r="GR65" s="155"/>
      <c r="GS65" s="155"/>
      <c r="GT65" s="155"/>
      <c r="GU65" s="155"/>
      <c r="GV65" s="155"/>
      <c r="GW65" s="155"/>
      <c r="GX65" s="155"/>
      <c r="GY65" s="155"/>
      <c r="GZ65" s="155"/>
      <c r="HA65" s="155"/>
      <c r="HB65" s="155"/>
      <c r="HC65" s="155"/>
      <c r="HD65" s="155"/>
      <c r="HE65" s="155"/>
    </row>
    <row r="66" s="143" customFormat="1" ht="18.5" customHeight="1">
      <c r="A66" s="147"/>
      <c r="B66" s="101"/>
      <c r="C66" s="101"/>
      <c r="D66" s="101"/>
      <c r="E66" s="101"/>
      <c r="F66" s="101"/>
      <c r="G66" s="101"/>
      <c r="H66" s="154"/>
      <c r="I66" t="s" s="152">
        <v>300</v>
      </c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>
        <v>7.3</v>
      </c>
      <c r="Y66" s="155">
        <v>7.01215914514954</v>
      </c>
      <c r="Z66" s="155">
        <v>6.61253134160447</v>
      </c>
      <c r="AA66" s="155">
        <v>6.3276997651285</v>
      </c>
      <c r="AB66" s="155">
        <v>6.29421533025918</v>
      </c>
      <c r="AC66" s="155">
        <v>6.25186814681708</v>
      </c>
      <c r="AD66" s="155">
        <v>6.19347051283975</v>
      </c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  <c r="AT66" s="155"/>
      <c r="AU66" s="155"/>
      <c r="AV66" s="155"/>
      <c r="AW66" s="155"/>
      <c r="AX66" s="155"/>
      <c r="AY66" s="155"/>
      <c r="AZ66" s="155"/>
      <c r="BA66" s="155"/>
      <c r="BB66" s="155"/>
      <c r="BC66" s="155"/>
      <c r="BD66" s="155"/>
      <c r="BE66" s="155"/>
      <c r="BF66" s="155"/>
      <c r="BG66" s="155"/>
      <c r="BH66" s="155"/>
      <c r="BI66" s="155"/>
      <c r="BJ66" s="155"/>
      <c r="BK66" s="155"/>
      <c r="BL66" s="155"/>
      <c r="BM66" s="155"/>
      <c r="BN66" s="155"/>
      <c r="BO66" s="155"/>
      <c r="BP66" s="155"/>
      <c r="BQ66" s="155"/>
      <c r="BR66" s="155"/>
      <c r="BS66" s="155"/>
      <c r="BT66" s="155"/>
      <c r="BU66" s="155"/>
      <c r="BV66" s="155"/>
      <c r="BW66" s="155"/>
      <c r="BX66" s="155"/>
      <c r="BY66" s="155"/>
      <c r="BZ66" s="155"/>
      <c r="CA66" s="155"/>
      <c r="CB66" s="155"/>
      <c r="CC66" s="155"/>
      <c r="CD66" s="155"/>
      <c r="CE66" s="155"/>
      <c r="CF66" s="155"/>
      <c r="CG66" s="155"/>
      <c r="CH66" s="155"/>
      <c r="CI66" s="155"/>
      <c r="CJ66" s="155"/>
      <c r="CK66" s="155"/>
      <c r="CL66" s="155"/>
      <c r="CM66" s="155"/>
      <c r="CN66" s="155"/>
      <c r="CO66" s="155"/>
      <c r="CP66" s="155"/>
      <c r="CQ66" s="155"/>
      <c r="CR66" s="155"/>
      <c r="CS66" s="155"/>
      <c r="CT66" s="155"/>
      <c r="CU66" s="155"/>
      <c r="CV66" s="155"/>
      <c r="CW66" s="155"/>
      <c r="CX66" s="155"/>
      <c r="CY66" s="155"/>
      <c r="CZ66" s="155"/>
      <c r="DA66" s="155"/>
      <c r="DB66" s="155"/>
      <c r="DC66" s="155"/>
      <c r="DD66" s="155"/>
      <c r="DE66" s="155"/>
      <c r="DF66" s="155"/>
      <c r="DG66" s="155"/>
      <c r="DH66" s="155"/>
      <c r="DI66" s="155"/>
      <c r="DJ66" s="155"/>
      <c r="DK66" s="155"/>
      <c r="DL66" s="155"/>
      <c r="DM66" s="155"/>
      <c r="DN66" s="155"/>
      <c r="DO66" s="155"/>
      <c r="DP66" s="155"/>
      <c r="DQ66" s="155"/>
      <c r="DR66" s="155"/>
      <c r="DS66" s="155"/>
      <c r="DT66" s="155"/>
      <c r="DU66" s="155"/>
      <c r="DV66" s="155"/>
      <c r="DW66" s="155"/>
      <c r="DX66" s="155"/>
      <c r="DY66" s="155"/>
      <c r="DZ66" s="155"/>
      <c r="EA66" s="155"/>
      <c r="EB66" s="155"/>
      <c r="EC66" s="155"/>
      <c r="ED66" s="155"/>
      <c r="EE66" s="155"/>
      <c r="EF66" s="155"/>
      <c r="EG66" s="155"/>
      <c r="EH66" s="155"/>
      <c r="EI66" s="155"/>
      <c r="EJ66" s="155"/>
      <c r="EK66" s="155"/>
      <c r="EL66" s="155"/>
      <c r="EM66" s="155"/>
      <c r="EN66" s="155"/>
      <c r="EO66" s="155"/>
      <c r="EP66" s="155"/>
      <c r="EQ66" s="155"/>
      <c r="ER66" s="155"/>
      <c r="ES66" s="155"/>
      <c r="ET66" s="155"/>
      <c r="EU66" s="155"/>
      <c r="EV66" s="155"/>
      <c r="EW66" s="155"/>
      <c r="EX66" s="155"/>
      <c r="EY66" s="155"/>
      <c r="EZ66" s="155"/>
      <c r="FA66" s="155"/>
      <c r="FB66" s="155"/>
      <c r="FC66" s="155"/>
      <c r="FD66" s="155"/>
      <c r="FE66" s="155"/>
      <c r="FF66" s="155"/>
      <c r="FG66" s="155"/>
      <c r="FH66" s="155"/>
      <c r="FI66" s="155"/>
      <c r="FJ66" s="155"/>
      <c r="FK66" s="155"/>
      <c r="FL66" s="155"/>
      <c r="FM66" s="155"/>
      <c r="FN66" s="155"/>
      <c r="FO66" s="155"/>
      <c r="FP66" s="155"/>
      <c r="FQ66" s="155"/>
      <c r="FR66" s="155"/>
      <c r="FS66" s="155"/>
      <c r="FT66" s="155"/>
      <c r="FU66" s="155"/>
      <c r="FV66" s="155"/>
      <c r="FW66" s="155"/>
      <c r="FX66" s="155"/>
      <c r="FY66" s="155"/>
      <c r="FZ66" s="155"/>
      <c r="GA66" s="155"/>
      <c r="GB66" s="155"/>
      <c r="GC66" s="155"/>
      <c r="GD66" s="155"/>
      <c r="GE66" s="155"/>
      <c r="GF66" s="155"/>
      <c r="GG66" s="155"/>
      <c r="GH66" s="155"/>
      <c r="GI66" s="155"/>
      <c r="GJ66" s="155"/>
      <c r="GK66" s="155"/>
      <c r="GL66" s="155"/>
      <c r="GM66" s="155"/>
      <c r="GN66" s="155"/>
      <c r="GO66" s="155"/>
      <c r="GP66" s="155"/>
      <c r="GQ66" s="155"/>
      <c r="GR66" s="155"/>
      <c r="GS66" s="155"/>
      <c r="GT66" s="155"/>
      <c r="GU66" s="155"/>
      <c r="GV66" s="155"/>
      <c r="GW66" s="155"/>
      <c r="GX66" s="155"/>
      <c r="GY66" s="155"/>
      <c r="GZ66" s="155"/>
      <c r="HA66" s="155"/>
      <c r="HB66" s="155"/>
      <c r="HC66" s="155"/>
      <c r="HD66" s="155"/>
      <c r="HE66" s="155"/>
    </row>
    <row r="67" s="143" customFormat="1" ht="18.5" customHeight="1">
      <c r="A67" s="147"/>
      <c r="B67" s="101"/>
      <c r="C67" s="101"/>
      <c r="D67" s="101"/>
      <c r="E67" s="101"/>
      <c r="F67" s="101"/>
      <c r="G67" s="101"/>
      <c r="H67" s="154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  <c r="BI67" s="155"/>
      <c r="BJ67" s="155"/>
      <c r="BK67" s="155"/>
      <c r="BL67" s="155"/>
      <c r="BM67" s="155"/>
      <c r="BN67" s="155"/>
      <c r="BO67" s="155"/>
      <c r="BP67" s="155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  <c r="CJ67" s="155"/>
      <c r="CK67" s="155"/>
      <c r="CL67" s="155"/>
      <c r="CM67" s="155"/>
      <c r="CN67" s="155"/>
      <c r="CO67" s="155"/>
      <c r="CP67" s="155"/>
      <c r="CQ67" s="155"/>
      <c r="CR67" s="155"/>
      <c r="CS67" s="155"/>
      <c r="CT67" s="155"/>
      <c r="CU67" s="155"/>
      <c r="CV67" s="155"/>
      <c r="CW67" s="155"/>
      <c r="CX67" s="155"/>
      <c r="CY67" s="155"/>
      <c r="CZ67" s="155"/>
      <c r="DA67" s="155"/>
      <c r="DB67" s="155"/>
      <c r="DC67" s="155"/>
      <c r="DD67" s="155"/>
      <c r="DE67" s="155"/>
      <c r="DF67" s="155"/>
      <c r="DG67" s="155"/>
      <c r="DH67" s="155"/>
      <c r="DI67" s="155"/>
      <c r="DJ67" s="155"/>
      <c r="DK67" s="155"/>
      <c r="DL67" s="155"/>
      <c r="DM67" s="155"/>
      <c r="DN67" s="155"/>
      <c r="DO67" s="155"/>
      <c r="DP67" s="155"/>
      <c r="DQ67" s="155"/>
      <c r="DR67" s="155"/>
      <c r="DS67" s="155"/>
      <c r="DT67" s="155"/>
      <c r="DU67" s="155"/>
      <c r="DV67" s="155"/>
      <c r="DW67" s="155"/>
      <c r="DX67" s="155"/>
      <c r="DY67" s="155"/>
      <c r="DZ67" s="155"/>
      <c r="EA67" s="155"/>
      <c r="EB67" s="155"/>
      <c r="EC67" s="155"/>
      <c r="ED67" s="155"/>
      <c r="EE67" s="155"/>
      <c r="EF67" s="155"/>
      <c r="EG67" s="155"/>
      <c r="EH67" s="155"/>
      <c r="EI67" s="155"/>
      <c r="EJ67" s="155"/>
      <c r="EK67" s="155"/>
      <c r="EL67" s="155"/>
      <c r="EM67" s="155"/>
      <c r="EN67" s="155"/>
      <c r="EO67" s="155"/>
      <c r="EP67" s="155"/>
      <c r="EQ67" s="155"/>
      <c r="ER67" s="155"/>
      <c r="ES67" s="155"/>
      <c r="ET67" s="155"/>
      <c r="EU67" s="155"/>
      <c r="EV67" s="155"/>
      <c r="EW67" s="155"/>
      <c r="EX67" s="155"/>
      <c r="EY67" s="155"/>
      <c r="EZ67" s="155"/>
      <c r="FA67" s="155"/>
      <c r="FB67" s="155"/>
      <c r="FC67" s="155"/>
      <c r="FD67" s="155"/>
      <c r="FE67" s="155"/>
      <c r="FF67" s="155"/>
      <c r="FG67" s="155"/>
      <c r="FH67" s="155"/>
      <c r="FI67" s="155"/>
      <c r="FJ67" s="155"/>
      <c r="FK67" s="155"/>
      <c r="FL67" s="155"/>
      <c r="FM67" s="155"/>
      <c r="FN67" s="155"/>
      <c r="FO67" s="155"/>
      <c r="FP67" s="155"/>
      <c r="FQ67" s="155"/>
      <c r="FR67" s="155"/>
      <c r="FS67" s="155"/>
      <c r="FT67" s="155"/>
      <c r="FU67" s="155"/>
      <c r="FV67" s="155"/>
      <c r="FW67" s="155"/>
      <c r="FX67" s="155"/>
      <c r="FY67" s="155"/>
      <c r="FZ67" s="155"/>
      <c r="GA67" s="155"/>
      <c r="GB67" s="155"/>
      <c r="GC67" s="155"/>
      <c r="GD67" s="155"/>
      <c r="GE67" s="155"/>
      <c r="GF67" s="155"/>
      <c r="GG67" s="155"/>
      <c r="GH67" s="155"/>
      <c r="GI67" s="155"/>
      <c r="GJ67" s="155"/>
      <c r="GK67" s="155"/>
      <c r="GL67" s="155"/>
      <c r="GM67" s="155"/>
      <c r="GN67" s="155"/>
      <c r="GO67" s="155"/>
      <c r="GP67" s="155"/>
      <c r="GQ67" s="155"/>
      <c r="GR67" s="155"/>
      <c r="GS67" s="155"/>
      <c r="GT67" s="155"/>
      <c r="GU67" s="155"/>
      <c r="GV67" s="155"/>
      <c r="GW67" s="155"/>
      <c r="GX67" s="155"/>
      <c r="GY67" s="155"/>
      <c r="GZ67" s="155"/>
      <c r="HA67" s="155"/>
      <c r="HB67" s="155"/>
      <c r="HC67" s="155"/>
      <c r="HD67" s="155"/>
      <c r="HE67" s="155"/>
    </row>
    <row r="68" s="143" customFormat="1" ht="18.5" customHeight="1">
      <c r="A68" s="147"/>
      <c r="B68" s="101"/>
      <c r="C68" s="101"/>
      <c r="D68" s="101"/>
      <c r="E68" s="101"/>
      <c r="F68" s="101"/>
      <c r="G68" s="101"/>
      <c r="H68" t="s" s="151">
        <v>503</v>
      </c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5"/>
      <c r="AV68" s="155"/>
      <c r="AW68" s="155"/>
      <c r="AX68" s="155"/>
      <c r="AY68" s="155"/>
      <c r="AZ68" s="155"/>
      <c r="BA68" s="155"/>
      <c r="BB68" s="155"/>
      <c r="BC68" s="155"/>
      <c r="BD68" s="155"/>
      <c r="BE68" s="155"/>
      <c r="BF68" s="155"/>
      <c r="BG68" s="155"/>
      <c r="BH68" s="155"/>
      <c r="BI68" s="155"/>
      <c r="BJ68" s="155"/>
      <c r="BK68" s="155"/>
      <c r="BL68" s="155"/>
      <c r="BM68" s="155"/>
      <c r="BN68" s="155"/>
      <c r="BO68" s="155"/>
      <c r="BP68" s="155"/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  <c r="CJ68" s="155"/>
      <c r="CK68" s="155"/>
      <c r="CL68" s="155"/>
      <c r="CM68" s="155"/>
      <c r="CN68" s="155"/>
      <c r="CO68" s="155"/>
      <c r="CP68" s="155"/>
      <c r="CQ68" s="155"/>
      <c r="CR68" s="155"/>
      <c r="CS68" s="155"/>
      <c r="CT68" s="155"/>
      <c r="CU68" s="155"/>
      <c r="CV68" s="155"/>
      <c r="CW68" s="155"/>
      <c r="CX68" s="155"/>
      <c r="CY68" s="155"/>
      <c r="CZ68" s="155"/>
      <c r="DA68" s="155"/>
      <c r="DB68" s="155"/>
      <c r="DC68" s="155"/>
      <c r="DD68" s="155"/>
      <c r="DE68" s="155"/>
      <c r="DF68" s="155"/>
      <c r="DG68" s="155"/>
      <c r="DH68" s="155"/>
      <c r="DI68" s="155"/>
      <c r="DJ68" s="155"/>
      <c r="DK68" s="155"/>
      <c r="DL68" s="155"/>
      <c r="DM68" s="155"/>
      <c r="DN68" s="155"/>
      <c r="DO68" s="155"/>
      <c r="DP68" s="155"/>
      <c r="DQ68" s="155"/>
      <c r="DR68" s="155"/>
      <c r="DS68" s="155"/>
      <c r="DT68" s="155"/>
      <c r="DU68" s="155"/>
      <c r="DV68" s="155"/>
      <c r="DW68" s="155"/>
      <c r="DX68" s="155"/>
      <c r="DY68" s="155"/>
      <c r="DZ68" s="155"/>
      <c r="EA68" s="155"/>
      <c r="EB68" s="155"/>
      <c r="EC68" s="155"/>
      <c r="ED68" s="155"/>
      <c r="EE68" s="155"/>
      <c r="EF68" s="155"/>
      <c r="EG68" s="155"/>
      <c r="EH68" s="155"/>
      <c r="EI68" s="155"/>
      <c r="EJ68" s="155"/>
      <c r="EK68" s="155"/>
      <c r="EL68" s="155"/>
      <c r="EM68" s="155"/>
      <c r="EN68" s="155"/>
      <c r="EO68" s="155"/>
      <c r="EP68" s="155"/>
      <c r="EQ68" s="155"/>
      <c r="ER68" s="155"/>
      <c r="ES68" s="155"/>
      <c r="ET68" s="155"/>
      <c r="EU68" s="155"/>
      <c r="EV68" s="155"/>
      <c r="EW68" s="155"/>
      <c r="EX68" s="155"/>
      <c r="EY68" s="155"/>
      <c r="EZ68" s="155"/>
      <c r="FA68" s="155"/>
      <c r="FB68" s="155"/>
      <c r="FC68" s="155"/>
      <c r="FD68" s="155"/>
      <c r="FE68" s="155"/>
      <c r="FF68" s="155"/>
      <c r="FG68" s="155"/>
      <c r="FH68" s="155"/>
      <c r="FI68" s="155"/>
      <c r="FJ68" s="155"/>
      <c r="FK68" s="155"/>
      <c r="FL68" s="155"/>
      <c r="FM68" s="155"/>
      <c r="FN68" s="155"/>
      <c r="FO68" s="155"/>
      <c r="FP68" s="155"/>
      <c r="FQ68" s="155"/>
      <c r="FR68" s="155"/>
      <c r="FS68" s="155"/>
      <c r="FT68" s="155"/>
      <c r="FU68" s="155"/>
      <c r="FV68" s="155"/>
      <c r="FW68" s="155"/>
      <c r="FX68" s="155"/>
      <c r="FY68" s="155"/>
      <c r="FZ68" s="155"/>
      <c r="GA68" s="155"/>
      <c r="GB68" s="155"/>
      <c r="GC68" s="155"/>
      <c r="GD68" s="155"/>
      <c r="GE68" s="155"/>
      <c r="GF68" s="155"/>
      <c r="GG68" s="155"/>
      <c r="GH68" s="155"/>
      <c r="GI68" s="155"/>
      <c r="GJ68" s="155"/>
      <c r="GK68" s="155"/>
      <c r="GL68" s="155"/>
      <c r="GM68" s="155"/>
      <c r="GN68" s="155"/>
      <c r="GO68" s="155"/>
      <c r="GP68" s="155"/>
      <c r="GQ68" s="155"/>
      <c r="GR68" s="155"/>
      <c r="GS68" s="155"/>
      <c r="GT68" s="155"/>
      <c r="GU68" s="155"/>
      <c r="GV68" s="155"/>
      <c r="GW68" s="155"/>
      <c r="GX68" s="155"/>
      <c r="GY68" s="155"/>
      <c r="GZ68" s="155"/>
      <c r="HA68" s="155"/>
      <c r="HB68" s="155"/>
      <c r="HC68" s="155"/>
      <c r="HD68" s="155"/>
      <c r="HE68" s="155"/>
    </row>
    <row r="69" s="143" customFormat="1" ht="18.5" customHeight="1">
      <c r="A69" s="147"/>
      <c r="B69" s="101"/>
      <c r="C69" s="101"/>
      <c r="D69" s="101"/>
      <c r="E69" s="101"/>
      <c r="F69" s="101"/>
      <c r="G69" s="101"/>
      <c r="H69" s="154"/>
      <c r="I69" t="s" s="152">
        <v>299</v>
      </c>
      <c r="J69" s="155">
        <v>1.44536809065463</v>
      </c>
      <c r="K69" s="155">
        <v>1.29123053694722</v>
      </c>
      <c r="L69" s="155">
        <v>1.41661688498435</v>
      </c>
      <c r="M69" s="155">
        <v>1.4640428145359</v>
      </c>
      <c r="N69" s="155">
        <v>1.00231616141801</v>
      </c>
      <c r="O69" s="155">
        <v>0.993315650443748</v>
      </c>
      <c r="P69" s="155">
        <v>1.08236303629242</v>
      </c>
      <c r="Q69" s="155">
        <v>0.995063974307443</v>
      </c>
      <c r="R69" s="155">
        <v>0.773079367958421</v>
      </c>
      <c r="S69" s="155">
        <v>0.79798771523915</v>
      </c>
      <c r="T69" s="155">
        <v>0.565727826261025</v>
      </c>
      <c r="U69" s="155">
        <v>0.488573940170191</v>
      </c>
      <c r="V69" s="155">
        <v>0.532632776872598</v>
      </c>
      <c r="W69" s="155">
        <v>0.489735560454882</v>
      </c>
      <c r="X69" s="155">
        <v>0.347313583781646</v>
      </c>
      <c r="Y69" s="155">
        <v>0.242329124634203</v>
      </c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5"/>
      <c r="AV69" s="155"/>
      <c r="AW69" s="155"/>
      <c r="AX69" s="155"/>
      <c r="AY69" s="155"/>
      <c r="AZ69" s="155"/>
      <c r="BA69" s="155"/>
      <c r="BB69" s="155"/>
      <c r="BC69" s="155"/>
      <c r="BD69" s="155"/>
      <c r="BE69" s="155"/>
      <c r="BF69" s="155"/>
      <c r="BG69" s="155"/>
      <c r="BH69" s="155"/>
      <c r="BI69" s="155"/>
      <c r="BJ69" s="155"/>
      <c r="BK69" s="155"/>
      <c r="BL69" s="155"/>
      <c r="BM69" s="155"/>
      <c r="BN69" s="155"/>
      <c r="BO69" s="155"/>
      <c r="BP69" s="155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  <c r="CJ69" s="155"/>
      <c r="CK69" s="155"/>
      <c r="CL69" s="155"/>
      <c r="CM69" s="155"/>
      <c r="CN69" s="155"/>
      <c r="CO69" s="155"/>
      <c r="CP69" s="155"/>
      <c r="CQ69" s="155"/>
      <c r="CR69" s="155"/>
      <c r="CS69" s="155"/>
      <c r="CT69" s="155"/>
      <c r="CU69" s="155"/>
      <c r="CV69" s="155"/>
      <c r="CW69" s="155"/>
      <c r="CX69" s="155"/>
      <c r="CY69" s="155"/>
      <c r="CZ69" s="155"/>
      <c r="DA69" s="155"/>
      <c r="DB69" s="155"/>
      <c r="DC69" s="155"/>
      <c r="DD69" s="155"/>
      <c r="DE69" s="155"/>
      <c r="DF69" s="155"/>
      <c r="DG69" s="155"/>
      <c r="DH69" s="155"/>
      <c r="DI69" s="155"/>
      <c r="DJ69" s="155"/>
      <c r="DK69" s="155"/>
      <c r="DL69" s="155"/>
      <c r="DM69" s="155"/>
      <c r="DN69" s="155"/>
      <c r="DO69" s="155"/>
      <c r="DP69" s="155"/>
      <c r="DQ69" s="155"/>
      <c r="DR69" s="155"/>
      <c r="DS69" s="155"/>
      <c r="DT69" s="155"/>
      <c r="DU69" s="155"/>
      <c r="DV69" s="155"/>
      <c r="DW69" s="155"/>
      <c r="DX69" s="155"/>
      <c r="DY69" s="155"/>
      <c r="DZ69" s="155"/>
      <c r="EA69" s="155"/>
      <c r="EB69" s="155"/>
      <c r="EC69" s="155"/>
      <c r="ED69" s="155"/>
      <c r="EE69" s="155"/>
      <c r="EF69" s="155"/>
      <c r="EG69" s="155"/>
      <c r="EH69" s="155"/>
      <c r="EI69" s="155"/>
      <c r="EJ69" s="155"/>
      <c r="EK69" s="155"/>
      <c r="EL69" s="155"/>
      <c r="EM69" s="155"/>
      <c r="EN69" s="155"/>
      <c r="EO69" s="155"/>
      <c r="EP69" s="155"/>
      <c r="EQ69" s="155"/>
      <c r="ER69" s="155"/>
      <c r="ES69" s="155"/>
      <c r="ET69" s="155"/>
      <c r="EU69" s="155"/>
      <c r="EV69" s="155"/>
      <c r="EW69" s="155"/>
      <c r="EX69" s="155"/>
      <c r="EY69" s="155"/>
      <c r="EZ69" s="155"/>
      <c r="FA69" s="155"/>
      <c r="FB69" s="155"/>
      <c r="FC69" s="155"/>
      <c r="FD69" s="155"/>
      <c r="FE69" s="155"/>
      <c r="FF69" s="155"/>
      <c r="FG69" s="155"/>
      <c r="FH69" s="155"/>
      <c r="FI69" s="155"/>
      <c r="FJ69" s="155"/>
      <c r="FK69" s="155"/>
      <c r="FL69" s="155"/>
      <c r="FM69" s="155"/>
      <c r="FN69" s="155"/>
      <c r="FO69" s="155"/>
      <c r="FP69" s="155"/>
      <c r="FQ69" s="155"/>
      <c r="FR69" s="155"/>
      <c r="FS69" s="155"/>
      <c r="FT69" s="155"/>
      <c r="FU69" s="155"/>
      <c r="FV69" s="155"/>
      <c r="FW69" s="155"/>
      <c r="FX69" s="155"/>
      <c r="FY69" s="155"/>
      <c r="FZ69" s="155"/>
      <c r="GA69" s="155"/>
      <c r="GB69" s="155"/>
      <c r="GC69" s="155"/>
      <c r="GD69" s="155"/>
      <c r="GE69" s="155"/>
      <c r="GF69" s="155"/>
      <c r="GG69" s="155"/>
      <c r="GH69" s="155"/>
      <c r="GI69" s="155"/>
      <c r="GJ69" s="155"/>
      <c r="GK69" s="155"/>
      <c r="GL69" s="155"/>
      <c r="GM69" s="155"/>
      <c r="GN69" s="155"/>
      <c r="GO69" s="155"/>
      <c r="GP69" s="155"/>
      <c r="GQ69" s="155"/>
      <c r="GR69" s="155"/>
      <c r="GS69" s="155"/>
      <c r="GT69" s="155"/>
      <c r="GU69" s="155"/>
      <c r="GV69" s="155"/>
      <c r="GW69" s="155"/>
      <c r="GX69" s="155"/>
      <c r="GY69" s="155"/>
      <c r="GZ69" s="155"/>
      <c r="HA69" s="155"/>
      <c r="HB69" s="155"/>
      <c r="HC69" s="155"/>
      <c r="HD69" s="155"/>
      <c r="HE69" s="155"/>
    </row>
    <row r="70" s="143" customFormat="1" ht="18.5" customHeight="1">
      <c r="A70" s="147"/>
      <c r="B70" s="101"/>
      <c r="C70" s="101"/>
      <c r="D70" s="101"/>
      <c r="E70" s="101"/>
      <c r="F70" s="101"/>
      <c r="G70" s="101"/>
      <c r="H70" s="154"/>
      <c r="I70" t="s" s="152">
        <v>300</v>
      </c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>
        <v>0.478053333333333</v>
      </c>
      <c r="Z70" s="155">
        <v>0.441653333333333</v>
      </c>
      <c r="AA70" s="155">
        <v>0.4056</v>
      </c>
      <c r="AB70" s="155">
        <v>0.369893333333333</v>
      </c>
      <c r="AC70" s="155">
        <v>0.334533333333333</v>
      </c>
      <c r="AD70" s="155">
        <v>0.29952</v>
      </c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155"/>
      <c r="BH70" s="155"/>
      <c r="BI70" s="155"/>
      <c r="BJ70" s="155"/>
      <c r="BK70" s="155"/>
      <c r="BL70" s="155"/>
      <c r="BM70" s="155"/>
      <c r="BN70" s="155"/>
      <c r="BO70" s="155"/>
      <c r="BP70" s="155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  <c r="CJ70" s="155"/>
      <c r="CK70" s="155"/>
      <c r="CL70" s="155"/>
      <c r="CM70" s="155"/>
      <c r="CN70" s="155"/>
      <c r="CO70" s="155"/>
      <c r="CP70" s="155"/>
      <c r="CQ70" s="155"/>
      <c r="CR70" s="155"/>
      <c r="CS70" s="155"/>
      <c r="CT70" s="155"/>
      <c r="CU70" s="155"/>
      <c r="CV70" s="155"/>
      <c r="CW70" s="155"/>
      <c r="CX70" s="155"/>
      <c r="CY70" s="155"/>
      <c r="CZ70" s="155"/>
      <c r="DA70" s="155"/>
      <c r="DB70" s="155"/>
      <c r="DC70" s="155"/>
      <c r="DD70" s="155"/>
      <c r="DE70" s="155"/>
      <c r="DF70" s="155"/>
      <c r="DG70" s="155"/>
      <c r="DH70" s="155"/>
      <c r="DI70" s="155"/>
      <c r="DJ70" s="155"/>
      <c r="DK70" s="155"/>
      <c r="DL70" s="155"/>
      <c r="DM70" s="155"/>
      <c r="DN70" s="155"/>
      <c r="DO70" s="155"/>
      <c r="DP70" s="155"/>
      <c r="DQ70" s="155"/>
      <c r="DR70" s="155"/>
      <c r="DS70" s="155"/>
      <c r="DT70" s="155"/>
      <c r="DU70" s="155"/>
      <c r="DV70" s="155"/>
      <c r="DW70" s="155"/>
      <c r="DX70" s="155"/>
      <c r="DY70" s="155"/>
      <c r="DZ70" s="155"/>
      <c r="EA70" s="155"/>
      <c r="EB70" s="155"/>
      <c r="EC70" s="155"/>
      <c r="ED70" s="155"/>
      <c r="EE70" s="155"/>
      <c r="EF70" s="155"/>
      <c r="EG70" s="155"/>
      <c r="EH70" s="155"/>
      <c r="EI70" s="155"/>
      <c r="EJ70" s="155"/>
      <c r="EK70" s="155"/>
      <c r="EL70" s="155"/>
      <c r="EM70" s="155"/>
      <c r="EN70" s="155"/>
      <c r="EO70" s="155"/>
      <c r="EP70" s="155"/>
      <c r="EQ70" s="155"/>
      <c r="ER70" s="155"/>
      <c r="ES70" s="155"/>
      <c r="ET70" s="155"/>
      <c r="EU70" s="155"/>
      <c r="EV70" s="155"/>
      <c r="EW70" s="155"/>
      <c r="EX70" s="155"/>
      <c r="EY70" s="155"/>
      <c r="EZ70" s="155"/>
      <c r="FA70" s="155"/>
      <c r="FB70" s="155"/>
      <c r="FC70" s="155"/>
      <c r="FD70" s="155"/>
      <c r="FE70" s="155"/>
      <c r="FF70" s="155"/>
      <c r="FG70" s="155"/>
      <c r="FH70" s="155"/>
      <c r="FI70" s="155"/>
      <c r="FJ70" s="155"/>
      <c r="FK70" s="155"/>
      <c r="FL70" s="155"/>
      <c r="FM70" s="155"/>
      <c r="FN70" s="155"/>
      <c r="FO70" s="155"/>
      <c r="FP70" s="155"/>
      <c r="FQ70" s="155"/>
      <c r="FR70" s="155"/>
      <c r="FS70" s="155"/>
      <c r="FT70" s="155"/>
      <c r="FU70" s="155"/>
      <c r="FV70" s="155"/>
      <c r="FW70" s="155"/>
      <c r="FX70" s="155"/>
      <c r="FY70" s="155"/>
      <c r="FZ70" s="155"/>
      <c r="GA70" s="155"/>
      <c r="GB70" s="155"/>
      <c r="GC70" s="155"/>
      <c r="GD70" s="155"/>
      <c r="GE70" s="155"/>
      <c r="GF70" s="155"/>
      <c r="GG70" s="155"/>
      <c r="GH70" s="155"/>
      <c r="GI70" s="155"/>
      <c r="GJ70" s="155"/>
      <c r="GK70" s="155"/>
      <c r="GL70" s="155"/>
      <c r="GM70" s="155"/>
      <c r="GN70" s="155"/>
      <c r="GO70" s="155"/>
      <c r="GP70" s="155"/>
      <c r="GQ70" s="155"/>
      <c r="GR70" s="155"/>
      <c r="GS70" s="155"/>
      <c r="GT70" s="155"/>
      <c r="GU70" s="155"/>
      <c r="GV70" s="155"/>
      <c r="GW70" s="155"/>
      <c r="GX70" s="155"/>
      <c r="GY70" s="155"/>
      <c r="GZ70" s="155"/>
      <c r="HA70" s="155"/>
      <c r="HB70" s="155"/>
      <c r="HC70" s="155"/>
      <c r="HD70" s="155"/>
      <c r="HE70" s="155"/>
    </row>
    <row r="71" s="143" customFormat="1" ht="18.5" customHeight="1">
      <c r="A71" s="147"/>
      <c r="B71" s="101"/>
      <c r="C71" s="101"/>
      <c r="D71" s="101"/>
      <c r="E71" s="101"/>
      <c r="F71" s="101"/>
      <c r="G71" s="101"/>
      <c r="H71" s="154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5"/>
      <c r="AV71" s="155"/>
      <c r="AW71" s="155"/>
      <c r="AX71" s="155"/>
      <c r="AY71" s="155"/>
      <c r="AZ71" s="155"/>
      <c r="BA71" s="155"/>
      <c r="BB71" s="155"/>
      <c r="BC71" s="155"/>
      <c r="BD71" s="155"/>
      <c r="BE71" s="155"/>
      <c r="BF71" s="155"/>
      <c r="BG71" s="155"/>
      <c r="BH71" s="155"/>
      <c r="BI71" s="155"/>
      <c r="BJ71" s="155"/>
      <c r="BK71" s="155"/>
      <c r="BL71" s="155"/>
      <c r="BM71" s="155"/>
      <c r="BN71" s="155"/>
      <c r="BO71" s="155"/>
      <c r="BP71" s="155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155"/>
      <c r="CD71" s="155"/>
      <c r="CE71" s="155"/>
      <c r="CF71" s="155"/>
      <c r="CG71" s="155"/>
      <c r="CH71" s="155"/>
      <c r="CI71" s="155"/>
      <c r="CJ71" s="155"/>
      <c r="CK71" s="155"/>
      <c r="CL71" s="155"/>
      <c r="CM71" s="155"/>
      <c r="CN71" s="155"/>
      <c r="CO71" s="155"/>
      <c r="CP71" s="155"/>
      <c r="CQ71" s="155"/>
      <c r="CR71" s="155"/>
      <c r="CS71" s="155"/>
      <c r="CT71" s="155"/>
      <c r="CU71" s="155"/>
      <c r="CV71" s="155"/>
      <c r="CW71" s="155"/>
      <c r="CX71" s="155"/>
      <c r="CY71" s="155"/>
      <c r="CZ71" s="155"/>
      <c r="DA71" s="155"/>
      <c r="DB71" s="155"/>
      <c r="DC71" s="155"/>
      <c r="DD71" s="155"/>
      <c r="DE71" s="155"/>
      <c r="DF71" s="155"/>
      <c r="DG71" s="155"/>
      <c r="DH71" s="155"/>
      <c r="DI71" s="155"/>
      <c r="DJ71" s="155"/>
      <c r="DK71" s="155"/>
      <c r="DL71" s="155"/>
      <c r="DM71" s="155"/>
      <c r="DN71" s="155"/>
      <c r="DO71" s="155"/>
      <c r="DP71" s="155"/>
      <c r="DQ71" s="155"/>
      <c r="DR71" s="155"/>
      <c r="DS71" s="155"/>
      <c r="DT71" s="155"/>
      <c r="DU71" s="155"/>
      <c r="DV71" s="155"/>
      <c r="DW71" s="155"/>
      <c r="DX71" s="155"/>
      <c r="DY71" s="155"/>
      <c r="DZ71" s="155"/>
      <c r="EA71" s="155"/>
      <c r="EB71" s="155"/>
      <c r="EC71" s="155"/>
      <c r="ED71" s="155"/>
      <c r="EE71" s="155"/>
      <c r="EF71" s="155"/>
      <c r="EG71" s="155"/>
      <c r="EH71" s="155"/>
      <c r="EI71" s="155"/>
      <c r="EJ71" s="155"/>
      <c r="EK71" s="155"/>
      <c r="EL71" s="155"/>
      <c r="EM71" s="155"/>
      <c r="EN71" s="155"/>
      <c r="EO71" s="155"/>
      <c r="EP71" s="155"/>
      <c r="EQ71" s="155"/>
      <c r="ER71" s="155"/>
      <c r="ES71" s="155"/>
      <c r="ET71" s="155"/>
      <c r="EU71" s="155"/>
      <c r="EV71" s="155"/>
      <c r="EW71" s="155"/>
      <c r="EX71" s="155"/>
      <c r="EY71" s="155"/>
      <c r="EZ71" s="155"/>
      <c r="FA71" s="155"/>
      <c r="FB71" s="155"/>
      <c r="FC71" s="155"/>
      <c r="FD71" s="155"/>
      <c r="FE71" s="155"/>
      <c r="FF71" s="155"/>
      <c r="FG71" s="155"/>
      <c r="FH71" s="155"/>
      <c r="FI71" s="155"/>
      <c r="FJ71" s="155"/>
      <c r="FK71" s="155"/>
      <c r="FL71" s="155"/>
      <c r="FM71" s="155"/>
      <c r="FN71" s="155"/>
      <c r="FO71" s="155"/>
      <c r="FP71" s="155"/>
      <c r="FQ71" s="155"/>
      <c r="FR71" s="155"/>
      <c r="FS71" s="155"/>
      <c r="FT71" s="155"/>
      <c r="FU71" s="155"/>
      <c r="FV71" s="155"/>
      <c r="FW71" s="155"/>
      <c r="FX71" s="155"/>
      <c r="FY71" s="155"/>
      <c r="FZ71" s="155"/>
      <c r="GA71" s="155"/>
      <c r="GB71" s="155"/>
      <c r="GC71" s="155"/>
      <c r="GD71" s="155"/>
      <c r="GE71" s="155"/>
      <c r="GF71" s="155"/>
      <c r="GG71" s="155"/>
      <c r="GH71" s="155"/>
      <c r="GI71" s="155"/>
      <c r="GJ71" s="155"/>
      <c r="GK71" s="155"/>
      <c r="GL71" s="155"/>
      <c r="GM71" s="155"/>
      <c r="GN71" s="155"/>
      <c r="GO71" s="155"/>
      <c r="GP71" s="155"/>
      <c r="GQ71" s="155"/>
      <c r="GR71" s="155"/>
      <c r="GS71" s="155"/>
      <c r="GT71" s="155"/>
      <c r="GU71" s="155"/>
      <c r="GV71" s="155"/>
      <c r="GW71" s="155"/>
      <c r="GX71" s="155"/>
      <c r="GY71" s="155"/>
      <c r="GZ71" s="155"/>
      <c r="HA71" s="155"/>
      <c r="HB71" s="155"/>
      <c r="HC71" s="155"/>
      <c r="HD71" s="155"/>
      <c r="HE71" s="155"/>
    </row>
    <row r="72" s="143" customFormat="1" ht="18.5" customHeight="1">
      <c r="A72" s="147"/>
      <c r="B72" s="101"/>
      <c r="C72" s="101"/>
      <c r="D72" s="101"/>
      <c r="E72" s="101"/>
      <c r="F72" s="101"/>
      <c r="G72" s="101"/>
      <c r="H72" t="s" s="151">
        <v>504</v>
      </c>
      <c r="I72" t="s" s="152">
        <v>505</v>
      </c>
      <c r="J72" s="164">
        <v>39903</v>
      </c>
      <c r="K72" s="164">
        <v>39933</v>
      </c>
      <c r="L72" s="164">
        <v>39964</v>
      </c>
      <c r="M72" s="164">
        <v>39994</v>
      </c>
      <c r="N72" s="164">
        <v>40025</v>
      </c>
      <c r="O72" s="164">
        <v>40056</v>
      </c>
      <c r="P72" s="164">
        <v>40086</v>
      </c>
      <c r="Q72" s="164">
        <v>40117</v>
      </c>
      <c r="R72" s="164">
        <v>40147</v>
      </c>
      <c r="S72" s="164">
        <v>40178</v>
      </c>
      <c r="T72" s="164">
        <v>40209</v>
      </c>
      <c r="U72" s="164">
        <v>40237</v>
      </c>
      <c r="V72" s="164">
        <v>40268</v>
      </c>
      <c r="W72" s="164">
        <v>40298</v>
      </c>
      <c r="X72" s="164">
        <v>40329</v>
      </c>
      <c r="Y72" s="164">
        <v>40359</v>
      </c>
      <c r="Z72" s="164">
        <v>40390</v>
      </c>
      <c r="AA72" s="164">
        <v>40421</v>
      </c>
      <c r="AB72" s="164">
        <v>40451</v>
      </c>
      <c r="AC72" s="164">
        <v>40482</v>
      </c>
      <c r="AD72" s="164">
        <v>40512</v>
      </c>
      <c r="AE72" s="164">
        <v>40543</v>
      </c>
      <c r="AF72" s="164">
        <v>40574</v>
      </c>
      <c r="AG72" s="164">
        <v>40602</v>
      </c>
      <c r="AH72" s="164">
        <v>40633</v>
      </c>
      <c r="AI72" s="164">
        <v>40663</v>
      </c>
      <c r="AJ72" s="164">
        <v>40694</v>
      </c>
      <c r="AK72" s="164">
        <v>40724</v>
      </c>
      <c r="AL72" s="164">
        <v>40755</v>
      </c>
      <c r="AM72" s="164">
        <v>40786</v>
      </c>
      <c r="AN72" s="164">
        <v>40816</v>
      </c>
      <c r="AO72" s="164">
        <v>40847</v>
      </c>
      <c r="AP72" s="164">
        <v>40877</v>
      </c>
      <c r="AQ72" s="164">
        <v>40908</v>
      </c>
      <c r="AR72" s="164">
        <v>40939</v>
      </c>
      <c r="AS72" s="164">
        <v>40968</v>
      </c>
      <c r="AT72" s="164">
        <v>40999</v>
      </c>
      <c r="AU72" s="164">
        <v>41029</v>
      </c>
      <c r="AV72" s="164">
        <v>41060</v>
      </c>
      <c r="AW72" s="164">
        <v>41090</v>
      </c>
      <c r="AX72" s="164">
        <v>41121</v>
      </c>
      <c r="AY72" s="164">
        <v>41152</v>
      </c>
      <c r="AZ72" s="164">
        <v>41182</v>
      </c>
      <c r="BA72" s="164">
        <v>41213</v>
      </c>
      <c r="BB72" s="164">
        <v>41243</v>
      </c>
      <c r="BC72" s="164">
        <v>41274</v>
      </c>
      <c r="BD72" s="164">
        <v>41305</v>
      </c>
      <c r="BE72" s="164">
        <v>41333</v>
      </c>
      <c r="BF72" s="164">
        <v>41364</v>
      </c>
      <c r="BG72" s="164">
        <v>41394</v>
      </c>
      <c r="BH72" s="164">
        <v>41425</v>
      </c>
      <c r="BI72" s="164">
        <v>41455</v>
      </c>
      <c r="BJ72" s="164">
        <v>41486</v>
      </c>
      <c r="BK72" s="164">
        <v>41517</v>
      </c>
      <c r="BL72" s="164">
        <v>41547</v>
      </c>
      <c r="BM72" s="164">
        <v>41578</v>
      </c>
      <c r="BN72" s="164">
        <v>41608</v>
      </c>
      <c r="BO72" s="164">
        <v>41639</v>
      </c>
      <c r="BP72" s="164">
        <v>41670</v>
      </c>
      <c r="BQ72" s="164">
        <v>41698</v>
      </c>
      <c r="BR72" s="164">
        <v>41729</v>
      </c>
      <c r="BS72" s="164">
        <v>41759</v>
      </c>
      <c r="BT72" s="164">
        <v>41790</v>
      </c>
      <c r="BU72" s="164">
        <v>41820</v>
      </c>
      <c r="BV72" s="164">
        <v>41851</v>
      </c>
      <c r="BW72" s="164">
        <v>41882</v>
      </c>
      <c r="BX72" s="164">
        <v>41912</v>
      </c>
      <c r="BY72" s="164">
        <v>41943</v>
      </c>
      <c r="BZ72" s="164">
        <v>41973</v>
      </c>
      <c r="CA72" s="164">
        <v>42004</v>
      </c>
      <c r="CB72" s="164">
        <v>42035</v>
      </c>
      <c r="CC72" s="164">
        <v>42063</v>
      </c>
      <c r="CD72" s="164">
        <v>42094</v>
      </c>
      <c r="CE72" s="164">
        <v>42124</v>
      </c>
      <c r="CF72" s="164">
        <v>42155</v>
      </c>
      <c r="CG72" s="164">
        <v>42185</v>
      </c>
      <c r="CH72" s="164">
        <v>42216</v>
      </c>
      <c r="CI72" s="164">
        <v>42247</v>
      </c>
      <c r="CJ72" s="164">
        <v>42277</v>
      </c>
      <c r="CK72" s="164">
        <v>42308</v>
      </c>
      <c r="CL72" s="164">
        <v>42338</v>
      </c>
      <c r="CM72" s="164">
        <v>42369</v>
      </c>
      <c r="CN72" s="164">
        <v>42400</v>
      </c>
      <c r="CO72" s="164">
        <v>42429</v>
      </c>
      <c r="CP72" s="164">
        <v>42460</v>
      </c>
      <c r="CQ72" s="164">
        <v>42490</v>
      </c>
      <c r="CR72" s="164">
        <v>42521</v>
      </c>
      <c r="CS72" s="164">
        <v>42551</v>
      </c>
      <c r="CT72" s="164">
        <v>42582</v>
      </c>
      <c r="CU72" s="164">
        <v>42613</v>
      </c>
      <c r="CV72" s="164">
        <v>42643</v>
      </c>
      <c r="CW72" s="164">
        <v>42674</v>
      </c>
      <c r="CX72" s="164">
        <v>42704</v>
      </c>
      <c r="CY72" s="164">
        <v>42735</v>
      </c>
      <c r="CZ72" s="164">
        <v>42766</v>
      </c>
      <c r="DA72" s="164">
        <v>42794</v>
      </c>
      <c r="DB72" s="164">
        <v>42825</v>
      </c>
      <c r="DC72" s="164">
        <v>42855</v>
      </c>
      <c r="DD72" s="164">
        <v>42886</v>
      </c>
      <c r="DE72" s="164">
        <v>42916</v>
      </c>
      <c r="DF72" s="164">
        <v>42947</v>
      </c>
      <c r="DG72" s="164">
        <v>42978</v>
      </c>
      <c r="DH72" s="164">
        <v>43008</v>
      </c>
      <c r="DI72" s="164">
        <v>43039</v>
      </c>
      <c r="DJ72" s="164">
        <v>43069</v>
      </c>
      <c r="DK72" s="164">
        <v>43100</v>
      </c>
      <c r="DL72" s="164">
        <v>43131</v>
      </c>
      <c r="DM72" s="164">
        <v>43159</v>
      </c>
      <c r="DN72" s="164">
        <v>43190</v>
      </c>
      <c r="DO72" s="164">
        <v>43220</v>
      </c>
      <c r="DP72" s="164">
        <v>43251</v>
      </c>
      <c r="DQ72" s="164">
        <v>43281</v>
      </c>
      <c r="DR72" s="164">
        <v>43312</v>
      </c>
      <c r="DS72" s="164">
        <v>43343</v>
      </c>
      <c r="DT72" s="164">
        <v>43373</v>
      </c>
      <c r="DU72" s="164">
        <v>43404</v>
      </c>
      <c r="DV72" s="164">
        <v>43434</v>
      </c>
      <c r="DW72" s="164">
        <v>43465</v>
      </c>
      <c r="DX72" s="164">
        <v>43496</v>
      </c>
      <c r="DY72" s="164">
        <v>43524</v>
      </c>
      <c r="DZ72" s="164">
        <v>43555</v>
      </c>
      <c r="EA72" s="164">
        <v>43585</v>
      </c>
      <c r="EB72" s="164">
        <v>43616</v>
      </c>
      <c r="EC72" s="164">
        <v>43646</v>
      </c>
      <c r="ED72" s="164">
        <v>43677</v>
      </c>
      <c r="EE72" s="164">
        <v>43708</v>
      </c>
      <c r="EF72" s="164">
        <v>43738</v>
      </c>
      <c r="EG72" s="164">
        <v>43769</v>
      </c>
      <c r="EH72" s="164">
        <v>43799</v>
      </c>
      <c r="EI72" s="164">
        <v>43830</v>
      </c>
      <c r="EJ72" s="164">
        <v>43861</v>
      </c>
      <c r="EK72" s="164">
        <v>43890</v>
      </c>
      <c r="EL72" s="164">
        <v>43921</v>
      </c>
      <c r="EM72" s="164">
        <v>43951</v>
      </c>
      <c r="EN72" s="164">
        <v>43982</v>
      </c>
      <c r="EO72" s="164">
        <v>44012</v>
      </c>
      <c r="EP72" s="164">
        <v>44043</v>
      </c>
      <c r="EQ72" s="164">
        <v>44074</v>
      </c>
      <c r="ER72" s="164">
        <v>44104</v>
      </c>
      <c r="ES72" s="164">
        <v>44135</v>
      </c>
      <c r="ET72" s="164">
        <v>44165</v>
      </c>
      <c r="EU72" s="164">
        <v>44196</v>
      </c>
      <c r="EV72" s="164">
        <v>44227</v>
      </c>
      <c r="EW72" s="164">
        <v>44255</v>
      </c>
      <c r="EX72" s="164">
        <v>44286</v>
      </c>
      <c r="EY72" s="164">
        <v>44316</v>
      </c>
      <c r="EZ72" s="164">
        <v>44347</v>
      </c>
      <c r="FA72" s="164">
        <v>44377</v>
      </c>
      <c r="FB72" s="164">
        <v>44408</v>
      </c>
      <c r="FC72" s="164">
        <v>44439</v>
      </c>
      <c r="FD72" s="164">
        <v>44469</v>
      </c>
      <c r="FE72" s="164">
        <v>44500</v>
      </c>
      <c r="FF72" s="164">
        <v>44530</v>
      </c>
      <c r="FG72" s="164">
        <v>44561</v>
      </c>
      <c r="FH72" s="164">
        <v>44592</v>
      </c>
      <c r="FI72" s="164">
        <v>44620</v>
      </c>
      <c r="FJ72" s="164">
        <v>44651</v>
      </c>
      <c r="FK72" s="164">
        <v>44681</v>
      </c>
      <c r="FL72" s="164">
        <v>44712</v>
      </c>
      <c r="FM72" s="164">
        <v>44742</v>
      </c>
      <c r="FN72" s="164">
        <v>44773</v>
      </c>
      <c r="FO72" s="164">
        <v>44804</v>
      </c>
      <c r="FP72" s="164">
        <v>44834</v>
      </c>
      <c r="FQ72" s="164">
        <v>44865</v>
      </c>
      <c r="FR72" s="164">
        <v>44895</v>
      </c>
      <c r="FS72" s="164">
        <v>44926</v>
      </c>
      <c r="FT72" s="164">
        <v>44957</v>
      </c>
      <c r="FU72" s="164">
        <v>44985</v>
      </c>
      <c r="FV72" s="164">
        <v>45016</v>
      </c>
      <c r="FW72" s="164">
        <v>45046</v>
      </c>
      <c r="FX72" s="164">
        <v>45077</v>
      </c>
      <c r="FY72" s="164">
        <v>45107</v>
      </c>
      <c r="FZ72" s="164">
        <v>45138</v>
      </c>
      <c r="GA72" s="164">
        <v>45169</v>
      </c>
      <c r="GB72" s="164">
        <v>45199</v>
      </c>
      <c r="GC72" s="164">
        <v>45230</v>
      </c>
      <c r="GD72" s="164">
        <v>45260</v>
      </c>
      <c r="GE72" s="164">
        <v>45291</v>
      </c>
      <c r="GF72" s="164">
        <v>45322</v>
      </c>
      <c r="GG72" s="164">
        <v>45351</v>
      </c>
      <c r="GH72" s="164">
        <v>45382</v>
      </c>
      <c r="GI72" s="164">
        <v>45412</v>
      </c>
      <c r="GJ72" s="164">
        <v>45443</v>
      </c>
      <c r="GK72" s="164">
        <v>45473</v>
      </c>
      <c r="GL72" s="164">
        <v>45504</v>
      </c>
      <c r="GM72" s="164">
        <v>45535</v>
      </c>
      <c r="GN72" s="164">
        <v>45565</v>
      </c>
      <c r="GO72" s="164">
        <v>45596</v>
      </c>
      <c r="GP72" s="164">
        <v>45626</v>
      </c>
      <c r="GQ72" s="164">
        <v>45657</v>
      </c>
      <c r="GR72" s="164">
        <v>45688</v>
      </c>
      <c r="GS72" s="155"/>
      <c r="GT72" s="155"/>
      <c r="GU72" s="155"/>
      <c r="GV72" s="155"/>
      <c r="GW72" s="155"/>
      <c r="GX72" s="155"/>
      <c r="GY72" s="155"/>
      <c r="GZ72" s="155"/>
      <c r="HA72" s="155"/>
      <c r="HB72" s="155"/>
      <c r="HC72" s="155"/>
      <c r="HD72" s="155"/>
      <c r="HE72" s="155"/>
    </row>
    <row r="73" s="143" customFormat="1" ht="18.5" customHeight="1">
      <c r="A73" s="147"/>
      <c r="B73" s="101"/>
      <c r="C73" s="101"/>
      <c r="D73" s="101"/>
      <c r="E73" s="101"/>
      <c r="F73" s="101"/>
      <c r="G73" s="101"/>
      <c r="H73" s="154"/>
      <c r="I73" t="s" s="152">
        <v>299</v>
      </c>
      <c r="J73" s="165">
        <v>257361</v>
      </c>
      <c r="K73" s="165">
        <v>257825</v>
      </c>
      <c r="L73" s="165">
        <v>258132</v>
      </c>
      <c r="M73" s="165">
        <v>258502</v>
      </c>
      <c r="N73" s="165">
        <v>258933</v>
      </c>
      <c r="O73" s="165">
        <v>259105</v>
      </c>
      <c r="P73" s="165">
        <v>259251</v>
      </c>
      <c r="Q73" s="165">
        <v>259396</v>
      </c>
      <c r="R73" s="165">
        <v>259511</v>
      </c>
      <c r="S73" s="165">
        <v>259815</v>
      </c>
      <c r="T73" s="165">
        <v>259787</v>
      </c>
      <c r="U73" s="165">
        <v>259905</v>
      </c>
      <c r="V73" s="165">
        <v>260063</v>
      </c>
      <c r="W73" s="165">
        <v>260436</v>
      </c>
      <c r="X73" s="165">
        <v>260840</v>
      </c>
      <c r="Y73" s="165">
        <v>261251</v>
      </c>
      <c r="Z73" s="165">
        <v>261582</v>
      </c>
      <c r="AA73" s="165">
        <v>261996</v>
      </c>
      <c r="AB73" s="165">
        <v>261736</v>
      </c>
      <c r="AC73" s="165">
        <v>261909</v>
      </c>
      <c r="AD73" s="165">
        <v>262232</v>
      </c>
      <c r="AE73" s="165">
        <v>262546</v>
      </c>
      <c r="AF73" s="165">
        <v>262504</v>
      </c>
      <c r="AG73" s="165">
        <v>262471</v>
      </c>
      <c r="AH73" s="165">
        <v>262913</v>
      </c>
      <c r="AI73" s="165">
        <v>263267</v>
      </c>
      <c r="AJ73" s="165">
        <v>263674</v>
      </c>
      <c r="AK73" s="165">
        <v>264041</v>
      </c>
      <c r="AL73" s="165">
        <v>264357</v>
      </c>
      <c r="AM73" s="165">
        <v>264537</v>
      </c>
      <c r="AN73" s="165">
        <v>264762</v>
      </c>
      <c r="AO73" s="165">
        <v>264869</v>
      </c>
      <c r="AP73" s="165">
        <v>265083</v>
      </c>
      <c r="AQ73" s="165">
        <v>265270</v>
      </c>
      <c r="AR73" s="165">
        <v>265338</v>
      </c>
      <c r="AS73" s="165">
        <v>265475</v>
      </c>
      <c r="AT73" s="165">
        <v>265626</v>
      </c>
      <c r="AU73" s="165">
        <v>265935</v>
      </c>
      <c r="AV73" s="165">
        <v>266269</v>
      </c>
      <c r="AW73" s="165">
        <v>266651</v>
      </c>
      <c r="AX73" s="165">
        <v>267138</v>
      </c>
      <c r="AY73" s="165">
        <v>267385</v>
      </c>
      <c r="AZ73" s="165">
        <v>267473</v>
      </c>
      <c r="BA73" s="165">
        <v>267612</v>
      </c>
      <c r="BB73" s="165">
        <v>267770</v>
      </c>
      <c r="BC73" s="165">
        <v>267925</v>
      </c>
      <c r="BD73" s="165">
        <v>268043</v>
      </c>
      <c r="BE73" s="165">
        <v>268178</v>
      </c>
      <c r="BF73" s="165">
        <v>268160</v>
      </c>
      <c r="BG73" s="165">
        <v>268043</v>
      </c>
      <c r="BH73" s="165">
        <v>268424</v>
      </c>
      <c r="BI73" s="165">
        <v>268726</v>
      </c>
      <c r="BJ73" s="165">
        <v>269012</v>
      </c>
      <c r="BK73" s="165">
        <v>269149</v>
      </c>
      <c r="BL73" s="165">
        <v>269098</v>
      </c>
      <c r="BM73" s="165">
        <v>269373</v>
      </c>
      <c r="BN73" s="165">
        <v>269506</v>
      </c>
      <c r="BO73" s="165">
        <v>269877</v>
      </c>
      <c r="BP73" s="165">
        <v>270301</v>
      </c>
      <c r="BQ73" s="165">
        <v>269785</v>
      </c>
      <c r="BR73" s="165">
        <v>269994</v>
      </c>
      <c r="BS73" s="165">
        <v>270224</v>
      </c>
      <c r="BT73" s="165">
        <v>270587</v>
      </c>
      <c r="BU73" s="165">
        <v>271158</v>
      </c>
      <c r="BV73" s="165">
        <v>271834</v>
      </c>
      <c r="BW73" s="165">
        <v>272366</v>
      </c>
      <c r="BX73" s="165">
        <v>272953</v>
      </c>
      <c r="BY73" s="165">
        <v>273199</v>
      </c>
      <c r="BZ73" s="165">
        <v>273502</v>
      </c>
      <c r="CA73" s="165">
        <v>274143</v>
      </c>
      <c r="CB73" s="165">
        <v>274453</v>
      </c>
      <c r="CC73" s="165">
        <v>274492</v>
      </c>
      <c r="CD73" s="165">
        <v>274668</v>
      </c>
      <c r="CE73" s="165">
        <v>274999</v>
      </c>
      <c r="CF73" s="165">
        <v>275436</v>
      </c>
      <c r="CG73" s="165">
        <v>275836</v>
      </c>
      <c r="CH73" s="165">
        <v>276243</v>
      </c>
      <c r="CI73" s="165">
        <v>276766</v>
      </c>
      <c r="CJ73" s="165">
        <v>277207</v>
      </c>
      <c r="CK73" s="165">
        <v>277421</v>
      </c>
      <c r="CL73" s="165">
        <v>277606</v>
      </c>
      <c r="CM73" s="165">
        <v>277840</v>
      </c>
      <c r="CN73" s="165">
        <v>278038</v>
      </c>
      <c r="CO73" s="165">
        <v>278228</v>
      </c>
      <c r="CP73" s="165">
        <v>278434</v>
      </c>
      <c r="CQ73" s="165">
        <v>278814</v>
      </c>
      <c r="CR73" s="165">
        <v>279463</v>
      </c>
      <c r="CS73" s="165">
        <v>279782</v>
      </c>
      <c r="CT73" s="165">
        <v>280299</v>
      </c>
      <c r="CU73" s="165">
        <v>280804</v>
      </c>
      <c r="CV73" s="165">
        <v>281252</v>
      </c>
      <c r="CW73" s="165">
        <v>281720</v>
      </c>
      <c r="CX73" s="165">
        <v>282242</v>
      </c>
      <c r="CY73" s="165">
        <v>282849</v>
      </c>
      <c r="CZ73" s="165">
        <v>283037</v>
      </c>
      <c r="DA73" s="165">
        <v>283383</v>
      </c>
      <c r="DB73" s="165">
        <v>283850</v>
      </c>
      <c r="DC73" s="165">
        <v>284149</v>
      </c>
      <c r="DD73" s="165">
        <v>284732</v>
      </c>
      <c r="DE73" s="165">
        <v>285191</v>
      </c>
      <c r="DF73" s="165">
        <v>285816</v>
      </c>
      <c r="DG73" s="165">
        <v>286427</v>
      </c>
      <c r="DH73" s="165">
        <v>286839</v>
      </c>
      <c r="DI73" s="165">
        <v>287273</v>
      </c>
      <c r="DJ73" s="165">
        <v>287705</v>
      </c>
      <c r="DK73" s="165">
        <v>288169</v>
      </c>
      <c r="DL73" s="165">
        <v>288294</v>
      </c>
      <c r="DM73" s="165">
        <v>288528</v>
      </c>
      <c r="DN73" s="165">
        <v>288925</v>
      </c>
      <c r="DO73" s="165">
        <v>289294</v>
      </c>
      <c r="DP73" s="165">
        <v>289777</v>
      </c>
      <c r="DQ73" s="165">
        <v>290323</v>
      </c>
      <c r="DR73" s="165">
        <v>290885</v>
      </c>
      <c r="DS73" s="165">
        <v>291350</v>
      </c>
      <c r="DT73" s="165">
        <v>291746</v>
      </c>
      <c r="DU73" s="165">
        <v>292456</v>
      </c>
      <c r="DV73" s="165">
        <v>292881</v>
      </c>
      <c r="DW73" s="165">
        <v>293355</v>
      </c>
      <c r="DX73" s="165">
        <v>293371</v>
      </c>
      <c r="DY73" s="165">
        <v>293510</v>
      </c>
      <c r="DZ73" s="165">
        <v>293984</v>
      </c>
      <c r="EA73" s="165">
        <v>294507</v>
      </c>
      <c r="EB73" s="165">
        <v>295048</v>
      </c>
      <c r="EC73" s="165">
        <v>295648</v>
      </c>
      <c r="ED73" s="165">
        <v>296012</v>
      </c>
      <c r="EE73" s="165">
        <v>296560</v>
      </c>
      <c r="EF73" s="165">
        <v>296979</v>
      </c>
      <c r="EG73" s="165">
        <v>297283</v>
      </c>
      <c r="EH73" s="165">
        <v>297891</v>
      </c>
      <c r="EI73" s="165">
        <v>298473</v>
      </c>
      <c r="EJ73" s="165">
        <v>298662</v>
      </c>
      <c r="EK73" s="165">
        <v>298761</v>
      </c>
      <c r="EL73" s="165">
        <v>299142</v>
      </c>
      <c r="EM73" s="165">
        <v>299446</v>
      </c>
      <c r="EN73" s="165">
        <v>299891</v>
      </c>
      <c r="EO73" s="165">
        <v>300169</v>
      </c>
      <c r="EP73" s="165">
        <v>300520</v>
      </c>
      <c r="EQ73" s="165">
        <v>301147</v>
      </c>
      <c r="ER73" s="165">
        <v>301610</v>
      </c>
      <c r="ES73" s="165">
        <v>302096</v>
      </c>
      <c r="ET73" s="165">
        <v>302786</v>
      </c>
      <c r="EU73" s="165">
        <v>303454</v>
      </c>
      <c r="EV73" s="165">
        <v>303775</v>
      </c>
      <c r="EW73" s="165">
        <v>304064</v>
      </c>
      <c r="EX73" s="165">
        <v>304540</v>
      </c>
      <c r="EY73" s="165">
        <v>304766</v>
      </c>
      <c r="EZ73" s="165">
        <v>305073</v>
      </c>
      <c r="FA73" s="165">
        <v>305197</v>
      </c>
      <c r="FB73" s="165">
        <v>305529</v>
      </c>
      <c r="FC73" s="165">
        <v>306088</v>
      </c>
      <c r="FD73" s="165">
        <v>306267</v>
      </c>
      <c r="FE73" s="165">
        <v>306663</v>
      </c>
      <c r="FF73" s="165">
        <v>307188</v>
      </c>
      <c r="FG73" s="165">
        <v>307384</v>
      </c>
      <c r="FH73" s="165">
        <v>307248</v>
      </c>
      <c r="FI73" s="165">
        <v>307332</v>
      </c>
      <c r="FJ73" s="165">
        <v>307512</v>
      </c>
      <c r="FK73" s="165">
        <v>307760</v>
      </c>
      <c r="FL73" s="165">
        <v>308052</v>
      </c>
      <c r="FM73" s="165">
        <v>308431</v>
      </c>
      <c r="FN73" s="165">
        <v>308591</v>
      </c>
      <c r="FO73" s="165">
        <v>308920</v>
      </c>
      <c r="FP73" s="165">
        <v>309258</v>
      </c>
      <c r="FQ73" s="165">
        <v>309568</v>
      </c>
      <c r="FR73" s="165">
        <v>309679</v>
      </c>
      <c r="FS73" s="165">
        <v>310009</v>
      </c>
      <c r="FT73" s="165">
        <v>309990</v>
      </c>
      <c r="FU73" s="165">
        <v>310632</v>
      </c>
      <c r="FV73" s="165">
        <v>310728</v>
      </c>
      <c r="FW73" s="165">
        <v>310890</v>
      </c>
      <c r="FX73" s="165">
        <v>311177</v>
      </c>
      <c r="FY73" s="165">
        <v>311248</v>
      </c>
      <c r="FZ73" s="165">
        <v>311388</v>
      </c>
      <c r="GA73" s="165">
        <v>311484</v>
      </c>
      <c r="GB73" s="165">
        <v>311674</v>
      </c>
      <c r="GC73" s="165">
        <v>311920</v>
      </c>
      <c r="GD73" s="165">
        <v>312128</v>
      </c>
      <c r="GE73" s="165">
        <v>312318</v>
      </c>
      <c r="GF73" s="165">
        <v>312216</v>
      </c>
      <c r="GG73" s="165">
        <v>312121</v>
      </c>
      <c r="GH73" s="165">
        <v>312038</v>
      </c>
      <c r="GI73" s="165">
        <v>312014</v>
      </c>
      <c r="GJ73" s="165">
        <v>311913</v>
      </c>
      <c r="GK73" s="165">
        <v>311885</v>
      </c>
      <c r="GL73" s="165">
        <v>311992</v>
      </c>
      <c r="GM73" s="165">
        <v>312047</v>
      </c>
      <c r="GN73" s="165">
        <v>312021</v>
      </c>
      <c r="GO73" s="165">
        <v>312040</v>
      </c>
      <c r="GP73" s="165">
        <v>311949</v>
      </c>
      <c r="GQ73" s="165">
        <v>312268</v>
      </c>
      <c r="GR73" s="165">
        <v>311896</v>
      </c>
      <c r="GS73" s="155"/>
      <c r="GT73" s="155"/>
      <c r="GU73" s="155"/>
      <c r="GV73" s="155"/>
      <c r="GW73" s="155"/>
      <c r="GX73" s="155"/>
      <c r="GY73" s="155"/>
      <c r="GZ73" s="155"/>
      <c r="HA73" s="155"/>
      <c r="HB73" s="155"/>
      <c r="HC73" s="155"/>
      <c r="HD73" s="155"/>
      <c r="HE73" s="155"/>
    </row>
    <row r="74" s="143" customFormat="1" ht="18.5" customHeight="1">
      <c r="A74" s="147"/>
      <c r="B74" s="101"/>
      <c r="C74" s="101"/>
      <c r="D74" s="101"/>
      <c r="E74" s="101"/>
      <c r="F74" s="101"/>
      <c r="G74" s="101"/>
      <c r="H74" s="154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5"/>
      <c r="BD74" s="155"/>
      <c r="BE74" s="155"/>
      <c r="BF74" s="155"/>
      <c r="BG74" s="155"/>
      <c r="BH74" s="155"/>
      <c r="BI74" s="155"/>
      <c r="BJ74" s="155"/>
      <c r="BK74" s="155"/>
      <c r="BL74" s="155"/>
      <c r="BM74" s="155"/>
      <c r="BN74" s="155"/>
      <c r="BO74" s="155"/>
      <c r="BP74" s="155"/>
      <c r="BQ74" s="155"/>
      <c r="BR74" s="155"/>
      <c r="BS74" s="155"/>
      <c r="BT74" s="155"/>
      <c r="BU74" s="155"/>
      <c r="BV74" s="155"/>
      <c r="BW74" s="155"/>
      <c r="BX74" s="155"/>
      <c r="BY74" s="155"/>
      <c r="BZ74" s="155"/>
      <c r="CA74" s="155"/>
      <c r="CB74" s="155"/>
      <c r="CC74" s="155"/>
      <c r="CD74" s="155"/>
      <c r="CE74" s="155"/>
      <c r="CF74" s="155"/>
      <c r="CG74" s="155"/>
      <c r="CH74" s="155"/>
      <c r="CI74" s="155"/>
      <c r="CJ74" s="155"/>
      <c r="CK74" s="155"/>
      <c r="CL74" s="155"/>
      <c r="CM74" s="155"/>
      <c r="CN74" s="155"/>
      <c r="CO74" s="155"/>
      <c r="CP74" s="155"/>
      <c r="CQ74" s="155"/>
      <c r="CR74" s="155"/>
      <c r="CS74" s="155"/>
      <c r="CT74" s="155"/>
      <c r="CU74" s="155"/>
      <c r="CV74" s="155"/>
      <c r="CW74" s="155"/>
      <c r="CX74" s="155"/>
      <c r="CY74" s="155"/>
      <c r="CZ74" s="155"/>
      <c r="DA74" s="155"/>
      <c r="DB74" s="155"/>
      <c r="DC74" s="155"/>
      <c r="DD74" s="155"/>
      <c r="DE74" s="155"/>
      <c r="DF74" s="155"/>
      <c r="DG74" s="155"/>
      <c r="DH74" s="155"/>
      <c r="DI74" s="155"/>
      <c r="DJ74" s="155"/>
      <c r="DK74" s="155"/>
      <c r="DL74" s="155"/>
      <c r="DM74" s="155"/>
      <c r="DN74" s="155"/>
      <c r="DO74" s="155"/>
      <c r="DP74" s="155"/>
      <c r="DQ74" s="155"/>
      <c r="DR74" s="155"/>
      <c r="DS74" s="155"/>
      <c r="DT74" s="155"/>
      <c r="DU74" s="155"/>
      <c r="DV74" s="155"/>
      <c r="DW74" s="155"/>
      <c r="DX74" s="155"/>
      <c r="DY74" s="155"/>
      <c r="DZ74" s="155"/>
      <c r="EA74" s="155"/>
      <c r="EB74" s="155"/>
      <c r="EC74" s="155"/>
      <c r="ED74" s="155"/>
      <c r="EE74" s="155"/>
      <c r="EF74" s="155"/>
      <c r="EG74" s="155"/>
      <c r="EH74" s="155"/>
      <c r="EI74" s="155"/>
      <c r="EJ74" s="155"/>
      <c r="EK74" s="155"/>
      <c r="EL74" s="155"/>
      <c r="EM74" s="155"/>
      <c r="EN74" s="155"/>
      <c r="EO74" s="155"/>
      <c r="EP74" s="155"/>
      <c r="EQ74" s="155"/>
      <c r="ER74" s="155"/>
      <c r="ES74" s="155"/>
      <c r="ET74" s="155"/>
      <c r="EU74" s="155"/>
      <c r="EV74" s="155"/>
      <c r="EW74" s="155"/>
      <c r="EX74" s="155"/>
      <c r="EY74" s="155"/>
      <c r="EZ74" s="155"/>
      <c r="FA74" s="155"/>
      <c r="FB74" s="155"/>
      <c r="FC74" s="155"/>
      <c r="FD74" s="155"/>
      <c r="FE74" s="155"/>
      <c r="FF74" s="155"/>
      <c r="FG74" s="155"/>
      <c r="FH74" s="155"/>
      <c r="FI74" s="155"/>
      <c r="FJ74" s="155"/>
      <c r="FK74" s="155"/>
      <c r="FL74" s="155"/>
      <c r="FM74" s="155"/>
      <c r="FN74" s="155"/>
      <c r="FO74" s="155"/>
      <c r="FP74" s="155"/>
      <c r="FQ74" s="155"/>
      <c r="FR74" s="155"/>
      <c r="FS74" s="155"/>
      <c r="FT74" s="155"/>
      <c r="FU74" s="155"/>
      <c r="FV74" s="155"/>
      <c r="FW74" s="155"/>
      <c r="FX74" s="155"/>
      <c r="FY74" s="155"/>
      <c r="FZ74" s="155"/>
      <c r="GA74" s="155"/>
      <c r="GB74" s="155"/>
      <c r="GC74" s="155"/>
      <c r="GD74" s="155"/>
      <c r="GE74" s="155"/>
      <c r="GF74" s="155"/>
      <c r="GG74" s="155"/>
      <c r="GH74" s="155"/>
      <c r="GI74" s="155"/>
      <c r="GJ74" s="155"/>
      <c r="GK74" s="155"/>
      <c r="GL74" s="155"/>
      <c r="GM74" s="155"/>
      <c r="GN74" s="155"/>
      <c r="GO74" s="155"/>
      <c r="GP74" s="155"/>
      <c r="GQ74" s="155"/>
      <c r="GR74" s="155"/>
      <c r="GS74" s="155"/>
      <c r="GT74" s="155"/>
      <c r="GU74" s="155"/>
      <c r="GV74" s="155"/>
      <c r="GW74" s="155"/>
      <c r="GX74" s="155"/>
      <c r="GY74" s="155"/>
      <c r="GZ74" s="155"/>
      <c r="HA74" s="155"/>
      <c r="HB74" s="155"/>
      <c r="HC74" s="155"/>
      <c r="HD74" s="155"/>
      <c r="HE74" s="155"/>
    </row>
    <row r="75" s="143" customFormat="1" ht="18.5" customHeight="1">
      <c r="A75" s="147"/>
      <c r="B75" s="101"/>
      <c r="C75" s="101"/>
      <c r="D75" s="101"/>
      <c r="E75" s="101"/>
      <c r="F75" s="101"/>
      <c r="G75" s="101"/>
      <c r="H75" t="s" s="151">
        <v>506</v>
      </c>
      <c r="J75" s="153">
        <v>2010</v>
      </c>
      <c r="K75" s="153">
        <v>2011</v>
      </c>
      <c r="L75" s="153">
        <v>2012</v>
      </c>
      <c r="M75" s="153">
        <v>2013</v>
      </c>
      <c r="N75" s="153">
        <v>2014</v>
      </c>
      <c r="O75" s="153">
        <v>2015</v>
      </c>
      <c r="P75" s="153">
        <v>2016</v>
      </c>
      <c r="Q75" s="153">
        <v>2017</v>
      </c>
      <c r="R75" s="153">
        <v>2018</v>
      </c>
      <c r="S75" s="153">
        <v>2019</v>
      </c>
      <c r="T75" s="153">
        <v>2020</v>
      </c>
      <c r="U75" s="153">
        <v>2021</v>
      </c>
      <c r="V75" s="153">
        <v>2022</v>
      </c>
      <c r="W75" s="153">
        <v>2023</v>
      </c>
      <c r="X75" s="153">
        <v>2024</v>
      </c>
      <c r="Y75" s="153">
        <v>2025</v>
      </c>
      <c r="Z75" s="153">
        <v>2026</v>
      </c>
      <c r="AA75" s="153">
        <v>2027</v>
      </c>
      <c r="AB75" s="153">
        <v>2028</v>
      </c>
      <c r="AC75" s="153">
        <v>2029</v>
      </c>
      <c r="AD75" s="153">
        <v>2030</v>
      </c>
      <c r="AE75" s="153">
        <v>2018</v>
      </c>
      <c r="AF75" s="153">
        <v>2019</v>
      </c>
      <c r="AG75" s="153">
        <v>2020</v>
      </c>
      <c r="AH75" s="153">
        <v>2021</v>
      </c>
      <c r="AI75" s="153">
        <v>2022</v>
      </c>
      <c r="AJ75" s="153">
        <v>2023</v>
      </c>
      <c r="AK75" s="153">
        <v>2024</v>
      </c>
      <c r="AL75" s="153">
        <v>2025</v>
      </c>
      <c r="AM75" s="153">
        <v>2026</v>
      </c>
      <c r="AN75" s="153">
        <v>2027</v>
      </c>
      <c r="AO75" s="153">
        <v>2028</v>
      </c>
      <c r="AP75" s="153">
        <v>2029</v>
      </c>
      <c r="AQ75" s="153">
        <v>2030</v>
      </c>
      <c r="AR75" s="155"/>
      <c r="AS75" s="155"/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  <c r="BE75" s="155"/>
      <c r="BF75" s="155"/>
      <c r="BG75" s="155"/>
      <c r="BH75" s="155"/>
      <c r="BI75" s="155"/>
      <c r="BJ75" s="155"/>
      <c r="BK75" s="155"/>
      <c r="BL75" s="155"/>
      <c r="BM75" s="155"/>
      <c r="BN75" s="155"/>
      <c r="BO75" s="155"/>
      <c r="BP75" s="155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  <c r="CJ75" s="155"/>
      <c r="CK75" s="155"/>
      <c r="CL75" s="155"/>
      <c r="CM75" s="155"/>
      <c r="CN75" s="155"/>
      <c r="CO75" s="155"/>
      <c r="CP75" s="155"/>
      <c r="CQ75" s="155"/>
      <c r="CR75" s="155"/>
      <c r="CS75" s="155"/>
      <c r="CT75" s="155"/>
      <c r="CU75" s="155"/>
      <c r="CV75" s="155"/>
      <c r="CW75" s="155"/>
      <c r="CX75" s="155"/>
      <c r="CY75" s="155"/>
      <c r="CZ75" s="155"/>
      <c r="DA75" s="155"/>
      <c r="DB75" s="155"/>
      <c r="DC75" s="155"/>
      <c r="DD75" s="155"/>
      <c r="DE75" s="155"/>
      <c r="DF75" s="155"/>
      <c r="DG75" s="155"/>
      <c r="DH75" s="155"/>
      <c r="DI75" s="155"/>
      <c r="DJ75" s="155"/>
      <c r="DK75" s="155"/>
      <c r="DL75" s="155"/>
      <c r="DM75" s="155"/>
      <c r="DN75" s="155"/>
      <c r="DO75" s="155"/>
      <c r="DP75" s="155"/>
      <c r="DQ75" s="155"/>
      <c r="DR75" s="155"/>
      <c r="DS75" s="155"/>
      <c r="DT75" s="155"/>
      <c r="DU75" s="155"/>
      <c r="DV75" s="155"/>
      <c r="DW75" s="155"/>
      <c r="DX75" s="155"/>
      <c r="DY75" s="155"/>
      <c r="DZ75" s="155"/>
      <c r="EA75" s="155"/>
      <c r="EB75" s="155"/>
      <c r="EC75" s="155"/>
      <c r="ED75" s="155"/>
      <c r="EE75" s="155"/>
      <c r="EF75" s="155"/>
      <c r="EG75" s="155"/>
      <c r="EH75" s="155"/>
      <c r="EI75" s="155"/>
      <c r="EJ75" s="155"/>
      <c r="EK75" s="155"/>
      <c r="EL75" s="155"/>
      <c r="EM75" s="155"/>
      <c r="EN75" s="155"/>
      <c r="EO75" s="155"/>
      <c r="EP75" s="155"/>
      <c r="EQ75" s="155"/>
      <c r="ER75" s="155"/>
      <c r="ES75" s="155"/>
      <c r="ET75" s="155"/>
      <c r="EU75" s="155"/>
      <c r="EV75" s="155"/>
      <c r="EW75" s="155"/>
      <c r="EX75" s="155"/>
      <c r="EY75" s="155"/>
      <c r="EZ75" s="155"/>
      <c r="FA75" s="155"/>
      <c r="FB75" s="155"/>
      <c r="FC75" s="155"/>
      <c r="FD75" s="155"/>
      <c r="FE75" s="155"/>
      <c r="FF75" s="155"/>
      <c r="FG75" s="155"/>
      <c r="FH75" s="155"/>
      <c r="FI75" s="155"/>
      <c r="FJ75" s="155"/>
      <c r="FK75" s="155"/>
      <c r="FL75" s="155"/>
      <c r="FM75" s="155"/>
      <c r="FN75" s="155"/>
      <c r="FO75" s="155"/>
      <c r="FP75" s="155"/>
      <c r="FQ75" s="155"/>
      <c r="FR75" s="155"/>
      <c r="FS75" s="155"/>
      <c r="FT75" s="155"/>
      <c r="FU75" s="155"/>
      <c r="FV75" s="155"/>
      <c r="FW75" s="155"/>
      <c r="FX75" s="155"/>
      <c r="FY75" s="155"/>
      <c r="FZ75" s="155"/>
      <c r="GA75" s="155"/>
      <c r="GB75" s="155"/>
      <c r="GC75" s="155"/>
      <c r="GD75" s="155"/>
      <c r="GE75" s="155"/>
      <c r="GF75" s="155"/>
      <c r="GG75" s="155"/>
      <c r="GH75" s="155"/>
      <c r="GI75" s="155"/>
      <c r="GJ75" s="155"/>
      <c r="GK75" s="155"/>
      <c r="GL75" s="155"/>
      <c r="GM75" s="155"/>
      <c r="GN75" s="155"/>
      <c r="GO75" s="155"/>
      <c r="GP75" s="155"/>
      <c r="GQ75" s="155"/>
      <c r="GR75" s="155"/>
      <c r="GS75" s="155"/>
      <c r="GT75" s="155"/>
      <c r="GU75" s="155"/>
      <c r="GV75" s="155"/>
      <c r="GW75" s="155"/>
      <c r="GX75" s="155"/>
      <c r="GY75" s="155"/>
      <c r="GZ75" s="155"/>
      <c r="HA75" s="155"/>
      <c r="HB75" s="155"/>
      <c r="HC75" s="155"/>
      <c r="HD75" s="155"/>
      <c r="HE75" s="155"/>
    </row>
    <row r="76" s="143" customFormat="1" ht="18.5" customHeight="1">
      <c r="A76" s="147"/>
      <c r="B76" s="101"/>
      <c r="C76" s="101"/>
      <c r="D76" s="101"/>
      <c r="E76" s="101"/>
      <c r="F76" s="101"/>
      <c r="G76" s="101"/>
      <c r="H76" s="154"/>
      <c r="I76" t="s" s="152">
        <v>299</v>
      </c>
      <c r="J76" s="156">
        <v>7608</v>
      </c>
      <c r="K76" s="156">
        <v>7593</v>
      </c>
      <c r="L76" s="156">
        <v>7602</v>
      </c>
      <c r="M76" s="156">
        <v>7364</v>
      </c>
      <c r="N76" s="156">
        <v>7341</v>
      </c>
      <c r="O76" s="156">
        <v>7246</v>
      </c>
      <c r="P76" s="156">
        <v>7131</v>
      </c>
      <c r="Q76" s="156">
        <v>7132</v>
      </c>
      <c r="R76" s="156">
        <v>7339</v>
      </c>
      <c r="S76" s="156">
        <v>7329</v>
      </c>
      <c r="T76" s="156">
        <v>7420</v>
      </c>
      <c r="U76" s="156">
        <v>7550</v>
      </c>
      <c r="V76" s="156">
        <v>7382</v>
      </c>
      <c r="W76" s="156">
        <v>7458</v>
      </c>
      <c r="X76" s="156">
        <v>7483</v>
      </c>
      <c r="Y76" s="156">
        <v>7314.551716901840</v>
      </c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155"/>
      <c r="BH76" s="155"/>
      <c r="BI76" s="155"/>
      <c r="BJ76" s="155"/>
      <c r="BK76" s="155"/>
      <c r="BL76" s="155"/>
      <c r="BM76" s="155"/>
      <c r="BN76" s="155"/>
      <c r="BO76" s="155"/>
      <c r="BP76" s="155"/>
      <c r="BQ76" s="155"/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  <c r="CJ76" s="155"/>
      <c r="CK76" s="155"/>
      <c r="CL76" s="155"/>
      <c r="CM76" s="155"/>
      <c r="CN76" s="155"/>
      <c r="CO76" s="155"/>
      <c r="CP76" s="155"/>
      <c r="CQ76" s="155"/>
      <c r="CR76" s="155"/>
      <c r="CS76" s="155"/>
      <c r="CT76" s="155"/>
      <c r="CU76" s="155"/>
      <c r="CV76" s="155"/>
      <c r="CW76" s="155"/>
      <c r="CX76" s="155"/>
      <c r="CY76" s="155"/>
      <c r="CZ76" s="155"/>
      <c r="DA76" s="155"/>
      <c r="DB76" s="155"/>
      <c r="DC76" s="155"/>
      <c r="DD76" s="155"/>
      <c r="DE76" s="155"/>
      <c r="DF76" s="155"/>
      <c r="DG76" s="155"/>
      <c r="DH76" s="155"/>
      <c r="DI76" s="155"/>
      <c r="DJ76" s="155"/>
      <c r="DK76" s="155"/>
      <c r="DL76" s="155"/>
      <c r="DM76" s="155"/>
      <c r="DN76" s="155"/>
      <c r="DO76" s="155"/>
      <c r="DP76" s="155"/>
      <c r="DQ76" s="155"/>
      <c r="DR76" s="155"/>
      <c r="DS76" s="155"/>
      <c r="DT76" s="155"/>
      <c r="DU76" s="155"/>
      <c r="DV76" s="155"/>
      <c r="DW76" s="155"/>
      <c r="DX76" s="155"/>
      <c r="DY76" s="155"/>
      <c r="DZ76" s="155"/>
      <c r="EA76" s="155"/>
      <c r="EB76" s="155"/>
      <c r="EC76" s="155"/>
      <c r="ED76" s="155"/>
      <c r="EE76" s="155"/>
      <c r="EF76" s="155"/>
      <c r="EG76" s="155"/>
      <c r="EH76" s="155"/>
      <c r="EI76" s="155"/>
      <c r="EJ76" s="155"/>
      <c r="EK76" s="155"/>
      <c r="EL76" s="155"/>
      <c r="EM76" s="155"/>
      <c r="EN76" s="155"/>
      <c r="EO76" s="155"/>
      <c r="EP76" s="155"/>
      <c r="EQ76" s="155"/>
      <c r="ER76" s="155"/>
      <c r="ES76" s="155"/>
      <c r="ET76" s="155"/>
      <c r="EU76" s="155"/>
      <c r="EV76" s="155"/>
      <c r="EW76" s="155"/>
      <c r="EX76" s="155"/>
      <c r="EY76" s="155"/>
      <c r="EZ76" s="155"/>
      <c r="FA76" s="155"/>
      <c r="FB76" s="155"/>
      <c r="FC76" s="155"/>
      <c r="FD76" s="155"/>
      <c r="FE76" s="155"/>
      <c r="FF76" s="155"/>
      <c r="FG76" s="155"/>
      <c r="FH76" s="155"/>
      <c r="FI76" s="155"/>
      <c r="FJ76" s="155"/>
      <c r="FK76" s="155"/>
      <c r="FL76" s="155"/>
      <c r="FM76" s="155"/>
      <c r="FN76" s="155"/>
      <c r="FO76" s="155"/>
      <c r="FP76" s="155"/>
      <c r="FQ76" s="155"/>
      <c r="FR76" s="155"/>
      <c r="FS76" s="155"/>
      <c r="FT76" s="155"/>
      <c r="FU76" s="155"/>
      <c r="FV76" s="155"/>
      <c r="FW76" s="155"/>
      <c r="FX76" s="155"/>
      <c r="FY76" s="155"/>
      <c r="FZ76" s="155"/>
      <c r="GA76" s="155"/>
      <c r="GB76" s="155"/>
      <c r="GC76" s="155"/>
      <c r="GD76" s="155"/>
      <c r="GE76" s="155"/>
      <c r="GF76" s="155"/>
      <c r="GG76" s="155"/>
      <c r="GH76" s="155"/>
      <c r="GI76" s="155"/>
      <c r="GJ76" s="155"/>
      <c r="GK76" s="155"/>
      <c r="GL76" s="155"/>
      <c r="GM76" s="155"/>
      <c r="GN76" s="155"/>
      <c r="GO76" s="155"/>
      <c r="GP76" s="155"/>
      <c r="GQ76" s="155"/>
      <c r="GR76" s="155"/>
      <c r="GS76" s="155"/>
      <c r="GT76" s="155"/>
      <c r="GU76" s="155"/>
      <c r="GV76" s="155"/>
      <c r="GW76" s="155"/>
      <c r="GX76" s="155"/>
      <c r="GY76" s="155"/>
      <c r="GZ76" s="155"/>
      <c r="HA76" s="155"/>
      <c r="HB76" s="155"/>
      <c r="HC76" s="155"/>
      <c r="HD76" s="155"/>
      <c r="HE76" s="155"/>
    </row>
    <row r="77" s="143" customFormat="1" ht="18.5" customHeight="1">
      <c r="A77" s="147"/>
      <c r="B77" s="101"/>
      <c r="C77" s="101"/>
      <c r="D77" s="101"/>
      <c r="E77" s="101"/>
      <c r="F77" s="101"/>
      <c r="G77" s="101"/>
      <c r="H77" s="154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155"/>
      <c r="BH77" s="155"/>
      <c r="BI77" s="155"/>
      <c r="BJ77" s="155"/>
      <c r="BK77" s="155"/>
      <c r="BL77" s="155"/>
      <c r="BM77" s="155"/>
      <c r="BN77" s="155"/>
      <c r="BO77" s="155"/>
      <c r="BP77" s="155"/>
      <c r="BQ77" s="155"/>
      <c r="BR77" s="155"/>
      <c r="BS77" s="155"/>
      <c r="BT77" s="155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  <c r="CG77" s="155"/>
      <c r="CH77" s="155"/>
      <c r="CI77" s="155"/>
      <c r="CJ77" s="155"/>
      <c r="CK77" s="155"/>
      <c r="CL77" s="155"/>
      <c r="CM77" s="155"/>
      <c r="CN77" s="155"/>
      <c r="CO77" s="155"/>
      <c r="CP77" s="155"/>
      <c r="CQ77" s="155"/>
      <c r="CR77" s="155"/>
      <c r="CS77" s="155"/>
      <c r="CT77" s="155"/>
      <c r="CU77" s="155"/>
      <c r="CV77" s="155"/>
      <c r="CW77" s="155"/>
      <c r="CX77" s="155"/>
      <c r="CY77" s="155"/>
      <c r="CZ77" s="155"/>
      <c r="DA77" s="155"/>
      <c r="DB77" s="155"/>
      <c r="DC77" s="155"/>
      <c r="DD77" s="155"/>
      <c r="DE77" s="155"/>
      <c r="DF77" s="155"/>
      <c r="DG77" s="155"/>
      <c r="DH77" s="155"/>
      <c r="DI77" s="155"/>
      <c r="DJ77" s="155"/>
      <c r="DK77" s="155"/>
      <c r="DL77" s="155"/>
      <c r="DM77" s="155"/>
      <c r="DN77" s="155"/>
      <c r="DO77" s="155"/>
      <c r="DP77" s="155"/>
      <c r="DQ77" s="155"/>
      <c r="DR77" s="155"/>
      <c r="DS77" s="155"/>
      <c r="DT77" s="155"/>
      <c r="DU77" s="155"/>
      <c r="DV77" s="155"/>
      <c r="DW77" s="155"/>
      <c r="DX77" s="155"/>
      <c r="DY77" s="155"/>
      <c r="DZ77" s="155"/>
      <c r="EA77" s="155"/>
      <c r="EB77" s="155"/>
      <c r="EC77" s="155"/>
      <c r="ED77" s="155"/>
      <c r="EE77" s="155"/>
      <c r="EF77" s="155"/>
      <c r="EG77" s="155"/>
      <c r="EH77" s="155"/>
      <c r="EI77" s="155"/>
      <c r="EJ77" s="155"/>
      <c r="EK77" s="155"/>
      <c r="EL77" s="155"/>
      <c r="EM77" s="155"/>
      <c r="EN77" s="155"/>
      <c r="EO77" s="155"/>
      <c r="EP77" s="155"/>
      <c r="EQ77" s="155"/>
      <c r="ER77" s="155"/>
      <c r="ES77" s="155"/>
      <c r="ET77" s="155"/>
      <c r="EU77" s="155"/>
      <c r="EV77" s="155"/>
      <c r="EW77" s="155"/>
      <c r="EX77" s="155"/>
      <c r="EY77" s="155"/>
      <c r="EZ77" s="155"/>
      <c r="FA77" s="155"/>
      <c r="FB77" s="155"/>
      <c r="FC77" s="155"/>
      <c r="FD77" s="155"/>
      <c r="FE77" s="155"/>
      <c r="FF77" s="155"/>
      <c r="FG77" s="155"/>
      <c r="FH77" s="155"/>
      <c r="FI77" s="155"/>
      <c r="FJ77" s="155"/>
      <c r="FK77" s="155"/>
      <c r="FL77" s="155"/>
      <c r="FM77" s="155"/>
      <c r="FN77" s="155"/>
      <c r="FO77" s="155"/>
      <c r="FP77" s="155"/>
      <c r="FQ77" s="155"/>
      <c r="FR77" s="155"/>
      <c r="FS77" s="155"/>
      <c r="FT77" s="155"/>
      <c r="FU77" s="155"/>
      <c r="FV77" s="155"/>
      <c r="FW77" s="155"/>
      <c r="FX77" s="155"/>
      <c r="FY77" s="155"/>
      <c r="FZ77" s="155"/>
      <c r="GA77" s="155"/>
      <c r="GB77" s="155"/>
      <c r="GC77" s="155"/>
      <c r="GD77" s="155"/>
      <c r="GE77" s="155"/>
      <c r="GF77" s="155"/>
      <c r="GG77" s="155"/>
      <c r="GH77" s="155"/>
      <c r="GI77" s="155"/>
      <c r="GJ77" s="155"/>
      <c r="GK77" s="155"/>
      <c r="GL77" s="155"/>
      <c r="GM77" s="155"/>
      <c r="GN77" s="155"/>
      <c r="GO77" s="155"/>
      <c r="GP77" s="155"/>
      <c r="GQ77" s="155"/>
      <c r="GR77" s="155"/>
      <c r="GS77" s="155"/>
      <c r="GT77" s="155"/>
      <c r="GU77" s="155"/>
      <c r="GV77" s="155"/>
      <c r="GW77" s="155"/>
      <c r="GX77" s="155"/>
      <c r="GY77" s="155"/>
      <c r="GZ77" s="155"/>
      <c r="HA77" s="155"/>
      <c r="HB77" s="155"/>
      <c r="HC77" s="155"/>
      <c r="HD77" s="155"/>
      <c r="HE77" s="155"/>
    </row>
    <row r="78" s="143" customFormat="1" ht="18.5" customHeight="1">
      <c r="A78" s="147"/>
      <c r="B78" s="101"/>
      <c r="C78" s="101"/>
      <c r="D78" s="101"/>
      <c r="E78" s="101"/>
      <c r="F78" s="101"/>
      <c r="G78" s="101"/>
      <c r="H78" t="s" s="151">
        <v>507</v>
      </c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5"/>
      <c r="AW78" s="155"/>
      <c r="AX78" s="155"/>
      <c r="AY78" s="155"/>
      <c r="AZ78" s="155"/>
      <c r="BA78" s="155"/>
      <c r="BB78" s="155"/>
      <c r="BC78" s="155"/>
      <c r="BD78" s="155"/>
      <c r="BE78" s="155"/>
      <c r="BF78" s="155"/>
      <c r="BG78" s="155"/>
      <c r="BH78" s="155"/>
      <c r="BI78" s="155"/>
      <c r="BJ78" s="155"/>
      <c r="BK78" s="155"/>
      <c r="BL78" s="155"/>
      <c r="BM78" s="155"/>
      <c r="BN78" s="155"/>
      <c r="BO78" s="155"/>
      <c r="BP78" s="155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  <c r="CG78" s="155"/>
      <c r="CH78" s="155"/>
      <c r="CI78" s="155"/>
      <c r="CJ78" s="155"/>
      <c r="CK78" s="155"/>
      <c r="CL78" s="155"/>
      <c r="CM78" s="155"/>
      <c r="CN78" s="155"/>
      <c r="CO78" s="155"/>
      <c r="CP78" s="155"/>
      <c r="CQ78" s="155"/>
      <c r="CR78" s="155"/>
      <c r="CS78" s="155"/>
      <c r="CT78" s="155"/>
      <c r="CU78" s="155"/>
      <c r="CV78" s="155"/>
      <c r="CW78" s="155"/>
      <c r="CX78" s="155"/>
      <c r="CY78" s="155"/>
      <c r="CZ78" s="155"/>
      <c r="DA78" s="155"/>
      <c r="DB78" s="155"/>
      <c r="DC78" s="155"/>
      <c r="DD78" s="155"/>
      <c r="DE78" s="155"/>
      <c r="DF78" s="155"/>
      <c r="DG78" s="155"/>
      <c r="DH78" s="155"/>
      <c r="DI78" s="155"/>
      <c r="DJ78" s="155"/>
      <c r="DK78" s="155"/>
      <c r="DL78" s="155"/>
      <c r="DM78" s="155"/>
      <c r="DN78" s="155"/>
      <c r="DO78" s="155"/>
      <c r="DP78" s="155"/>
      <c r="DQ78" s="155"/>
      <c r="DR78" s="155"/>
      <c r="DS78" s="155"/>
      <c r="DT78" s="155"/>
      <c r="DU78" s="155"/>
      <c r="DV78" s="155"/>
      <c r="DW78" s="155"/>
      <c r="DX78" s="155"/>
      <c r="DY78" s="155"/>
      <c r="DZ78" s="155"/>
      <c r="EA78" s="155"/>
      <c r="EB78" s="155"/>
      <c r="EC78" s="155"/>
      <c r="ED78" s="155"/>
      <c r="EE78" s="155"/>
      <c r="EF78" s="155"/>
      <c r="EG78" s="155"/>
      <c r="EH78" s="155"/>
      <c r="EI78" s="155"/>
      <c r="EJ78" s="155"/>
      <c r="EK78" s="155"/>
      <c r="EL78" s="155"/>
      <c r="EM78" s="155"/>
      <c r="EN78" s="155"/>
      <c r="EO78" s="155"/>
      <c r="EP78" s="155"/>
      <c r="EQ78" s="155"/>
      <c r="ER78" s="155"/>
      <c r="ES78" s="155"/>
      <c r="ET78" s="155"/>
      <c r="EU78" s="155"/>
      <c r="EV78" s="155"/>
      <c r="EW78" s="155"/>
      <c r="EX78" s="155"/>
      <c r="EY78" s="155"/>
      <c r="EZ78" s="155"/>
      <c r="FA78" s="155"/>
      <c r="FB78" s="155"/>
      <c r="FC78" s="155"/>
      <c r="FD78" s="155"/>
      <c r="FE78" s="155"/>
      <c r="FF78" s="155"/>
      <c r="FG78" s="155"/>
      <c r="FH78" s="155"/>
      <c r="FI78" s="155"/>
      <c r="FJ78" s="155"/>
      <c r="FK78" s="155"/>
      <c r="FL78" s="155"/>
      <c r="FM78" s="155"/>
      <c r="FN78" s="155"/>
      <c r="FO78" s="155"/>
      <c r="FP78" s="155"/>
      <c r="FQ78" s="155"/>
      <c r="FR78" s="155"/>
      <c r="FS78" s="155"/>
      <c r="FT78" s="155"/>
      <c r="FU78" s="155"/>
      <c r="FV78" s="155"/>
      <c r="FW78" s="155"/>
      <c r="FX78" s="155"/>
      <c r="FY78" s="155"/>
      <c r="FZ78" s="155"/>
      <c r="GA78" s="155"/>
      <c r="GB78" s="155"/>
      <c r="GC78" s="155"/>
      <c r="GD78" s="155"/>
      <c r="GE78" s="155"/>
      <c r="GF78" s="155"/>
      <c r="GG78" s="155"/>
      <c r="GH78" s="155"/>
      <c r="GI78" s="155"/>
      <c r="GJ78" s="155"/>
      <c r="GK78" s="155"/>
      <c r="GL78" s="155"/>
      <c r="GM78" s="155"/>
      <c r="GN78" s="155"/>
      <c r="GO78" s="155"/>
      <c r="GP78" s="155"/>
      <c r="GQ78" s="155"/>
      <c r="GR78" s="155"/>
      <c r="GS78" s="155"/>
      <c r="GT78" s="155"/>
      <c r="GU78" s="155"/>
      <c r="GV78" s="155"/>
      <c r="GW78" s="155"/>
      <c r="GX78" s="155"/>
      <c r="GY78" s="155"/>
      <c r="GZ78" s="155"/>
      <c r="HA78" s="155"/>
      <c r="HB78" s="155"/>
      <c r="HC78" s="155"/>
      <c r="HD78" s="155"/>
      <c r="HE78" s="155"/>
    </row>
    <row r="79" s="143" customFormat="1" ht="18.5" customHeight="1">
      <c r="A79" s="147"/>
      <c r="B79" s="101"/>
      <c r="C79" s="101"/>
      <c r="D79" s="101"/>
      <c r="E79" s="101"/>
      <c r="F79" s="101"/>
      <c r="G79" s="101"/>
      <c r="H79" s="154"/>
      <c r="I79" t="s" s="152">
        <v>299</v>
      </c>
      <c r="J79" s="156">
        <v>59275.7264851848</v>
      </c>
      <c r="K79" s="156">
        <v>55669.5230433088</v>
      </c>
      <c r="L79" s="156">
        <v>53874.8809030165</v>
      </c>
      <c r="M79" s="156">
        <v>54439.6946555187</v>
      </c>
      <c r="N79" s="156">
        <v>55921.6447491865</v>
      </c>
      <c r="O79" s="156">
        <v>55847.8617250062</v>
      </c>
      <c r="P79" s="156">
        <v>54614.498749312</v>
      </c>
      <c r="Q79" s="156">
        <v>53918.3406297988</v>
      </c>
      <c r="R79" s="156">
        <v>53745.3259026699</v>
      </c>
      <c r="S79" s="156">
        <v>52562.7583320251</v>
      </c>
      <c r="T79" s="156">
        <v>48780.8502128962</v>
      </c>
      <c r="U79" s="156">
        <v>48276.1884861032</v>
      </c>
      <c r="V79" s="156">
        <v>48260.4806214112</v>
      </c>
      <c r="W79" s="156">
        <v>49220.1755815784</v>
      </c>
      <c r="X79" s="156">
        <v>48697.9226097225</v>
      </c>
      <c r="Y79" s="156">
        <v>47397.8598809667</v>
      </c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  <c r="BG79" s="155"/>
      <c r="BH79" s="155"/>
      <c r="BI79" s="155"/>
      <c r="BJ79" s="155"/>
      <c r="BK79" s="155"/>
      <c r="BL79" s="155"/>
      <c r="BM79" s="155"/>
      <c r="BN79" s="155"/>
      <c r="BO79" s="155"/>
      <c r="BP79" s="155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  <c r="CJ79" s="155"/>
      <c r="CK79" s="155"/>
      <c r="CL79" s="155"/>
      <c r="CM79" s="155"/>
      <c r="CN79" s="155"/>
      <c r="CO79" s="155"/>
      <c r="CP79" s="155"/>
      <c r="CQ79" s="155"/>
      <c r="CR79" s="155"/>
      <c r="CS79" s="155"/>
      <c r="CT79" s="155"/>
      <c r="CU79" s="155"/>
      <c r="CV79" s="155"/>
      <c r="CW79" s="155"/>
      <c r="CX79" s="155"/>
      <c r="CY79" s="155"/>
      <c r="CZ79" s="155"/>
      <c r="DA79" s="155"/>
      <c r="DB79" s="155"/>
      <c r="DC79" s="155"/>
      <c r="DD79" s="155"/>
      <c r="DE79" s="155"/>
      <c r="DF79" s="155"/>
      <c r="DG79" s="155"/>
      <c r="DH79" s="155"/>
      <c r="DI79" s="155"/>
      <c r="DJ79" s="155"/>
      <c r="DK79" s="155"/>
      <c r="DL79" s="155"/>
      <c r="DM79" s="155"/>
      <c r="DN79" s="155"/>
      <c r="DO79" s="155"/>
      <c r="DP79" s="155"/>
      <c r="DQ79" s="155"/>
      <c r="DR79" s="155"/>
      <c r="DS79" s="155"/>
      <c r="DT79" s="155"/>
      <c r="DU79" s="155"/>
      <c r="DV79" s="155"/>
      <c r="DW79" s="155"/>
      <c r="DX79" s="155"/>
      <c r="DY79" s="155"/>
      <c r="DZ79" s="155"/>
      <c r="EA79" s="155"/>
      <c r="EB79" s="155"/>
      <c r="EC79" s="155"/>
      <c r="ED79" s="155"/>
      <c r="EE79" s="155"/>
      <c r="EF79" s="155"/>
      <c r="EG79" s="155"/>
      <c r="EH79" s="155"/>
      <c r="EI79" s="155"/>
      <c r="EJ79" s="155"/>
      <c r="EK79" s="155"/>
      <c r="EL79" s="155"/>
      <c r="EM79" s="155"/>
      <c r="EN79" s="155"/>
      <c r="EO79" s="155"/>
      <c r="EP79" s="155"/>
      <c r="EQ79" s="155"/>
      <c r="ER79" s="155"/>
      <c r="ES79" s="155"/>
      <c r="ET79" s="155"/>
      <c r="EU79" s="155"/>
      <c r="EV79" s="155"/>
      <c r="EW79" s="155"/>
      <c r="EX79" s="155"/>
      <c r="EY79" s="155"/>
      <c r="EZ79" s="155"/>
      <c r="FA79" s="155"/>
      <c r="FB79" s="155"/>
      <c r="FC79" s="155"/>
      <c r="FD79" s="155"/>
      <c r="FE79" s="155"/>
      <c r="FF79" s="155"/>
      <c r="FG79" s="155"/>
      <c r="FH79" s="155"/>
      <c r="FI79" s="155"/>
      <c r="FJ79" s="155"/>
      <c r="FK79" s="155"/>
      <c r="FL79" s="155"/>
      <c r="FM79" s="155"/>
      <c r="FN79" s="155"/>
      <c r="FO79" s="155"/>
      <c r="FP79" s="155"/>
      <c r="FQ79" s="155"/>
      <c r="FR79" s="155"/>
      <c r="FS79" s="155"/>
      <c r="FT79" s="155"/>
      <c r="FU79" s="155"/>
      <c r="FV79" s="155"/>
      <c r="FW79" s="155"/>
      <c r="FX79" s="155"/>
      <c r="FY79" s="155"/>
      <c r="FZ79" s="155"/>
      <c r="GA79" s="155"/>
      <c r="GB79" s="155"/>
      <c r="GC79" s="155"/>
      <c r="GD79" s="155"/>
      <c r="GE79" s="155"/>
      <c r="GF79" s="155"/>
      <c r="GG79" s="155"/>
      <c r="GH79" s="155"/>
      <c r="GI79" s="155"/>
      <c r="GJ79" s="155"/>
      <c r="GK79" s="155"/>
      <c r="GL79" s="155"/>
      <c r="GM79" s="155"/>
      <c r="GN79" s="155"/>
      <c r="GO79" s="155"/>
      <c r="GP79" s="155"/>
      <c r="GQ79" s="155"/>
      <c r="GR79" s="155"/>
      <c r="GS79" s="155"/>
      <c r="GT79" s="155"/>
      <c r="GU79" s="155"/>
      <c r="GV79" s="155"/>
      <c r="GW79" s="155"/>
      <c r="GX79" s="155"/>
      <c r="GY79" s="155"/>
      <c r="GZ79" s="155"/>
      <c r="HA79" s="155"/>
      <c r="HB79" s="155"/>
      <c r="HC79" s="155"/>
      <c r="HD79" s="155"/>
      <c r="HE79" s="155"/>
    </row>
    <row r="80" s="146" customFormat="1" ht="18.5" customHeight="1">
      <c r="A80" s="147"/>
      <c r="H80" s="166"/>
    </row>
    <row r="81" s="146" customFormat="1" ht="18.5" customHeight="1">
      <c r="A81" s="147"/>
      <c r="H81" s="166"/>
    </row>
    <row r="82" s="146" customFormat="1" ht="18.5" customHeight="1">
      <c r="A82" s="147"/>
      <c r="H82" s="166"/>
    </row>
    <row r="83" s="146" customFormat="1" ht="18.5" customHeight="1">
      <c r="A83" s="147"/>
      <c r="H83" s="166"/>
    </row>
    <row r="84" s="146" customFormat="1" ht="18.5" customHeight="1">
      <c r="A84" s="147"/>
      <c r="H84" s="166"/>
    </row>
    <row r="85" s="146" customFormat="1" ht="18.5" customHeight="1">
      <c r="A85" s="147"/>
      <c r="H85" s="166"/>
    </row>
    <row r="86" s="146" customFormat="1" ht="18.5" customHeight="1">
      <c r="A86" s="147"/>
      <c r="H86" s="166"/>
    </row>
    <row r="87" s="146" customFormat="1" ht="18.5" customHeight="1">
      <c r="A87" s="147"/>
      <c r="H87" s="166"/>
    </row>
    <row r="88" s="146" customFormat="1" ht="18.5" customHeight="1">
      <c r="A88" s="147"/>
      <c r="H88" s="166"/>
    </row>
    <row r="89" s="146" customFormat="1" ht="18.5" customHeight="1">
      <c r="A89" s="147"/>
      <c r="H89" s="166"/>
    </row>
    <row r="90" s="146" customFormat="1" ht="18.5" customHeight="1">
      <c r="A90" s="147"/>
      <c r="H90" s="161"/>
    </row>
    <row r="91" s="148" customFormat="1" ht="14.5" customHeight="1">
      <c r="A91" t="s" s="149">
        <v>146</v>
      </c>
      <c r="B91" t="s" s="21">
        <v>508</v>
      </c>
    </row>
    <row r="92" s="143" customFormat="1" ht="14.5" customHeight="1">
      <c r="A92" s="167"/>
      <c r="H92" s="162"/>
      <c r="J92" s="150">
        <v>2010</v>
      </c>
      <c r="K92" s="150">
        <v>2011</v>
      </c>
      <c r="L92" s="150">
        <v>2012</v>
      </c>
      <c r="M92" s="150">
        <v>2013</v>
      </c>
      <c r="N92" s="150">
        <v>2014</v>
      </c>
      <c r="O92" s="150">
        <v>2015</v>
      </c>
      <c r="P92" s="150">
        <v>2016</v>
      </c>
      <c r="Q92" s="150">
        <v>2017</v>
      </c>
      <c r="R92" s="150">
        <v>2018</v>
      </c>
      <c r="S92" s="150">
        <v>2019</v>
      </c>
      <c r="T92" s="150">
        <v>2020</v>
      </c>
      <c r="U92" s="150">
        <v>2021</v>
      </c>
      <c r="V92" s="150">
        <v>2022</v>
      </c>
      <c r="W92" s="150">
        <v>2023</v>
      </c>
      <c r="X92" s="150">
        <v>2024</v>
      </c>
      <c r="Y92" s="150">
        <v>2025</v>
      </c>
      <c r="Z92" s="150">
        <v>2026</v>
      </c>
      <c r="AA92" s="150">
        <v>2027</v>
      </c>
      <c r="AB92" s="150">
        <v>2028</v>
      </c>
      <c r="AC92" s="150">
        <v>2029</v>
      </c>
      <c r="AD92" s="150">
        <v>2030</v>
      </c>
    </row>
    <row r="93" s="143" customFormat="1" ht="18.5" customHeight="1">
      <c r="A93" s="168"/>
      <c r="B93" s="101"/>
      <c r="C93" s="101"/>
      <c r="D93" s="101"/>
      <c r="E93" s="101"/>
      <c r="F93" s="101"/>
      <c r="G93" s="101"/>
      <c r="H93" t="s" s="151">
        <v>509</v>
      </c>
    </row>
    <row r="94" s="143" customFormat="1" ht="18.5" customHeight="1">
      <c r="A94" s="168"/>
      <c r="B94" s="101"/>
      <c r="C94" s="101"/>
      <c r="D94" s="101"/>
      <c r="E94" s="101"/>
      <c r="F94" s="101"/>
      <c r="G94" s="101"/>
      <c r="H94" s="154"/>
      <c r="I94" t="s" s="152">
        <v>299</v>
      </c>
      <c r="J94" s="169">
        <v>11.3981970417436</v>
      </c>
      <c r="K94" s="169">
        <v>11.3180713456031</v>
      </c>
      <c r="L94" s="169">
        <v>11.9426606277911</v>
      </c>
      <c r="M94" s="169">
        <v>12.8275579496678</v>
      </c>
      <c r="N94" s="169">
        <v>13.5607280285782</v>
      </c>
      <c r="O94" s="169">
        <v>13.3294215143964</v>
      </c>
      <c r="P94" s="169">
        <v>12.9748314134976</v>
      </c>
      <c r="Q94" s="169">
        <v>13.0291105876886</v>
      </c>
      <c r="R94" s="169">
        <v>12.986028782740</v>
      </c>
      <c r="S94" s="169">
        <v>13.7159370524436</v>
      </c>
      <c r="T94" s="169">
        <v>12.6119152846927</v>
      </c>
      <c r="U94" s="169">
        <v>12.6343475214098</v>
      </c>
      <c r="V94" s="169">
        <v>12.1167397295223</v>
      </c>
      <c r="W94" s="169">
        <v>11.6051876938271</v>
      </c>
      <c r="X94" s="169">
        <v>10.7684219360724</v>
      </c>
      <c r="Y94" s="169"/>
      <c r="Z94" s="169"/>
      <c r="AA94" s="169"/>
      <c r="AB94" s="169"/>
      <c r="AC94" s="169"/>
      <c r="AD94" s="169"/>
    </row>
    <row r="95" s="143" customFormat="1" ht="18.5" customHeight="1">
      <c r="A95" s="168"/>
      <c r="B95" s="101"/>
      <c r="C95" s="101"/>
      <c r="D95" s="101"/>
      <c r="E95" s="101"/>
      <c r="F95" s="101"/>
      <c r="G95" s="101"/>
      <c r="H95" s="154"/>
      <c r="I95" t="s" s="152">
        <v>350</v>
      </c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>
        <v>11.2078686136072</v>
      </c>
      <c r="Y95" s="169">
        <v>11.4308354606489</v>
      </c>
      <c r="Z95" s="169">
        <v>10.7187579274727</v>
      </c>
      <c r="AA95" s="169">
        <v>10.5111071783332</v>
      </c>
      <c r="AB95" s="169">
        <v>9.649587100469869</v>
      </c>
      <c r="AC95" s="169">
        <v>9.51299142784142</v>
      </c>
      <c r="AD95" s="169">
        <v>9.39903221857973</v>
      </c>
    </row>
    <row r="96" s="143" customFormat="1" ht="18.5" customHeight="1">
      <c r="A96" s="147"/>
      <c r="B96" s="101"/>
      <c r="C96" s="101"/>
      <c r="D96" s="101"/>
      <c r="E96" s="101"/>
      <c r="F96" s="101"/>
      <c r="G96" s="101"/>
      <c r="H96" s="154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</row>
    <row r="97" s="143" customFormat="1" ht="18.5" customHeight="1">
      <c r="A97" s="147"/>
      <c r="B97" s="101"/>
      <c r="C97" s="101"/>
      <c r="D97" s="101"/>
      <c r="E97" s="101"/>
      <c r="F97" s="101"/>
      <c r="G97" s="101"/>
      <c r="H97" t="s" s="151">
        <v>510</v>
      </c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</row>
    <row r="98" s="143" customFormat="1" ht="18.5" customHeight="1">
      <c r="A98" s="147"/>
      <c r="B98" s="101"/>
      <c r="C98" s="101"/>
      <c r="D98" s="101"/>
      <c r="E98" s="101"/>
      <c r="F98" s="101"/>
      <c r="G98" s="101"/>
      <c r="H98" s="154"/>
      <c r="I98" t="s" s="152">
        <v>299</v>
      </c>
      <c r="J98" s="169">
        <v>0.499659428048548</v>
      </c>
      <c r="K98" s="169">
        <v>0.496811618641945</v>
      </c>
      <c r="L98" s="169">
        <v>0.468449448069239</v>
      </c>
      <c r="M98" s="169">
        <v>0.434069639355929</v>
      </c>
      <c r="N98" s="169">
        <v>0.422906048861472</v>
      </c>
      <c r="O98" s="169">
        <v>0.442868534019509</v>
      </c>
      <c r="P98" s="169">
        <v>0.440535508474941</v>
      </c>
      <c r="Q98" s="169">
        <v>0.434170646906023</v>
      </c>
      <c r="R98" s="169">
        <v>0.43152035402282</v>
      </c>
      <c r="S98" s="169">
        <v>0.409649252427</v>
      </c>
      <c r="T98" s="169">
        <v>0.418863928260816</v>
      </c>
      <c r="U98" s="169">
        <v>0.43504059539158</v>
      </c>
      <c r="V98" s="169">
        <v>0.443908570905383</v>
      </c>
      <c r="W98" s="169">
        <v>0.421259389178403</v>
      </c>
      <c r="X98" s="169">
        <v>0.450878985237342</v>
      </c>
      <c r="Y98" s="169"/>
      <c r="Z98" s="169"/>
      <c r="AA98" s="169"/>
      <c r="AB98" s="169"/>
      <c r="AC98" s="169"/>
      <c r="AD98" s="169"/>
    </row>
    <row r="99" s="143" customFormat="1" ht="18.5" customHeight="1">
      <c r="A99" s="147"/>
      <c r="B99" s="101"/>
      <c r="C99" s="101"/>
      <c r="D99" s="101"/>
      <c r="E99" s="101"/>
      <c r="F99" s="101"/>
      <c r="G99" s="101"/>
      <c r="H99" s="154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</row>
    <row r="100" s="143" customFormat="1" ht="18.5" customHeight="1">
      <c r="A100" s="147"/>
      <c r="B100" s="101"/>
      <c r="C100" s="101"/>
      <c r="D100" s="101"/>
      <c r="E100" s="101"/>
      <c r="F100" s="101"/>
      <c r="G100" s="101"/>
      <c r="H100" t="s" s="151">
        <v>511</v>
      </c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</row>
    <row r="101" s="143" customFormat="1" ht="18.5" customHeight="1">
      <c r="A101" s="147"/>
      <c r="B101" s="101"/>
      <c r="C101" s="101"/>
      <c r="D101" s="101"/>
      <c r="E101" s="101"/>
      <c r="F101" s="101"/>
      <c r="G101" s="101"/>
      <c r="H101" s="154"/>
      <c r="I101" t="s" s="152">
        <v>299</v>
      </c>
      <c r="J101" s="169">
        <v>46.18</v>
      </c>
      <c r="K101" s="169">
        <v>46.64</v>
      </c>
      <c r="L101" s="169">
        <v>52.29</v>
      </c>
      <c r="M101" s="169">
        <v>56.51</v>
      </c>
      <c r="N101" s="169">
        <v>68.53</v>
      </c>
      <c r="O101" s="169">
        <v>62.65</v>
      </c>
      <c r="P101" s="169">
        <v>64.08</v>
      </c>
      <c r="Q101" s="169">
        <v>65.17</v>
      </c>
      <c r="R101" s="169">
        <v>62.8</v>
      </c>
      <c r="S101" s="169">
        <v>68.94</v>
      </c>
      <c r="T101" s="169">
        <v>62.09</v>
      </c>
      <c r="U101" s="169">
        <v>55.18</v>
      </c>
      <c r="V101" s="169">
        <v>50.85</v>
      </c>
      <c r="W101" s="169">
        <v>53.77</v>
      </c>
      <c r="X101" s="169">
        <v>43.44</v>
      </c>
      <c r="Y101" s="169">
        <v>41.8</v>
      </c>
      <c r="Z101" s="169"/>
      <c r="AA101" s="169"/>
      <c r="AB101" s="169"/>
      <c r="AC101" s="169"/>
      <c r="AD101" s="169"/>
    </row>
    <row r="102" s="143" customFormat="1" ht="18.5" customHeight="1">
      <c r="A102" s="147"/>
      <c r="B102" s="101"/>
      <c r="C102" s="101"/>
      <c r="D102" s="101"/>
      <c r="E102" s="101"/>
      <c r="F102" s="101"/>
      <c r="G102" s="101"/>
      <c r="H102" s="154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</row>
    <row r="103" s="143" customFormat="1" ht="18.5" customHeight="1">
      <c r="A103" s="147"/>
      <c r="B103" s="101"/>
      <c r="C103" s="101"/>
      <c r="D103" s="101"/>
      <c r="E103" s="101"/>
      <c r="F103" s="101"/>
      <c r="G103" s="101"/>
      <c r="H103" t="s" s="151">
        <v>512</v>
      </c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</row>
    <row r="104" s="143" customFormat="1" ht="18.5" customHeight="1">
      <c r="A104" s="147"/>
      <c r="B104" s="101"/>
      <c r="C104" s="101"/>
      <c r="D104" s="101"/>
      <c r="E104" s="101"/>
      <c r="F104" s="101"/>
      <c r="G104" s="101"/>
      <c r="H104" s="154"/>
      <c r="I104" t="s" s="152">
        <v>299</v>
      </c>
      <c r="J104" s="169">
        <v>30.07</v>
      </c>
      <c r="K104" s="169">
        <v>32.55</v>
      </c>
      <c r="L104" s="169">
        <v>34.17</v>
      </c>
      <c r="M104" s="169">
        <v>38.34</v>
      </c>
      <c r="N104" s="169">
        <v>38.73</v>
      </c>
      <c r="O104" s="169">
        <v>36.97</v>
      </c>
      <c r="P104" s="169">
        <v>38.86</v>
      </c>
      <c r="Q104" s="169">
        <v>36.92</v>
      </c>
      <c r="R104" s="169">
        <v>36.67</v>
      </c>
      <c r="S104" s="169">
        <v>43.89</v>
      </c>
      <c r="T104" s="169">
        <v>41.63</v>
      </c>
      <c r="U104" s="169">
        <v>41.18</v>
      </c>
      <c r="V104" s="169">
        <v>40.37</v>
      </c>
      <c r="W104" s="169">
        <v>39.5</v>
      </c>
      <c r="X104" s="169">
        <v>32.5</v>
      </c>
      <c r="Y104" s="169">
        <v>31.55</v>
      </c>
      <c r="Z104" s="169"/>
      <c r="AA104" s="169"/>
      <c r="AB104" s="169"/>
      <c r="AC104" s="169"/>
      <c r="AD104" s="169"/>
    </row>
    <row r="105" s="143" customFormat="1" ht="18.5" customHeight="1">
      <c r="A105" s="147"/>
      <c r="B105" s="101"/>
      <c r="C105" s="101"/>
      <c r="D105" s="101"/>
      <c r="E105" s="101"/>
      <c r="F105" s="101"/>
      <c r="G105" s="101"/>
      <c r="H105" s="154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</row>
    <row r="106" s="143" customFormat="1" ht="18.5" customHeight="1">
      <c r="A106" s="147"/>
      <c r="B106" s="101"/>
      <c r="C106" s="101"/>
      <c r="D106" s="101"/>
      <c r="E106" s="101"/>
      <c r="F106" s="101"/>
      <c r="G106" s="101"/>
      <c r="H106" t="s" s="151">
        <v>281</v>
      </c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</row>
    <row r="107" s="143" customFormat="1" ht="18.5" customHeight="1">
      <c r="A107" s="147"/>
      <c r="B107" s="101"/>
      <c r="C107" s="101"/>
      <c r="D107" s="101"/>
      <c r="E107" s="101"/>
      <c r="F107" s="101"/>
      <c r="G107" s="101"/>
      <c r="H107" s="154"/>
      <c r="I107" t="s" s="152">
        <v>299</v>
      </c>
      <c r="J107" s="169">
        <v>153.335264035388</v>
      </c>
      <c r="K107" s="169">
        <v>151.992695253185</v>
      </c>
      <c r="L107" s="169">
        <v>156.712062226622</v>
      </c>
      <c r="M107" s="169">
        <v>166.975697896883</v>
      </c>
      <c r="N107" s="169">
        <v>178.942657087043</v>
      </c>
      <c r="O107" s="169">
        <v>174.723705968115</v>
      </c>
      <c r="P107" s="169">
        <v>174.829975144839</v>
      </c>
      <c r="Q107" s="169">
        <v>176.037704436247</v>
      </c>
      <c r="R107" s="169">
        <v>176.287389971186</v>
      </c>
      <c r="S107" s="169">
        <v>183.128820374137</v>
      </c>
      <c r="T107" s="169">
        <v>167.766574597604</v>
      </c>
      <c r="U107" s="169">
        <v>162.478099403450</v>
      </c>
      <c r="V107" s="169">
        <v>156.105794310967</v>
      </c>
      <c r="W107" s="169">
        <v>152.596691810937</v>
      </c>
      <c r="X107" s="169">
        <v>135.987042476556</v>
      </c>
      <c r="Y107" s="169">
        <v>133.078079781738</v>
      </c>
      <c r="Z107" s="169"/>
      <c r="AA107" s="169"/>
      <c r="AB107" s="169"/>
      <c r="AC107" s="169"/>
      <c r="AD107" s="169"/>
    </row>
    <row r="108" s="143" customFormat="1" ht="18.5" customHeight="1">
      <c r="A108" s="147"/>
      <c r="B108" s="101"/>
      <c r="C108" s="101"/>
      <c r="D108" s="101"/>
      <c r="E108" s="101"/>
      <c r="F108" s="101"/>
      <c r="G108" s="101"/>
      <c r="H108" s="154"/>
      <c r="I108" t="s" s="152">
        <v>350</v>
      </c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>
        <v>135.987042476556</v>
      </c>
      <c r="Y108" s="169">
        <v>133.078079781738</v>
      </c>
      <c r="Z108" s="169">
        <v>135.084555678097</v>
      </c>
      <c r="AA108" s="169">
        <v>133.887333762295</v>
      </c>
      <c r="AB108" s="169">
        <v>132.022001031001</v>
      </c>
      <c r="AC108" s="169">
        <v>131.377787921529</v>
      </c>
      <c r="AD108" s="169">
        <v>130.543232417799</v>
      </c>
    </row>
    <row r="109" s="143" customFormat="1" ht="18.5" customHeight="1">
      <c r="A109" s="147"/>
      <c r="B109" s="101"/>
      <c r="C109" s="101"/>
      <c r="D109" s="101"/>
      <c r="E109" s="101"/>
      <c r="F109" s="101"/>
      <c r="G109" s="101"/>
      <c r="H109" s="154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</row>
    <row r="110" s="143" customFormat="1" ht="18.5" customHeight="1">
      <c r="A110" s="147"/>
      <c r="B110" s="101"/>
      <c r="C110" s="101"/>
      <c r="D110" s="101"/>
      <c r="E110" s="101"/>
      <c r="F110" s="101"/>
      <c r="G110" s="101"/>
      <c r="H110" t="s" s="151">
        <v>513</v>
      </c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</row>
    <row r="111" s="143" customFormat="1" ht="18.5" customHeight="1">
      <c r="A111" s="147"/>
      <c r="B111" s="101"/>
      <c r="C111" s="101"/>
      <c r="D111" s="101"/>
      <c r="E111" s="101"/>
      <c r="F111" s="101"/>
      <c r="G111" s="101"/>
      <c r="I111" t="s" s="152">
        <v>299</v>
      </c>
      <c r="J111" s="169">
        <v>41.42</v>
      </c>
      <c r="K111" s="169">
        <v>39.36</v>
      </c>
      <c r="L111" s="169">
        <v>41.58</v>
      </c>
      <c r="M111" s="169">
        <v>44.77</v>
      </c>
      <c r="N111" s="169">
        <v>43.15</v>
      </c>
      <c r="O111" s="169">
        <v>44.35</v>
      </c>
      <c r="P111" s="169">
        <v>40.84</v>
      </c>
      <c r="Q111" s="169">
        <v>42.29</v>
      </c>
      <c r="R111" s="169">
        <v>44.29</v>
      </c>
      <c r="S111" s="169">
        <v>42.19</v>
      </c>
      <c r="T111" s="169">
        <v>38.33</v>
      </c>
      <c r="U111" s="169">
        <v>39.91</v>
      </c>
      <c r="V111" s="169">
        <v>37.09</v>
      </c>
      <c r="W111" s="169">
        <v>34.46</v>
      </c>
      <c r="X111" s="169">
        <v>33.45</v>
      </c>
      <c r="Y111" s="169">
        <v>31</v>
      </c>
      <c r="Z111" s="169"/>
      <c r="AA111" s="169"/>
      <c r="AB111" s="169"/>
      <c r="AC111" s="169"/>
      <c r="AD111" s="169"/>
    </row>
    <row r="112" s="143" customFormat="1" ht="18.5" customHeight="1">
      <c r="A112" s="147"/>
      <c r="B112" s="101"/>
      <c r="C112" s="101"/>
      <c r="D112" s="101"/>
      <c r="E112" s="101"/>
      <c r="F112" s="101"/>
      <c r="G112" s="101"/>
      <c r="I112" t="s" s="152">
        <v>350</v>
      </c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>
        <v>34.997937</v>
      </c>
      <c r="Y112" s="169">
        <v>36.409183</v>
      </c>
      <c r="Z112" s="169">
        <v>28.321288</v>
      </c>
      <c r="AA112" s="169">
        <v>25.240092</v>
      </c>
      <c r="AB112" s="169">
        <v>24.63096</v>
      </c>
      <c r="AC112" s="169">
        <v>23.73916</v>
      </c>
      <c r="AD112" s="169">
        <v>22.678722</v>
      </c>
    </row>
    <row r="113" s="146" customFormat="1" ht="18.5" customHeight="1">
      <c r="A113" s="147"/>
    </row>
    <row r="114" s="146" customFormat="1" ht="18.5" customHeight="1">
      <c r="A114" s="147"/>
    </row>
    <row r="115" s="146" customFormat="1" ht="18.5" customHeight="1">
      <c r="A115" s="147"/>
    </row>
    <row r="116" s="146" customFormat="1" ht="18.5" customHeight="1">
      <c r="A116" s="147"/>
    </row>
    <row r="117" s="146" customFormat="1" ht="18.5" customHeight="1">
      <c r="A117" s="147"/>
    </row>
    <row r="118" s="170" customFormat="1" ht="15" customHeight="1">
      <c r="A118" t="s" s="50">
        <v>148</v>
      </c>
      <c r="B118" t="s" s="34">
        <v>149</v>
      </c>
    </row>
    <row r="119" s="144" customFormat="1" ht="14.5" customHeight="1">
      <c r="A119" s="171"/>
      <c r="J119" s="150">
        <v>2010</v>
      </c>
      <c r="K119" s="150">
        <v>2011</v>
      </c>
      <c r="L119" s="150">
        <v>2012</v>
      </c>
      <c r="M119" s="150">
        <v>2013</v>
      </c>
      <c r="N119" s="150">
        <v>2014</v>
      </c>
      <c r="O119" s="150">
        <v>2015</v>
      </c>
      <c r="P119" s="150">
        <v>2016</v>
      </c>
      <c r="Q119" s="150">
        <v>2017</v>
      </c>
      <c r="R119" s="150">
        <v>2018</v>
      </c>
      <c r="S119" s="150">
        <v>2019</v>
      </c>
      <c r="T119" s="150">
        <v>2020</v>
      </c>
      <c r="U119" s="150">
        <v>2021</v>
      </c>
      <c r="V119" s="150">
        <v>2022</v>
      </c>
      <c r="W119" s="150">
        <v>2023</v>
      </c>
      <c r="X119" s="150">
        <v>2024</v>
      </c>
      <c r="Y119" s="150">
        <v>2025</v>
      </c>
      <c r="Z119" s="150">
        <v>2026</v>
      </c>
      <c r="AA119" s="150">
        <v>2027</v>
      </c>
      <c r="AB119" s="150">
        <v>2028</v>
      </c>
      <c r="AC119" s="150">
        <v>2029</v>
      </c>
      <c r="AD119" s="150">
        <v>2030</v>
      </c>
    </row>
    <row r="120" s="146" customFormat="1" ht="18.5" customHeight="1">
      <c r="A120" s="147"/>
      <c r="H120" t="s" s="151">
        <v>514</v>
      </c>
    </row>
    <row r="121" s="144" customFormat="1" ht="14.5" customHeight="1">
      <c r="I121" t="s" s="152">
        <v>299</v>
      </c>
      <c r="J121" s="155">
        <v>8.878567465105389</v>
      </c>
      <c r="K121" s="155">
        <v>8.733896100691361</v>
      </c>
      <c r="L121" s="155">
        <v>8.5711045423634</v>
      </c>
      <c r="M121" s="155">
        <v>8.501055843711139</v>
      </c>
      <c r="N121" s="155">
        <v>8.692757856563761</v>
      </c>
      <c r="O121" s="155">
        <v>9.001259709945041</v>
      </c>
      <c r="P121" s="155">
        <v>9.209582955902039</v>
      </c>
      <c r="Q121" s="155">
        <v>9.68000921768404</v>
      </c>
      <c r="R121" s="155">
        <v>9.768435692796251</v>
      </c>
      <c r="S121" s="155">
        <v>9.533206772953539</v>
      </c>
      <c r="T121" s="155">
        <v>8.569038779302881</v>
      </c>
      <c r="U121" s="155">
        <v>8.85410281662841</v>
      </c>
      <c r="V121" s="155">
        <v>8.595824605141781</v>
      </c>
      <c r="W121" s="155">
        <v>8.78984790453744</v>
      </c>
      <c r="X121" s="155">
        <v>8.73708806587363</v>
      </c>
      <c r="Y121" s="155"/>
      <c r="Z121" s="155"/>
      <c r="AA121" s="155"/>
      <c r="AB121" s="155"/>
      <c r="AC121" s="155"/>
      <c r="AD121" s="155"/>
    </row>
    <row r="122" s="144" customFormat="1" ht="14.5" customHeight="1">
      <c r="I122" t="s" s="152">
        <v>350</v>
      </c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>
        <v>8.64671441402632</v>
      </c>
      <c r="Y122" s="155">
        <v>8.61239143620787</v>
      </c>
      <c r="Z122" s="155">
        <v>8.53885864823445</v>
      </c>
      <c r="AA122" s="155">
        <v>8.45670671410228</v>
      </c>
      <c r="AB122" s="155">
        <v>8.350308485955869</v>
      </c>
      <c r="AC122" s="155">
        <v>8.239131515126269</v>
      </c>
      <c r="AD122" s="155">
        <v>8.068298959534401</v>
      </c>
    </row>
    <row r="123" s="144" customFormat="1" ht="14.5" customHeight="1"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</row>
    <row r="124" s="144" customFormat="1" ht="14.5" customHeight="1">
      <c r="H124" t="s" s="151">
        <v>515</v>
      </c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</row>
    <row r="125" s="144" customFormat="1" ht="14.5" customHeight="1">
      <c r="I125" t="s" s="152">
        <v>299</v>
      </c>
      <c r="J125" s="155">
        <v>37.65449881</v>
      </c>
      <c r="K125" s="155">
        <v>37.18623756</v>
      </c>
      <c r="L125" s="155">
        <v>37.25890683</v>
      </c>
      <c r="M125" s="155">
        <v>37.81433522</v>
      </c>
      <c r="N125" s="155">
        <v>38.73628198</v>
      </c>
      <c r="O125" s="155">
        <v>40.18725289</v>
      </c>
      <c r="P125" s="155">
        <v>42.08447848</v>
      </c>
      <c r="Q125" s="155">
        <v>43.48540563</v>
      </c>
      <c r="R125" s="155">
        <v>44.55404163</v>
      </c>
      <c r="S125" s="155">
        <v>44.11935615</v>
      </c>
      <c r="T125" s="155">
        <v>42.41552025</v>
      </c>
      <c r="U125" s="155">
        <v>42.75675494</v>
      </c>
      <c r="V125" s="155">
        <v>43.63047882</v>
      </c>
      <c r="W125" s="155">
        <v>45.7975884</v>
      </c>
      <c r="X125" s="155">
        <v>46.19594956</v>
      </c>
      <c r="Y125" s="155"/>
      <c r="Z125" s="155"/>
      <c r="AA125" s="155"/>
      <c r="AB125" s="155"/>
      <c r="AC125" s="155"/>
      <c r="AD125" s="155"/>
    </row>
    <row r="126" s="144" customFormat="1" ht="14.5" customHeight="1">
      <c r="I126" t="s" s="152">
        <v>350</v>
      </c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>
        <v>47.3311011271661</v>
      </c>
      <c r="Y126" s="155">
        <v>48.1181561170968</v>
      </c>
      <c r="Z126" s="155">
        <v>48.8160188743778</v>
      </c>
      <c r="AA126" s="155">
        <v>49.4958718376722</v>
      </c>
      <c r="AB126" s="155">
        <v>50.093585816077</v>
      </c>
      <c r="AC126" s="155">
        <v>50.7548012566937</v>
      </c>
      <c r="AD126" s="155">
        <v>51.3196806469491</v>
      </c>
    </row>
    <row r="127" s="144" customFormat="1" ht="14.5" customHeight="1"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</row>
    <row r="128" s="144" customFormat="1" ht="14.5" customHeight="1">
      <c r="H128" t="s" s="151">
        <v>516</v>
      </c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</row>
    <row r="129" s="144" customFormat="1" ht="14.5" customHeight="1">
      <c r="I129" t="s" s="152">
        <v>299</v>
      </c>
      <c r="J129" s="155">
        <v>235.79035</v>
      </c>
      <c r="K129" s="155">
        <v>234.869045</v>
      </c>
      <c r="L129" s="155">
        <v>230.041761</v>
      </c>
      <c r="M129" s="155">
        <v>224.810401</v>
      </c>
      <c r="N129" s="155">
        <v>224.408678</v>
      </c>
      <c r="O129" s="155">
        <v>223.982956</v>
      </c>
      <c r="P129" s="155">
        <v>218.83562</v>
      </c>
      <c r="Q129" s="155">
        <v>222.603632</v>
      </c>
      <c r="R129" s="155">
        <v>219.249148</v>
      </c>
      <c r="S129" s="155">
        <v>216.077649</v>
      </c>
      <c r="T129" s="155">
        <v>202.026021</v>
      </c>
      <c r="U129" s="155">
        <v>207.080795</v>
      </c>
      <c r="V129" s="155">
        <v>197.014217</v>
      </c>
      <c r="W129" s="155">
        <v>191.928183</v>
      </c>
      <c r="X129" s="155">
        <v>189.131042</v>
      </c>
      <c r="Y129" s="155"/>
      <c r="Z129" s="155"/>
      <c r="AA129" s="155"/>
      <c r="AB129" s="155"/>
      <c r="AC129" s="155"/>
      <c r="AD129" s="155"/>
    </row>
    <row r="130" s="144" customFormat="1" ht="14.5" customHeight="1">
      <c r="I130" t="s" s="152">
        <v>350</v>
      </c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>
        <v>187.855598864147</v>
      </c>
      <c r="Y130" s="155">
        <v>184.084706766887</v>
      </c>
      <c r="Z130" s="155">
        <v>179.921744284888</v>
      </c>
      <c r="AA130" s="155">
        <v>175.758107841760</v>
      </c>
      <c r="AB130" s="155">
        <v>171.491782915985</v>
      </c>
      <c r="AC130" s="155">
        <v>167.006326115052</v>
      </c>
      <c r="AD130" s="155">
        <v>161.761690380176</v>
      </c>
    </row>
    <row r="132" s="144" customFormat="1" ht="14.5" customHeight="1">
      <c r="H132" t="s" s="151">
        <v>517</v>
      </c>
      <c r="J132" s="164">
        <v>40147</v>
      </c>
      <c r="K132" s="164">
        <v>40178</v>
      </c>
      <c r="L132" s="164">
        <v>40209</v>
      </c>
      <c r="M132" s="164">
        <v>40237</v>
      </c>
      <c r="N132" s="164">
        <v>40268</v>
      </c>
      <c r="O132" s="164">
        <v>40298</v>
      </c>
      <c r="P132" s="164">
        <v>40329</v>
      </c>
      <c r="Q132" s="164">
        <v>40359</v>
      </c>
      <c r="R132" s="164">
        <v>40390</v>
      </c>
      <c r="S132" s="164">
        <v>40421</v>
      </c>
      <c r="T132" s="164">
        <v>40451</v>
      </c>
      <c r="U132" s="164">
        <v>40482</v>
      </c>
      <c r="V132" s="164">
        <v>40512</v>
      </c>
      <c r="W132" s="164">
        <v>40543</v>
      </c>
      <c r="X132" s="164">
        <v>40574</v>
      </c>
      <c r="Y132" s="164">
        <v>40602</v>
      </c>
      <c r="Z132" s="164">
        <v>40633</v>
      </c>
      <c r="AA132" s="164">
        <v>40663</v>
      </c>
      <c r="AB132" s="164">
        <v>40694</v>
      </c>
      <c r="AC132" s="164">
        <v>40724</v>
      </c>
      <c r="AD132" s="164">
        <v>40755</v>
      </c>
      <c r="AE132" s="164">
        <v>40786</v>
      </c>
      <c r="AF132" s="164">
        <v>40816</v>
      </c>
      <c r="AG132" s="164">
        <v>40847</v>
      </c>
      <c r="AH132" s="164">
        <v>40877</v>
      </c>
      <c r="AI132" s="164">
        <v>40908</v>
      </c>
      <c r="AJ132" s="164">
        <v>40939</v>
      </c>
      <c r="AK132" s="164">
        <v>40968</v>
      </c>
      <c r="AL132" s="164">
        <v>40999</v>
      </c>
      <c r="AM132" s="164">
        <v>41029</v>
      </c>
      <c r="AN132" s="164">
        <v>41060</v>
      </c>
      <c r="AO132" s="164">
        <v>41090</v>
      </c>
      <c r="AP132" s="164">
        <v>41121</v>
      </c>
      <c r="AQ132" s="164">
        <v>41152</v>
      </c>
      <c r="AR132" s="164">
        <v>41182</v>
      </c>
      <c r="AS132" s="164">
        <v>41213</v>
      </c>
      <c r="AT132" s="164">
        <v>41243</v>
      </c>
      <c r="AU132" s="164">
        <v>41274</v>
      </c>
      <c r="AV132" s="164">
        <v>41305</v>
      </c>
      <c r="AW132" s="164">
        <v>41333</v>
      </c>
      <c r="AX132" s="164">
        <v>41364</v>
      </c>
      <c r="AY132" s="164">
        <v>41394</v>
      </c>
      <c r="AZ132" s="164">
        <v>41425</v>
      </c>
      <c r="BA132" s="164">
        <v>41455</v>
      </c>
      <c r="BB132" s="164">
        <v>41486</v>
      </c>
      <c r="BC132" s="164">
        <v>41517</v>
      </c>
      <c r="BD132" s="164">
        <v>41547</v>
      </c>
      <c r="BE132" s="164">
        <v>41578</v>
      </c>
      <c r="BF132" s="164">
        <v>41608</v>
      </c>
      <c r="BG132" s="164">
        <v>41639</v>
      </c>
      <c r="BH132" s="164">
        <v>41670</v>
      </c>
      <c r="BI132" s="164">
        <v>41698</v>
      </c>
      <c r="BJ132" s="164">
        <v>41729</v>
      </c>
      <c r="BK132" s="164">
        <v>41759</v>
      </c>
      <c r="BL132" s="164">
        <v>41790</v>
      </c>
      <c r="BM132" s="164">
        <v>41820</v>
      </c>
      <c r="BN132" s="164">
        <v>41851</v>
      </c>
      <c r="BO132" s="164">
        <v>41882</v>
      </c>
      <c r="BP132" s="164">
        <v>41912</v>
      </c>
      <c r="BQ132" s="164">
        <v>41943</v>
      </c>
      <c r="BR132" s="164">
        <v>41973</v>
      </c>
      <c r="BS132" s="164">
        <v>42004</v>
      </c>
      <c r="BT132" s="164">
        <v>42035</v>
      </c>
      <c r="BU132" s="164">
        <v>42063</v>
      </c>
      <c r="BV132" s="164">
        <v>42094</v>
      </c>
      <c r="BW132" s="164">
        <v>42124</v>
      </c>
      <c r="BX132" s="164">
        <v>42155</v>
      </c>
      <c r="BY132" s="164">
        <v>42185</v>
      </c>
      <c r="BZ132" s="164">
        <v>42216</v>
      </c>
      <c r="CA132" s="164">
        <v>42247</v>
      </c>
      <c r="CB132" s="164">
        <v>42277</v>
      </c>
      <c r="CC132" s="164">
        <v>42308</v>
      </c>
      <c r="CD132" s="164">
        <v>42338</v>
      </c>
      <c r="CE132" s="164">
        <v>42369</v>
      </c>
      <c r="CF132" s="164">
        <v>42400</v>
      </c>
      <c r="CG132" s="164">
        <v>42429</v>
      </c>
      <c r="CH132" s="164">
        <v>42460</v>
      </c>
      <c r="CI132" s="164">
        <v>42490</v>
      </c>
      <c r="CJ132" s="164">
        <v>42521</v>
      </c>
      <c r="CK132" s="164">
        <v>42551</v>
      </c>
      <c r="CL132" s="164">
        <v>42582</v>
      </c>
      <c r="CM132" s="164">
        <v>42613</v>
      </c>
      <c r="CN132" s="164">
        <v>42643</v>
      </c>
      <c r="CO132" s="164">
        <v>42674</v>
      </c>
      <c r="CP132" s="164">
        <v>42704</v>
      </c>
      <c r="CQ132" s="164">
        <v>42735</v>
      </c>
      <c r="CR132" s="164">
        <v>42766</v>
      </c>
      <c r="CS132" s="164">
        <v>42794</v>
      </c>
      <c r="CT132" s="164">
        <v>42825</v>
      </c>
      <c r="CU132" s="164">
        <v>42855</v>
      </c>
      <c r="CV132" s="164">
        <v>42886</v>
      </c>
      <c r="CW132" s="164">
        <v>42916</v>
      </c>
      <c r="CX132" s="164">
        <v>42947</v>
      </c>
      <c r="CY132" s="164">
        <v>42978</v>
      </c>
      <c r="CZ132" s="164">
        <v>43008</v>
      </c>
      <c r="DA132" s="164">
        <v>43039</v>
      </c>
      <c r="DB132" s="164">
        <v>43069</v>
      </c>
      <c r="DC132" s="164">
        <v>43100</v>
      </c>
      <c r="DD132" s="164">
        <v>43131</v>
      </c>
      <c r="DE132" s="164">
        <v>43159</v>
      </c>
      <c r="DF132" s="164">
        <v>43190</v>
      </c>
      <c r="DG132" s="164">
        <v>43220</v>
      </c>
      <c r="DH132" s="164">
        <v>43251</v>
      </c>
      <c r="DI132" s="164">
        <v>43281</v>
      </c>
      <c r="DJ132" s="164">
        <v>43312</v>
      </c>
      <c r="DK132" s="164">
        <v>43343</v>
      </c>
      <c r="DL132" s="164">
        <v>43373</v>
      </c>
      <c r="DM132" s="164">
        <v>43404</v>
      </c>
      <c r="DN132" s="164">
        <v>43434</v>
      </c>
      <c r="DO132" s="164">
        <v>43465</v>
      </c>
      <c r="DP132" s="164">
        <v>43496</v>
      </c>
      <c r="DQ132" s="164">
        <v>43524</v>
      </c>
      <c r="DR132" s="164">
        <v>43555</v>
      </c>
      <c r="DS132" s="164">
        <v>43585</v>
      </c>
      <c r="DT132" s="164">
        <v>43616</v>
      </c>
      <c r="DU132" s="164">
        <v>43646</v>
      </c>
      <c r="DV132" s="164">
        <v>43677</v>
      </c>
      <c r="DW132" s="164">
        <v>43708</v>
      </c>
      <c r="DX132" s="164">
        <v>43738</v>
      </c>
      <c r="DY132" s="164">
        <v>43769</v>
      </c>
      <c r="DZ132" s="164">
        <v>43799</v>
      </c>
      <c r="EA132" s="164">
        <v>43830</v>
      </c>
      <c r="EB132" s="164">
        <v>43861</v>
      </c>
      <c r="EC132" s="164">
        <v>43890</v>
      </c>
      <c r="ED132" s="164">
        <v>43921</v>
      </c>
      <c r="EE132" s="164">
        <v>43951</v>
      </c>
      <c r="EF132" s="164">
        <v>43982</v>
      </c>
      <c r="EG132" s="164">
        <v>44012</v>
      </c>
      <c r="EH132" s="164">
        <v>44043</v>
      </c>
      <c r="EI132" s="164">
        <v>44074</v>
      </c>
      <c r="EJ132" s="164">
        <v>44104</v>
      </c>
      <c r="EK132" s="164">
        <v>44135</v>
      </c>
      <c r="EL132" s="164">
        <v>44165</v>
      </c>
      <c r="EM132" s="164">
        <v>44196</v>
      </c>
      <c r="EN132" s="164">
        <v>44227</v>
      </c>
      <c r="EO132" s="164">
        <v>44255</v>
      </c>
      <c r="EP132" s="164">
        <v>44286</v>
      </c>
      <c r="EQ132" s="164">
        <v>44316</v>
      </c>
      <c r="ER132" s="164">
        <v>44347</v>
      </c>
      <c r="ES132" s="164">
        <v>44377</v>
      </c>
      <c r="ET132" s="164">
        <v>44408</v>
      </c>
      <c r="EU132" s="164">
        <v>44439</v>
      </c>
      <c r="EV132" s="164">
        <v>44469</v>
      </c>
      <c r="EW132" s="164">
        <v>44500</v>
      </c>
      <c r="EX132" s="164">
        <v>44530</v>
      </c>
      <c r="EY132" s="164">
        <v>44561</v>
      </c>
      <c r="EZ132" s="164">
        <v>44592</v>
      </c>
      <c r="FA132" s="164">
        <v>44620</v>
      </c>
      <c r="FB132" s="164">
        <v>44651</v>
      </c>
      <c r="FC132" s="164">
        <v>44681</v>
      </c>
      <c r="FD132" s="164">
        <v>44712</v>
      </c>
      <c r="FE132" s="164">
        <v>44742</v>
      </c>
      <c r="FF132" s="164">
        <v>44773</v>
      </c>
      <c r="FG132" s="164">
        <v>44804</v>
      </c>
      <c r="FH132" s="164">
        <v>44834</v>
      </c>
      <c r="FI132" s="164">
        <v>44865</v>
      </c>
      <c r="FJ132" s="164">
        <v>44895</v>
      </c>
      <c r="FK132" s="164">
        <v>44926</v>
      </c>
      <c r="FL132" s="164">
        <v>44957</v>
      </c>
      <c r="FM132" s="164">
        <v>44985</v>
      </c>
      <c r="FN132" s="164">
        <v>45016</v>
      </c>
      <c r="FO132" s="164">
        <v>45046</v>
      </c>
      <c r="FP132" s="164">
        <v>45077</v>
      </c>
      <c r="FQ132" s="164">
        <v>45107</v>
      </c>
      <c r="FR132" s="164">
        <v>45138</v>
      </c>
      <c r="FS132" s="164">
        <v>45169</v>
      </c>
      <c r="FT132" s="164">
        <v>45199</v>
      </c>
      <c r="FU132" s="164">
        <v>45230</v>
      </c>
      <c r="FV132" s="164">
        <v>45260</v>
      </c>
      <c r="FW132" s="164">
        <v>45291</v>
      </c>
      <c r="FX132" s="164">
        <v>45322</v>
      </c>
      <c r="FY132" s="164">
        <v>45351</v>
      </c>
      <c r="FZ132" s="164">
        <v>45382</v>
      </c>
      <c r="GA132" s="164">
        <v>45412</v>
      </c>
      <c r="GB132" s="164">
        <v>45443</v>
      </c>
      <c r="GC132" s="164">
        <v>45473</v>
      </c>
      <c r="GD132" s="164">
        <v>45504</v>
      </c>
      <c r="GE132" s="164">
        <v>45535</v>
      </c>
      <c r="GF132" s="164">
        <v>45565</v>
      </c>
      <c r="GG132" s="164">
        <v>45596</v>
      </c>
      <c r="GH132" s="164">
        <v>45626</v>
      </c>
      <c r="GI132" s="164">
        <v>45657</v>
      </c>
      <c r="GJ132" s="164">
        <v>45688</v>
      </c>
      <c r="GK132" s="164">
        <v>45716</v>
      </c>
      <c r="GL132" s="164">
        <v>45747</v>
      </c>
      <c r="GM132" s="164">
        <v>45777</v>
      </c>
      <c r="GN132" s="164">
        <v>45808</v>
      </c>
      <c r="GO132" s="164">
        <v>45838</v>
      </c>
      <c r="GP132" s="164">
        <v>45869</v>
      </c>
      <c r="GQ132" s="164">
        <v>45900</v>
      </c>
      <c r="GR132" s="164">
        <v>45930</v>
      </c>
      <c r="GS132" s="164">
        <v>45961</v>
      </c>
      <c r="GT132" s="164">
        <v>45991</v>
      </c>
      <c r="GU132" s="164">
        <v>46022</v>
      </c>
      <c r="GV132" s="164">
        <v>46053</v>
      </c>
      <c r="GW132" s="164">
        <v>46081</v>
      </c>
      <c r="GX132" s="164">
        <v>46112</v>
      </c>
      <c r="GY132" s="164">
        <v>46142</v>
      </c>
      <c r="GZ132" s="164">
        <v>46173</v>
      </c>
      <c r="HA132" s="164">
        <v>46203</v>
      </c>
      <c r="HB132" s="164">
        <v>46234</v>
      </c>
      <c r="HC132" s="164">
        <v>46265</v>
      </c>
      <c r="HD132" s="164">
        <v>46295</v>
      </c>
      <c r="HE132" s="164">
        <v>46326</v>
      </c>
      <c r="HF132" s="164">
        <v>46356</v>
      </c>
      <c r="HG132" s="164">
        <v>46387</v>
      </c>
      <c r="HH132" s="164">
        <v>46418</v>
      </c>
      <c r="HI132" s="164">
        <v>46446</v>
      </c>
      <c r="HJ132" s="164">
        <v>46477</v>
      </c>
      <c r="HK132" s="164">
        <v>46507</v>
      </c>
      <c r="HL132" s="164">
        <v>46538</v>
      </c>
      <c r="HM132" s="164">
        <v>46568</v>
      </c>
      <c r="HN132" s="164">
        <v>46599</v>
      </c>
      <c r="HO132" s="164">
        <v>46630</v>
      </c>
      <c r="HP132" s="164">
        <v>46660</v>
      </c>
      <c r="HQ132" s="164">
        <v>46691</v>
      </c>
      <c r="HR132" s="164">
        <v>46721</v>
      </c>
      <c r="HS132" s="164">
        <v>46752</v>
      </c>
      <c r="HT132" s="164">
        <v>46783</v>
      </c>
      <c r="HU132" s="164">
        <v>46812</v>
      </c>
      <c r="HV132" s="164">
        <v>46843</v>
      </c>
      <c r="HW132" s="164">
        <v>46873</v>
      </c>
      <c r="HX132" s="164">
        <v>46904</v>
      </c>
      <c r="HY132" s="164">
        <v>46934</v>
      </c>
      <c r="HZ132" s="164">
        <v>46965</v>
      </c>
      <c r="IA132" s="164">
        <v>46996</v>
      </c>
      <c r="IB132" s="164">
        <v>47026</v>
      </c>
      <c r="IC132" s="164">
        <v>47057</v>
      </c>
      <c r="ID132" s="164">
        <v>47087</v>
      </c>
      <c r="IE132" s="164">
        <v>47118</v>
      </c>
      <c r="IF132" s="164">
        <v>47149</v>
      </c>
      <c r="IG132" s="164">
        <v>47177</v>
      </c>
      <c r="IH132" s="164">
        <v>47208</v>
      </c>
      <c r="II132" s="164">
        <v>47238</v>
      </c>
      <c r="IJ132" s="164">
        <v>47269</v>
      </c>
      <c r="IK132" s="164">
        <v>47299</v>
      </c>
      <c r="IL132" s="164">
        <v>47330</v>
      </c>
      <c r="IM132" s="164">
        <v>47361</v>
      </c>
      <c r="IN132" s="164">
        <v>47391</v>
      </c>
      <c r="IO132" s="164">
        <v>47422</v>
      </c>
      <c r="IP132" s="164">
        <v>47452</v>
      </c>
      <c r="IQ132" s="164">
        <v>47483</v>
      </c>
      <c r="IR132" s="164">
        <v>47514</v>
      </c>
      <c r="IS132" s="164">
        <v>47542</v>
      </c>
      <c r="IT132" s="164">
        <v>47573</v>
      </c>
      <c r="IU132" s="164">
        <v>47603</v>
      </c>
      <c r="IV132" s="164">
        <v>47634</v>
      </c>
      <c r="IW132" s="164">
        <v>47664</v>
      </c>
      <c r="IX132" s="164">
        <v>47695</v>
      </c>
      <c r="IY132" s="164">
        <v>47726</v>
      </c>
      <c r="IZ132" s="164">
        <v>47756</v>
      </c>
      <c r="JA132" s="164">
        <v>47787</v>
      </c>
      <c r="JB132" s="164">
        <v>47817</v>
      </c>
      <c r="JC132" s="164">
        <v>47848</v>
      </c>
      <c r="JD132" s="172"/>
      <c r="JE132" s="172"/>
      <c r="JF132" s="172"/>
      <c r="JG132" s="172"/>
      <c r="JH132" s="172"/>
    </row>
    <row r="133" s="144" customFormat="1" ht="14.5" customHeight="1">
      <c r="I133" t="s" s="152">
        <v>299</v>
      </c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  <c r="AQ133" s="173"/>
      <c r="AR133" s="173"/>
      <c r="AS133" s="173"/>
      <c r="AT133" s="173"/>
      <c r="AU133" s="173"/>
      <c r="AV133" s="173"/>
      <c r="AW133" s="173"/>
      <c r="AX133" s="173"/>
      <c r="AY133" s="173"/>
      <c r="AZ133" s="173"/>
      <c r="BA133" s="173"/>
      <c r="BB133" s="173"/>
      <c r="BC133" s="173"/>
      <c r="BD133" s="173"/>
      <c r="BE133" s="173"/>
      <c r="BF133" s="173"/>
      <c r="BG133" s="173"/>
      <c r="BH133" s="173"/>
      <c r="BI133" s="173"/>
      <c r="BJ133" s="173"/>
      <c r="BK133" s="173"/>
      <c r="BL133" s="173"/>
      <c r="BM133" s="173"/>
      <c r="BN133" s="173"/>
      <c r="BO133" s="173"/>
      <c r="BP133" s="173"/>
      <c r="BQ133" s="173"/>
      <c r="BR133" s="173"/>
      <c r="BS133" s="173"/>
      <c r="BT133" s="173"/>
      <c r="BU133" s="173"/>
      <c r="BV133" s="173"/>
      <c r="BW133" s="173"/>
      <c r="BX133" s="173"/>
      <c r="BY133" s="173"/>
      <c r="BZ133" s="173"/>
      <c r="CA133" s="173"/>
      <c r="CB133" s="173"/>
      <c r="CC133" s="173"/>
      <c r="CD133" s="173"/>
      <c r="CE133" s="173"/>
      <c r="CF133" s="174">
        <v>0.001809917</v>
      </c>
      <c r="CG133" s="174">
        <v>0.0009856629999999999</v>
      </c>
      <c r="CH133" s="174">
        <v>0.001753384</v>
      </c>
      <c r="CI133" s="174">
        <v>0.002410607</v>
      </c>
      <c r="CJ133" s="174">
        <v>0.002331876</v>
      </c>
      <c r="CK133" s="174">
        <v>0.005660159</v>
      </c>
      <c r="CL133" s="174">
        <v>0.004372768</v>
      </c>
      <c r="CM133" s="174">
        <v>0.003083802</v>
      </c>
      <c r="CN133" s="174">
        <v>0.002739212</v>
      </c>
      <c r="CO133" s="174">
        <v>0.003782284</v>
      </c>
      <c r="CP133" s="174">
        <v>0.006786324</v>
      </c>
      <c r="CQ133" s="174">
        <v>0.006343598</v>
      </c>
      <c r="CR133" s="174">
        <v>0.006196518</v>
      </c>
      <c r="CS133" s="174">
        <v>0.007820176999999999</v>
      </c>
      <c r="CT133" s="174">
        <v>0.005079321</v>
      </c>
      <c r="CU133" s="174">
        <v>0.006097301</v>
      </c>
      <c r="CV133" s="174">
        <v>0.008136200999999999</v>
      </c>
      <c r="CW133" s="174">
        <v>0.007751938</v>
      </c>
      <c r="CX133" s="174">
        <v>0.008765273000000001</v>
      </c>
      <c r="CY133" s="174">
        <v>0.009588451</v>
      </c>
      <c r="CZ133" s="174">
        <v>0.009174956999999999</v>
      </c>
      <c r="DA133" s="174">
        <v>0.012357604</v>
      </c>
      <c r="DB133" s="174">
        <v>0.013010469</v>
      </c>
      <c r="DC133" s="174">
        <v>0.011242011</v>
      </c>
      <c r="DD133" s="174">
        <v>0.011879199</v>
      </c>
      <c r="DE133" s="174">
        <v>0.008510459999999999</v>
      </c>
      <c r="DF133" s="174">
        <v>0.008975146</v>
      </c>
      <c r="DG133" s="174">
        <v>0.013917334</v>
      </c>
      <c r="DH133" s="174">
        <v>0.015655858</v>
      </c>
      <c r="DI133" s="174">
        <v>0.014895445</v>
      </c>
      <c r="DJ133" s="174">
        <v>0.015183723</v>
      </c>
      <c r="DK133" s="174">
        <v>0.014593649</v>
      </c>
      <c r="DL133" s="174">
        <v>0.01537621</v>
      </c>
      <c r="DM133" s="174">
        <v>0.018423499</v>
      </c>
      <c r="DN133" s="174">
        <v>0.014893452</v>
      </c>
      <c r="DO133" s="174">
        <v>0.013476849</v>
      </c>
      <c r="DP133" s="174">
        <v>0.013839216</v>
      </c>
      <c r="DQ133" s="174">
        <v>0.015873016</v>
      </c>
      <c r="DR133" s="174">
        <v>0.013978282</v>
      </c>
      <c r="DS133" s="174">
        <v>0.017053049</v>
      </c>
      <c r="DT133" s="174">
        <v>0.017115908</v>
      </c>
      <c r="DU133" s="174">
        <v>0.020217975</v>
      </c>
      <c r="DV133" s="174">
        <v>0.017246924</v>
      </c>
      <c r="DW133" s="174">
        <v>0.018628349</v>
      </c>
      <c r="DX133" s="174">
        <v>0.031294073</v>
      </c>
      <c r="DY133" s="174">
        <v>0.016461366</v>
      </c>
      <c r="DZ133" s="174">
        <v>0.015726934</v>
      </c>
      <c r="EA133" s="174">
        <v>0.017636379</v>
      </c>
      <c r="EB133" s="174">
        <v>0.017130964</v>
      </c>
      <c r="EC133" s="174">
        <v>0.01691219</v>
      </c>
      <c r="ED133" s="174">
        <v>0.02120516</v>
      </c>
      <c r="EE133" s="174">
        <v>0.017209588</v>
      </c>
      <c r="EF133" s="174">
        <v>0.011568052</v>
      </c>
      <c r="EG133" s="174">
        <v>0.014788673</v>
      </c>
      <c r="EH133" s="174">
        <v>0.0132774</v>
      </c>
      <c r="EI133" s="174">
        <v>0.016315603</v>
      </c>
      <c r="EJ133" s="174">
        <v>0.022071862</v>
      </c>
      <c r="EK133" s="174">
        <v>0.013769284</v>
      </c>
      <c r="EL133" s="174">
        <v>0.019539265</v>
      </c>
      <c r="EM133" s="174">
        <v>0.022057576</v>
      </c>
      <c r="EN133" s="174">
        <v>0.020399362</v>
      </c>
      <c r="EO133" s="174">
        <v>0.017497324</v>
      </c>
      <c r="EP133" s="174">
        <v>0.026320801</v>
      </c>
      <c r="EQ133" s="174">
        <v>0.018029314</v>
      </c>
      <c r="ER133" s="174">
        <v>0.019606315</v>
      </c>
      <c r="ES133" s="174">
        <v>0.01575975</v>
      </c>
      <c r="ET133" s="174">
        <v>0.046189541</v>
      </c>
      <c r="EU133" s="174">
        <v>0.035553621</v>
      </c>
      <c r="EV133" s="174">
        <v>0.070094643</v>
      </c>
      <c r="EW133" s="174">
        <v>0.030034325</v>
      </c>
      <c r="EX133" s="174">
        <v>0.043586096</v>
      </c>
      <c r="EY133" s="174">
        <v>0.061631586</v>
      </c>
      <c r="EZ133" s="174">
        <v>0.028750053</v>
      </c>
      <c r="FA133" s="174">
        <v>0.043833262</v>
      </c>
      <c r="FB133" s="174">
        <v>0.049921595</v>
      </c>
      <c r="FC133" s="174">
        <v>0.055212014</v>
      </c>
      <c r="FD133" s="174">
        <v>0.052628913</v>
      </c>
      <c r="FE133" s="174">
        <v>0.048292914</v>
      </c>
      <c r="FF133" s="174">
        <v>0.050406418</v>
      </c>
      <c r="FG133" s="174">
        <v>0.129614623</v>
      </c>
      <c r="FH133" s="174">
        <v>0.120594032</v>
      </c>
      <c r="FI133" s="174">
        <v>0.06209044</v>
      </c>
      <c r="FJ133" s="174">
        <v>0.124489521</v>
      </c>
      <c r="FK133" s="174">
        <v>0.132530768</v>
      </c>
      <c r="FL133" s="174">
        <v>0.07386774</v>
      </c>
      <c r="FM133" s="174">
        <v>0.055431329</v>
      </c>
      <c r="FN133" s="174">
        <v>0.121665479</v>
      </c>
      <c r="FO133" s="174">
        <v>0.07258695900000001</v>
      </c>
      <c r="FP133" s="174">
        <v>0.067036401</v>
      </c>
      <c r="FQ133" s="174">
        <v>0.072475973</v>
      </c>
      <c r="FR133" s="174">
        <v>0.090007378</v>
      </c>
      <c r="FS133" s="174">
        <v>0.069846018</v>
      </c>
      <c r="FT133" s="174">
        <v>0.131367986</v>
      </c>
      <c r="FU133" s="174">
        <v>0.117461746</v>
      </c>
      <c r="FV133" s="174">
        <v>0.135721857</v>
      </c>
      <c r="FW133" s="174">
        <v>0.20090151</v>
      </c>
      <c r="FX133" s="174">
        <v>0.013814095</v>
      </c>
      <c r="FY133" s="174">
        <v>0.026465442</v>
      </c>
      <c r="FZ133" s="174">
        <v>0.029807361</v>
      </c>
      <c r="GA133" s="174">
        <v>0.020823928</v>
      </c>
      <c r="GB133" s="174">
        <v>0.027416951</v>
      </c>
      <c r="GC133" s="174">
        <v>0.036591833</v>
      </c>
      <c r="GD133" s="174">
        <v>0.034672235</v>
      </c>
      <c r="GE133" s="174">
        <v>0.03682561</v>
      </c>
      <c r="GF133" s="174">
        <v>0.051066788</v>
      </c>
      <c r="GG133" s="174">
        <v>0.037532687</v>
      </c>
      <c r="GH133" s="174">
        <v>0.041724767</v>
      </c>
      <c r="GI133" s="174">
        <v>0.056306306</v>
      </c>
      <c r="GJ133" s="174">
        <v>0.039955666</v>
      </c>
      <c r="GK133" s="174">
        <v>0.042659212</v>
      </c>
      <c r="GL133" s="174">
        <v>0.039796293</v>
      </c>
      <c r="GM133" s="174">
        <v>0.03988604</v>
      </c>
      <c r="GN133" s="174">
        <v>0.036672837</v>
      </c>
      <c r="GO133" s="174">
        <v>0.06455641199999999</v>
      </c>
      <c r="GP133" s="174">
        <v>0.03922578</v>
      </c>
      <c r="GQ133" s="174">
        <v>0.034389428</v>
      </c>
      <c r="GR133" s="174">
        <v>0.039221355</v>
      </c>
      <c r="GS133" s="174">
        <v>0.034421678</v>
      </c>
      <c r="GT133" s="174">
        <v>0.042225435</v>
      </c>
      <c r="GU133" s="174">
        <v>0.049289945</v>
      </c>
      <c r="GV133" s="174">
        <v>0.04907148</v>
      </c>
      <c r="GW133" s="174">
        <v>0.049540528</v>
      </c>
      <c r="GX133" s="174">
        <v>0.130108932</v>
      </c>
      <c r="GY133" s="174">
        <v>0.079699612</v>
      </c>
    </row>
    <row r="134" s="144" customFormat="1" ht="14.5" customHeight="1">
      <c r="I134" t="s" s="152">
        <v>350</v>
      </c>
      <c r="GN134" s="144">
        <v>0.0620205954224328</v>
      </c>
      <c r="GZ134" s="144">
        <v>0.0824563993372442</v>
      </c>
      <c r="HL134" s="144">
        <v>0.106696838391755</v>
      </c>
      <c r="HX134" s="144">
        <v>0.13251747767103</v>
      </c>
      <c r="IJ134" s="144">
        <v>0.159329569240164</v>
      </c>
      <c r="IV134" s="144">
        <v>0.190419893738873</v>
      </c>
    </row>
    <row r="136" s="144" customFormat="1" ht="14.5" customHeight="1">
      <c r="H136" t="s" s="151">
        <v>518</v>
      </c>
      <c r="J136" s="164">
        <v>40421</v>
      </c>
      <c r="K136" s="164">
        <v>40451</v>
      </c>
      <c r="L136" s="164">
        <v>40482</v>
      </c>
      <c r="M136" s="164">
        <v>40512</v>
      </c>
      <c r="N136" s="164">
        <v>40543</v>
      </c>
      <c r="O136" s="164">
        <v>40574</v>
      </c>
      <c r="P136" s="164">
        <v>40602</v>
      </c>
      <c r="Q136" s="164">
        <v>40633</v>
      </c>
      <c r="R136" s="164">
        <v>40663</v>
      </c>
      <c r="S136" s="164">
        <v>40694</v>
      </c>
      <c r="T136" s="164">
        <v>40724</v>
      </c>
      <c r="U136" s="164">
        <v>40755</v>
      </c>
      <c r="V136" s="164">
        <v>40786</v>
      </c>
      <c r="W136" s="164">
        <v>40816</v>
      </c>
      <c r="X136" s="164">
        <v>40847</v>
      </c>
      <c r="Y136" s="164">
        <v>40877</v>
      </c>
      <c r="Z136" s="164">
        <v>40908</v>
      </c>
      <c r="AA136" s="164">
        <v>40939</v>
      </c>
      <c r="AB136" s="164">
        <v>40968</v>
      </c>
      <c r="AC136" s="164">
        <v>40999</v>
      </c>
      <c r="AD136" s="164">
        <v>41029</v>
      </c>
      <c r="AE136" s="164">
        <v>41060</v>
      </c>
      <c r="AF136" s="164">
        <v>41090</v>
      </c>
      <c r="AG136" s="164">
        <v>41121</v>
      </c>
      <c r="AH136" s="164">
        <v>41152</v>
      </c>
      <c r="AI136" s="164">
        <v>41182</v>
      </c>
      <c r="AJ136" s="164">
        <v>41213</v>
      </c>
      <c r="AK136" s="164">
        <v>41243</v>
      </c>
      <c r="AL136" s="164">
        <v>41274</v>
      </c>
      <c r="AM136" s="164">
        <v>41305</v>
      </c>
      <c r="AN136" s="164">
        <v>41333</v>
      </c>
      <c r="AO136" s="164">
        <v>41364</v>
      </c>
      <c r="AP136" s="164">
        <v>41394</v>
      </c>
      <c r="AQ136" s="164">
        <v>41425</v>
      </c>
      <c r="AR136" s="164">
        <v>41455</v>
      </c>
      <c r="AS136" s="164">
        <v>41486</v>
      </c>
      <c r="AT136" s="164">
        <v>41517</v>
      </c>
      <c r="AU136" s="164">
        <v>41547</v>
      </c>
      <c r="AV136" s="164">
        <v>41578</v>
      </c>
      <c r="AW136" s="164">
        <v>41608</v>
      </c>
      <c r="AX136" s="164">
        <v>41639</v>
      </c>
      <c r="AY136" s="164">
        <v>41670</v>
      </c>
      <c r="AZ136" s="164">
        <v>41698</v>
      </c>
      <c r="BA136" s="164">
        <v>41729</v>
      </c>
      <c r="BB136" s="164">
        <v>41759</v>
      </c>
      <c r="BC136" s="164">
        <v>41790</v>
      </c>
      <c r="BD136" s="164">
        <v>41820</v>
      </c>
      <c r="BE136" s="164">
        <v>41851</v>
      </c>
      <c r="BF136" s="164">
        <v>41882</v>
      </c>
      <c r="BG136" s="164">
        <v>41912</v>
      </c>
      <c r="BH136" s="164">
        <v>41943</v>
      </c>
      <c r="BI136" s="164">
        <v>41973</v>
      </c>
      <c r="BJ136" s="164">
        <v>42004</v>
      </c>
      <c r="BK136" s="164">
        <v>42035</v>
      </c>
      <c r="BL136" s="164">
        <v>42063</v>
      </c>
      <c r="BM136" s="164">
        <v>42094</v>
      </c>
      <c r="BN136" s="164">
        <v>42124</v>
      </c>
      <c r="BO136" s="164">
        <v>42155</v>
      </c>
      <c r="BP136" s="164">
        <v>42185</v>
      </c>
      <c r="BQ136" s="164">
        <v>42216</v>
      </c>
      <c r="BR136" s="164">
        <v>42247</v>
      </c>
      <c r="BS136" s="164">
        <v>42277</v>
      </c>
      <c r="BT136" s="164">
        <v>42308</v>
      </c>
      <c r="BU136" s="164">
        <v>42338</v>
      </c>
      <c r="BV136" s="164">
        <v>42369</v>
      </c>
      <c r="BW136" s="164">
        <v>42400</v>
      </c>
      <c r="BX136" s="164">
        <v>42429</v>
      </c>
      <c r="BY136" s="164">
        <v>42460</v>
      </c>
      <c r="BZ136" s="164">
        <v>42490</v>
      </c>
      <c r="CA136" s="164">
        <v>42521</v>
      </c>
      <c r="CB136" s="164">
        <v>42551</v>
      </c>
      <c r="CC136" s="164">
        <v>42582</v>
      </c>
      <c r="CD136" s="164">
        <v>42613</v>
      </c>
      <c r="CE136" s="164">
        <v>42643</v>
      </c>
      <c r="CF136" s="164">
        <v>42674</v>
      </c>
      <c r="CG136" s="164">
        <v>42704</v>
      </c>
      <c r="CH136" s="164">
        <v>42735</v>
      </c>
      <c r="CI136" s="164">
        <v>42766</v>
      </c>
      <c r="CJ136" s="164">
        <v>42794</v>
      </c>
      <c r="CK136" s="164">
        <v>42825</v>
      </c>
      <c r="CL136" s="164">
        <v>42855</v>
      </c>
      <c r="CM136" s="164">
        <v>42886</v>
      </c>
      <c r="CN136" s="164">
        <v>42916</v>
      </c>
      <c r="CO136" s="164">
        <v>42947</v>
      </c>
      <c r="CP136" s="164">
        <v>42978</v>
      </c>
      <c r="CQ136" s="164">
        <v>43008</v>
      </c>
      <c r="CR136" s="164">
        <v>43039</v>
      </c>
      <c r="CS136" s="164">
        <v>43069</v>
      </c>
      <c r="CT136" s="164">
        <v>43100</v>
      </c>
      <c r="CU136" s="164">
        <v>43131</v>
      </c>
      <c r="CV136" s="164">
        <v>43159</v>
      </c>
      <c r="CW136" s="164">
        <v>43190</v>
      </c>
      <c r="CX136" s="164">
        <v>43220</v>
      </c>
      <c r="CY136" s="164">
        <v>43251</v>
      </c>
      <c r="CZ136" s="164">
        <v>43281</v>
      </c>
      <c r="DA136" s="164">
        <v>43312</v>
      </c>
      <c r="DB136" s="164">
        <v>43343</v>
      </c>
      <c r="DC136" s="164">
        <v>43373</v>
      </c>
      <c r="DD136" s="164">
        <v>43404</v>
      </c>
      <c r="DE136" s="164">
        <v>43434</v>
      </c>
      <c r="DF136" s="164">
        <v>43465</v>
      </c>
      <c r="DG136" s="164">
        <v>43496</v>
      </c>
      <c r="DH136" s="164">
        <v>43524</v>
      </c>
      <c r="DI136" s="164">
        <v>43555</v>
      </c>
      <c r="DJ136" s="164">
        <v>43585</v>
      </c>
      <c r="DK136" s="164">
        <v>43616</v>
      </c>
      <c r="DL136" s="164">
        <v>43646</v>
      </c>
      <c r="DM136" s="164">
        <v>43677</v>
      </c>
      <c r="DN136" s="164">
        <v>43708</v>
      </c>
      <c r="DO136" s="164">
        <v>43738</v>
      </c>
      <c r="DP136" s="164">
        <v>43769</v>
      </c>
      <c r="DQ136" s="164">
        <v>43799</v>
      </c>
      <c r="DR136" s="164">
        <v>43830</v>
      </c>
      <c r="DS136" s="164">
        <v>43861</v>
      </c>
      <c r="DT136" s="164">
        <v>43890</v>
      </c>
      <c r="DU136" s="164">
        <v>43921</v>
      </c>
      <c r="DV136" s="164">
        <v>43951</v>
      </c>
      <c r="DW136" s="164">
        <v>43982</v>
      </c>
      <c r="DX136" s="164">
        <v>44012</v>
      </c>
      <c r="DY136" s="164">
        <v>44043</v>
      </c>
      <c r="DZ136" s="164">
        <v>44074</v>
      </c>
      <c r="EA136" s="164">
        <v>44104</v>
      </c>
      <c r="EB136" s="164">
        <v>44135</v>
      </c>
      <c r="EC136" s="164">
        <v>44165</v>
      </c>
      <c r="ED136" s="164">
        <v>44196</v>
      </c>
      <c r="EE136" s="164">
        <v>44227</v>
      </c>
      <c r="EF136" s="164">
        <v>44255</v>
      </c>
      <c r="EG136" s="164">
        <v>44286</v>
      </c>
      <c r="EH136" s="164">
        <v>44316</v>
      </c>
      <c r="EI136" s="164">
        <v>44347</v>
      </c>
      <c r="EJ136" s="164">
        <v>44377</v>
      </c>
      <c r="EK136" s="164">
        <v>44408</v>
      </c>
      <c r="EL136" s="164">
        <v>44439</v>
      </c>
      <c r="EM136" s="164">
        <v>44469</v>
      </c>
      <c r="EN136" s="164">
        <v>44500</v>
      </c>
      <c r="EO136" s="164">
        <v>44530</v>
      </c>
      <c r="EP136" s="164">
        <v>44561</v>
      </c>
      <c r="EQ136" s="164">
        <v>44592</v>
      </c>
      <c r="ER136" s="164">
        <v>44620</v>
      </c>
      <c r="ES136" s="164">
        <v>44651</v>
      </c>
      <c r="ET136" s="164">
        <v>44681</v>
      </c>
      <c r="EU136" s="164">
        <v>44712</v>
      </c>
      <c r="EV136" s="164">
        <v>44742</v>
      </c>
      <c r="EW136" s="164">
        <v>44773</v>
      </c>
      <c r="EX136" s="164">
        <v>44804</v>
      </c>
      <c r="EY136" s="164">
        <v>44834</v>
      </c>
      <c r="EZ136" s="164">
        <v>44865</v>
      </c>
      <c r="FA136" s="164">
        <v>44895</v>
      </c>
      <c r="FB136" s="164">
        <v>44926</v>
      </c>
      <c r="FC136" s="164">
        <v>44957</v>
      </c>
      <c r="FD136" s="164">
        <v>44985</v>
      </c>
      <c r="FE136" s="164">
        <v>45016</v>
      </c>
      <c r="FF136" s="164">
        <v>45046</v>
      </c>
      <c r="FG136" s="164">
        <v>45077</v>
      </c>
      <c r="FH136" s="164">
        <v>45107</v>
      </c>
      <c r="FI136" s="164">
        <v>45138</v>
      </c>
      <c r="FJ136" s="164">
        <v>45169</v>
      </c>
      <c r="FK136" s="164">
        <v>45199</v>
      </c>
      <c r="FL136" s="164">
        <v>45230</v>
      </c>
      <c r="FM136" s="164">
        <v>45260</v>
      </c>
      <c r="FN136" s="164">
        <v>45291</v>
      </c>
      <c r="FO136" s="164">
        <v>45322</v>
      </c>
      <c r="FP136" s="164">
        <v>45351</v>
      </c>
      <c r="FQ136" s="164">
        <v>45382</v>
      </c>
      <c r="FR136" s="164">
        <v>45412</v>
      </c>
      <c r="FS136" s="164">
        <v>45443</v>
      </c>
      <c r="FT136" s="164">
        <v>45473</v>
      </c>
      <c r="FU136" s="164">
        <v>45504</v>
      </c>
      <c r="FV136" s="164">
        <v>45535</v>
      </c>
      <c r="FW136" s="164">
        <v>45565</v>
      </c>
      <c r="FX136" s="164">
        <v>45596</v>
      </c>
      <c r="FY136" s="164">
        <v>45626</v>
      </c>
      <c r="FZ136" s="164">
        <v>45657</v>
      </c>
      <c r="GA136" s="164">
        <v>45688</v>
      </c>
      <c r="GB136" s="164">
        <v>45716</v>
      </c>
      <c r="GC136" s="164">
        <v>45747</v>
      </c>
      <c r="GD136" s="164">
        <v>45777</v>
      </c>
      <c r="GE136" s="164">
        <v>45808</v>
      </c>
      <c r="GF136" s="164">
        <v>45838</v>
      </c>
      <c r="GG136" s="164">
        <v>45869</v>
      </c>
      <c r="GH136" s="164">
        <v>45900</v>
      </c>
      <c r="GI136" s="164">
        <v>45930</v>
      </c>
      <c r="GJ136" s="164">
        <v>45961</v>
      </c>
      <c r="GK136" s="164">
        <v>45991</v>
      </c>
      <c r="GL136" s="164">
        <v>46022</v>
      </c>
      <c r="GM136" s="164">
        <v>46053</v>
      </c>
      <c r="GN136" s="164">
        <v>46081</v>
      </c>
      <c r="GO136" s="164">
        <v>46112</v>
      </c>
      <c r="GP136" s="164">
        <v>46142</v>
      </c>
      <c r="GQ136" s="164">
        <v>46173</v>
      </c>
      <c r="GR136" s="164">
        <v>46203</v>
      </c>
      <c r="GS136" s="164">
        <v>46234</v>
      </c>
      <c r="GT136" s="164">
        <v>46265</v>
      </c>
      <c r="GU136" s="164">
        <v>46295</v>
      </c>
      <c r="GV136" s="164">
        <v>46326</v>
      </c>
      <c r="GW136" s="164">
        <v>46356</v>
      </c>
      <c r="GX136" s="164">
        <v>46387</v>
      </c>
      <c r="GY136" s="164">
        <v>46418</v>
      </c>
      <c r="GZ136" s="164">
        <v>46446</v>
      </c>
      <c r="HA136" s="164">
        <v>46477</v>
      </c>
      <c r="HB136" s="164">
        <v>46507</v>
      </c>
      <c r="HC136" s="164">
        <v>46538</v>
      </c>
      <c r="HD136" s="164">
        <v>46568</v>
      </c>
      <c r="HE136" s="164">
        <v>46599</v>
      </c>
      <c r="HF136" s="164">
        <v>46630</v>
      </c>
      <c r="HG136" s="164">
        <v>46660</v>
      </c>
      <c r="HH136" s="164">
        <v>46691</v>
      </c>
      <c r="HI136" s="164">
        <v>46721</v>
      </c>
      <c r="HJ136" s="164">
        <v>46752</v>
      </c>
      <c r="HK136" s="164">
        <v>46783</v>
      </c>
      <c r="HL136" s="164">
        <v>46812</v>
      </c>
      <c r="HM136" s="164">
        <v>46843</v>
      </c>
      <c r="HN136" s="164">
        <v>46873</v>
      </c>
      <c r="HO136" s="164">
        <v>46904</v>
      </c>
      <c r="HP136" s="164">
        <v>46934</v>
      </c>
      <c r="HQ136" s="164">
        <v>46965</v>
      </c>
      <c r="HR136" s="164">
        <v>46996</v>
      </c>
      <c r="HS136" s="164">
        <v>47026</v>
      </c>
      <c r="HT136" s="164">
        <v>47057</v>
      </c>
      <c r="HU136" s="164">
        <v>47087</v>
      </c>
      <c r="HV136" s="164">
        <v>47118</v>
      </c>
      <c r="HW136" s="164">
        <v>47149</v>
      </c>
      <c r="HX136" s="164">
        <v>47177</v>
      </c>
      <c r="HY136" s="164">
        <v>47208</v>
      </c>
      <c r="HZ136" s="164">
        <v>47238</v>
      </c>
      <c r="IA136" s="164">
        <v>47269</v>
      </c>
      <c r="IB136" s="164">
        <v>47299</v>
      </c>
      <c r="IC136" s="164">
        <v>47330</v>
      </c>
      <c r="ID136" s="164">
        <v>47361</v>
      </c>
      <c r="IE136" s="164">
        <v>47391</v>
      </c>
      <c r="IF136" s="164">
        <v>47422</v>
      </c>
      <c r="IG136" s="164">
        <v>47452</v>
      </c>
      <c r="IH136" s="164">
        <v>47483</v>
      </c>
      <c r="II136" s="164">
        <v>47514</v>
      </c>
      <c r="IJ136" s="164">
        <v>47542</v>
      </c>
      <c r="IK136" s="164">
        <v>47573</v>
      </c>
      <c r="IL136" s="164">
        <v>47603</v>
      </c>
      <c r="IM136" s="164">
        <v>47634</v>
      </c>
      <c r="IN136" s="164">
        <v>47664</v>
      </c>
      <c r="IO136" s="164">
        <v>47695</v>
      </c>
      <c r="IP136" s="164">
        <v>47726</v>
      </c>
      <c r="IQ136" s="164">
        <v>47756</v>
      </c>
      <c r="IR136" s="164">
        <v>47787</v>
      </c>
      <c r="IS136" s="164">
        <v>47817</v>
      </c>
      <c r="IT136" s="164">
        <v>47848</v>
      </c>
      <c r="IU136" s="172"/>
      <c r="IV136" s="172"/>
      <c r="IW136" s="172"/>
      <c r="IX136" s="172"/>
      <c r="IY136" s="172"/>
      <c r="IZ136" s="172"/>
      <c r="JA136" s="172"/>
      <c r="JB136" s="172"/>
      <c r="JC136" s="172"/>
      <c r="JD136" s="172"/>
      <c r="JE136" s="172"/>
      <c r="JF136" s="172"/>
      <c r="JG136" s="172"/>
      <c r="JH136" s="172"/>
    </row>
    <row r="137" s="144" customFormat="1" ht="14.5" customHeight="1">
      <c r="I137" t="s" s="152">
        <v>299</v>
      </c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  <c r="AQ137" s="173"/>
      <c r="AR137" s="173"/>
      <c r="AS137" s="173"/>
      <c r="AT137" s="173"/>
      <c r="AU137" s="173"/>
      <c r="AV137" s="173"/>
      <c r="AW137" s="173"/>
      <c r="AX137" s="173"/>
      <c r="AY137" s="173"/>
      <c r="AZ137" s="173"/>
      <c r="BA137" s="173"/>
      <c r="BB137" s="173"/>
      <c r="BC137" s="173"/>
      <c r="BD137" s="173"/>
      <c r="BE137" s="173"/>
      <c r="BF137" s="173"/>
      <c r="BG137" s="173"/>
      <c r="BH137" s="173"/>
      <c r="BI137" s="173"/>
      <c r="BJ137" s="173"/>
      <c r="BK137" s="173"/>
      <c r="BL137" s="173"/>
      <c r="BM137" s="173"/>
      <c r="BN137" s="173"/>
      <c r="BO137" s="173"/>
      <c r="BP137" s="173"/>
      <c r="BQ137" s="173"/>
      <c r="BR137" s="173"/>
      <c r="BS137" s="173"/>
      <c r="BT137" s="173"/>
      <c r="BU137" s="173"/>
      <c r="BV137" s="173"/>
      <c r="BW137" s="174">
        <v>0.000230947</v>
      </c>
      <c r="BX137" s="174">
        <v>0.000236082</v>
      </c>
      <c r="BY137" s="174">
        <v>0.000246086</v>
      </c>
      <c r="BZ137" s="174">
        <v>0.000259531</v>
      </c>
      <c r="CA137" s="174">
        <v>0.000274017</v>
      </c>
      <c r="CB137" s="174">
        <v>0.000310257</v>
      </c>
      <c r="CC137" s="174">
        <v>0.000338125</v>
      </c>
      <c r="CD137" s="174">
        <v>0.00035734</v>
      </c>
      <c r="CE137" s="174">
        <v>0.000372899</v>
      </c>
      <c r="CF137" s="174">
        <v>0.00039875</v>
      </c>
      <c r="CG137" s="174">
        <v>0.000443109</v>
      </c>
      <c r="CH137" s="174">
        <v>0.000480604</v>
      </c>
      <c r="CI137" s="174">
        <v>0.000520988</v>
      </c>
      <c r="CJ137" s="174">
        <v>0.000566834</v>
      </c>
      <c r="CK137" s="174">
        <v>0.0006003029999999999</v>
      </c>
      <c r="CL137" s="174">
        <v>0.000634452</v>
      </c>
      <c r="CM137" s="174">
        <v>0.00068796</v>
      </c>
      <c r="CN137" s="174">
        <v>0.000742288</v>
      </c>
      <c r="CO137" s="174">
        <v>0.000796633</v>
      </c>
      <c r="CP137" s="174">
        <v>0.000858598</v>
      </c>
      <c r="CQ137" s="174">
        <v>0.00091931</v>
      </c>
      <c r="CR137" s="174">
        <v>0.001007118</v>
      </c>
      <c r="CS137" s="174">
        <v>0.001098182</v>
      </c>
      <c r="CT137" s="174">
        <v>0.001173725</v>
      </c>
      <c r="CU137" s="174">
        <v>0.001253813</v>
      </c>
      <c r="CV137" s="174">
        <v>0.001300529</v>
      </c>
      <c r="CW137" s="174">
        <v>0.001355332</v>
      </c>
      <c r="CX137" s="174">
        <v>0.001426903</v>
      </c>
      <c r="CY137" s="174">
        <v>0.001527367</v>
      </c>
      <c r="CZ137" s="174">
        <v>0.001623617</v>
      </c>
      <c r="DA137" s="174">
        <v>0.001717555</v>
      </c>
      <c r="DB137" s="174">
        <v>0.001807353</v>
      </c>
      <c r="DC137" s="174">
        <v>0.001897908</v>
      </c>
      <c r="DD137" s="174">
        <v>0.002026625</v>
      </c>
      <c r="DE137" s="174">
        <v>0.00211473</v>
      </c>
      <c r="DF137" s="174">
        <v>0.002183541</v>
      </c>
      <c r="DG137" s="174">
        <v>0.002265308</v>
      </c>
      <c r="DH137" s="174">
        <v>0.00234873</v>
      </c>
      <c r="DI137" s="174">
        <v>0.002430178</v>
      </c>
      <c r="DJ137" s="174">
        <v>0.002515545</v>
      </c>
      <c r="DK137" s="174">
        <v>0.002613475</v>
      </c>
      <c r="DL137" s="174">
        <v>0.002725581</v>
      </c>
      <c r="DM137" s="174">
        <v>0.002825293</v>
      </c>
      <c r="DN137" s="174">
        <v>0.002930766</v>
      </c>
      <c r="DO137" s="174">
        <v>0.003115557</v>
      </c>
      <c r="DP137" s="174">
        <v>0.003216246</v>
      </c>
      <c r="DQ137" s="174">
        <v>0.003305286</v>
      </c>
      <c r="DR137" s="174">
        <v>0.003402053</v>
      </c>
      <c r="DS137" s="174">
        <v>0.003498452</v>
      </c>
      <c r="DT137" s="174">
        <v>0.003580097</v>
      </c>
      <c r="DU137" s="174">
        <v>0.003662969</v>
      </c>
      <c r="DV137" s="174">
        <v>0.003675899</v>
      </c>
      <c r="DW137" s="174">
        <v>0.003726429</v>
      </c>
      <c r="DX137" s="174">
        <v>0.003807378</v>
      </c>
      <c r="DY137" s="174">
        <v>0.003882455</v>
      </c>
      <c r="DZ137" s="174">
        <v>0.003957073</v>
      </c>
      <c r="EA137" s="174">
        <v>0.004064633</v>
      </c>
      <c r="EB137" s="174">
        <v>0.004129582</v>
      </c>
      <c r="EC137" s="174">
        <v>0.004226062</v>
      </c>
      <c r="ED137" s="174">
        <v>0.004321448</v>
      </c>
      <c r="EE137" s="174">
        <v>0.004430427</v>
      </c>
      <c r="EF137" s="174">
        <v>0.004517058</v>
      </c>
      <c r="EG137" s="174">
        <v>0.004669967</v>
      </c>
      <c r="EH137" s="174">
        <v>0.004764096</v>
      </c>
      <c r="EI137" s="174">
        <v>0.004872372</v>
      </c>
      <c r="EJ137" s="174">
        <v>0.004958554</v>
      </c>
      <c r="EK137" s="174">
        <v>0.005240486</v>
      </c>
      <c r="EL137" s="174">
        <v>0.005355249</v>
      </c>
      <c r="EM137" s="174">
        <v>0.005717052</v>
      </c>
      <c r="EN137" s="174">
        <v>0.005883106</v>
      </c>
      <c r="EO137" s="174">
        <v>0.006147469</v>
      </c>
      <c r="EP137" s="174">
        <v>0.006448332</v>
      </c>
      <c r="EQ137" s="174">
        <v>0.006600852</v>
      </c>
      <c r="ER137" s="174">
        <v>0.006823919</v>
      </c>
      <c r="ES137" s="174">
        <v>0.007309215</v>
      </c>
      <c r="ET137" s="174">
        <v>0.007509905</v>
      </c>
      <c r="EU137" s="174">
        <v>0.007744599</v>
      </c>
      <c r="EV137" s="174">
        <v>0.007938654999999999</v>
      </c>
      <c r="EW137" s="174">
        <v>0.008157302</v>
      </c>
      <c r="EX137" s="174">
        <v>0.008780866</v>
      </c>
      <c r="EY137" s="174">
        <v>0.009352337</v>
      </c>
      <c r="EZ137" s="174">
        <v>0.009642173</v>
      </c>
      <c r="FA137" s="174">
        <v>0.01024387</v>
      </c>
      <c r="FB137" s="174">
        <v>0.010784576</v>
      </c>
      <c r="FC137" s="174">
        <v>0.011103266</v>
      </c>
      <c r="FD137" s="174">
        <v>0.011316761</v>
      </c>
      <c r="FE137" s="174">
        <v>0.01196185</v>
      </c>
      <c r="FF137" s="174">
        <v>0.012247938</v>
      </c>
      <c r="FG137" s="174">
        <v>0.012567614</v>
      </c>
      <c r="FH137" s="174">
        <v>0.013137082</v>
      </c>
      <c r="FI137" s="174">
        <v>0.013403339</v>
      </c>
      <c r="FJ137" s="174">
        <v>0.013684972</v>
      </c>
      <c r="FK137" s="174">
        <v>0.014226348</v>
      </c>
      <c r="FL137" s="174">
        <v>0.014784886</v>
      </c>
      <c r="FM137" s="174">
        <v>0.015452862</v>
      </c>
      <c r="FN137" s="174">
        <v>0.016390999</v>
      </c>
      <c r="FO137" s="174">
        <v>0.016433064</v>
      </c>
      <c r="FP137" s="174">
        <v>0.01652433</v>
      </c>
      <c r="FQ137" s="174">
        <v>0.01663124</v>
      </c>
      <c r="FR137" s="174">
        <v>0.016696348</v>
      </c>
      <c r="FS137" s="174">
        <v>0.016791461</v>
      </c>
      <c r="FT137" s="174">
        <v>0.016910612</v>
      </c>
      <c r="FU137" s="174">
        <v>0.017039995</v>
      </c>
      <c r="FV137" s="174">
        <v>0.017164146</v>
      </c>
      <c r="FW137" s="174">
        <v>0.017330394</v>
      </c>
      <c r="FX137" s="174">
        <v>0.017462636</v>
      </c>
      <c r="FY137" s="174">
        <v>0.017599293</v>
      </c>
      <c r="FZ137" s="174">
        <v>0.017781937</v>
      </c>
      <c r="GA137" s="174">
        <v>0.017913628</v>
      </c>
      <c r="GB137" s="174"/>
      <c r="GC137" s="174"/>
      <c r="GD137" s="174"/>
      <c r="GE137" s="174"/>
      <c r="GF137" s="174"/>
    </row>
    <row r="138" s="144" customFormat="1" ht="14.5" customHeight="1">
      <c r="I138" t="s" s="152">
        <v>350</v>
      </c>
      <c r="BW138" s="174"/>
      <c r="BX138" s="174"/>
      <c r="BY138" s="174"/>
      <c r="BZ138" s="174"/>
      <c r="CA138" s="174"/>
      <c r="CB138" s="174"/>
      <c r="CC138" s="174"/>
      <c r="CD138" s="174"/>
      <c r="CE138" s="174"/>
      <c r="CF138" s="174"/>
      <c r="CG138" s="174"/>
      <c r="CH138" s="174"/>
      <c r="CI138" s="174"/>
      <c r="CJ138" s="174"/>
      <c r="CK138" s="174"/>
      <c r="CL138" s="174"/>
      <c r="CM138" s="174"/>
      <c r="CN138" s="174"/>
      <c r="CO138" s="174"/>
      <c r="CP138" s="174"/>
      <c r="CQ138" s="174"/>
      <c r="CR138" s="174"/>
      <c r="CS138" s="174"/>
      <c r="CT138" s="174"/>
      <c r="CU138" s="174"/>
      <c r="CV138" s="174"/>
      <c r="CW138" s="174"/>
      <c r="CX138" s="174"/>
      <c r="CY138" s="174"/>
      <c r="CZ138" s="174"/>
      <c r="DA138" s="174"/>
      <c r="DB138" s="174"/>
      <c r="DC138" s="174"/>
      <c r="DD138" s="174"/>
      <c r="DE138" s="174"/>
      <c r="DF138" s="174"/>
      <c r="DG138" s="174"/>
      <c r="DH138" s="174"/>
      <c r="DI138" s="174"/>
      <c r="DJ138" s="174"/>
      <c r="DK138" s="174"/>
      <c r="DL138" s="174"/>
      <c r="DM138" s="174"/>
      <c r="DN138" s="174"/>
      <c r="DO138" s="174"/>
      <c r="DP138" s="174"/>
      <c r="DQ138" s="174"/>
      <c r="DR138" s="174"/>
      <c r="DS138" s="174"/>
      <c r="DT138" s="174"/>
      <c r="DU138" s="174"/>
      <c r="DV138" s="174"/>
      <c r="DW138" s="174"/>
      <c r="DX138" s="174"/>
      <c r="DY138" s="174"/>
      <c r="DZ138" s="174"/>
      <c r="EA138" s="174"/>
      <c r="EB138" s="174"/>
      <c r="EC138" s="174"/>
      <c r="ED138" s="174"/>
      <c r="EE138" s="174"/>
      <c r="EF138" s="174"/>
      <c r="EG138" s="174"/>
      <c r="EH138" s="174"/>
      <c r="EI138" s="174"/>
      <c r="EJ138" s="174"/>
      <c r="EK138" s="174"/>
      <c r="EL138" s="174"/>
      <c r="EM138" s="174"/>
      <c r="EN138" s="174"/>
      <c r="EO138" s="174"/>
      <c r="EP138" s="174"/>
      <c r="EQ138" s="174"/>
      <c r="ER138" s="174"/>
      <c r="ES138" s="174"/>
      <c r="ET138" s="174"/>
      <c r="EU138" s="174"/>
      <c r="EV138" s="174"/>
      <c r="EW138" s="174"/>
      <c r="EX138" s="174"/>
      <c r="EY138" s="174"/>
      <c r="EZ138" s="174"/>
      <c r="FA138" s="174"/>
      <c r="FB138" s="174"/>
      <c r="FC138" s="174"/>
      <c r="FD138" s="174"/>
      <c r="FE138" s="174"/>
      <c r="FF138" s="174"/>
      <c r="FG138" s="174"/>
      <c r="FH138" s="174"/>
      <c r="FI138" s="174"/>
      <c r="FJ138" s="174"/>
      <c r="FK138" s="174"/>
      <c r="FL138" s="174"/>
      <c r="FM138" s="174"/>
      <c r="FN138" s="174"/>
      <c r="FO138" s="174"/>
      <c r="FP138" s="174"/>
      <c r="FQ138" s="174"/>
      <c r="FR138" s="174"/>
      <c r="FS138" s="174"/>
      <c r="FT138" s="174">
        <v>0.0170429797389318</v>
      </c>
      <c r="FU138" s="174"/>
      <c r="FV138" s="174"/>
      <c r="FW138" s="174"/>
      <c r="FX138" s="174"/>
      <c r="FY138" s="174"/>
      <c r="FZ138" s="174"/>
      <c r="GA138" s="174"/>
      <c r="GB138" s="174"/>
      <c r="GC138" s="174"/>
      <c r="GD138" s="174"/>
      <c r="GE138" s="174"/>
      <c r="GF138" s="174">
        <v>0.0194682211695994</v>
      </c>
      <c r="GR138" s="144">
        <v>0.0229205633844976</v>
      </c>
      <c r="HD138" s="144">
        <v>0.0274620859583485</v>
      </c>
      <c r="HP138" s="144">
        <v>0.0332828861527438</v>
      </c>
      <c r="IB138" s="144">
        <v>0.0403663177974324</v>
      </c>
      <c r="IN138" s="144">
        <v>0.0488528591876928</v>
      </c>
    </row>
    <row r="140" s="144" customFormat="1" ht="14.5" customHeight="1">
      <c r="H140" t="s" s="151">
        <v>519</v>
      </c>
    </row>
    <row r="141" s="144" customFormat="1" ht="14.5" customHeight="1">
      <c r="J141" s="164">
        <v>40209</v>
      </c>
      <c r="K141" s="164">
        <v>40237</v>
      </c>
      <c r="L141" s="164">
        <v>40268</v>
      </c>
      <c r="M141" s="164">
        <v>40298</v>
      </c>
      <c r="N141" s="164">
        <v>40329</v>
      </c>
      <c r="O141" s="164">
        <v>40359</v>
      </c>
      <c r="P141" s="164">
        <v>40390</v>
      </c>
      <c r="Q141" s="164">
        <v>40421</v>
      </c>
      <c r="R141" s="164">
        <v>40451</v>
      </c>
      <c r="S141" s="164">
        <v>40482</v>
      </c>
      <c r="T141" s="164">
        <v>40512</v>
      </c>
      <c r="U141" s="164">
        <v>40543</v>
      </c>
      <c r="V141" s="164">
        <v>40574</v>
      </c>
      <c r="W141" s="164">
        <v>40602</v>
      </c>
      <c r="X141" s="164">
        <v>40633</v>
      </c>
      <c r="Y141" s="164">
        <v>40663</v>
      </c>
      <c r="Z141" s="164">
        <v>40694</v>
      </c>
      <c r="AA141" s="164">
        <v>40724</v>
      </c>
      <c r="AB141" s="164">
        <v>40755</v>
      </c>
      <c r="AC141" s="164">
        <v>40786</v>
      </c>
      <c r="AD141" s="164">
        <v>40816</v>
      </c>
      <c r="AE141" s="164">
        <v>40847</v>
      </c>
      <c r="AF141" s="164">
        <v>40877</v>
      </c>
      <c r="AG141" s="164">
        <v>40908</v>
      </c>
      <c r="AH141" s="164">
        <v>40939</v>
      </c>
      <c r="AI141" s="164">
        <v>40968</v>
      </c>
      <c r="AJ141" s="164">
        <v>40999</v>
      </c>
      <c r="AK141" s="164">
        <v>41029</v>
      </c>
      <c r="AL141" s="164">
        <v>41060</v>
      </c>
      <c r="AM141" s="164">
        <v>41090</v>
      </c>
      <c r="AN141" s="164">
        <v>41121</v>
      </c>
      <c r="AO141" s="164">
        <v>41152</v>
      </c>
      <c r="AP141" s="164">
        <v>41182</v>
      </c>
      <c r="AQ141" s="164">
        <v>41213</v>
      </c>
      <c r="AR141" s="164">
        <v>41243</v>
      </c>
      <c r="AS141" s="164">
        <v>41274</v>
      </c>
      <c r="AT141" s="164">
        <v>41305</v>
      </c>
      <c r="AU141" s="164">
        <v>41333</v>
      </c>
      <c r="AV141" s="164">
        <v>41364</v>
      </c>
      <c r="AW141" s="164">
        <v>41394</v>
      </c>
      <c r="AX141" s="164">
        <v>41425</v>
      </c>
      <c r="AY141" s="164">
        <v>41455</v>
      </c>
      <c r="AZ141" s="164">
        <v>41486</v>
      </c>
      <c r="BA141" s="164">
        <v>41517</v>
      </c>
      <c r="BB141" s="164">
        <v>41547</v>
      </c>
      <c r="BC141" s="164">
        <v>41578</v>
      </c>
      <c r="BD141" s="164">
        <v>41608</v>
      </c>
      <c r="BE141" s="164">
        <v>41639</v>
      </c>
      <c r="BF141" s="164">
        <v>41670</v>
      </c>
      <c r="BG141" s="164">
        <v>41698</v>
      </c>
      <c r="BH141" s="164">
        <v>41729</v>
      </c>
      <c r="BI141" s="164">
        <v>41759</v>
      </c>
      <c r="BJ141" s="164">
        <v>41790</v>
      </c>
      <c r="BK141" s="164">
        <v>41820</v>
      </c>
      <c r="BL141" s="164">
        <v>41851</v>
      </c>
      <c r="BM141" s="164">
        <v>41882</v>
      </c>
      <c r="BN141" s="164">
        <v>41912</v>
      </c>
      <c r="BO141" s="164">
        <v>41943</v>
      </c>
      <c r="BP141" s="164">
        <v>41973</v>
      </c>
      <c r="BQ141" s="164">
        <v>42004</v>
      </c>
      <c r="BR141" s="164">
        <v>42035</v>
      </c>
      <c r="BS141" s="164">
        <v>42063</v>
      </c>
      <c r="BT141" s="164">
        <v>42094</v>
      </c>
      <c r="BU141" s="164">
        <v>42124</v>
      </c>
      <c r="BV141" s="164">
        <v>42155</v>
      </c>
      <c r="BW141" s="164">
        <v>42185</v>
      </c>
      <c r="BX141" s="164">
        <v>42216</v>
      </c>
      <c r="BY141" s="164">
        <v>42247</v>
      </c>
      <c r="BZ141" s="164">
        <v>42277</v>
      </c>
      <c r="CA141" s="164">
        <v>42308</v>
      </c>
      <c r="CB141" s="164">
        <v>42338</v>
      </c>
      <c r="CC141" s="164">
        <v>42369</v>
      </c>
      <c r="CD141" s="164">
        <v>42400</v>
      </c>
      <c r="CE141" s="164">
        <v>42429</v>
      </c>
      <c r="CF141" s="164">
        <v>42460</v>
      </c>
      <c r="CG141" s="164">
        <v>42490</v>
      </c>
      <c r="CH141" s="164">
        <v>42521</v>
      </c>
      <c r="CI141" s="164">
        <v>42551</v>
      </c>
      <c r="CJ141" s="164">
        <v>42582</v>
      </c>
      <c r="CK141" s="164">
        <v>42613</v>
      </c>
      <c r="CL141" s="164">
        <v>42643</v>
      </c>
      <c r="CM141" s="164">
        <v>42674</v>
      </c>
      <c r="CN141" s="164">
        <v>42704</v>
      </c>
      <c r="CO141" s="164">
        <v>42735</v>
      </c>
      <c r="CP141" s="164">
        <v>42766</v>
      </c>
      <c r="CQ141" s="164">
        <v>42794</v>
      </c>
      <c r="CR141" s="164">
        <v>42825</v>
      </c>
      <c r="CS141" s="164">
        <v>42855</v>
      </c>
      <c r="CT141" s="164">
        <v>42886</v>
      </c>
      <c r="CU141" s="164">
        <v>42916</v>
      </c>
      <c r="CV141" s="164">
        <v>42947</v>
      </c>
      <c r="CW141" s="164">
        <v>42978</v>
      </c>
      <c r="CX141" s="164">
        <v>43008</v>
      </c>
      <c r="CY141" s="164">
        <v>43039</v>
      </c>
      <c r="CZ141" s="164">
        <v>43069</v>
      </c>
      <c r="DA141" s="164">
        <v>43100</v>
      </c>
      <c r="DB141" s="164">
        <v>43131</v>
      </c>
      <c r="DC141" s="164">
        <v>43159</v>
      </c>
      <c r="DD141" s="164">
        <v>43190</v>
      </c>
      <c r="DE141" s="164">
        <v>43220</v>
      </c>
      <c r="DF141" s="164">
        <v>43251</v>
      </c>
      <c r="DG141" s="164">
        <v>43281</v>
      </c>
      <c r="DH141" s="164">
        <v>43312</v>
      </c>
      <c r="DI141" s="164">
        <v>43343</v>
      </c>
      <c r="DJ141" s="164">
        <v>43373</v>
      </c>
      <c r="DK141" s="164">
        <v>43404</v>
      </c>
      <c r="DL141" s="164">
        <v>43434</v>
      </c>
      <c r="DM141" s="164">
        <v>43465</v>
      </c>
      <c r="DN141" s="164">
        <v>43496</v>
      </c>
      <c r="DO141" s="164">
        <v>43524</v>
      </c>
      <c r="DP141" s="164">
        <v>43555</v>
      </c>
      <c r="DQ141" s="164">
        <v>43585</v>
      </c>
      <c r="DR141" s="164">
        <v>43616</v>
      </c>
      <c r="DS141" s="164">
        <v>43646</v>
      </c>
      <c r="DT141" s="164">
        <v>43677</v>
      </c>
      <c r="DU141" s="164">
        <v>43708</v>
      </c>
      <c r="DV141" s="164">
        <v>43738</v>
      </c>
      <c r="DW141" s="164">
        <v>43769</v>
      </c>
      <c r="DX141" s="164">
        <v>43799</v>
      </c>
      <c r="DY141" s="164">
        <v>43830</v>
      </c>
      <c r="DZ141" s="164">
        <v>43861</v>
      </c>
      <c r="EA141" s="164">
        <v>43890</v>
      </c>
      <c r="EB141" s="164">
        <v>43921</v>
      </c>
      <c r="EC141" s="164">
        <v>43951</v>
      </c>
      <c r="ED141" s="164">
        <v>43982</v>
      </c>
      <c r="EE141" s="164">
        <v>44012</v>
      </c>
      <c r="EF141" s="164">
        <v>44043</v>
      </c>
      <c r="EG141" s="164">
        <v>44074</v>
      </c>
      <c r="EH141" s="164">
        <v>44104</v>
      </c>
      <c r="EI141" s="164">
        <v>44135</v>
      </c>
      <c r="EJ141" s="164">
        <v>44165</v>
      </c>
      <c r="EK141" s="164">
        <v>44196</v>
      </c>
      <c r="EL141" s="164">
        <v>44227</v>
      </c>
      <c r="EM141" s="164">
        <v>44255</v>
      </c>
      <c r="EN141" s="164">
        <v>44286</v>
      </c>
      <c r="EO141" s="164">
        <v>44316</v>
      </c>
      <c r="EP141" s="164">
        <v>44347</v>
      </c>
      <c r="EQ141" s="164">
        <v>44377</v>
      </c>
      <c r="ER141" s="164">
        <v>44408</v>
      </c>
      <c r="ES141" s="164">
        <v>44439</v>
      </c>
      <c r="ET141" s="164">
        <v>44469</v>
      </c>
      <c r="EU141" s="164">
        <v>44500</v>
      </c>
      <c r="EV141" s="164">
        <v>44530</v>
      </c>
      <c r="EW141" s="164">
        <v>44561</v>
      </c>
      <c r="EX141" s="164">
        <v>44592</v>
      </c>
      <c r="EY141" s="164">
        <v>44620</v>
      </c>
      <c r="EZ141" s="164">
        <v>44651</v>
      </c>
      <c r="FA141" s="164">
        <v>44681</v>
      </c>
      <c r="FB141" s="164">
        <v>44712</v>
      </c>
      <c r="FC141" s="164">
        <v>44742</v>
      </c>
      <c r="FD141" s="164">
        <v>44773</v>
      </c>
      <c r="FE141" s="164">
        <v>44804</v>
      </c>
      <c r="FF141" s="164">
        <v>44834</v>
      </c>
      <c r="FG141" s="164">
        <v>44865</v>
      </c>
      <c r="FH141" s="164">
        <v>44895</v>
      </c>
      <c r="FI141" s="164">
        <v>44926</v>
      </c>
      <c r="FJ141" s="164">
        <v>44957</v>
      </c>
      <c r="FK141" s="164">
        <v>44985</v>
      </c>
      <c r="FL141" s="164">
        <v>45016</v>
      </c>
      <c r="FM141" s="164">
        <v>45046</v>
      </c>
      <c r="FN141" s="164">
        <v>45077</v>
      </c>
      <c r="FO141" s="164">
        <v>45107</v>
      </c>
      <c r="FP141" s="164">
        <v>45138</v>
      </c>
      <c r="FQ141" s="164">
        <v>45169</v>
      </c>
      <c r="FR141" s="164">
        <v>45199</v>
      </c>
      <c r="FS141" s="164">
        <v>45230</v>
      </c>
      <c r="FT141" s="164">
        <v>45260</v>
      </c>
      <c r="FU141" s="164">
        <v>45291</v>
      </c>
      <c r="FV141" s="164">
        <v>45322</v>
      </c>
      <c r="FW141" s="164">
        <v>45351</v>
      </c>
      <c r="FX141" s="164">
        <v>45382</v>
      </c>
      <c r="FY141" s="164">
        <v>45412</v>
      </c>
      <c r="FZ141" s="164">
        <v>45443</v>
      </c>
      <c r="GA141" s="164">
        <v>45473</v>
      </c>
      <c r="GB141" s="164">
        <v>45504</v>
      </c>
      <c r="GC141" s="164">
        <v>45535</v>
      </c>
      <c r="GD141" s="164">
        <v>45565</v>
      </c>
      <c r="GE141" s="164">
        <v>45596</v>
      </c>
      <c r="GF141" s="164">
        <v>45626</v>
      </c>
      <c r="GG141" s="164">
        <v>45657</v>
      </c>
      <c r="GH141" s="164">
        <v>45688</v>
      </c>
      <c r="GI141" s="164">
        <v>45716</v>
      </c>
      <c r="GJ141" s="164">
        <v>45747</v>
      </c>
      <c r="GK141" s="164">
        <v>45777</v>
      </c>
      <c r="GL141" s="164">
        <v>45808</v>
      </c>
      <c r="GM141" s="164">
        <v>45838</v>
      </c>
      <c r="GN141" s="164">
        <v>45869</v>
      </c>
      <c r="GO141" s="164">
        <v>45900</v>
      </c>
      <c r="GP141" s="164">
        <v>45930</v>
      </c>
      <c r="GQ141" s="164">
        <v>45961</v>
      </c>
      <c r="GR141" s="164">
        <v>45991</v>
      </c>
      <c r="GS141" s="164">
        <v>46022</v>
      </c>
      <c r="GT141" s="164">
        <v>46053</v>
      </c>
      <c r="GU141" s="164">
        <v>46081</v>
      </c>
      <c r="GV141" s="164">
        <v>46112</v>
      </c>
      <c r="GW141" s="164">
        <v>46142</v>
      </c>
      <c r="GX141" s="164">
        <v>46173</v>
      </c>
      <c r="GY141" s="164">
        <v>46203</v>
      </c>
      <c r="GZ141" s="164">
        <v>46234</v>
      </c>
      <c r="HA141" s="164">
        <v>46265</v>
      </c>
      <c r="HB141" s="164">
        <v>46295</v>
      </c>
      <c r="HC141" s="164">
        <v>46326</v>
      </c>
      <c r="HD141" s="164">
        <v>46356</v>
      </c>
      <c r="HE141" s="164">
        <v>46387</v>
      </c>
      <c r="HF141" s="164">
        <v>46418</v>
      </c>
      <c r="HG141" s="164">
        <v>46446</v>
      </c>
      <c r="HH141" s="164">
        <v>46477</v>
      </c>
      <c r="HI141" s="164">
        <v>46507</v>
      </c>
      <c r="HJ141" s="164">
        <v>46538</v>
      </c>
      <c r="HK141" s="164">
        <v>46568</v>
      </c>
      <c r="HL141" s="164">
        <v>46599</v>
      </c>
      <c r="HM141" s="164">
        <v>46630</v>
      </c>
      <c r="HN141" s="164">
        <v>46660</v>
      </c>
      <c r="HO141" s="164">
        <v>46691</v>
      </c>
      <c r="HP141" s="164">
        <v>46721</v>
      </c>
      <c r="HQ141" s="164">
        <v>46752</v>
      </c>
      <c r="HR141" s="164">
        <v>46783</v>
      </c>
      <c r="HS141" s="164">
        <v>46812</v>
      </c>
      <c r="HT141" s="164">
        <v>46843</v>
      </c>
      <c r="HU141" s="164">
        <v>46873</v>
      </c>
      <c r="HV141" s="164">
        <v>46904</v>
      </c>
      <c r="HW141" s="164">
        <v>46934</v>
      </c>
      <c r="HX141" s="164">
        <v>46965</v>
      </c>
      <c r="HY141" s="164">
        <v>46996</v>
      </c>
      <c r="HZ141" s="164">
        <v>47026</v>
      </c>
      <c r="IA141" s="164">
        <v>47057</v>
      </c>
      <c r="IB141" s="164">
        <v>47087</v>
      </c>
      <c r="IC141" s="164">
        <v>47118</v>
      </c>
      <c r="ID141" s="164">
        <v>47149</v>
      </c>
      <c r="IE141" s="164">
        <v>47177</v>
      </c>
      <c r="IF141" s="164">
        <v>47208</v>
      </c>
      <c r="IG141" s="164">
        <v>47238</v>
      </c>
      <c r="IH141" s="164">
        <v>47269</v>
      </c>
      <c r="II141" s="164">
        <v>47299</v>
      </c>
      <c r="IJ141" s="164">
        <v>47330</v>
      </c>
      <c r="IK141" s="164">
        <v>47361</v>
      </c>
      <c r="IL141" s="164">
        <v>47391</v>
      </c>
      <c r="IM141" s="164">
        <v>47422</v>
      </c>
      <c r="IN141" s="164">
        <v>47452</v>
      </c>
      <c r="IO141" s="164">
        <v>47483</v>
      </c>
      <c r="IP141" s="164">
        <v>47514</v>
      </c>
      <c r="IQ141" s="164">
        <v>47542</v>
      </c>
    </row>
    <row r="142" s="144" customFormat="1" ht="14.5" customHeight="1">
      <c r="I142" t="s" s="152">
        <v>299</v>
      </c>
      <c r="DN142" s="174">
        <v>182.4084344</v>
      </c>
      <c r="DO142" s="174">
        <v>181.0183834</v>
      </c>
      <c r="DP142" s="174">
        <v>180.7913262</v>
      </c>
      <c r="DQ142" s="174">
        <v>178.8224238</v>
      </c>
      <c r="DR142" s="174">
        <v>178.9100204</v>
      </c>
      <c r="DS142" s="174">
        <v>178.9563195</v>
      </c>
      <c r="DT142" s="174">
        <v>178.0172388</v>
      </c>
      <c r="DU142" s="174">
        <v>178.1673006</v>
      </c>
      <c r="DV142" s="174">
        <v>174.0954978</v>
      </c>
      <c r="DW142" s="174">
        <v>176.1196137</v>
      </c>
      <c r="DX142" s="174">
        <v>176.8543324</v>
      </c>
      <c r="DY142" s="174">
        <v>175.6841066</v>
      </c>
      <c r="DZ142" s="174">
        <v>176.0597037</v>
      </c>
      <c r="EA142" s="174">
        <v>175.12886</v>
      </c>
      <c r="EB142" s="174">
        <v>174.0886095</v>
      </c>
      <c r="EC142" s="174">
        <v>179.0211268</v>
      </c>
      <c r="ED142" s="174">
        <v>178.332</v>
      </c>
      <c r="EE142" s="174">
        <v>179.209868</v>
      </c>
      <c r="EF142" s="174">
        <v>178.3583659</v>
      </c>
      <c r="EG142" s="174">
        <v>174.7752416</v>
      </c>
      <c r="EH142" s="174">
        <v>174.9837287</v>
      </c>
      <c r="EI142" s="174">
        <v>176.2475579</v>
      </c>
      <c r="EJ142" s="174">
        <v>174.4066818</v>
      </c>
      <c r="EK142" s="174">
        <v>175.4487073</v>
      </c>
      <c r="EL142" s="174">
        <v>174.3235278</v>
      </c>
      <c r="EM142" s="174">
        <v>174.8510565</v>
      </c>
      <c r="EN142" s="174">
        <v>172.3741513</v>
      </c>
      <c r="EO142" s="174">
        <v>173.3151759</v>
      </c>
      <c r="EP142" s="174">
        <v>173.9599406</v>
      </c>
      <c r="EQ142" s="174">
        <v>175.9975973</v>
      </c>
      <c r="ER142" s="174">
        <v>165.3879333</v>
      </c>
      <c r="ES142" s="174">
        <v>166.2536704</v>
      </c>
      <c r="ET142" s="174">
        <v>159.7776257</v>
      </c>
      <c r="EU142" s="174">
        <v>170.0498666</v>
      </c>
      <c r="EV142" s="174">
        <v>163.7041028</v>
      </c>
      <c r="EW142" s="174">
        <v>161.7617695</v>
      </c>
      <c r="EX142" s="174">
        <v>170.1173776</v>
      </c>
      <c r="EY142" s="174">
        <v>166.7230976</v>
      </c>
      <c r="EZ142" s="174">
        <v>190.6835646</v>
      </c>
      <c r="FA142" s="174">
        <v>127.1507188</v>
      </c>
      <c r="FB142" s="174">
        <v>142.0048373</v>
      </c>
      <c r="FC142" s="174">
        <v>144.9622742</v>
      </c>
      <c r="FD142" s="174">
        <v>136.9759155</v>
      </c>
      <c r="FE142" s="174">
        <v>127.039934</v>
      </c>
      <c r="FF142" s="174">
        <v>129.8042287</v>
      </c>
      <c r="FG142" s="174">
        <v>136.732488</v>
      </c>
      <c r="FH142" s="174">
        <v>129.9635217</v>
      </c>
      <c r="FI142" s="174">
        <v>128.1369133</v>
      </c>
      <c r="FJ142" s="174">
        <v>135.7570048</v>
      </c>
      <c r="FK142" s="174">
        <v>136.2058339</v>
      </c>
      <c r="FL142" s="174">
        <v>123.8520718</v>
      </c>
      <c r="FM142" s="174">
        <v>129.5188313</v>
      </c>
      <c r="FN142" s="174">
        <v>131.152305</v>
      </c>
      <c r="FO142" s="174">
        <v>134.8298054</v>
      </c>
      <c r="FP142" s="174">
        <v>118.6491098</v>
      </c>
      <c r="FQ142" s="174">
        <v>120.5574797</v>
      </c>
      <c r="FR142" s="174">
        <v>111.4356983</v>
      </c>
      <c r="FS142" s="174">
        <v>113.5265331</v>
      </c>
      <c r="FT142" s="174">
        <v>109.3037645</v>
      </c>
      <c r="FU142" s="174">
        <v>89.02024425</v>
      </c>
      <c r="FV142" s="174">
        <v>149.8727755</v>
      </c>
      <c r="FW142" s="174">
        <v>142.7736234</v>
      </c>
      <c r="FX142" s="174">
        <v>139.9985398</v>
      </c>
      <c r="FY142" s="174">
        <v>140.6755423</v>
      </c>
      <c r="FZ142" s="174">
        <v>144.141944</v>
      </c>
      <c r="GA142" s="174">
        <v>142.2486108</v>
      </c>
      <c r="GB142" s="174">
        <v>141.7671878</v>
      </c>
      <c r="GC142" s="174">
        <v>140.6159581</v>
      </c>
      <c r="GD142" s="174">
        <v>137.4447271</v>
      </c>
      <c r="GE142" s="174">
        <v>143.534974</v>
      </c>
      <c r="GF142" s="174">
        <v>140.2778024</v>
      </c>
      <c r="GG142" s="174">
        <v>134.8017102</v>
      </c>
      <c r="GH142" s="174">
        <v>143.7945036</v>
      </c>
    </row>
    <row r="144" s="144" customFormat="1" ht="14.5" customHeight="1">
      <c r="H144" t="s" s="151">
        <v>520</v>
      </c>
    </row>
    <row r="145" s="144" customFormat="1" ht="14.5" customHeight="1">
      <c r="J145" s="164">
        <v>40209</v>
      </c>
      <c r="K145" s="164">
        <v>40237</v>
      </c>
      <c r="L145" s="164">
        <v>40268</v>
      </c>
      <c r="M145" s="164">
        <v>40298</v>
      </c>
      <c r="N145" s="164">
        <v>40329</v>
      </c>
      <c r="O145" s="164">
        <v>40359</v>
      </c>
      <c r="P145" s="164">
        <v>40390</v>
      </c>
      <c r="Q145" s="164">
        <v>40421</v>
      </c>
      <c r="R145" s="164">
        <v>40451</v>
      </c>
      <c r="S145" s="164">
        <v>40482</v>
      </c>
      <c r="T145" s="164">
        <v>40512</v>
      </c>
      <c r="U145" s="164">
        <v>40543</v>
      </c>
      <c r="V145" s="164">
        <v>40574</v>
      </c>
      <c r="W145" s="164">
        <v>40602</v>
      </c>
      <c r="X145" s="164">
        <v>40633</v>
      </c>
      <c r="Y145" s="164">
        <v>40663</v>
      </c>
      <c r="Z145" s="164">
        <v>40694</v>
      </c>
      <c r="AA145" s="164">
        <v>40724</v>
      </c>
      <c r="AB145" s="164">
        <v>40755</v>
      </c>
      <c r="AC145" s="164">
        <v>40786</v>
      </c>
      <c r="AD145" s="164">
        <v>40816</v>
      </c>
      <c r="AE145" s="164">
        <v>40847</v>
      </c>
      <c r="AF145" s="164">
        <v>40877</v>
      </c>
      <c r="AG145" s="164">
        <v>40908</v>
      </c>
      <c r="AH145" s="164">
        <v>40939</v>
      </c>
      <c r="AI145" s="164">
        <v>40968</v>
      </c>
      <c r="AJ145" s="164">
        <v>40999</v>
      </c>
      <c r="AK145" s="164">
        <v>41029</v>
      </c>
      <c r="AL145" s="164">
        <v>41060</v>
      </c>
      <c r="AM145" s="164">
        <v>41090</v>
      </c>
      <c r="AN145" s="164">
        <v>41121</v>
      </c>
      <c r="AO145" s="164">
        <v>41152</v>
      </c>
      <c r="AP145" s="164">
        <v>41182</v>
      </c>
      <c r="AQ145" s="164">
        <v>41213</v>
      </c>
      <c r="AR145" s="164">
        <v>41243</v>
      </c>
      <c r="AS145" s="164">
        <v>41274</v>
      </c>
      <c r="AT145" s="164">
        <v>41305</v>
      </c>
      <c r="AU145" s="164">
        <v>41333</v>
      </c>
      <c r="AV145" s="164">
        <v>41364</v>
      </c>
      <c r="AW145" s="164">
        <v>41394</v>
      </c>
      <c r="AX145" s="164">
        <v>41425</v>
      </c>
      <c r="AY145" s="164">
        <v>41455</v>
      </c>
      <c r="AZ145" s="164">
        <v>41486</v>
      </c>
      <c r="BA145" s="164">
        <v>41517</v>
      </c>
      <c r="BB145" s="164">
        <v>41547</v>
      </c>
      <c r="BC145" s="164">
        <v>41578</v>
      </c>
      <c r="BD145" s="164">
        <v>41608</v>
      </c>
      <c r="BE145" s="164">
        <v>41639</v>
      </c>
      <c r="BF145" s="164">
        <v>41670</v>
      </c>
      <c r="BG145" s="164">
        <v>41698</v>
      </c>
      <c r="BH145" s="164">
        <v>41729</v>
      </c>
      <c r="BI145" s="164">
        <v>41759</v>
      </c>
      <c r="BJ145" s="164">
        <v>41790</v>
      </c>
      <c r="BK145" s="164">
        <v>41820</v>
      </c>
      <c r="BL145" s="164">
        <v>41851</v>
      </c>
      <c r="BM145" s="164">
        <v>41882</v>
      </c>
      <c r="BN145" s="164">
        <v>41912</v>
      </c>
      <c r="BO145" s="164">
        <v>41943</v>
      </c>
      <c r="BP145" s="164">
        <v>41973</v>
      </c>
      <c r="BQ145" s="164">
        <v>42004</v>
      </c>
      <c r="BR145" s="164">
        <v>42035</v>
      </c>
      <c r="BS145" s="164">
        <v>42063</v>
      </c>
      <c r="BT145" s="164">
        <v>42094</v>
      </c>
      <c r="BU145" s="164">
        <v>42124</v>
      </c>
      <c r="BV145" s="164">
        <v>42155</v>
      </c>
      <c r="BW145" s="164">
        <v>42185</v>
      </c>
      <c r="BX145" s="164">
        <v>42216</v>
      </c>
      <c r="BY145" s="164">
        <v>42247</v>
      </c>
      <c r="BZ145" s="164">
        <v>42277</v>
      </c>
      <c r="CA145" s="164">
        <v>42308</v>
      </c>
      <c r="CB145" s="164">
        <v>42338</v>
      </c>
      <c r="CC145" s="164">
        <v>42369</v>
      </c>
      <c r="CD145" s="164">
        <v>42400</v>
      </c>
      <c r="CE145" s="164">
        <v>42429</v>
      </c>
      <c r="CF145" s="164">
        <v>42460</v>
      </c>
      <c r="CG145" s="164">
        <v>42490</v>
      </c>
      <c r="CH145" s="164">
        <v>42521</v>
      </c>
      <c r="CI145" s="164">
        <v>42551</v>
      </c>
      <c r="CJ145" s="164">
        <v>42582</v>
      </c>
      <c r="CK145" s="164">
        <v>42613</v>
      </c>
      <c r="CL145" s="164">
        <v>42643</v>
      </c>
      <c r="CM145" s="164">
        <v>42674</v>
      </c>
      <c r="CN145" s="164">
        <v>42704</v>
      </c>
      <c r="CO145" s="164">
        <v>42735</v>
      </c>
      <c r="CP145" s="164">
        <v>42766</v>
      </c>
      <c r="CQ145" s="164">
        <v>42794</v>
      </c>
      <c r="CR145" s="164">
        <v>42825</v>
      </c>
      <c r="CS145" s="164">
        <v>42855</v>
      </c>
      <c r="CT145" s="164">
        <v>42886</v>
      </c>
      <c r="CU145" s="164">
        <v>42916</v>
      </c>
      <c r="CV145" s="164">
        <v>42947</v>
      </c>
      <c r="CW145" s="164">
        <v>42978</v>
      </c>
      <c r="CX145" s="164">
        <v>43008</v>
      </c>
      <c r="CY145" s="164">
        <v>43039</v>
      </c>
      <c r="CZ145" s="164">
        <v>43069</v>
      </c>
      <c r="DA145" s="164">
        <v>43100</v>
      </c>
      <c r="DB145" s="164">
        <v>43131</v>
      </c>
      <c r="DC145" s="164">
        <v>43159</v>
      </c>
      <c r="DD145" s="164">
        <v>43190</v>
      </c>
      <c r="DE145" s="164">
        <v>43220</v>
      </c>
      <c r="DF145" s="164">
        <v>43251</v>
      </c>
      <c r="DG145" s="164">
        <v>43281</v>
      </c>
      <c r="DH145" s="164">
        <v>43312</v>
      </c>
      <c r="DI145" s="164">
        <v>43343</v>
      </c>
      <c r="DJ145" s="164">
        <v>43373</v>
      </c>
      <c r="DK145" s="164">
        <v>43404</v>
      </c>
      <c r="DL145" s="164">
        <v>43434</v>
      </c>
      <c r="DM145" s="164">
        <v>43465</v>
      </c>
      <c r="DN145" s="164">
        <v>43496</v>
      </c>
      <c r="DO145" s="164">
        <v>43524</v>
      </c>
      <c r="DP145" s="164">
        <v>43555</v>
      </c>
      <c r="DQ145" s="164">
        <v>43585</v>
      </c>
      <c r="DR145" s="164">
        <v>43616</v>
      </c>
      <c r="DS145" s="164">
        <v>43646</v>
      </c>
      <c r="DT145" s="164">
        <v>43677</v>
      </c>
      <c r="DU145" s="164">
        <v>43708</v>
      </c>
      <c r="DV145" s="164">
        <v>43738</v>
      </c>
      <c r="DW145" s="164">
        <v>43769</v>
      </c>
      <c r="DX145" s="164">
        <v>43799</v>
      </c>
      <c r="DY145" s="164">
        <v>43830</v>
      </c>
      <c r="DZ145" s="164">
        <v>43861</v>
      </c>
      <c r="EA145" s="164">
        <v>43890</v>
      </c>
      <c r="EB145" s="164">
        <v>43921</v>
      </c>
      <c r="EC145" s="164">
        <v>43951</v>
      </c>
      <c r="ED145" s="164">
        <v>43982</v>
      </c>
      <c r="EE145" s="164">
        <v>44012</v>
      </c>
      <c r="EF145" s="164">
        <v>44043</v>
      </c>
      <c r="EG145" s="164">
        <v>44074</v>
      </c>
      <c r="EH145" s="164">
        <v>44104</v>
      </c>
      <c r="EI145" s="164">
        <v>44135</v>
      </c>
      <c r="EJ145" s="164">
        <v>44165</v>
      </c>
      <c r="EK145" s="164">
        <v>44196</v>
      </c>
      <c r="EL145" s="164">
        <v>44227</v>
      </c>
      <c r="EM145" s="164">
        <v>44255</v>
      </c>
      <c r="EN145" s="164">
        <v>44286</v>
      </c>
      <c r="EO145" s="164">
        <v>44316</v>
      </c>
      <c r="EP145" s="164">
        <v>44347</v>
      </c>
      <c r="EQ145" s="164">
        <v>44377</v>
      </c>
      <c r="ER145" s="164">
        <v>44408</v>
      </c>
      <c r="ES145" s="164">
        <v>44439</v>
      </c>
      <c r="ET145" s="164">
        <v>44469</v>
      </c>
      <c r="EU145" s="164">
        <v>44500</v>
      </c>
      <c r="EV145" s="164">
        <v>44530</v>
      </c>
      <c r="EW145" s="164">
        <v>44561</v>
      </c>
      <c r="EX145" s="164">
        <v>44592</v>
      </c>
      <c r="EY145" s="164">
        <v>44620</v>
      </c>
      <c r="EZ145" s="164">
        <v>44651</v>
      </c>
      <c r="FA145" s="164">
        <v>44681</v>
      </c>
      <c r="FB145" s="164">
        <v>44712</v>
      </c>
      <c r="FC145" s="164">
        <v>44742</v>
      </c>
      <c r="FD145" s="164">
        <v>44773</v>
      </c>
      <c r="FE145" s="164">
        <v>44804</v>
      </c>
      <c r="FF145" s="164">
        <v>44834</v>
      </c>
      <c r="FG145" s="164">
        <v>44865</v>
      </c>
      <c r="FH145" s="164">
        <v>44895</v>
      </c>
      <c r="FI145" s="164">
        <v>44926</v>
      </c>
      <c r="FJ145" s="164">
        <v>44957</v>
      </c>
      <c r="FK145" s="164">
        <v>44985</v>
      </c>
      <c r="FL145" s="164">
        <v>45016</v>
      </c>
      <c r="FM145" s="164">
        <v>45046</v>
      </c>
      <c r="FN145" s="164">
        <v>45077</v>
      </c>
      <c r="FO145" s="164">
        <v>45107</v>
      </c>
      <c r="FP145" s="164">
        <v>45138</v>
      </c>
      <c r="FQ145" s="164">
        <v>45169</v>
      </c>
      <c r="FR145" s="164">
        <v>45199</v>
      </c>
      <c r="FS145" s="164">
        <v>45230</v>
      </c>
      <c r="FT145" s="164">
        <v>45260</v>
      </c>
      <c r="FU145" s="164">
        <v>45291</v>
      </c>
      <c r="FV145" s="164">
        <v>45322</v>
      </c>
      <c r="FW145" s="164">
        <v>45351</v>
      </c>
      <c r="FX145" s="164">
        <v>45382</v>
      </c>
      <c r="FY145" s="164">
        <v>45412</v>
      </c>
      <c r="FZ145" s="164">
        <v>45443</v>
      </c>
      <c r="GA145" s="164">
        <v>45473</v>
      </c>
      <c r="GB145" s="164">
        <v>45504</v>
      </c>
      <c r="GC145" s="164">
        <v>45535</v>
      </c>
      <c r="GD145" s="164">
        <v>45565</v>
      </c>
      <c r="GE145" s="164">
        <v>45596</v>
      </c>
      <c r="GF145" s="164">
        <v>45626</v>
      </c>
      <c r="GG145" s="164">
        <v>45657</v>
      </c>
      <c r="GH145" s="164">
        <v>45688</v>
      </c>
      <c r="GI145" s="164">
        <v>45716</v>
      </c>
      <c r="GJ145" s="164">
        <v>45747</v>
      </c>
      <c r="GK145" s="164">
        <v>45777</v>
      </c>
      <c r="GL145" s="164">
        <v>45808</v>
      </c>
      <c r="GM145" s="164">
        <v>45838</v>
      </c>
      <c r="GN145" s="164">
        <v>45869</v>
      </c>
      <c r="GO145" s="164">
        <v>45900</v>
      </c>
      <c r="GP145" s="164">
        <v>45930</v>
      </c>
      <c r="GQ145" s="164">
        <v>45961</v>
      </c>
      <c r="GR145" s="164">
        <v>45991</v>
      </c>
      <c r="GS145" s="164">
        <v>46022</v>
      </c>
      <c r="GT145" s="164">
        <v>46053</v>
      </c>
      <c r="GU145" s="164">
        <v>46081</v>
      </c>
      <c r="GV145" s="164">
        <v>46112</v>
      </c>
      <c r="GW145" s="164">
        <v>46142</v>
      </c>
      <c r="GX145" s="164">
        <v>46173</v>
      </c>
      <c r="GY145" s="164">
        <v>46203</v>
      </c>
      <c r="GZ145" s="164">
        <v>46234</v>
      </c>
      <c r="HA145" s="164">
        <v>46265</v>
      </c>
      <c r="HB145" s="164">
        <v>46295</v>
      </c>
      <c r="HC145" s="164">
        <v>46326</v>
      </c>
      <c r="HD145" s="164">
        <v>46356</v>
      </c>
      <c r="HE145" s="164">
        <v>46387</v>
      </c>
      <c r="HF145" s="164">
        <v>46418</v>
      </c>
      <c r="HG145" s="164">
        <v>46446</v>
      </c>
      <c r="HH145" s="164">
        <v>46477</v>
      </c>
      <c r="HI145" s="164">
        <v>46507</v>
      </c>
      <c r="HJ145" s="164">
        <v>46538</v>
      </c>
      <c r="HK145" s="164">
        <v>46568</v>
      </c>
      <c r="HL145" s="164">
        <v>46599</v>
      </c>
      <c r="HM145" s="164">
        <v>46630</v>
      </c>
      <c r="HN145" s="164">
        <v>46660</v>
      </c>
      <c r="HO145" s="164">
        <v>46691</v>
      </c>
      <c r="HP145" s="164">
        <v>46721</v>
      </c>
      <c r="HQ145" s="164">
        <v>46752</v>
      </c>
      <c r="HR145" s="164">
        <v>46783</v>
      </c>
      <c r="HS145" s="164">
        <v>46812</v>
      </c>
      <c r="HT145" s="164">
        <v>46843</v>
      </c>
      <c r="HU145" s="164">
        <v>46873</v>
      </c>
      <c r="HV145" s="164">
        <v>46904</v>
      </c>
      <c r="HW145" s="164">
        <v>46934</v>
      </c>
      <c r="HX145" s="164">
        <v>46965</v>
      </c>
      <c r="HY145" s="164">
        <v>46996</v>
      </c>
      <c r="HZ145" s="164">
        <v>47026</v>
      </c>
      <c r="IA145" s="164">
        <v>47057</v>
      </c>
      <c r="IB145" s="164">
        <v>47087</v>
      </c>
      <c r="IC145" s="164">
        <v>47118</v>
      </c>
      <c r="ID145" s="164">
        <v>47149</v>
      </c>
      <c r="IE145" s="164">
        <v>47177</v>
      </c>
      <c r="IF145" s="164">
        <v>47208</v>
      </c>
      <c r="IG145" s="164">
        <v>47238</v>
      </c>
      <c r="IH145" s="164">
        <v>47269</v>
      </c>
      <c r="II145" s="164">
        <v>47299</v>
      </c>
      <c r="IJ145" s="164">
        <v>47330</v>
      </c>
      <c r="IK145" s="164">
        <v>47361</v>
      </c>
      <c r="IL145" s="164">
        <v>47391</v>
      </c>
      <c r="IM145" s="164">
        <v>47422</v>
      </c>
      <c r="IN145" s="164">
        <v>47452</v>
      </c>
      <c r="IO145" s="164">
        <v>47483</v>
      </c>
      <c r="IP145" s="164">
        <v>47514</v>
      </c>
      <c r="IQ145" s="164">
        <v>47542</v>
      </c>
      <c r="IR145" s="164">
        <v>47573</v>
      </c>
      <c r="IS145" s="164">
        <v>47603</v>
      </c>
      <c r="IT145" s="164">
        <v>47634</v>
      </c>
      <c r="IU145" s="164">
        <v>47664</v>
      </c>
      <c r="IV145" s="164">
        <v>47695</v>
      </c>
      <c r="IW145" s="164">
        <v>47726</v>
      </c>
      <c r="IX145" s="164">
        <v>47756</v>
      </c>
    </row>
    <row r="146" s="144" customFormat="1" ht="14.5" customHeight="1">
      <c r="I146" t="s" s="152">
        <v>299</v>
      </c>
      <c r="DN146" s="174">
        <v>248.8257952</v>
      </c>
      <c r="DO146" s="174">
        <v>248.1846044</v>
      </c>
      <c r="DP146" s="174">
        <v>249.5578623</v>
      </c>
      <c r="DQ146" s="174">
        <v>248.3845955</v>
      </c>
      <c r="DR146" s="174">
        <v>248.8128143</v>
      </c>
      <c r="DS146" s="174">
        <v>249.0614715</v>
      </c>
      <c r="DT146" s="174">
        <v>250.5117197</v>
      </c>
      <c r="DU146" s="174">
        <v>249.0110657</v>
      </c>
      <c r="DV146" s="174">
        <v>249.9042146</v>
      </c>
      <c r="DW146" s="174">
        <v>251.1610521</v>
      </c>
      <c r="DX146" s="174">
        <v>250.7283837</v>
      </c>
      <c r="DY146" s="174">
        <v>248.849891</v>
      </c>
      <c r="DZ146" s="174">
        <v>248.1509756</v>
      </c>
      <c r="EA146" s="174">
        <v>248.3354582</v>
      </c>
      <c r="EB146" s="174">
        <v>249.0057941</v>
      </c>
      <c r="EC146" s="174">
        <v>251</v>
      </c>
      <c r="ED146" s="174">
        <v>251.2840159</v>
      </c>
      <c r="EE146" s="174">
        <v>249.4632302</v>
      </c>
      <c r="EF146" s="174">
        <v>249.4808232</v>
      </c>
      <c r="EG146" s="174">
        <v>250.7506297</v>
      </c>
      <c r="EH146" s="174">
        <v>249.5605505</v>
      </c>
      <c r="EI146" s="174">
        <v>244.2361459</v>
      </c>
      <c r="EJ146" s="174">
        <v>243.091317</v>
      </c>
      <c r="EK146" s="174">
        <v>245.9111769</v>
      </c>
      <c r="EL146" s="174">
        <v>245.0616609</v>
      </c>
      <c r="EM146" s="174">
        <v>245.6171983</v>
      </c>
      <c r="EN146" s="174">
        <v>245.7344957</v>
      </c>
      <c r="EO146" s="174">
        <v>244.8579102</v>
      </c>
      <c r="EP146" s="174">
        <v>246.29616</v>
      </c>
      <c r="EQ146" s="174">
        <v>246.6681194</v>
      </c>
      <c r="ER146" s="174">
        <v>243.7567015</v>
      </c>
      <c r="ES146" s="174">
        <v>244.0674213</v>
      </c>
      <c r="ET146" s="174">
        <v>243.7110292</v>
      </c>
      <c r="EU146" s="174">
        <v>243.6187321</v>
      </c>
      <c r="EV146" s="174">
        <v>242.8322567</v>
      </c>
      <c r="EW146" s="174">
        <v>244.9442144</v>
      </c>
      <c r="EX146" s="174">
        <v>244.5318479</v>
      </c>
      <c r="EY146" s="174">
        <v>242.6982652</v>
      </c>
      <c r="EZ146" s="174">
        <v>246.6898623</v>
      </c>
      <c r="FA146" s="174">
        <v>235.9707317</v>
      </c>
      <c r="FB146" s="174">
        <v>238.7276265</v>
      </c>
      <c r="FC146" s="174">
        <v>237.3330092</v>
      </c>
      <c r="FD146" s="174">
        <v>236.8405092</v>
      </c>
      <c r="FE146" s="174">
        <v>238.9116418</v>
      </c>
      <c r="FF146" s="174">
        <v>237.8052522</v>
      </c>
      <c r="FG146" s="174">
        <v>241.1041608</v>
      </c>
      <c r="FH146" s="174">
        <v>238.9462393</v>
      </c>
      <c r="FI146" s="174">
        <v>235.9392674</v>
      </c>
      <c r="FJ146" s="174">
        <v>239.8335566</v>
      </c>
      <c r="FK146" s="174">
        <v>238.3198925</v>
      </c>
      <c r="FL146" s="174">
        <v>237.162101</v>
      </c>
      <c r="FM146" s="174">
        <v>237.8052216</v>
      </c>
      <c r="FN146" s="174">
        <v>239.2711817</v>
      </c>
      <c r="FO146" s="174">
        <v>240.7829457</v>
      </c>
      <c r="FP146" s="174">
        <v>247.6912409</v>
      </c>
      <c r="FQ146" s="174">
        <v>244.7947413</v>
      </c>
      <c r="FR146" s="174">
        <v>238.7708789</v>
      </c>
      <c r="FS146" s="174">
        <v>233.2535545</v>
      </c>
      <c r="FT146" s="174">
        <v>224.3971429</v>
      </c>
      <c r="FU146" s="174">
        <v>205.8327183</v>
      </c>
      <c r="FV146" s="174">
        <v>239.0965739</v>
      </c>
      <c r="FW146" s="174">
        <v>236.7425827</v>
      </c>
      <c r="FX146" s="174">
        <v>234.7212553</v>
      </c>
      <c r="FY146" s="174">
        <v>236.9916376</v>
      </c>
      <c r="FZ146" s="174">
        <v>231.1817153</v>
      </c>
      <c r="GA146" s="174">
        <v>233.5404352</v>
      </c>
      <c r="GB146" s="174">
        <v>234.980035</v>
      </c>
      <c r="GC146" s="174">
        <v>233.7197952</v>
      </c>
      <c r="GD146" s="174">
        <v>232.9952071</v>
      </c>
      <c r="GE146" s="174">
        <v>234.5465332</v>
      </c>
      <c r="GF146" s="174">
        <v>232.6072333</v>
      </c>
      <c r="GG146" s="174">
        <v>232.7805286</v>
      </c>
      <c r="GH146" s="174">
        <v>219.8091603</v>
      </c>
    </row>
    <row r="148" s="144" customFormat="1" ht="14.5" customHeight="1">
      <c r="H148" t="s" s="151">
        <v>521</v>
      </c>
    </row>
    <row r="149" s="144" customFormat="1" ht="14.5" customHeight="1">
      <c r="J149" s="153">
        <v>2018</v>
      </c>
      <c r="K149" s="153">
        <v>2021</v>
      </c>
      <c r="L149" s="153">
        <v>2022</v>
      </c>
      <c r="M149" s="153">
        <v>2023</v>
      </c>
      <c r="N149" s="153">
        <v>2024</v>
      </c>
    </row>
    <row r="150" s="144" customFormat="1" ht="14.5" customHeight="1">
      <c r="I150" t="s" s="152">
        <v>522</v>
      </c>
      <c r="J150" s="158">
        <v>0.0130998423443466</v>
      </c>
      <c r="K150" s="158">
        <v>0.0125204152801741</v>
      </c>
      <c r="L150" s="158">
        <v>0.0119701341569548</v>
      </c>
      <c r="M150" s="158">
        <v>0.0116444850249093</v>
      </c>
      <c r="N150" s="158">
        <v>0.0113132572913486</v>
      </c>
    </row>
    <row r="151" s="144" customFormat="1" ht="14.5" customHeight="1">
      <c r="I151" t="s" s="152">
        <v>523</v>
      </c>
      <c r="J151" s="158">
        <v>0.00597869326167385</v>
      </c>
      <c r="K151" s="158">
        <v>0.00640071267932187</v>
      </c>
      <c r="L151" s="158">
        <v>0.0072371401369162</v>
      </c>
      <c r="M151" s="158">
        <v>0.0078615703568622</v>
      </c>
      <c r="N151" s="158">
        <v>0.008091294600091319</v>
      </c>
    </row>
    <row r="152" s="144" customFormat="1" ht="14.5" customHeight="1">
      <c r="I152" t="s" s="152">
        <v>524</v>
      </c>
      <c r="J152" s="158">
        <v>0.0286862026348698</v>
      </c>
      <c r="K152" s="158">
        <v>0.0362460050211511</v>
      </c>
      <c r="L152" s="158">
        <v>0.0331582673922627</v>
      </c>
      <c r="M152" s="158">
        <v>0.0305684043624985</v>
      </c>
      <c r="N152" s="158">
        <v>0.0328349169319388</v>
      </c>
    </row>
    <row r="154" s="144" customFormat="1" ht="14.5" customHeight="1">
      <c r="H154" t="s" s="151">
        <v>525</v>
      </c>
    </row>
    <row r="155" s="144" customFormat="1" ht="14.5" customHeight="1">
      <c r="J155" s="153">
        <v>2010</v>
      </c>
      <c r="K155" s="153">
        <v>2011</v>
      </c>
      <c r="L155" s="153">
        <v>2012</v>
      </c>
      <c r="M155" s="153">
        <v>2013</v>
      </c>
      <c r="N155" s="153">
        <v>2014</v>
      </c>
      <c r="O155" s="153">
        <v>2015</v>
      </c>
      <c r="P155" s="153">
        <v>2016</v>
      </c>
      <c r="Q155" s="153">
        <v>2017</v>
      </c>
      <c r="R155" s="153">
        <v>2018</v>
      </c>
      <c r="S155" s="153">
        <v>2019</v>
      </c>
      <c r="T155" s="153">
        <v>2020</v>
      </c>
      <c r="U155" s="153">
        <v>2021</v>
      </c>
      <c r="V155" s="153">
        <v>2022</v>
      </c>
      <c r="W155" s="153">
        <v>2023</v>
      </c>
      <c r="X155" s="153">
        <v>2024</v>
      </c>
      <c r="Y155" s="153">
        <v>2025</v>
      </c>
      <c r="Z155" s="153">
        <v>2026</v>
      </c>
      <c r="AA155" s="153">
        <v>2027</v>
      </c>
      <c r="AB155" s="153">
        <v>2028</v>
      </c>
      <c r="AC155" s="153">
        <v>2029</v>
      </c>
      <c r="AD155" s="153">
        <v>2030</v>
      </c>
    </row>
    <row r="156" s="144" customFormat="1" ht="14.5" customHeight="1">
      <c r="I156" t="s" s="152">
        <v>299</v>
      </c>
      <c r="O156" s="144">
        <v>163</v>
      </c>
      <c r="P156" s="144">
        <v>194</v>
      </c>
      <c r="Q156" s="144">
        <v>216</v>
      </c>
      <c r="R156" s="144">
        <v>284</v>
      </c>
      <c r="S156" s="144">
        <v>335</v>
      </c>
      <c r="T156" s="144">
        <v>399</v>
      </c>
      <c r="U156" s="144">
        <v>479</v>
      </c>
      <c r="V156" s="144">
        <v>562</v>
      </c>
      <c r="W156" s="144">
        <v>793</v>
      </c>
      <c r="X156" s="144">
        <v>992</v>
      </c>
    </row>
    <row r="157" s="144" customFormat="1" ht="14.5" customHeight="1">
      <c r="I157" t="s" s="152">
        <v>526</v>
      </c>
    </row>
    <row r="170" s="170" customFormat="1" ht="14.5" customHeight="1">
      <c r="A170" t="s" s="50">
        <v>150</v>
      </c>
      <c r="B170" t="s" s="34">
        <v>527</v>
      </c>
    </row>
    <row r="172" s="144" customFormat="1" ht="14.5" customHeight="1">
      <c r="H172" t="s" s="151">
        <v>528</v>
      </c>
    </row>
    <row r="173" s="144" customFormat="1" ht="14.5" customHeight="1">
      <c r="J173" s="175">
        <v>40209</v>
      </c>
      <c r="K173" s="175">
        <v>40574</v>
      </c>
      <c r="L173" s="175">
        <v>40939</v>
      </c>
      <c r="M173" s="175">
        <v>41305</v>
      </c>
      <c r="N173" s="175">
        <v>41670</v>
      </c>
      <c r="O173" s="175">
        <v>42035</v>
      </c>
      <c r="P173" s="175">
        <v>42400</v>
      </c>
      <c r="Q173" s="175">
        <v>42766</v>
      </c>
      <c r="R173" s="175">
        <v>43131</v>
      </c>
      <c r="S173" s="175">
        <v>43496</v>
      </c>
      <c r="T173" s="175">
        <v>43861</v>
      </c>
      <c r="U173" s="175">
        <v>44227</v>
      </c>
      <c r="V173" s="175">
        <v>44592</v>
      </c>
      <c r="W173" s="175">
        <v>44957</v>
      </c>
      <c r="X173" s="175">
        <v>45322</v>
      </c>
      <c r="Y173" s="175">
        <v>45688</v>
      </c>
      <c r="Z173" s="175">
        <v>46053</v>
      </c>
      <c r="AA173" s="175">
        <v>46418</v>
      </c>
      <c r="AB173" s="175">
        <v>46783</v>
      </c>
      <c r="AC173" s="175">
        <v>47149</v>
      </c>
      <c r="AD173" s="175">
        <v>47514</v>
      </c>
      <c r="AE173" s="176"/>
      <c r="AF173" s="176"/>
      <c r="AG173" s="176"/>
      <c r="AH173" s="176"/>
      <c r="AI173" s="176"/>
      <c r="AJ173" s="176"/>
      <c r="AK173" s="176"/>
      <c r="AL173" s="176"/>
      <c r="AM173" s="176"/>
      <c r="AN173" s="176"/>
      <c r="AO173" s="176"/>
      <c r="AP173" s="176"/>
      <c r="AQ173" s="176"/>
      <c r="AR173" s="176"/>
      <c r="AS173" s="176"/>
      <c r="AT173" s="176"/>
      <c r="AU173" s="176"/>
      <c r="AV173" s="176"/>
      <c r="AW173" s="176"/>
      <c r="AX173" s="176"/>
    </row>
    <row r="174" s="144" customFormat="1" ht="14.5" customHeight="1">
      <c r="I174" t="s" s="152">
        <v>299</v>
      </c>
      <c r="J174" s="156">
        <v>3.44541053828141</v>
      </c>
      <c r="K174" s="156">
        <v>3.55296053051288</v>
      </c>
      <c r="L174" s="156">
        <v>3.55762379453482</v>
      </c>
      <c r="M174" s="156">
        <v>3.65741676665111</v>
      </c>
      <c r="N174" s="156">
        <v>3.77301034821684</v>
      </c>
      <c r="O174" s="156">
        <v>3.9041936799385</v>
      </c>
      <c r="P174" s="156">
        <v>3.72767144730124</v>
      </c>
      <c r="Q174" s="156">
        <v>4.08209745417176</v>
      </c>
      <c r="R174" s="156">
        <v>4.23438775457935</v>
      </c>
      <c r="S174" s="156">
        <v>4.04707130977204</v>
      </c>
      <c r="T174" s="156">
        <v>3.87130821422673</v>
      </c>
      <c r="U174" s="156">
        <v>4.12689677163836</v>
      </c>
      <c r="V174" s="156">
        <v>4.02842530361723</v>
      </c>
      <c r="W174" s="156">
        <v>4.06253173617814</v>
      </c>
      <c r="X174" s="156">
        <v>4.06964428106129</v>
      </c>
      <c r="Y174" s="156"/>
      <c r="Z174" s="156"/>
      <c r="AA174" s="156"/>
      <c r="AB174" s="156"/>
      <c r="AC174" s="156"/>
      <c r="AD174" s="156"/>
    </row>
    <row r="175" s="144" customFormat="1" ht="14.5" customHeight="1">
      <c r="I175" t="s" s="152">
        <v>350</v>
      </c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>
        <v>4.03105295411762</v>
      </c>
      <c r="Y175" s="156">
        <v>3.93618634978994</v>
      </c>
      <c r="Z175" s="156">
        <v>3.9154397266082</v>
      </c>
      <c r="AA175" s="156">
        <v>3.91534502863931</v>
      </c>
      <c r="AB175" s="156">
        <v>3.91465462837817</v>
      </c>
      <c r="AC175" s="156">
        <v>3.92772509560295</v>
      </c>
      <c r="AD175" s="156">
        <v>3.9392966560502</v>
      </c>
    </row>
    <row r="177" s="144" customFormat="1" ht="14.5" customHeight="1">
      <c r="H177" t="s" s="151">
        <v>529</v>
      </c>
    </row>
    <row r="178" s="144" customFormat="1" ht="14.5" customHeight="1">
      <c r="J178" s="175">
        <v>40179</v>
      </c>
      <c r="K178" s="175">
        <v>40544</v>
      </c>
      <c r="L178" s="175">
        <v>40909</v>
      </c>
      <c r="M178" s="175">
        <v>41275</v>
      </c>
      <c r="N178" s="175">
        <v>41640</v>
      </c>
      <c r="O178" s="175">
        <v>42005</v>
      </c>
      <c r="P178" s="175">
        <v>42370</v>
      </c>
      <c r="Q178" s="175">
        <v>42736</v>
      </c>
      <c r="R178" s="175">
        <v>43101</v>
      </c>
      <c r="S178" s="175">
        <v>43466</v>
      </c>
      <c r="T178" s="175">
        <v>43831</v>
      </c>
      <c r="U178" s="175">
        <v>44197</v>
      </c>
      <c r="V178" s="175">
        <v>44562</v>
      </c>
      <c r="W178" s="175">
        <v>44927</v>
      </c>
      <c r="X178" s="175">
        <v>45292</v>
      </c>
      <c r="Y178" s="175">
        <v>45658</v>
      </c>
      <c r="Z178" s="175">
        <v>46023</v>
      </c>
      <c r="AA178" s="175">
        <v>46388</v>
      </c>
      <c r="AB178" s="175">
        <v>46753</v>
      </c>
      <c r="AC178" s="175">
        <v>47119</v>
      </c>
      <c r="AD178" s="175">
        <v>47484</v>
      </c>
      <c r="AE178" s="176"/>
      <c r="AF178" s="176"/>
      <c r="AG178" s="176"/>
      <c r="AH178" s="176"/>
      <c r="AI178" s="176"/>
      <c r="AJ178" s="176"/>
      <c r="AK178" s="176"/>
      <c r="AL178" s="176"/>
      <c r="AM178" s="176"/>
      <c r="AN178" s="176"/>
      <c r="AO178" s="176"/>
      <c r="AP178" s="176"/>
      <c r="AQ178" s="176"/>
      <c r="AR178" s="176"/>
      <c r="AS178" s="176"/>
      <c r="AT178" s="176"/>
      <c r="AU178" s="176"/>
      <c r="AV178" s="176"/>
      <c r="AW178" s="176"/>
      <c r="AX178" s="176"/>
    </row>
    <row r="179" s="144" customFormat="1" ht="14.5" customHeight="1">
      <c r="I179" t="s" s="152">
        <v>299</v>
      </c>
      <c r="J179" s="144">
        <v>0</v>
      </c>
      <c r="K179" s="144">
        <v>0</v>
      </c>
      <c r="L179" s="144">
        <v>0</v>
      </c>
      <c r="M179" s="144">
        <v>0</v>
      </c>
      <c r="N179" s="144">
        <v>0</v>
      </c>
      <c r="O179" s="144">
        <v>0</v>
      </c>
      <c r="P179" s="144">
        <v>0</v>
      </c>
      <c r="Q179" s="144">
        <v>0.0001</v>
      </c>
      <c r="R179" s="144">
        <v>0.0003</v>
      </c>
      <c r="S179" s="144">
        <v>0.0005</v>
      </c>
      <c r="T179" s="144">
        <v>0.0005999999999999999</v>
      </c>
      <c r="U179" s="144">
        <v>0.0009</v>
      </c>
      <c r="V179" s="144">
        <v>0.0011</v>
      </c>
      <c r="W179" s="144">
        <v>0.00119390406629679</v>
      </c>
      <c r="X179" s="144">
        <v>0.0016</v>
      </c>
    </row>
    <row r="180" s="144" customFormat="1" ht="14.5" customHeight="1">
      <c r="I180" t="s" s="152">
        <v>350</v>
      </c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>
        <v>0.00105161317460985</v>
      </c>
      <c r="W180" s="158">
        <v>0.00123169555449196</v>
      </c>
      <c r="X180" s="158">
        <v>0.0015541239535243</v>
      </c>
      <c r="Y180" s="158">
        <v>0.00205868884782158</v>
      </c>
      <c r="Z180" s="158">
        <v>0.00275180481683605</v>
      </c>
      <c r="AA180" s="158">
        <v>0.00377774431348576</v>
      </c>
      <c r="AB180" s="158">
        <v>0.00531917911427735</v>
      </c>
      <c r="AC180" s="158">
        <v>0.00764201393510813</v>
      </c>
      <c r="AD180" s="158">
        <v>0.0108512853668806</v>
      </c>
      <c r="AE180" s="158"/>
      <c r="AF180" s="158"/>
      <c r="AG180" s="158"/>
      <c r="AH180" s="158"/>
      <c r="AI180" s="158"/>
    </row>
    <row r="182" s="144" customFormat="1" ht="14.5" customHeight="1">
      <c r="H182" t="s" s="151">
        <v>530</v>
      </c>
      <c r="J182" s="175">
        <v>40179</v>
      </c>
      <c r="K182" s="175">
        <v>40544</v>
      </c>
      <c r="L182" s="175">
        <v>40909</v>
      </c>
      <c r="M182" s="175">
        <v>41275</v>
      </c>
      <c r="N182" s="175">
        <v>41640</v>
      </c>
      <c r="O182" s="175">
        <v>42005</v>
      </c>
      <c r="P182" s="175">
        <v>42370</v>
      </c>
      <c r="Q182" s="175">
        <v>42736</v>
      </c>
      <c r="R182" s="175">
        <v>43101</v>
      </c>
      <c r="S182" s="175">
        <v>43466</v>
      </c>
      <c r="T182" s="175">
        <v>43831</v>
      </c>
      <c r="U182" s="175">
        <v>44197</v>
      </c>
      <c r="V182" s="175">
        <v>44562</v>
      </c>
      <c r="W182" s="175">
        <v>44927</v>
      </c>
      <c r="X182" s="175">
        <v>45292</v>
      </c>
      <c r="Y182" s="175">
        <v>45658</v>
      </c>
      <c r="Z182" s="175">
        <v>46023</v>
      </c>
      <c r="AA182" s="175">
        <v>46388</v>
      </c>
      <c r="AB182" s="175">
        <v>46753</v>
      </c>
      <c r="AC182" s="175">
        <v>47119</v>
      </c>
      <c r="AD182" s="175">
        <v>47484</v>
      </c>
      <c r="AE182" s="176"/>
      <c r="AF182" s="176"/>
      <c r="AG182" s="176"/>
      <c r="AH182" s="176"/>
      <c r="AI182" s="176"/>
    </row>
    <row r="183" s="144" customFormat="1" ht="14.5" customHeight="1">
      <c r="I183" t="s" s="152">
        <v>299</v>
      </c>
      <c r="J183" s="156">
        <v>1091.105261048210</v>
      </c>
      <c r="K183" s="156">
        <v>1118.656558186020</v>
      </c>
      <c r="L183" s="156">
        <v>1122.337267814070</v>
      </c>
      <c r="M183" s="156">
        <v>1101.855536484790</v>
      </c>
      <c r="N183" s="156">
        <v>1112.052000435650</v>
      </c>
      <c r="O183" s="156">
        <v>1116.6018589977</v>
      </c>
      <c r="P183" s="156">
        <v>1081.635660869390</v>
      </c>
      <c r="Q183" s="156">
        <v>1145.296128926710</v>
      </c>
      <c r="R183" s="156">
        <v>1153.769542938480</v>
      </c>
      <c r="S183" s="156">
        <v>1067.3969577679</v>
      </c>
      <c r="T183" s="156">
        <v>1062.664052358220</v>
      </c>
      <c r="U183" s="156">
        <v>1112.569085275540</v>
      </c>
      <c r="V183" s="156">
        <v>1096.334584629110</v>
      </c>
      <c r="W183" s="156">
        <v>1085.364356062970</v>
      </c>
      <c r="X183" s="156">
        <v>1075.657911514040</v>
      </c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</row>
    <row r="184" s="144" customFormat="1" ht="14.5" customHeight="1">
      <c r="I184" t="s" s="152">
        <v>350</v>
      </c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>
        <v>1111.357501999540</v>
      </c>
      <c r="V184" s="156">
        <v>1090.075043442080</v>
      </c>
      <c r="W184" s="156">
        <v>1074.428985991830</v>
      </c>
      <c r="X184" s="156">
        <v>1048.458097089150</v>
      </c>
      <c r="Y184" s="156">
        <v>1032.522405819760</v>
      </c>
      <c r="Z184" s="156">
        <v>1015.731442655030</v>
      </c>
      <c r="AA184" s="156">
        <v>1005.911491218250</v>
      </c>
      <c r="AB184" s="156">
        <v>996.615773970757</v>
      </c>
      <c r="AC184" s="156">
        <v>992.245719743961</v>
      </c>
      <c r="AD184" s="156">
        <v>988.405246687002</v>
      </c>
      <c r="AE184" s="156"/>
      <c r="AF184" s="156"/>
      <c r="AG184" s="156"/>
      <c r="AH184" s="156"/>
      <c r="AI184" s="156"/>
    </row>
    <row r="186" s="144" customFormat="1" ht="14.5" customHeight="1">
      <c r="H186" t="s" s="151">
        <v>531</v>
      </c>
    </row>
    <row r="187" s="144" customFormat="1" ht="14.5" customHeight="1">
      <c r="J187" s="164">
        <v>40025</v>
      </c>
      <c r="K187" s="164">
        <v>40056</v>
      </c>
      <c r="L187" s="164">
        <v>40086</v>
      </c>
      <c r="M187" s="164">
        <v>40117</v>
      </c>
      <c r="N187" s="164">
        <v>40147</v>
      </c>
      <c r="O187" s="164">
        <v>40178</v>
      </c>
      <c r="P187" s="164">
        <v>40209</v>
      </c>
      <c r="Q187" s="164">
        <v>40237</v>
      </c>
      <c r="R187" s="164">
        <v>40268</v>
      </c>
      <c r="S187" s="164">
        <v>40298</v>
      </c>
      <c r="T187" s="164">
        <v>40329</v>
      </c>
      <c r="U187" s="164">
        <v>40359</v>
      </c>
      <c r="V187" s="164">
        <v>40390</v>
      </c>
      <c r="W187" s="164">
        <v>40421</v>
      </c>
      <c r="X187" s="164">
        <v>40451</v>
      </c>
      <c r="Y187" s="164">
        <v>40482</v>
      </c>
      <c r="Z187" s="164">
        <v>40512</v>
      </c>
      <c r="AA187" s="164">
        <v>40543</v>
      </c>
      <c r="AB187" s="164">
        <v>40574</v>
      </c>
      <c r="AC187" s="164">
        <v>40602</v>
      </c>
      <c r="AD187" s="164">
        <v>40633</v>
      </c>
      <c r="AE187" s="164">
        <v>40663</v>
      </c>
      <c r="AF187" s="164">
        <v>40694</v>
      </c>
      <c r="AG187" s="164">
        <v>40724</v>
      </c>
      <c r="AH187" s="164">
        <v>40755</v>
      </c>
      <c r="AI187" s="164">
        <v>40786</v>
      </c>
      <c r="AJ187" s="164">
        <v>40816</v>
      </c>
      <c r="AK187" s="164">
        <v>40847</v>
      </c>
      <c r="AL187" s="164">
        <v>40877</v>
      </c>
      <c r="AM187" s="164">
        <v>40908</v>
      </c>
      <c r="AN187" s="164">
        <v>40939</v>
      </c>
      <c r="AO187" s="164">
        <v>40968</v>
      </c>
      <c r="AP187" s="164">
        <v>40999</v>
      </c>
      <c r="AQ187" s="164">
        <v>41029</v>
      </c>
      <c r="AR187" s="164">
        <v>41060</v>
      </c>
      <c r="AS187" s="164">
        <v>41090</v>
      </c>
      <c r="AT187" s="164">
        <v>41121</v>
      </c>
      <c r="AU187" s="164">
        <v>41152</v>
      </c>
      <c r="AV187" s="164">
        <v>41182</v>
      </c>
      <c r="AW187" s="164">
        <v>41213</v>
      </c>
      <c r="AX187" s="164">
        <v>41243</v>
      </c>
      <c r="AY187" s="164">
        <v>41274</v>
      </c>
      <c r="AZ187" s="164">
        <v>41305</v>
      </c>
      <c r="BA187" s="164">
        <v>41333</v>
      </c>
      <c r="BB187" s="164">
        <v>41364</v>
      </c>
      <c r="BC187" s="164">
        <v>41394</v>
      </c>
      <c r="BD187" s="164">
        <v>41425</v>
      </c>
      <c r="BE187" s="164">
        <v>41455</v>
      </c>
      <c r="BF187" s="164">
        <v>41486</v>
      </c>
      <c r="BG187" s="164">
        <v>41517</v>
      </c>
      <c r="BH187" s="164">
        <v>41547</v>
      </c>
      <c r="BI187" s="164">
        <v>41578</v>
      </c>
      <c r="BJ187" s="164">
        <v>41608</v>
      </c>
      <c r="BK187" s="164">
        <v>41639</v>
      </c>
      <c r="BL187" s="164">
        <v>41670</v>
      </c>
      <c r="BM187" s="164">
        <v>41698</v>
      </c>
      <c r="BN187" s="164">
        <v>41729</v>
      </c>
      <c r="BO187" s="164">
        <v>41759</v>
      </c>
      <c r="BP187" s="164">
        <v>41790</v>
      </c>
      <c r="BQ187" s="164">
        <v>41820</v>
      </c>
      <c r="BR187" s="164">
        <v>41851</v>
      </c>
      <c r="BS187" s="164">
        <v>41882</v>
      </c>
      <c r="BT187" s="164">
        <v>41912</v>
      </c>
      <c r="BU187" s="164">
        <v>41943</v>
      </c>
      <c r="BV187" s="164">
        <v>41973</v>
      </c>
      <c r="BW187" s="164">
        <v>42004</v>
      </c>
      <c r="BX187" s="164">
        <v>42035</v>
      </c>
      <c r="BY187" s="164">
        <v>42063</v>
      </c>
      <c r="BZ187" s="164">
        <v>42094</v>
      </c>
      <c r="CA187" s="164">
        <v>42124</v>
      </c>
      <c r="CB187" s="164">
        <v>42155</v>
      </c>
      <c r="CC187" s="164">
        <v>42185</v>
      </c>
      <c r="CD187" s="164">
        <v>42216</v>
      </c>
      <c r="CE187" s="164">
        <v>42247</v>
      </c>
      <c r="CF187" s="164">
        <v>42277</v>
      </c>
      <c r="CG187" s="164">
        <v>42308</v>
      </c>
      <c r="CH187" s="164">
        <v>42338</v>
      </c>
      <c r="CI187" s="164">
        <v>42369</v>
      </c>
      <c r="CJ187" s="164">
        <v>42400</v>
      </c>
      <c r="CK187" s="164">
        <v>42429</v>
      </c>
      <c r="CL187" s="164">
        <v>42460</v>
      </c>
      <c r="CM187" s="164">
        <v>42490</v>
      </c>
      <c r="CN187" s="164">
        <v>42521</v>
      </c>
      <c r="CO187" s="164">
        <v>42551</v>
      </c>
      <c r="CP187" s="164">
        <v>42582</v>
      </c>
      <c r="CQ187" s="164">
        <v>42613</v>
      </c>
      <c r="CR187" s="164">
        <v>42643</v>
      </c>
      <c r="CS187" s="164">
        <v>42674</v>
      </c>
      <c r="CT187" s="164">
        <v>42704</v>
      </c>
      <c r="CU187" s="164">
        <v>42735</v>
      </c>
      <c r="CV187" s="164">
        <v>42766</v>
      </c>
      <c r="CW187" s="164">
        <v>42794</v>
      </c>
      <c r="CX187" s="164">
        <v>42825</v>
      </c>
      <c r="CY187" s="164">
        <v>42855</v>
      </c>
      <c r="CZ187" s="164">
        <v>42886</v>
      </c>
      <c r="DA187" s="164">
        <v>42916</v>
      </c>
      <c r="DB187" s="164">
        <v>42947</v>
      </c>
      <c r="DC187" s="164">
        <v>42978</v>
      </c>
      <c r="DD187" s="164">
        <v>43008</v>
      </c>
      <c r="DE187" s="164">
        <v>43039</v>
      </c>
      <c r="DF187" s="164">
        <v>43069</v>
      </c>
      <c r="DG187" s="164">
        <v>43100</v>
      </c>
      <c r="DH187" s="164">
        <v>43131</v>
      </c>
      <c r="DI187" s="164">
        <v>43159</v>
      </c>
      <c r="DJ187" s="164">
        <v>43190</v>
      </c>
      <c r="DK187" s="164">
        <v>43220</v>
      </c>
      <c r="DL187" s="164">
        <v>43251</v>
      </c>
      <c r="DM187" s="164">
        <v>43281</v>
      </c>
      <c r="DN187" s="164">
        <v>43312</v>
      </c>
      <c r="DO187" s="164">
        <v>43343</v>
      </c>
      <c r="DP187" s="164">
        <v>43373</v>
      </c>
      <c r="DQ187" s="164">
        <v>43404</v>
      </c>
      <c r="DR187" s="164">
        <v>43434</v>
      </c>
      <c r="DS187" s="164">
        <v>43465</v>
      </c>
      <c r="DT187" s="164">
        <v>43496</v>
      </c>
      <c r="DU187" s="164">
        <v>43524</v>
      </c>
      <c r="DV187" s="164">
        <v>43555</v>
      </c>
      <c r="DW187" s="164">
        <v>43585</v>
      </c>
      <c r="DX187" s="164">
        <v>43616</v>
      </c>
      <c r="DY187" s="164">
        <v>43646</v>
      </c>
      <c r="DZ187" s="164">
        <v>43677</v>
      </c>
      <c r="EA187" s="164">
        <v>43708</v>
      </c>
      <c r="EB187" s="164">
        <v>43738</v>
      </c>
      <c r="EC187" s="164">
        <v>43769</v>
      </c>
      <c r="ED187" s="164">
        <v>43799</v>
      </c>
      <c r="EE187" s="164">
        <v>43830</v>
      </c>
      <c r="EF187" s="164">
        <v>43861</v>
      </c>
      <c r="EG187" s="164">
        <v>43890</v>
      </c>
      <c r="EH187" s="164">
        <v>43921</v>
      </c>
      <c r="EI187" s="164">
        <v>43951</v>
      </c>
      <c r="EJ187" s="164">
        <v>43982</v>
      </c>
      <c r="EK187" s="164">
        <v>44012</v>
      </c>
      <c r="EL187" s="164">
        <v>44043</v>
      </c>
      <c r="EM187" s="164">
        <v>44074</v>
      </c>
      <c r="EN187" s="164">
        <v>44104</v>
      </c>
      <c r="EO187" s="164">
        <v>44135</v>
      </c>
      <c r="EP187" s="164">
        <v>44165</v>
      </c>
      <c r="EQ187" s="164">
        <v>44196</v>
      </c>
      <c r="ER187" s="164">
        <v>44227</v>
      </c>
      <c r="ES187" s="164">
        <v>44255</v>
      </c>
      <c r="ET187" s="164">
        <v>44286</v>
      </c>
      <c r="EU187" s="164">
        <v>44316</v>
      </c>
      <c r="EV187" s="164">
        <v>44347</v>
      </c>
      <c r="EW187" s="164">
        <v>44377</v>
      </c>
      <c r="EX187" s="164">
        <v>44408</v>
      </c>
      <c r="EY187" s="164">
        <v>44439</v>
      </c>
      <c r="EZ187" s="164">
        <v>44469</v>
      </c>
      <c r="FA187" s="164">
        <v>44500</v>
      </c>
      <c r="FB187" s="164">
        <v>44530</v>
      </c>
      <c r="FC187" s="164">
        <v>44561</v>
      </c>
      <c r="FD187" s="164">
        <v>44592</v>
      </c>
      <c r="FE187" s="164">
        <v>44620</v>
      </c>
      <c r="FF187" s="164">
        <v>44651</v>
      </c>
      <c r="FG187" s="164">
        <v>44681</v>
      </c>
      <c r="FH187" s="164">
        <v>44712</v>
      </c>
      <c r="FI187" s="164">
        <v>44742</v>
      </c>
      <c r="FJ187" s="164">
        <v>44773</v>
      </c>
      <c r="FK187" s="164">
        <v>44804</v>
      </c>
      <c r="FL187" s="164">
        <v>44834</v>
      </c>
      <c r="FM187" s="164">
        <v>44865</v>
      </c>
      <c r="FN187" s="164">
        <v>44895</v>
      </c>
      <c r="FO187" s="164">
        <v>44926</v>
      </c>
      <c r="FP187" s="164">
        <v>44957</v>
      </c>
      <c r="FQ187" s="164">
        <v>44985</v>
      </c>
      <c r="FR187" s="164">
        <v>45016</v>
      </c>
      <c r="FS187" s="164">
        <v>45046</v>
      </c>
      <c r="FT187" s="164">
        <v>45077</v>
      </c>
      <c r="FU187" s="164">
        <v>45107</v>
      </c>
      <c r="FV187" s="164">
        <v>45138</v>
      </c>
      <c r="FW187" s="164">
        <v>45169</v>
      </c>
      <c r="FX187" s="164">
        <v>45199</v>
      </c>
      <c r="FY187" s="164">
        <v>45230</v>
      </c>
      <c r="FZ187" s="164">
        <v>45260</v>
      </c>
      <c r="GA187" s="164">
        <v>45291</v>
      </c>
      <c r="GB187" s="164">
        <v>45322</v>
      </c>
      <c r="GC187" s="164">
        <v>45351</v>
      </c>
      <c r="GD187" s="164">
        <v>45382</v>
      </c>
      <c r="GE187" s="164">
        <v>45412</v>
      </c>
      <c r="GF187" s="164">
        <v>45443</v>
      </c>
      <c r="GG187" s="164">
        <v>45473</v>
      </c>
      <c r="GH187" s="164">
        <v>45504</v>
      </c>
      <c r="GI187" s="164">
        <v>45535</v>
      </c>
      <c r="GJ187" s="164">
        <v>45565</v>
      </c>
      <c r="GK187" s="164">
        <v>45596</v>
      </c>
      <c r="GL187" s="164">
        <v>45626</v>
      </c>
      <c r="GM187" s="164">
        <v>45657</v>
      </c>
      <c r="GN187" s="164">
        <v>45688</v>
      </c>
      <c r="GO187" s="164">
        <v>45716</v>
      </c>
      <c r="GP187" s="164">
        <v>45747</v>
      </c>
      <c r="GQ187" s="164">
        <v>45777</v>
      </c>
      <c r="GR187" s="164">
        <v>45808</v>
      </c>
      <c r="GS187" s="164">
        <v>45838</v>
      </c>
      <c r="GT187" s="164">
        <v>45869</v>
      </c>
      <c r="GU187" s="164">
        <v>45900</v>
      </c>
      <c r="GV187" s="164">
        <v>45930</v>
      </c>
      <c r="GW187" s="164">
        <v>45961</v>
      </c>
      <c r="GX187" s="164">
        <v>45991</v>
      </c>
      <c r="GY187" s="164">
        <v>46022</v>
      </c>
      <c r="GZ187" s="164">
        <v>46053</v>
      </c>
      <c r="HA187" s="164">
        <v>46081</v>
      </c>
      <c r="HB187" s="164">
        <v>46112</v>
      </c>
      <c r="HC187" s="164">
        <v>46142</v>
      </c>
      <c r="HD187" s="164">
        <v>46173</v>
      </c>
      <c r="HE187" s="164">
        <v>46203</v>
      </c>
      <c r="HF187" s="164">
        <v>46234</v>
      </c>
      <c r="HG187" s="164">
        <v>46265</v>
      </c>
      <c r="HH187" s="164">
        <v>46295</v>
      </c>
      <c r="HI187" s="164">
        <v>46326</v>
      </c>
      <c r="HJ187" s="164">
        <v>46356</v>
      </c>
      <c r="HK187" s="164">
        <v>46387</v>
      </c>
      <c r="HL187" s="164">
        <v>46418</v>
      </c>
      <c r="HM187" s="164">
        <v>46446</v>
      </c>
      <c r="HN187" s="164">
        <v>46477</v>
      </c>
      <c r="HO187" s="164">
        <v>46507</v>
      </c>
      <c r="HP187" s="164">
        <v>46538</v>
      </c>
      <c r="HQ187" s="164">
        <v>46568</v>
      </c>
      <c r="HR187" s="164">
        <v>46599</v>
      </c>
      <c r="HS187" s="164">
        <v>46630</v>
      </c>
      <c r="HT187" s="164">
        <v>46660</v>
      </c>
      <c r="HU187" s="164">
        <v>46691</v>
      </c>
      <c r="HV187" s="164">
        <v>46721</v>
      </c>
      <c r="HW187" s="164">
        <v>46752</v>
      </c>
      <c r="HX187" s="164">
        <v>46783</v>
      </c>
      <c r="HY187" s="164">
        <v>46812</v>
      </c>
      <c r="HZ187" s="164">
        <v>46843</v>
      </c>
      <c r="IA187" s="164">
        <v>46873</v>
      </c>
      <c r="IB187" s="164">
        <v>46904</v>
      </c>
      <c r="IC187" s="164">
        <v>46934</v>
      </c>
      <c r="ID187" s="164">
        <v>46965</v>
      </c>
      <c r="IE187" s="164">
        <v>46996</v>
      </c>
      <c r="IF187" s="164">
        <v>47026</v>
      </c>
      <c r="IG187" s="164">
        <v>47057</v>
      </c>
      <c r="IH187" s="164">
        <v>47087</v>
      </c>
      <c r="II187" s="164">
        <v>47118</v>
      </c>
      <c r="IJ187" s="164">
        <v>47149</v>
      </c>
      <c r="IK187" s="164">
        <v>47177</v>
      </c>
      <c r="IL187" s="164">
        <v>47208</v>
      </c>
      <c r="IM187" s="164">
        <v>47238</v>
      </c>
      <c r="IN187" s="164">
        <v>47269</v>
      </c>
      <c r="IO187" s="164">
        <v>47299</v>
      </c>
      <c r="IP187" s="164">
        <v>47330</v>
      </c>
      <c r="IQ187" s="164">
        <v>47361</v>
      </c>
      <c r="IR187" s="164">
        <v>47391</v>
      </c>
      <c r="IS187" s="164">
        <v>47422</v>
      </c>
      <c r="IT187" s="164">
        <v>47452</v>
      </c>
      <c r="IU187" s="164">
        <v>47483</v>
      </c>
      <c r="IV187" s="164">
        <v>47514</v>
      </c>
    </row>
    <row r="188" s="144" customFormat="1" ht="14.5" customHeight="1">
      <c r="I188" t="s" s="152">
        <v>299</v>
      </c>
      <c r="J188" s="144">
        <v>0</v>
      </c>
      <c r="K188" s="144">
        <v>0</v>
      </c>
      <c r="L188" s="144">
        <v>0</v>
      </c>
      <c r="M188" s="144">
        <v>0</v>
      </c>
      <c r="N188" s="144">
        <v>0</v>
      </c>
      <c r="O188" s="144">
        <v>0</v>
      </c>
      <c r="P188" s="144">
        <v>0</v>
      </c>
      <c r="Q188" s="144">
        <v>0</v>
      </c>
      <c r="R188" s="144">
        <v>0</v>
      </c>
      <c r="S188" s="144">
        <v>0</v>
      </c>
      <c r="T188" s="144">
        <v>0</v>
      </c>
      <c r="U188" s="144">
        <v>0</v>
      </c>
      <c r="V188" s="144">
        <v>0</v>
      </c>
      <c r="W188" s="144">
        <v>0</v>
      </c>
      <c r="X188" s="144">
        <v>0</v>
      </c>
      <c r="Y188" s="144">
        <v>0</v>
      </c>
      <c r="Z188" s="144">
        <v>0</v>
      </c>
      <c r="AA188" s="144">
        <v>0</v>
      </c>
      <c r="AB188" s="144">
        <v>0</v>
      </c>
      <c r="AC188" s="144">
        <v>0</v>
      </c>
      <c r="AD188" s="144">
        <v>0</v>
      </c>
      <c r="AE188" s="144">
        <v>0</v>
      </c>
      <c r="AF188" s="144">
        <v>0</v>
      </c>
      <c r="AG188" s="144">
        <v>0</v>
      </c>
      <c r="AH188" s="144">
        <v>0</v>
      </c>
      <c r="AI188" s="144">
        <v>0</v>
      </c>
      <c r="AJ188" s="144">
        <v>0</v>
      </c>
      <c r="AK188" s="144">
        <v>0</v>
      </c>
      <c r="AL188" s="144">
        <v>0</v>
      </c>
      <c r="AM188" s="144">
        <v>0</v>
      </c>
      <c r="AN188" s="144">
        <v>0</v>
      </c>
      <c r="AO188" s="144">
        <v>0</v>
      </c>
      <c r="AP188" s="144">
        <v>0</v>
      </c>
      <c r="AQ188" s="144">
        <v>0</v>
      </c>
      <c r="AR188" s="144">
        <v>0</v>
      </c>
      <c r="AS188" s="144">
        <v>0</v>
      </c>
      <c r="AT188" s="144">
        <v>0</v>
      </c>
      <c r="AU188" s="144">
        <v>0</v>
      </c>
      <c r="AV188" s="144">
        <v>0</v>
      </c>
      <c r="AW188" s="144">
        <v>0</v>
      </c>
      <c r="AX188" s="144">
        <v>0</v>
      </c>
      <c r="AY188" s="144">
        <v>0</v>
      </c>
      <c r="AZ188" s="144">
        <v>0</v>
      </c>
      <c r="BA188" s="144">
        <v>0</v>
      </c>
      <c r="BB188" s="144">
        <v>0</v>
      </c>
      <c r="BC188" s="144">
        <v>0</v>
      </c>
      <c r="BD188" s="144">
        <v>0</v>
      </c>
      <c r="BE188" s="144">
        <v>0</v>
      </c>
      <c r="BF188" s="144">
        <v>0</v>
      </c>
      <c r="BG188" s="144">
        <v>0</v>
      </c>
      <c r="BH188" s="174">
        <v>0</v>
      </c>
      <c r="BI188" s="174">
        <v>0</v>
      </c>
      <c r="BJ188" s="174">
        <v>0</v>
      </c>
      <c r="BK188" s="174">
        <v>0</v>
      </c>
      <c r="BL188" s="174">
        <v>0</v>
      </c>
      <c r="BM188" s="174">
        <v>0</v>
      </c>
      <c r="BN188" s="174">
        <v>0</v>
      </c>
      <c r="BO188" s="174">
        <v>0</v>
      </c>
      <c r="BP188" s="174">
        <v>0</v>
      </c>
      <c r="BQ188" s="174">
        <v>0</v>
      </c>
      <c r="BR188" s="174">
        <v>0</v>
      </c>
      <c r="BS188" s="174">
        <v>0</v>
      </c>
      <c r="BT188" s="174">
        <v>0</v>
      </c>
      <c r="BU188" s="174">
        <v>0</v>
      </c>
      <c r="BV188" s="174">
        <v>0</v>
      </c>
      <c r="BW188" s="174">
        <v>0</v>
      </c>
      <c r="BX188" s="174">
        <v>0</v>
      </c>
      <c r="BY188" s="174">
        <v>0</v>
      </c>
      <c r="BZ188" s="174">
        <v>0</v>
      </c>
      <c r="CA188" s="174">
        <v>0</v>
      </c>
      <c r="CB188" s="174">
        <v>0</v>
      </c>
      <c r="CC188" s="174">
        <v>0</v>
      </c>
      <c r="CD188" s="174">
        <v>0</v>
      </c>
      <c r="CE188" s="174">
        <v>0</v>
      </c>
      <c r="CF188" s="174">
        <v>0</v>
      </c>
      <c r="CG188" s="174">
        <v>0</v>
      </c>
      <c r="CH188" s="174">
        <v>0</v>
      </c>
      <c r="CI188" s="174">
        <v>0</v>
      </c>
      <c r="CJ188" s="174">
        <v>0</v>
      </c>
      <c r="CK188" s="174">
        <v>0</v>
      </c>
      <c r="CL188" s="174">
        <v>0.00169779286926995</v>
      </c>
      <c r="CM188" s="174">
        <v>0.00203252032520325</v>
      </c>
      <c r="CN188" s="174">
        <v>0</v>
      </c>
      <c r="CO188" s="174">
        <v>0</v>
      </c>
      <c r="CP188" s="174">
        <v>0</v>
      </c>
      <c r="CQ188" s="174">
        <v>0</v>
      </c>
      <c r="CR188" s="174">
        <v>0.00139082058414465</v>
      </c>
      <c r="CS188" s="174">
        <v>0</v>
      </c>
      <c r="CT188" s="174">
        <v>0</v>
      </c>
      <c r="CU188" s="174">
        <v>0</v>
      </c>
      <c r="CV188" s="174">
        <v>0</v>
      </c>
      <c r="CW188" s="174">
        <v>0.00173611111111111</v>
      </c>
      <c r="CX188" s="174">
        <v>0</v>
      </c>
      <c r="CY188" s="174">
        <v>0</v>
      </c>
      <c r="CZ188" s="174">
        <v>0.00128205128205128</v>
      </c>
      <c r="DA188" s="174">
        <v>0</v>
      </c>
      <c r="DB188" s="174">
        <v>0.00135685210312076</v>
      </c>
      <c r="DC188" s="174">
        <v>0</v>
      </c>
      <c r="DD188" s="174">
        <v>0</v>
      </c>
      <c r="DE188" s="174">
        <v>0</v>
      </c>
      <c r="DF188" s="174">
        <v>0.00269541778975741</v>
      </c>
      <c r="DG188" s="174">
        <v>0.00150829562594269</v>
      </c>
      <c r="DH188" s="174">
        <v>0.00154320987654321</v>
      </c>
      <c r="DI188" s="174">
        <v>0.00320512820512821</v>
      </c>
      <c r="DJ188" s="174">
        <v>0.00573065902578796</v>
      </c>
      <c r="DK188" s="174">
        <v>0.00161290322580645</v>
      </c>
      <c r="DL188" s="174">
        <v>0</v>
      </c>
      <c r="DM188" s="174">
        <v>0.00234466588511137</v>
      </c>
      <c r="DN188" s="174">
        <v>0.0114285714285714</v>
      </c>
      <c r="DO188" s="174">
        <v>0.0127314814814815</v>
      </c>
      <c r="DP188" s="174">
        <v>0.0024906600249066</v>
      </c>
      <c r="DQ188" s="174">
        <v>0.0038961038961039</v>
      </c>
      <c r="DR188" s="174">
        <v>0.0012531328320802</v>
      </c>
      <c r="DS188" s="174">
        <v>0.0278293135435993</v>
      </c>
      <c r="DT188" s="174">
        <v>0.00432900432900433</v>
      </c>
      <c r="DU188" s="174">
        <v>0.00300751879699248</v>
      </c>
      <c r="DV188" s="174">
        <v>0.00257731958762887</v>
      </c>
      <c r="DW188" s="174">
        <v>0</v>
      </c>
      <c r="DX188" s="174">
        <v>0</v>
      </c>
      <c r="DY188" s="174">
        <v>0.009884678747940689</v>
      </c>
      <c r="DZ188" s="174">
        <v>0.002710027100271</v>
      </c>
      <c r="EA188" s="174">
        <v>0.008287292817679559</v>
      </c>
      <c r="EB188" s="174">
        <v>0.0117340286831812</v>
      </c>
      <c r="EC188" s="174">
        <v>0.00768245838668374</v>
      </c>
      <c r="ED188" s="174">
        <v>0.008510638297872341</v>
      </c>
      <c r="EE188" s="174">
        <v>0.0116504854368932</v>
      </c>
      <c r="EF188" s="174">
        <v>0</v>
      </c>
      <c r="EG188" s="174">
        <v>0.009765625</v>
      </c>
      <c r="EH188" s="174">
        <v>0.0018450184501845</v>
      </c>
      <c r="EI188" s="174">
        <v>0</v>
      </c>
      <c r="EJ188" s="174">
        <v>0.00335570469798658</v>
      </c>
      <c r="EK188" s="174">
        <v>0</v>
      </c>
      <c r="EL188" s="174">
        <v>0.007949125596184419</v>
      </c>
      <c r="EM188" s="174">
        <v>0.00657894736842105</v>
      </c>
      <c r="EN188" s="174">
        <v>0.00141643059490085</v>
      </c>
      <c r="EO188" s="174">
        <v>0.0122699386503068</v>
      </c>
      <c r="EP188" s="174">
        <v>0.00622083981337481</v>
      </c>
      <c r="EQ188" s="174">
        <v>0.0179738562091503</v>
      </c>
      <c r="ER188" s="174">
        <v>0.00193050193050193</v>
      </c>
      <c r="ES188" s="174">
        <v>0.012216404886562</v>
      </c>
      <c r="ET188" s="174">
        <v>0.0139049826187717</v>
      </c>
      <c r="EU188" s="174">
        <v>0.0072992700729927</v>
      </c>
      <c r="EV188" s="174">
        <v>0.00706214689265537</v>
      </c>
      <c r="EW188" s="174">
        <v>0.0161290322580645</v>
      </c>
      <c r="EX188" s="174">
        <v>0.0139470013947001</v>
      </c>
      <c r="EY188" s="174">
        <v>0.0466101694915254</v>
      </c>
      <c r="EZ188" s="174">
        <v>0.009762900976290101</v>
      </c>
      <c r="FA188" s="174">
        <v>0.00452488687782805</v>
      </c>
      <c r="FB188" s="174">
        <v>0.0210843373493976</v>
      </c>
      <c r="FC188" s="174">
        <v>0.00995024875621891</v>
      </c>
      <c r="FD188" s="174">
        <v>0.0245775729646697</v>
      </c>
      <c r="FE188" s="174">
        <v>0.0060313630880579</v>
      </c>
      <c r="FF188" s="174">
        <v>0.0177383592017738</v>
      </c>
      <c r="FG188" s="174">
        <v>0.00305810397553517</v>
      </c>
      <c r="FH188" s="174">
        <v>0.0145102781136639</v>
      </c>
      <c r="FI188" s="174">
        <v>0.0119205298013245</v>
      </c>
      <c r="FJ188" s="174">
        <v>0.0103896103896104</v>
      </c>
      <c r="FK188" s="174">
        <v>0.0034443168771527</v>
      </c>
      <c r="FL188" s="174">
        <v>0.018848167539267</v>
      </c>
      <c r="FM188" s="174">
        <v>0.0269687162891046</v>
      </c>
      <c r="FN188" s="174">
        <v>0.0241935483870968</v>
      </c>
      <c r="FO188" s="174">
        <v>0.00890207715133531</v>
      </c>
      <c r="FP188" s="174">
        <v>0.0181219110378913</v>
      </c>
      <c r="FQ188" s="174">
        <v>0.0105960264900662</v>
      </c>
      <c r="FR188" s="174">
        <v>0.00316455696202532</v>
      </c>
      <c r="FS188" s="174">
        <v>0.00317965023847377</v>
      </c>
      <c r="FT188" s="174">
        <v>0.0116279069767442</v>
      </c>
      <c r="FU188" s="174">
        <v>0.0264105642256903</v>
      </c>
      <c r="FV188" s="174">
        <v>0.0322180916976456</v>
      </c>
      <c r="FW188" s="174">
        <v>0.0280269058295964</v>
      </c>
      <c r="FX188" s="174">
        <v>0.00785634118967452</v>
      </c>
      <c r="FY188" s="174">
        <v>0.013126491646778</v>
      </c>
      <c r="FZ188" s="174">
        <v>0.00686947988223749</v>
      </c>
      <c r="GA188" s="174">
        <v>0.0108843537414966</v>
      </c>
      <c r="GB188" s="174">
        <v>0.0277136258660508</v>
      </c>
      <c r="GC188" s="174">
        <v>0.0552147239263804</v>
      </c>
      <c r="GD188" s="174">
        <v>0.0306748466257669</v>
      </c>
      <c r="GE188" s="174">
        <v>0.0266106442577031</v>
      </c>
      <c r="GF188" s="174">
        <v>0.0347394540942928</v>
      </c>
      <c r="GG188" s="174">
        <v>0.0442857142857143</v>
      </c>
      <c r="GH188" s="174">
        <v>0.0199714693295292</v>
      </c>
      <c r="GI188" s="174">
        <v>0.0103896103896104</v>
      </c>
      <c r="GJ188" s="174">
        <v>0.00284495021337127</v>
      </c>
      <c r="GK188" s="174">
        <v>0.0037359900373599</v>
      </c>
      <c r="GL188" s="174">
        <v>0.007963594994311721</v>
      </c>
      <c r="GM188" s="174">
        <v>0.0635838150289017</v>
      </c>
      <c r="GN188" s="174">
        <v>0.0296296296296296</v>
      </c>
      <c r="GO188" s="174">
        <v>0.0183673469387755</v>
      </c>
      <c r="GP188" s="174">
        <v>0.0223463687150838</v>
      </c>
      <c r="GQ188" s="174">
        <v>0.0528455284552846</v>
      </c>
      <c r="GR188" s="174">
        <v>0.0898203592814371</v>
      </c>
      <c r="GS188" s="174">
        <v>0.0255402750491159</v>
      </c>
      <c r="GT188" s="174">
        <v>0.0578512396694215</v>
      </c>
      <c r="GU188" s="174">
        <v>0.0659025787965616</v>
      </c>
      <c r="GV188" s="174">
        <v>0.0548148148148148</v>
      </c>
      <c r="GW188" s="174">
        <v>0.0404463040446304</v>
      </c>
      <c r="GX188" s="174">
        <v>0.0178041543026706</v>
      </c>
      <c r="GY188" s="174">
        <v>0.0496688741721854</v>
      </c>
      <c r="GZ188" s="174">
        <v>0.0248447204968944</v>
      </c>
      <c r="HA188" s="174">
        <v>0.0613026819923372</v>
      </c>
      <c r="HB188" s="174">
        <v>0.0828025477707006</v>
      </c>
      <c r="HC188" s="174">
        <v>0.0593220338983051</v>
      </c>
      <c r="HD188" s="174"/>
      <c r="HE188" s="174"/>
      <c r="HF188" s="174"/>
      <c r="HG188" s="174"/>
      <c r="HH188" s="174"/>
      <c r="HI188" s="174"/>
      <c r="HJ188" s="174"/>
      <c r="HK188" s="174"/>
      <c r="HL188" s="174"/>
      <c r="HM188" s="174"/>
      <c r="HN188" s="174"/>
    </row>
    <row r="189" s="144" customFormat="1" ht="14.5" customHeight="1">
      <c r="I189" t="s" s="152">
        <v>532</v>
      </c>
      <c r="BH189" s="174"/>
      <c r="BI189" s="174"/>
      <c r="BJ189" s="174"/>
      <c r="BK189" s="174"/>
      <c r="BL189" s="174"/>
      <c r="BM189" s="174"/>
      <c r="BN189" s="174"/>
      <c r="BO189" s="174"/>
      <c r="BP189" s="174"/>
      <c r="BQ189" s="174"/>
      <c r="BR189" s="174"/>
      <c r="BS189" s="174"/>
      <c r="BT189" s="174"/>
      <c r="BU189" s="174"/>
      <c r="BV189" s="174"/>
      <c r="BW189" s="174"/>
      <c r="BX189" s="174"/>
      <c r="BY189" s="174"/>
      <c r="BZ189" s="174"/>
      <c r="CA189" s="174"/>
      <c r="CB189" s="174"/>
      <c r="CC189" s="174"/>
      <c r="CD189" s="174"/>
      <c r="CE189" s="174"/>
      <c r="CF189" s="174"/>
      <c r="CG189" s="174"/>
      <c r="CH189" s="174"/>
      <c r="CI189" s="174"/>
      <c r="CJ189" s="174"/>
      <c r="CK189" s="174">
        <f>AVERAGE(BZ188:CK188)</f>
        <v>0</v>
      </c>
      <c r="CL189" s="174">
        <f>AVERAGE(CA188:CL188)</f>
        <v>0.000141482739105829</v>
      </c>
      <c r="CM189" s="174">
        <f>AVERAGE(CB188:CM188)</f>
        <v>0.000310859432872767</v>
      </c>
      <c r="CN189" s="174">
        <f>AVERAGE(CC188:CN188)</f>
        <v>0.000310859432872767</v>
      </c>
      <c r="CO189" s="174">
        <f>AVERAGE(CD188:CO188)</f>
        <v>0.000310859432872767</v>
      </c>
      <c r="CP189" s="174">
        <f>AVERAGE(CE188:CP188)</f>
        <v>0.000310859432872767</v>
      </c>
      <c r="CQ189" s="174">
        <f>AVERAGE(CF188:CQ188)</f>
        <v>0.000310859432872767</v>
      </c>
      <c r="CR189" s="174">
        <f>AVERAGE(CG188:CR188)</f>
        <v>0.000426761148218154</v>
      </c>
      <c r="CS189" s="174">
        <f>AVERAGE(CH188:CS188)</f>
        <v>0.000426761148218154</v>
      </c>
      <c r="CT189" s="174">
        <f>AVERAGE(CI188:CT188)</f>
        <v>0.000426761148218154</v>
      </c>
      <c r="CU189" s="174">
        <f>AVERAGE(CJ188:CU188)</f>
        <v>0.000426761148218154</v>
      </c>
      <c r="CV189" s="174">
        <f>AVERAGE(CK188:CV188)</f>
        <v>0.000426761148218154</v>
      </c>
      <c r="CW189" s="174">
        <f>AVERAGE(CL188:CW188)</f>
        <v>0.00057143707414408</v>
      </c>
      <c r="CX189" s="174">
        <f>AVERAGE(CM188:CX188)</f>
        <v>0.000429954335038251</v>
      </c>
      <c r="CY189" s="174">
        <f>AVERAGE(CN188:CY188)</f>
        <v>0.000260577641271313</v>
      </c>
      <c r="CZ189" s="174">
        <f>AVERAGE(CO188:CZ188)</f>
        <v>0.00036741524810892</v>
      </c>
      <c r="DA189" s="174">
        <f>AVERAGE(CP188:DA188)</f>
        <v>0.00036741524810892</v>
      </c>
      <c r="DB189" s="174">
        <f>AVERAGE(CQ188:DB188)</f>
        <v>0.000480486256702317</v>
      </c>
      <c r="DC189" s="174">
        <f>AVERAGE(CR188:DC188)</f>
        <v>0.000480486256702317</v>
      </c>
      <c r="DD189" s="174">
        <f>AVERAGE(CS188:DD188)</f>
        <v>0.000364584541356929</v>
      </c>
      <c r="DE189" s="174">
        <f>AVERAGE(CT188:DE188)</f>
        <v>0.000364584541356929</v>
      </c>
      <c r="DF189" s="174">
        <f>AVERAGE(CU188:DF188)</f>
        <v>0.00058920269050338</v>
      </c>
      <c r="DG189" s="174">
        <f>AVERAGE(CV188:DG188)</f>
        <v>0.000714893992665271</v>
      </c>
      <c r="DH189" s="174">
        <f>AVERAGE(CW188:DH188)</f>
        <v>0.000843494815710538</v>
      </c>
      <c r="DI189" s="174">
        <f>AVERAGE(CX188:DI188)</f>
        <v>0.00096591290687863</v>
      </c>
      <c r="DJ189" s="174">
        <f>AVERAGE(CY188:DJ188)</f>
        <v>0.00144346782569429</v>
      </c>
      <c r="DK189" s="174">
        <f>AVERAGE(CZ188:DK188)</f>
        <v>0.00157787642784483</v>
      </c>
      <c r="DL189" s="174">
        <f>AVERAGE(DA188:DL188)</f>
        <v>0.00147103882100722</v>
      </c>
      <c r="DM189" s="174">
        <f>AVERAGE(DB188:DM188)</f>
        <v>0.00166642764476651</v>
      </c>
      <c r="DN189" s="174">
        <f>AVERAGE(DC188:DN188)</f>
        <v>0.00250573758855406</v>
      </c>
      <c r="DO189" s="174">
        <f>AVERAGE(DD188:DO188)</f>
        <v>0.00356669437867752</v>
      </c>
      <c r="DP189" s="174">
        <f>AVERAGE(DE188:DP188)</f>
        <v>0.00377424938075307</v>
      </c>
      <c r="DQ189" s="174">
        <f>AVERAGE(DF188:DQ188)</f>
        <v>0.00409892470542839</v>
      </c>
      <c r="DR189" s="174">
        <f>AVERAGE(DG188:DR188)</f>
        <v>0.00397873429228862</v>
      </c>
      <c r="DS189" s="174">
        <f>AVERAGE(DH188:DS188)</f>
        <v>0.00617215245209334</v>
      </c>
      <c r="DT189" s="174">
        <f>AVERAGE(DI188:DT188)</f>
        <v>0.00640430198979844</v>
      </c>
      <c r="DU189" s="174">
        <f>AVERAGE(DJ188:DU188)</f>
        <v>0.00638783453912046</v>
      </c>
      <c r="DV189" s="174">
        <f>AVERAGE(DK188:DV188)</f>
        <v>0.0061250562526072</v>
      </c>
      <c r="DW189" s="174">
        <f>AVERAGE(DL188:DW188)</f>
        <v>0.00599064765045666</v>
      </c>
      <c r="DX189" s="174">
        <f>AVERAGE(DM188:DX188)</f>
        <v>0.00599064765045666</v>
      </c>
      <c r="DY189" s="174">
        <f>AVERAGE(DN188:DY188)</f>
        <v>0.00661898205569244</v>
      </c>
      <c r="DZ189" s="174">
        <f>AVERAGE(DO188:DZ188)</f>
        <v>0.00589243669500074</v>
      </c>
      <c r="EA189" s="174">
        <f>AVERAGE(DP188:EA188)</f>
        <v>0.00552208763968391</v>
      </c>
      <c r="EB189" s="174">
        <f>AVERAGE(DQ188:EB188)</f>
        <v>0.00629236836120679</v>
      </c>
      <c r="EC189" s="174">
        <f>AVERAGE(DR188:EC188)</f>
        <v>0.00660789790208845</v>
      </c>
      <c r="ED189" s="174">
        <f>AVERAGE(DS188:ED188)</f>
        <v>0.00721269002423779</v>
      </c>
      <c r="EE189" s="174">
        <f>AVERAGE(DT188:EE188)</f>
        <v>0.00586445434867895</v>
      </c>
      <c r="EF189" s="174">
        <f>AVERAGE(DU188:EF188)</f>
        <v>0.00550370398792859</v>
      </c>
      <c r="EG189" s="174">
        <f>AVERAGE(DV188:EG188)</f>
        <v>0.00606687950484588</v>
      </c>
      <c r="EH189" s="174">
        <f>AVERAGE(DW188:EH188)</f>
        <v>0.00600585441005885</v>
      </c>
      <c r="EI189" s="174">
        <f>AVERAGE(DX188:EI188)</f>
        <v>0.00600585441005885</v>
      </c>
      <c r="EJ189" s="174">
        <f>AVERAGE(DY188:EJ188)</f>
        <v>0.0062854964682244</v>
      </c>
      <c r="EK189" s="174">
        <f>AVERAGE(DZ188:EK188)</f>
        <v>0.00546177323922934</v>
      </c>
      <c r="EL189" s="174">
        <f>AVERAGE(EA188:EL188)</f>
        <v>0.00589836478055546</v>
      </c>
      <c r="EM189" s="174">
        <f>AVERAGE(EB188:EM188)</f>
        <v>0.00575600265978392</v>
      </c>
      <c r="EN189" s="174">
        <f>AVERAGE(EC188:EN188)</f>
        <v>0.00489620281909389</v>
      </c>
      <c r="EO189" s="174">
        <f>AVERAGE(ED188:EO188)</f>
        <v>0.00527849284106248</v>
      </c>
      <c r="EP189" s="174">
        <f>AVERAGE(EE188:EP188)</f>
        <v>0.00508767630068768</v>
      </c>
      <c r="EQ189" s="174">
        <f>AVERAGE(EF188:EQ188)</f>
        <v>0.00561462386504244</v>
      </c>
      <c r="ER189" s="174">
        <f>AVERAGE(EG188:ER188)</f>
        <v>0.0057754990259176</v>
      </c>
      <c r="ES189" s="174">
        <f>AVERAGE(EH188:ES188)</f>
        <v>0.0059797306831311</v>
      </c>
      <c r="ET189" s="174">
        <f>AVERAGE(EI188:ET188)</f>
        <v>0.00698472769718004</v>
      </c>
      <c r="EU189" s="174">
        <f>AVERAGE(EJ188:EU188)</f>
        <v>0.00759300020326276</v>
      </c>
      <c r="EV189" s="174">
        <f>AVERAGE(EK188:EV188)</f>
        <v>0.007901870386151829</v>
      </c>
      <c r="EW189" s="174">
        <f>AVERAGE(EL188:EW188)</f>
        <v>0.009245956407657199</v>
      </c>
      <c r="EX189" s="174">
        <f>AVERAGE(EM188:EX188)</f>
        <v>0.00974577939086684</v>
      </c>
      <c r="EY189" s="174">
        <f>AVERAGE(EN188:EY188)</f>
        <v>0.0130817145677922</v>
      </c>
      <c r="EZ189" s="174">
        <f>AVERAGE(EO188:EZ188)</f>
        <v>0.0137772537662413</v>
      </c>
      <c r="FA189" s="174">
        <f>AVERAGE(EP188:FA188)</f>
        <v>0.0131318327852014</v>
      </c>
      <c r="FB189" s="174">
        <f>AVERAGE(EQ188:FB188)</f>
        <v>0.01437045757987</v>
      </c>
      <c r="FC189" s="174">
        <f>AVERAGE(ER188:FC188)</f>
        <v>0.013701823625459</v>
      </c>
      <c r="FD189" s="174">
        <f>AVERAGE(ES188:FD188)</f>
        <v>0.015589079544973</v>
      </c>
      <c r="FE189" s="174">
        <f>AVERAGE(ET188:FE188)</f>
        <v>0.0150736593950977</v>
      </c>
      <c r="FF189" s="174">
        <f>AVERAGE(EU188:FF188)</f>
        <v>0.0153931074436812</v>
      </c>
      <c r="FG189" s="174">
        <f>AVERAGE(EV188:FG188)</f>
        <v>0.0150396769355597</v>
      </c>
      <c r="FH189" s="174">
        <f>AVERAGE(EW188:FH188)</f>
        <v>0.0156603545373104</v>
      </c>
      <c r="FI189" s="174">
        <f>AVERAGE(EX188:FI188)</f>
        <v>0.0153096459992488</v>
      </c>
      <c r="FJ189" s="174">
        <f>AVERAGE(EY188:FJ188)</f>
        <v>0.0150131967488246</v>
      </c>
      <c r="FK189" s="174">
        <f>AVERAGE(EZ188:FK188)</f>
        <v>0.0114160423642936</v>
      </c>
      <c r="FL189" s="174">
        <f>AVERAGE(FA188:FL188)</f>
        <v>0.0121731479112083</v>
      </c>
      <c r="FM189" s="174">
        <f>AVERAGE(FB188:FM188)</f>
        <v>0.0140434670288147</v>
      </c>
      <c r="FN189" s="174">
        <f>AVERAGE(FC188:FN188)</f>
        <v>0.0143025679486229</v>
      </c>
      <c r="FO189" s="174">
        <f>AVERAGE(FD188:FO188)</f>
        <v>0.0142152203148826</v>
      </c>
      <c r="FP189" s="174">
        <f>AVERAGE(FE188:FP188)</f>
        <v>0.0136772484876511</v>
      </c>
      <c r="FQ189" s="174">
        <f>AVERAGE(FF188:FQ188)</f>
        <v>0.0140576371044851</v>
      </c>
      <c r="FR189" s="174">
        <f>AVERAGE(FG188:FR188)</f>
        <v>0.0128431535845061</v>
      </c>
      <c r="FS189" s="174">
        <f>AVERAGE(FH188:FS188)</f>
        <v>0.012853282439751</v>
      </c>
      <c r="FT189" s="174">
        <f>AVERAGE(FI188:FT188)</f>
        <v>0.0126130848450077</v>
      </c>
      <c r="FU189" s="174">
        <f>AVERAGE(FJ188:FU188)</f>
        <v>0.0138205877137048</v>
      </c>
      <c r="FV189" s="174">
        <f>AVERAGE(FK188:FV188)</f>
        <v>0.0156396278227078</v>
      </c>
      <c r="FW189" s="174">
        <f>AVERAGE(FL188:FW188)</f>
        <v>0.0176881769020781</v>
      </c>
      <c r="FX189" s="174">
        <f>AVERAGE(FM188:FX188)</f>
        <v>0.0167721913729454</v>
      </c>
      <c r="FY189" s="174">
        <f>AVERAGE(FN188:FY188)</f>
        <v>0.0156186726527515</v>
      </c>
      <c r="FZ189" s="174">
        <f>AVERAGE(FO188:FZ188)</f>
        <v>0.0141750002773465</v>
      </c>
      <c r="GA189" s="174">
        <f>AVERAGE(FP188:GA188)</f>
        <v>0.0143401899931933</v>
      </c>
      <c r="GB189" s="174">
        <f>AVERAGE(FQ188:GB188)</f>
        <v>0.0151394995622066</v>
      </c>
      <c r="GC189" s="174">
        <f>AVERAGE(FR188:GC188)</f>
        <v>0.0188577243485661</v>
      </c>
      <c r="GD189" s="174">
        <f>AVERAGE(FS188:GD188)</f>
        <v>0.0211502484872112</v>
      </c>
      <c r="GE189" s="174">
        <f>AVERAGE(FT188:GE188)</f>
        <v>0.023102831322147</v>
      </c>
      <c r="GF189" s="174">
        <f>AVERAGE(FU188:GF188)</f>
        <v>0.0250287935819427</v>
      </c>
      <c r="GG189" s="174">
        <f>AVERAGE(FV188:GG188)</f>
        <v>0.0265183894202781</v>
      </c>
      <c r="GH189" s="174">
        <f>AVERAGE(FW188:GH188)</f>
        <v>0.0254978375562684</v>
      </c>
      <c r="GI189" s="174">
        <f>AVERAGE(FX188:GI188)</f>
        <v>0.0240280629362695</v>
      </c>
      <c r="GJ189" s="174">
        <f>AVERAGE(FY188:GJ188)</f>
        <v>0.0236104470215776</v>
      </c>
      <c r="GK189" s="174">
        <f>AVERAGE(FZ188:GK188)</f>
        <v>0.0228279052207928</v>
      </c>
      <c r="GL189" s="174">
        <f>AVERAGE(GA188:GL188)</f>
        <v>0.0229190814801323</v>
      </c>
      <c r="GM189" s="174">
        <f>AVERAGE(GB188:GM188)</f>
        <v>0.0273107032540827</v>
      </c>
      <c r="GN189" s="174">
        <f>AVERAGE(GC188:GN188)</f>
        <v>0.0274703702343809</v>
      </c>
      <c r="GO189" s="174">
        <f>AVERAGE(GD188:GO188)</f>
        <v>0.0243997554854139</v>
      </c>
      <c r="GP189" s="174">
        <f>AVERAGE(GE188:GP188)</f>
        <v>0.0237057156595236</v>
      </c>
      <c r="GQ189" s="174">
        <f>AVERAGE(GF188:GQ188)</f>
        <v>0.0258919560093221</v>
      </c>
      <c r="GR189" s="174">
        <f>AVERAGE(GG188:GR188)</f>
        <v>0.0304820314415841</v>
      </c>
      <c r="GS189" s="174">
        <f>AVERAGE(GH188:GS188)</f>
        <v>0.0289199115052009</v>
      </c>
      <c r="GT189" s="174">
        <f>AVERAGE(GI188:GT188)</f>
        <v>0.0320765590335252</v>
      </c>
      <c r="GU189" s="174">
        <f>AVERAGE(GJ188:GU188)</f>
        <v>0.0367026397341045</v>
      </c>
      <c r="GV189" s="174">
        <f>AVERAGE(GK188:GV188)</f>
        <v>0.0410334617842248</v>
      </c>
      <c r="GW189" s="174">
        <f>AVERAGE(GL188:GW188)</f>
        <v>0.044092654618164</v>
      </c>
      <c r="GX189" s="174">
        <f>AVERAGE(GM188:GX188)</f>
        <v>0.0449127012271939</v>
      </c>
      <c r="GY189" s="174">
        <f>AVERAGE(GN188:GY188)</f>
        <v>0.0437531228224676</v>
      </c>
      <c r="GZ189" s="174">
        <f>AVERAGE(GO188:GZ188)</f>
        <v>0.0433543803947396</v>
      </c>
      <c r="HA189" s="174">
        <f>AVERAGE(GP188:HA188)</f>
        <v>0.0469323249825364</v>
      </c>
      <c r="HB189" s="174">
        <f>AVERAGE(GQ188:HB188)</f>
        <v>0.0519703399038378</v>
      </c>
      <c r="HC189" s="174">
        <f>AVERAGE(GR188:HC188)</f>
        <v>0.0525100486907562</v>
      </c>
      <c r="HD189" s="174">
        <f>AVERAGE(GS188:HD188)</f>
        <v>0.0491182022734216</v>
      </c>
      <c r="HE189" s="174">
        <f>AVERAGE(GT188:HE188)</f>
        <v>0.0514759949958522</v>
      </c>
      <c r="HF189" s="174">
        <f>AVERAGE(GU188:HF188)</f>
        <v>0.0507676344765667</v>
      </c>
      <c r="HG189" s="174">
        <f>AVERAGE(GV188:HG188)</f>
        <v>0.0488757664365673</v>
      </c>
      <c r="HH189" s="174">
        <f>AVERAGE(GW188:HH188)</f>
        <v>0.0480273309539605</v>
      </c>
      <c r="HI189" s="174">
        <f>AVERAGE(GX188:HI188)</f>
        <v>0.0492908354388489</v>
      </c>
      <c r="HJ189" s="174">
        <f>AVERAGE(GY188:HJ188)</f>
        <v>0.0555881716660845</v>
      </c>
      <c r="HK189" s="174">
        <f>AVERAGE(GZ188:HK188)</f>
        <v>0.0570679960395593</v>
      </c>
      <c r="HL189" s="174">
        <f>AVERAGE(HA188:HL188)</f>
        <v>0.0678090878871143</v>
      </c>
      <c r="HM189" s="174">
        <f>AVERAGE(HB188:HM188)</f>
        <v>0.0710622908345029</v>
      </c>
      <c r="HN189" s="174">
        <f>AVERAGE(HC188:HN188)</f>
        <v>0.0593220338983051</v>
      </c>
    </row>
    <row r="191" s="144" customFormat="1" ht="14.5" customHeight="1">
      <c r="H191" t="s" s="151">
        <v>533</v>
      </c>
    </row>
    <row r="192" s="144" customFormat="1" ht="14.5" customHeight="1">
      <c r="J192" s="175">
        <v>40179</v>
      </c>
      <c r="K192" s="175">
        <v>40544</v>
      </c>
      <c r="L192" s="175">
        <v>40909</v>
      </c>
      <c r="M192" s="175">
        <v>41275</v>
      </c>
      <c r="N192" s="175">
        <v>41640</v>
      </c>
      <c r="O192" s="175">
        <v>42005</v>
      </c>
      <c r="P192" s="175">
        <v>42370</v>
      </c>
      <c r="Q192" s="175">
        <v>42736</v>
      </c>
      <c r="R192" s="175">
        <v>43101</v>
      </c>
      <c r="S192" s="175">
        <v>43466</v>
      </c>
      <c r="T192" s="175">
        <v>43831</v>
      </c>
      <c r="U192" s="175">
        <v>44197</v>
      </c>
      <c r="V192" s="175">
        <v>44562</v>
      </c>
      <c r="W192" s="175">
        <v>44927</v>
      </c>
      <c r="X192" s="175">
        <v>45292</v>
      </c>
      <c r="Y192" s="175">
        <v>45658</v>
      </c>
      <c r="Z192" s="175">
        <v>46023</v>
      </c>
      <c r="AA192" s="175">
        <v>46388</v>
      </c>
      <c r="AB192" s="175">
        <v>46753</v>
      </c>
      <c r="AC192" s="175">
        <v>47119</v>
      </c>
      <c r="AD192" s="175">
        <v>47484</v>
      </c>
    </row>
    <row r="193" s="144" customFormat="1" ht="14.5" customHeight="1">
      <c r="I193" t="s" s="152">
        <v>299</v>
      </c>
      <c r="J193" s="156">
        <v>21265</v>
      </c>
      <c r="K193" s="156">
        <v>21568</v>
      </c>
      <c r="L193" s="156">
        <v>21754</v>
      </c>
      <c r="M193" s="156">
        <v>21773</v>
      </c>
      <c r="N193" s="156">
        <v>23746</v>
      </c>
      <c r="O193" s="156">
        <v>23078</v>
      </c>
      <c r="P193" s="156">
        <v>23349</v>
      </c>
      <c r="Q193" s="156">
        <v>24994</v>
      </c>
      <c r="R193" s="156">
        <v>25432</v>
      </c>
      <c r="S193" s="156">
        <v>25491</v>
      </c>
      <c r="T193" s="156">
        <v>25641</v>
      </c>
      <c r="U193" s="156">
        <v>27304</v>
      </c>
      <c r="V193" s="156">
        <v>27597</v>
      </c>
      <c r="W193" s="156">
        <v>25939</v>
      </c>
      <c r="X193" s="156">
        <v>24338</v>
      </c>
      <c r="Y193" s="156"/>
      <c r="Z193" s="156"/>
      <c r="AA193" s="156"/>
      <c r="AB193" s="156"/>
      <c r="AC193" s="156"/>
      <c r="AD193" s="156"/>
    </row>
    <row r="194" s="144" customFormat="1" ht="14.5" customHeight="1">
      <c r="I194" t="s" s="152">
        <v>350</v>
      </c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>
        <v>24725.1602588048</v>
      </c>
      <c r="W194" s="156">
        <v>25262.9657691265</v>
      </c>
      <c r="X194" s="156">
        <v>25550.2403435972</v>
      </c>
      <c r="Y194" s="156">
        <v>25837.5149180679</v>
      </c>
      <c r="Z194" s="156">
        <v>26124.7894925386</v>
      </c>
      <c r="AA194" s="156">
        <v>26412.0640670092</v>
      </c>
      <c r="AB194" s="156">
        <v>26699.3386414799</v>
      </c>
      <c r="AC194" s="156">
        <v>26986.6132159506</v>
      </c>
      <c r="AD194" s="156">
        <v>27273.8877904213</v>
      </c>
    </row>
    <row r="196" s="144" customFormat="1" ht="14.5" customHeight="1">
      <c r="H196" t="s" s="151">
        <v>534</v>
      </c>
    </row>
    <row r="197" s="144" customFormat="1" ht="14.5" customHeight="1">
      <c r="J197" s="175">
        <v>40179</v>
      </c>
      <c r="K197" s="175">
        <v>40544</v>
      </c>
      <c r="L197" s="175">
        <v>40909</v>
      </c>
      <c r="M197" s="175">
        <v>41275</v>
      </c>
      <c r="N197" s="175">
        <v>41640</v>
      </c>
      <c r="O197" s="175">
        <v>42005</v>
      </c>
      <c r="P197" s="175">
        <v>42370</v>
      </c>
      <c r="Q197" s="175">
        <v>42736</v>
      </c>
      <c r="R197" s="175">
        <v>43101</v>
      </c>
      <c r="S197" s="175">
        <v>43466</v>
      </c>
      <c r="T197" s="175">
        <v>43831</v>
      </c>
      <c r="U197" s="175">
        <v>44197</v>
      </c>
      <c r="V197" s="175">
        <v>44562</v>
      </c>
      <c r="W197" s="175">
        <v>44927</v>
      </c>
      <c r="X197" s="175">
        <v>45292</v>
      </c>
      <c r="Y197" s="175">
        <v>45658</v>
      </c>
      <c r="Z197" s="175">
        <v>46023</v>
      </c>
      <c r="AA197" s="175">
        <v>46388</v>
      </c>
      <c r="AB197" s="175">
        <v>46753</v>
      </c>
      <c r="AC197" s="175">
        <v>47119</v>
      </c>
      <c r="AD197" s="175">
        <v>47484</v>
      </c>
    </row>
    <row r="198" s="144" customFormat="1" ht="14.5" customHeight="1">
      <c r="I198" t="s" s="152">
        <v>299</v>
      </c>
      <c r="L198" s="156">
        <v>4767.9</v>
      </c>
      <c r="M198" s="156">
        <v>4679</v>
      </c>
      <c r="N198" s="156">
        <v>4492.5</v>
      </c>
      <c r="O198" s="156">
        <v>4348.5</v>
      </c>
      <c r="P198" s="156">
        <v>4189.6</v>
      </c>
      <c r="Q198" s="156">
        <v>3618.5</v>
      </c>
      <c r="R198" s="156">
        <v>4217.1</v>
      </c>
      <c r="S198" s="156">
        <v>4544.8</v>
      </c>
      <c r="T198" s="156">
        <v>4131.4</v>
      </c>
      <c r="U198" s="156">
        <v>4444</v>
      </c>
      <c r="V198" s="156">
        <v>4295.4</v>
      </c>
      <c r="W198" s="156">
        <v>3823.5</v>
      </c>
      <c r="X198" s="156">
        <v>3578.7</v>
      </c>
      <c r="Y198" s="156">
        <v>3637</v>
      </c>
    </row>
    <row r="200" s="144" customFormat="1" ht="14.5" customHeight="1">
      <c r="H200" t="s" s="151">
        <v>535</v>
      </c>
    </row>
    <row r="201" s="144" customFormat="1" ht="14.5" customHeight="1">
      <c r="J201" s="175">
        <v>40179</v>
      </c>
      <c r="K201" s="175">
        <v>40544</v>
      </c>
      <c r="L201" s="175">
        <v>40909</v>
      </c>
      <c r="M201" s="175">
        <v>41275</v>
      </c>
      <c r="N201" s="175">
        <v>41640</v>
      </c>
      <c r="O201" s="175">
        <v>42005</v>
      </c>
      <c r="P201" s="175">
        <v>42370</v>
      </c>
      <c r="Q201" s="175">
        <v>42736</v>
      </c>
      <c r="R201" s="175">
        <v>43101</v>
      </c>
      <c r="S201" s="175">
        <v>43466</v>
      </c>
      <c r="T201" s="175">
        <v>43831</v>
      </c>
      <c r="U201" s="175">
        <v>44197</v>
      </c>
      <c r="V201" s="175">
        <v>44562</v>
      </c>
      <c r="W201" s="175">
        <v>44927</v>
      </c>
      <c r="X201" s="175">
        <v>45292</v>
      </c>
      <c r="Y201" s="175">
        <v>45658</v>
      </c>
      <c r="Z201" s="175">
        <v>46023</v>
      </c>
      <c r="AA201" s="175">
        <v>46388</v>
      </c>
      <c r="AB201" s="175">
        <v>46753</v>
      </c>
      <c r="AC201" s="175">
        <v>47119</v>
      </c>
      <c r="AD201" s="175">
        <v>47484</v>
      </c>
    </row>
    <row r="202" s="144" customFormat="1" ht="14.5" customHeight="1">
      <c r="I202" t="s" s="152">
        <v>299</v>
      </c>
      <c r="J202" s="155">
        <v>141.536603642608</v>
      </c>
      <c r="K202" s="155">
        <v>143.207287673915</v>
      </c>
      <c r="L202" s="155">
        <v>142.118888662564</v>
      </c>
      <c r="M202" s="155">
        <v>142.531184776809</v>
      </c>
      <c r="N202" s="155">
        <v>136.614443039145</v>
      </c>
      <c r="O202" s="155">
        <v>144.177759227884</v>
      </c>
      <c r="P202" s="155">
        <v>142.010907928844</v>
      </c>
      <c r="Q202" s="155">
        <v>147.570746979221</v>
      </c>
      <c r="R202" s="155">
        <v>150.853929525996</v>
      </c>
      <c r="S202" s="155">
        <v>140.242254652195</v>
      </c>
      <c r="T202" s="155">
        <v>135.416600019798</v>
      </c>
      <c r="U202" s="155">
        <v>137.968454363180</v>
      </c>
      <c r="V202" s="155">
        <v>136.616236522508</v>
      </c>
      <c r="W202" s="155">
        <v>146.879388239471</v>
      </c>
      <c r="X202" s="155">
        <v>156.901203423552</v>
      </c>
    </row>
    <row r="215" s="170" customFormat="1" ht="14.5" customHeight="1">
      <c r="A215" t="s" s="50">
        <v>152</v>
      </c>
      <c r="B215" t="s" s="34">
        <v>153</v>
      </c>
    </row>
    <row r="217" s="144" customFormat="1" ht="14.5" customHeight="1">
      <c r="H217" t="s" s="151">
        <v>536</v>
      </c>
      <c r="J217" s="175">
        <v>40179</v>
      </c>
      <c r="K217" s="175">
        <v>40544</v>
      </c>
      <c r="L217" s="175">
        <v>40909</v>
      </c>
      <c r="M217" s="175">
        <v>41275</v>
      </c>
      <c r="N217" s="175">
        <v>41640</v>
      </c>
      <c r="O217" s="175">
        <v>42005</v>
      </c>
      <c r="P217" s="175">
        <v>42370</v>
      </c>
      <c r="Q217" s="175">
        <v>42736</v>
      </c>
      <c r="R217" s="175">
        <v>43101</v>
      </c>
      <c r="S217" s="175">
        <v>43466</v>
      </c>
      <c r="T217" s="175">
        <v>43831</v>
      </c>
      <c r="U217" s="175">
        <v>44197</v>
      </c>
      <c r="V217" s="175">
        <v>44562</v>
      </c>
      <c r="W217" s="175">
        <v>44927</v>
      </c>
      <c r="X217" s="175">
        <v>45292</v>
      </c>
      <c r="Y217" s="175">
        <v>45658</v>
      </c>
      <c r="Z217" s="175">
        <v>46023</v>
      </c>
      <c r="AA217" s="175">
        <v>46388</v>
      </c>
      <c r="AB217" s="175">
        <v>46753</v>
      </c>
      <c r="AC217" s="175">
        <v>47119</v>
      </c>
      <c r="AD217" s="175">
        <v>47484</v>
      </c>
    </row>
    <row r="218" s="144" customFormat="1" ht="14.5" customHeight="1">
      <c r="I218" t="s" s="152">
        <v>299</v>
      </c>
      <c r="J218" s="155">
        <v>0.963884110664909</v>
      </c>
      <c r="K218" s="155">
        <v>0.988320408916657</v>
      </c>
      <c r="L218" s="155">
        <v>0.819784965805478</v>
      </c>
      <c r="M218" s="155">
        <v>0.86282467250827</v>
      </c>
      <c r="N218" s="155">
        <v>0.817384154006755</v>
      </c>
      <c r="O218" s="155">
        <v>0.855630618895442</v>
      </c>
      <c r="P218" s="155">
        <v>0.925498370757908</v>
      </c>
      <c r="Q218" s="155">
        <v>0.995864065114079</v>
      </c>
      <c r="R218" s="155">
        <v>1.07802067840975</v>
      </c>
      <c r="S218" s="155">
        <v>1.02414886504734</v>
      </c>
      <c r="T218" s="155">
        <v>0.709125938757098</v>
      </c>
      <c r="U218" s="155">
        <v>0.823836086424776</v>
      </c>
      <c r="V218" s="155">
        <v>0.842145597595637</v>
      </c>
      <c r="W218" s="155">
        <v>0.922041393512628</v>
      </c>
      <c r="X218" s="155">
        <v>0.907830110583505</v>
      </c>
    </row>
    <row r="220" s="144" customFormat="1" ht="14.5" customHeight="1">
      <c r="H220" t="s" s="151">
        <v>537</v>
      </c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  <c r="AA220" s="176"/>
      <c r="AB220" s="176"/>
      <c r="AC220" s="176"/>
      <c r="AD220" s="176"/>
    </row>
    <row r="221" s="144" customFormat="1" ht="14.5" customHeight="1">
      <c r="I221" t="s" s="152">
        <v>299</v>
      </c>
      <c r="N221" s="156">
        <v>369678.89</v>
      </c>
      <c r="O221" s="156">
        <v>348917.21</v>
      </c>
      <c r="P221" s="156">
        <v>366020.63</v>
      </c>
      <c r="Q221" s="156">
        <v>373444.43</v>
      </c>
      <c r="R221" s="156">
        <v>367776.94</v>
      </c>
      <c r="S221" s="156">
        <v>354831.1</v>
      </c>
      <c r="T221" s="156">
        <v>219509.57</v>
      </c>
      <c r="U221" s="156">
        <v>231843.68</v>
      </c>
      <c r="V221" s="156">
        <v>304380.25</v>
      </c>
      <c r="W221" s="156">
        <v>372944.24</v>
      </c>
      <c r="X221" s="156">
        <v>364557.62</v>
      </c>
      <c r="Y221" s="156">
        <v>378439.1</v>
      </c>
    </row>
    <row r="228" s="170" customFormat="1" ht="14.5" customHeight="1">
      <c r="A228" t="s" s="50">
        <v>154</v>
      </c>
      <c r="B228" t="s" s="34">
        <v>538</v>
      </c>
    </row>
    <row r="230" s="144" customFormat="1" ht="14.5" customHeight="1">
      <c r="H230" t="s" s="151">
        <v>539</v>
      </c>
      <c r="J230" s="175">
        <v>40179</v>
      </c>
      <c r="K230" s="175">
        <v>40544</v>
      </c>
      <c r="L230" s="175">
        <v>40909</v>
      </c>
      <c r="M230" s="175">
        <v>41275</v>
      </c>
      <c r="N230" s="175">
        <v>41640</v>
      </c>
      <c r="O230" s="175">
        <v>42005</v>
      </c>
      <c r="P230" s="175">
        <v>42370</v>
      </c>
      <c r="Q230" s="175">
        <v>42736</v>
      </c>
      <c r="R230" s="175">
        <v>43101</v>
      </c>
      <c r="S230" s="175">
        <v>43466</v>
      </c>
      <c r="T230" s="175">
        <v>43831</v>
      </c>
      <c r="U230" s="175">
        <v>44197</v>
      </c>
      <c r="V230" s="175">
        <v>44562</v>
      </c>
      <c r="W230" s="175">
        <v>44927</v>
      </c>
      <c r="X230" s="175">
        <v>45292</v>
      </c>
      <c r="Y230" s="175">
        <v>45658</v>
      </c>
      <c r="Z230" s="175">
        <v>46023</v>
      </c>
      <c r="AA230" s="175">
        <v>46388</v>
      </c>
      <c r="AB230" s="175">
        <v>46753</v>
      </c>
      <c r="AC230" s="175">
        <v>47119</v>
      </c>
      <c r="AD230" s="175">
        <v>47484</v>
      </c>
    </row>
    <row r="231" s="144" customFormat="1" ht="14.5" customHeight="1">
      <c r="I231" t="s" s="152">
        <v>299</v>
      </c>
      <c r="J231" s="169">
        <v>22.0606</v>
      </c>
      <c r="K231" s="169">
        <v>22.3563</v>
      </c>
      <c r="L231" s="169">
        <v>22.8143</v>
      </c>
      <c r="M231" s="169">
        <v>23.327</v>
      </c>
      <c r="N231" s="169">
        <v>23.9177</v>
      </c>
      <c r="O231" s="169">
        <v>24.7982</v>
      </c>
      <c r="P231" s="169">
        <v>25.6961</v>
      </c>
      <c r="Q231" s="169">
        <v>26.6177</v>
      </c>
      <c r="R231" s="169">
        <v>27.4853</v>
      </c>
      <c r="S231" s="169">
        <v>28.4109</v>
      </c>
      <c r="T231" s="169">
        <v>29.056</v>
      </c>
      <c r="U231" s="169">
        <v>28.9725</v>
      </c>
      <c r="V231" s="169">
        <v>30.2406</v>
      </c>
      <c r="W231" s="169">
        <v>31.3011</v>
      </c>
      <c r="X231" s="169">
        <v>15.3124</v>
      </c>
    </row>
    <row r="233" s="144" customFormat="1" ht="14.5" customHeight="1">
      <c r="H233" t="s" s="151">
        <v>540</v>
      </c>
    </row>
    <row r="234" s="144" customFormat="1" ht="14.5" customHeight="1">
      <c r="I234" t="s" s="152">
        <v>299</v>
      </c>
      <c r="J234" s="169">
        <v>2.5325</v>
      </c>
      <c r="K234" s="169">
        <v>2.5125</v>
      </c>
      <c r="L234" s="169">
        <v>2.515</v>
      </c>
      <c r="M234" s="169">
        <v>2.6854</v>
      </c>
      <c r="N234" s="169">
        <v>2.9331</v>
      </c>
      <c r="O234" s="169">
        <v>3.2224</v>
      </c>
      <c r="P234" s="169">
        <v>3.4049</v>
      </c>
      <c r="Q234" s="169">
        <v>3.4943</v>
      </c>
      <c r="R234" s="169">
        <v>3.7053</v>
      </c>
      <c r="S234" s="169">
        <v>3.4982</v>
      </c>
      <c r="T234" s="169">
        <v>3.3833</v>
      </c>
      <c r="U234" s="169">
        <v>3.5377</v>
      </c>
      <c r="V234" s="169">
        <v>3.6002</v>
      </c>
      <c r="W234" s="169">
        <v>3.5098</v>
      </c>
      <c r="X234" s="169">
        <v>2.9929</v>
      </c>
    </row>
    <row r="236" s="144" customFormat="1" ht="14.5" customHeight="1">
      <c r="H236" t="s" s="151">
        <v>541</v>
      </c>
    </row>
    <row r="237" s="144" customFormat="1" ht="14.5" customHeight="1">
      <c r="I237" t="s" s="152">
        <v>299</v>
      </c>
      <c r="J237" s="158">
        <v>0.0313192438616672</v>
      </c>
      <c r="K237" s="158">
        <v>0.0431893612310242</v>
      </c>
      <c r="L237" s="158">
        <v>0.0528889524532272</v>
      </c>
      <c r="M237" s="158">
        <v>0.06454741781125339</v>
      </c>
      <c r="N237" s="158">
        <v>0.07449521036868011</v>
      </c>
      <c r="O237" s="158">
        <v>0.085784943449163</v>
      </c>
      <c r="P237" s="158">
        <v>0.100623097548285</v>
      </c>
      <c r="Q237" s="158">
        <v>0.116343242606508</v>
      </c>
      <c r="R237" s="158">
        <v>0.127046305281004</v>
      </c>
      <c r="S237" s="158">
        <v>0.143989720679959</v>
      </c>
      <c r="T237" s="158">
        <v>0.152334868598409</v>
      </c>
      <c r="U237" s="158">
        <v>0.153895673286246</v>
      </c>
      <c r="V237" s="158">
        <v>0.157601671684575</v>
      </c>
      <c r="W237" s="158">
        <v>0.166973254201287</v>
      </c>
      <c r="X237" s="158">
        <v>0.215019089215184</v>
      </c>
    </row>
    <row r="238" s="144" customFormat="1" ht="14.5" customHeight="1">
      <c r="I238" t="s" s="152">
        <v>300</v>
      </c>
      <c r="X238" s="158">
        <v>0.205115534704835</v>
      </c>
      <c r="Y238" s="158">
        <v>0.22855613658819</v>
      </c>
      <c r="Z238" s="158">
        <v>0.250767022022058</v>
      </c>
      <c r="AA238" s="158">
        <v>0.273154305047128</v>
      </c>
      <c r="AB238" s="158">
        <v>0.295934393208655</v>
      </c>
      <c r="AC238" s="158">
        <v>0.317566534429669</v>
      </c>
      <c r="AD238" s="158">
        <v>0.339208480815455</v>
      </c>
    </row>
    <row r="239" s="144" customFormat="1" ht="14.5" customHeight="1">
      <c r="I239" t="s" s="152">
        <v>542</v>
      </c>
      <c r="X239" s="158">
        <v>0.196924657090327</v>
      </c>
      <c r="Y239" s="158">
        <v>0.196459859586116</v>
      </c>
      <c r="Z239" s="158">
        <v>0.210596541884993</v>
      </c>
      <c r="AA239" s="158">
        <v>0.227884323404704</v>
      </c>
      <c r="AB239" s="158">
        <v>0.250002227164828</v>
      </c>
      <c r="AC239" s="158">
        <v>0.264945424848005</v>
      </c>
      <c r="AD239" s="158">
        <v>0.276122232220274</v>
      </c>
    </row>
    <row r="241" s="144" customFormat="1" ht="14.5" customHeight="1">
      <c r="H241" t="s" s="151">
        <v>543</v>
      </c>
    </row>
    <row r="242" s="143" customFormat="1" ht="14.5" customHeight="1">
      <c r="I242" t="s" s="152">
        <v>333</v>
      </c>
      <c r="J242" s="155">
        <v>1.01363161073681</v>
      </c>
      <c r="K242" s="155">
        <v>1.01629108060046</v>
      </c>
      <c r="L242" s="155">
        <v>1.00898589440552</v>
      </c>
      <c r="M242" s="155">
        <v>0.9394432560713279</v>
      </c>
      <c r="N242" s="155">
        <v>0.856436638112013</v>
      </c>
      <c r="O242" s="155">
        <v>0.777649076932885</v>
      </c>
      <c r="P242" s="155">
        <v>0.7350269190054241</v>
      </c>
      <c r="Q242" s="155">
        <v>0.7150570360404001</v>
      </c>
      <c r="R242" s="155">
        <v>0.669420417199302</v>
      </c>
      <c r="S242" s="155">
        <v>0.7035515790163011</v>
      </c>
      <c r="T242" s="155">
        <v>0.718755717279325</v>
      </c>
      <c r="U242" s="155">
        <v>0.676827980907741</v>
      </c>
      <c r="V242" s="155">
        <v>0.659815123079583</v>
      </c>
      <c r="W242" s="155">
        <v>0.67300741540669</v>
      </c>
      <c r="X242" s="155">
        <v>0.783176640328522</v>
      </c>
    </row>
    <row r="243" s="143" customFormat="1" ht="14.5" customHeight="1">
      <c r="I243" t="s" s="152">
        <v>334</v>
      </c>
      <c r="J243" s="155">
        <v>0.1756</v>
      </c>
      <c r="K243" s="155">
        <v>0.1756</v>
      </c>
      <c r="L243" s="155">
        <v>0.1756</v>
      </c>
      <c r="M243" s="155">
        <v>0.1756</v>
      </c>
      <c r="N243" s="155">
        <v>0.1756</v>
      </c>
      <c r="O243" s="155">
        <v>0.1756</v>
      </c>
      <c r="P243" s="155">
        <v>0.1756</v>
      </c>
      <c r="Q243" s="155">
        <v>0.1756</v>
      </c>
      <c r="R243" s="155">
        <v>0.1756</v>
      </c>
      <c r="S243" s="155">
        <v>0.1756</v>
      </c>
      <c r="T243" s="155">
        <v>0.1756</v>
      </c>
      <c r="U243" s="155">
        <v>0.1756</v>
      </c>
      <c r="V243" s="155">
        <v>0.1756</v>
      </c>
      <c r="W243" s="155">
        <v>0.1756</v>
      </c>
      <c r="X243" s="155">
        <v>0.1756</v>
      </c>
    </row>
    <row r="244" s="144" customFormat="1" ht="14.5" customHeight="1">
      <c r="I244" t="s" s="152">
        <v>544</v>
      </c>
      <c r="J244" s="155">
        <v>0.0224</v>
      </c>
      <c r="K244" s="155">
        <v>0.0224</v>
      </c>
      <c r="L244" s="155">
        <v>0.0224</v>
      </c>
      <c r="M244" s="155">
        <v>0.0224</v>
      </c>
      <c r="N244" s="155">
        <v>0.0224</v>
      </c>
      <c r="O244" s="155">
        <v>0.0224</v>
      </c>
      <c r="P244" s="155">
        <v>0.0224</v>
      </c>
      <c r="Q244" s="155">
        <v>0.0224</v>
      </c>
      <c r="R244" s="155">
        <v>0.0224</v>
      </c>
      <c r="S244" s="155">
        <v>0.0224</v>
      </c>
      <c r="T244" s="155">
        <v>0.0224</v>
      </c>
      <c r="U244" s="155">
        <v>0.0224</v>
      </c>
      <c r="V244" s="155">
        <v>0.0224</v>
      </c>
      <c r="W244" s="155">
        <v>0.0224</v>
      </c>
      <c r="X244" s="155">
        <v>0.0224</v>
      </c>
    </row>
    <row r="245" s="144" customFormat="1" ht="14.5" customHeight="1"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</row>
    <row r="246" s="144" customFormat="1" ht="14.5" customHeight="1">
      <c r="H246" t="s" s="151">
        <v>545</v>
      </c>
    </row>
    <row r="247" s="144" customFormat="1" ht="14.5" customHeight="1">
      <c r="I247" t="s" s="152">
        <v>299</v>
      </c>
      <c r="J247" s="155">
        <v>3.59028805986884</v>
      </c>
      <c r="K247" s="155">
        <v>3.48910506757456</v>
      </c>
      <c r="L247" s="155">
        <v>3.42253383904889</v>
      </c>
      <c r="M247" s="155">
        <v>3.37102180395414</v>
      </c>
      <c r="N247" s="155">
        <v>3.33156008748016</v>
      </c>
      <c r="O247" s="155">
        <v>3.29405686340037</v>
      </c>
      <c r="P247" s="155">
        <v>3.26351431661624</v>
      </c>
      <c r="Q247" s="155">
        <v>3.22724288368981</v>
      </c>
      <c r="R247" s="155">
        <v>3.18222576759866</v>
      </c>
      <c r="S247" s="155">
        <v>3.14986317780032</v>
      </c>
      <c r="T247" s="155">
        <v>3.1151835588578</v>
      </c>
      <c r="U247" s="155">
        <v>3.07575561591732</v>
      </c>
      <c r="V247" s="155">
        <v>3.03905288728765</v>
      </c>
      <c r="W247" s="155">
        <v>3.02314257436503</v>
      </c>
      <c r="X247" s="155">
        <v>3.00908558645865</v>
      </c>
      <c r="Y247" s="155"/>
      <c r="Z247" s="155"/>
      <c r="AA247" s="155"/>
      <c r="AB247" s="155"/>
      <c r="AC247" s="155"/>
      <c r="AD247" s="155"/>
    </row>
    <row r="248" s="144" customFormat="1" ht="14.5" customHeight="1">
      <c r="I248" t="s" s="152">
        <v>350</v>
      </c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>
        <v>3.086227230330</v>
      </c>
      <c r="Y248" s="155">
        <v>3.049734367950</v>
      </c>
      <c r="Z248" s="155">
        <v>3.045684722810</v>
      </c>
      <c r="AA248" s="155">
        <v>2.919129010960</v>
      </c>
      <c r="AB248" s="155">
        <v>2.803460618270</v>
      </c>
      <c r="AC248" s="155">
        <v>2.706074877990</v>
      </c>
      <c r="AD248" s="155">
        <v>2.611187131150</v>
      </c>
    </row>
    <row r="255" s="170" customFormat="1" ht="14.5" customHeight="1">
      <c r="A255" t="s" s="50">
        <v>156</v>
      </c>
      <c r="B255" t="s" s="34">
        <v>157</v>
      </c>
    </row>
    <row r="256" s="144" customFormat="1" ht="14.5" customHeight="1">
      <c r="J256" s="177">
        <v>40179</v>
      </c>
      <c r="K256" s="177">
        <v>40544</v>
      </c>
      <c r="L256" s="177">
        <v>40909</v>
      </c>
      <c r="M256" s="177">
        <v>41275</v>
      </c>
      <c r="N256" s="177">
        <v>41640</v>
      </c>
      <c r="O256" s="177">
        <v>42005</v>
      </c>
      <c r="P256" s="177">
        <v>42370</v>
      </c>
      <c r="Q256" s="177">
        <v>42736</v>
      </c>
      <c r="R256" s="177">
        <v>43101</v>
      </c>
      <c r="S256" s="177">
        <v>43466</v>
      </c>
      <c r="T256" s="177">
        <v>43831</v>
      </c>
      <c r="U256" s="177">
        <v>44197</v>
      </c>
      <c r="V256" s="177">
        <v>44562</v>
      </c>
      <c r="W256" s="177">
        <v>44927</v>
      </c>
      <c r="X256" s="177">
        <v>45292</v>
      </c>
      <c r="Y256" s="177">
        <v>45658</v>
      </c>
      <c r="Z256" s="177">
        <v>46023</v>
      </c>
      <c r="AA256" s="177">
        <v>46388</v>
      </c>
      <c r="AB256" s="177">
        <v>46753</v>
      </c>
      <c r="AC256" s="177">
        <v>47119</v>
      </c>
      <c r="AD256" s="177">
        <v>47484</v>
      </c>
    </row>
    <row r="257" s="144" customFormat="1" ht="14.5" customHeight="1">
      <c r="H257" t="s" s="151">
        <v>546</v>
      </c>
    </row>
    <row r="258" s="143" customFormat="1" ht="15.75" customHeight="1">
      <c r="I258" t="s" s="152">
        <v>299</v>
      </c>
      <c r="J258" s="155">
        <v>1.1035062496124</v>
      </c>
      <c r="K258" s="155">
        <v>1.13549010294468</v>
      </c>
      <c r="L258" s="155">
        <v>1.18462305470052</v>
      </c>
      <c r="M258" s="155">
        <v>1.22566189323363</v>
      </c>
      <c r="N258" s="155">
        <v>1.28684896759743</v>
      </c>
      <c r="O258" s="155">
        <v>1.29161581946218</v>
      </c>
      <c r="P258" s="155">
        <v>1.30547696715863</v>
      </c>
      <c r="Q258" s="155">
        <v>1.34621441440901</v>
      </c>
      <c r="R258" s="155">
        <v>1.38775147266655</v>
      </c>
      <c r="S258" s="155">
        <v>1.41612286009648</v>
      </c>
      <c r="T258" s="155">
        <v>1.41793234181189</v>
      </c>
      <c r="U258" s="155">
        <v>1.65216975697817</v>
      </c>
      <c r="V258" s="155">
        <v>1.54429994978384</v>
      </c>
      <c r="W258" s="155">
        <v>1.19613883553419</v>
      </c>
      <c r="X258" s="155">
        <v>1.13487543351184</v>
      </c>
    </row>
    <row r="259" s="143" customFormat="1" ht="14.5" customHeight="1">
      <c r="I259" t="s" s="152">
        <v>300</v>
      </c>
      <c r="W259" s="155">
        <v>1.1646625108036</v>
      </c>
      <c r="X259" s="155">
        <v>1.178641064290</v>
      </c>
      <c r="Y259" s="155">
        <v>1.100347763230</v>
      </c>
      <c r="Z259" s="155">
        <v>1.078327388750</v>
      </c>
      <c r="AA259" s="155">
        <v>1.027233748290</v>
      </c>
      <c r="AB259" s="155">
        <v>0.949449041620</v>
      </c>
      <c r="AC259" s="155">
        <v>0.905124175030</v>
      </c>
      <c r="AD259" s="155">
        <v>0.903124136040</v>
      </c>
    </row>
    <row r="261" s="143" customFormat="1" ht="14.5" customHeight="1">
      <c r="H261" t="s" s="151">
        <v>547</v>
      </c>
    </row>
    <row r="262" s="143" customFormat="1" ht="14.5" customHeight="1">
      <c r="I262" t="s" s="152">
        <v>299</v>
      </c>
      <c r="J262" s="155">
        <v>0.0523548414831763</v>
      </c>
      <c r="K262" s="155">
        <v>0.0596257136228217</v>
      </c>
      <c r="L262" s="155">
        <v>0.0638595410797238</v>
      </c>
      <c r="M262" s="155">
        <v>0.05572069334319</v>
      </c>
      <c r="N262" s="155">
        <v>0.06387422200688379</v>
      </c>
      <c r="O262" s="155">
        <v>0.0573769668829453</v>
      </c>
      <c r="P262" s="155">
        <v>0.10953002670411</v>
      </c>
      <c r="Q262" s="155">
        <v>0.09539898111869401</v>
      </c>
      <c r="R262" s="155">
        <v>0.104264106246172</v>
      </c>
      <c r="S262" s="155">
        <v>0.148502577453558</v>
      </c>
      <c r="T262" s="155">
        <v>0.113637728154485</v>
      </c>
      <c r="U262" s="155">
        <v>0.140263416145858</v>
      </c>
      <c r="V262" s="155">
        <v>0.169476450023429</v>
      </c>
      <c r="W262" s="155">
        <v>0.232910581615804</v>
      </c>
      <c r="X262" s="155">
        <v>0.194262664899086</v>
      </c>
    </row>
    <row r="264" s="143" customFormat="1" ht="14.5" customHeight="1">
      <c r="H264" t="s" s="151">
        <v>548</v>
      </c>
    </row>
    <row r="265" s="143" customFormat="1" ht="14.5" customHeight="1">
      <c r="I265" t="s" s="152">
        <v>299</v>
      </c>
      <c r="M265" s="155">
        <v>0.557459334372</v>
      </c>
      <c r="N265" s="155">
        <v>0.589024867716</v>
      </c>
      <c r="O265" s="155">
        <v>0.711244744590</v>
      </c>
      <c r="P265" s="155">
        <v>0.740462198340</v>
      </c>
      <c r="Q265" s="155">
        <v>0.6362162091120001</v>
      </c>
      <c r="R265" s="155">
        <v>0.681081771942</v>
      </c>
      <c r="S265" s="155">
        <v>0.517306836814</v>
      </c>
      <c r="T265" s="155">
        <v>0.6227234678270001</v>
      </c>
      <c r="U265" s="155">
        <v>0.615410001281</v>
      </c>
      <c r="V265" s="155">
        <v>0.491784424842</v>
      </c>
      <c r="W265" s="155">
        <v>0.346617511923</v>
      </c>
      <c r="X265" s="155">
        <v>0.243663343394</v>
      </c>
    </row>
    <row r="267" s="143" customFormat="1" ht="14.5" customHeight="1">
      <c r="H267" t="s" s="151">
        <v>549</v>
      </c>
    </row>
    <row r="268" s="143" customFormat="1" ht="14.5" customHeight="1">
      <c r="I268" t="s" s="152">
        <v>299</v>
      </c>
      <c r="L268" s="155">
        <v>1.892112</v>
      </c>
      <c r="M268" s="155">
        <v>0.6146239999999999</v>
      </c>
      <c r="N268" s="155">
        <v>1.834168</v>
      </c>
      <c r="O268" s="155">
        <v>0.904806</v>
      </c>
      <c r="P268" s="155">
        <v>2.195029</v>
      </c>
      <c r="Q268" s="155">
        <v>1.890802</v>
      </c>
      <c r="R268" s="155">
        <v>1.565308</v>
      </c>
      <c r="S268" s="155">
        <v>0.873676</v>
      </c>
      <c r="T268" s="155">
        <v>1.100399</v>
      </c>
      <c r="U268" s="155">
        <v>0.89406</v>
      </c>
      <c r="V268" s="155">
        <v>0.802501</v>
      </c>
      <c r="W268" s="155">
        <v>0.382114</v>
      </c>
      <c r="X268" s="155">
        <v>0.559956</v>
      </c>
    </row>
    <row r="270" s="143" customFormat="1" ht="14.5" customHeight="1">
      <c r="H270" t="s" s="151">
        <v>550</v>
      </c>
    </row>
    <row r="271" s="143" customFormat="1" ht="14.5" customHeight="1">
      <c r="I271" t="s" s="152">
        <v>299</v>
      </c>
      <c r="M271" s="169">
        <v>-0.068811</v>
      </c>
      <c r="N271" s="169">
        <v>-0.161429</v>
      </c>
      <c r="O271" s="169">
        <v>-0.218305</v>
      </c>
      <c r="P271" s="169">
        <v>-0.249477</v>
      </c>
      <c r="Q271" s="169">
        <v>-0.362929</v>
      </c>
      <c r="R271" s="169">
        <v>-0.428118</v>
      </c>
      <c r="S271" s="169">
        <v>-0.7771</v>
      </c>
      <c r="T271" s="169">
        <v>-0.410995</v>
      </c>
      <c r="U271" s="169">
        <v>-0.833308</v>
      </c>
      <c r="V271" s="169">
        <v>-0.454087</v>
      </c>
      <c r="W271" s="169">
        <v>-0.245066</v>
      </c>
      <c r="X271" s="169">
        <v>-0.26256</v>
      </c>
    </row>
    <row r="285" s="148" customFormat="1" ht="14.5" customHeight="1">
      <c r="A285" t="s" s="33">
        <v>158</v>
      </c>
      <c r="B285" t="s" s="21">
        <v>159</v>
      </c>
    </row>
    <row r="286" s="144" customFormat="1" ht="14.5" customHeight="1">
      <c r="J286" s="177">
        <v>40179</v>
      </c>
      <c r="K286" s="177">
        <v>40544</v>
      </c>
      <c r="L286" s="177">
        <v>40909</v>
      </c>
      <c r="M286" s="177">
        <v>41275</v>
      </c>
      <c r="N286" s="177">
        <v>41640</v>
      </c>
      <c r="O286" s="177">
        <v>42005</v>
      </c>
      <c r="P286" s="177">
        <v>42370</v>
      </c>
      <c r="Q286" s="177">
        <v>42736</v>
      </c>
      <c r="R286" s="177">
        <v>43101</v>
      </c>
      <c r="S286" s="177">
        <v>43466</v>
      </c>
      <c r="T286" s="177">
        <v>43831</v>
      </c>
      <c r="U286" s="177">
        <v>44197</v>
      </c>
      <c r="V286" s="177">
        <v>44562</v>
      </c>
      <c r="W286" s="177">
        <v>44927</v>
      </c>
      <c r="X286" s="177">
        <v>45292</v>
      </c>
      <c r="Y286" s="177">
        <v>45658</v>
      </c>
      <c r="Z286" s="177">
        <v>46023</v>
      </c>
      <c r="AA286" s="177">
        <v>46388</v>
      </c>
      <c r="AB286" s="177">
        <v>46753</v>
      </c>
      <c r="AC286" s="177">
        <v>47119</v>
      </c>
      <c r="AD286" s="177">
        <v>47484</v>
      </c>
    </row>
    <row r="287" s="144" customFormat="1" ht="14.5" customHeight="1">
      <c r="H287" t="s" s="151">
        <v>551</v>
      </c>
    </row>
    <row r="288" s="144" customFormat="1" ht="14.5" customHeight="1">
      <c r="H288" s="154"/>
      <c r="I288" t="s" s="152">
        <v>299</v>
      </c>
      <c r="J288" s="169">
        <v>1.20429108536711</v>
      </c>
      <c r="K288" s="169">
        <v>1.21667056210308</v>
      </c>
      <c r="L288" s="169">
        <v>1.2491161832314</v>
      </c>
      <c r="M288" s="169">
        <v>1.2497995539817</v>
      </c>
      <c r="N288" s="169">
        <v>1.2584080366185</v>
      </c>
      <c r="O288" s="169">
        <v>1.24558986699645</v>
      </c>
      <c r="P288" s="169">
        <v>1.23055438687709</v>
      </c>
      <c r="Q288" s="169">
        <v>1.23382547793758</v>
      </c>
      <c r="R288" s="169">
        <v>1.23916467200909</v>
      </c>
      <c r="S288" s="169">
        <v>1.24613695075985</v>
      </c>
      <c r="T288" s="169">
        <v>1.24205447468167</v>
      </c>
      <c r="U288" s="169">
        <v>1.24293506230944</v>
      </c>
      <c r="V288" s="169">
        <v>1.21374193120046</v>
      </c>
      <c r="W288" s="169">
        <v>1.19108092636814</v>
      </c>
      <c r="X288" s="169">
        <v>1.18637727628984</v>
      </c>
      <c r="Y288" s="169">
        <v>0</v>
      </c>
      <c r="Z288" s="169">
        <v>0</v>
      </c>
      <c r="AA288" s="169">
        <v>0</v>
      </c>
      <c r="AB288" s="169">
        <v>0</v>
      </c>
      <c r="AC288" s="169">
        <v>0</v>
      </c>
      <c r="AD288" s="169">
        <v>0</v>
      </c>
    </row>
    <row r="289" s="144" customFormat="1" ht="14.5" customHeight="1">
      <c r="H289" s="154"/>
      <c r="I289" t="s" s="152">
        <v>273</v>
      </c>
      <c r="J289" s="169">
        <v>0</v>
      </c>
      <c r="K289" s="169">
        <v>0</v>
      </c>
      <c r="L289" s="169">
        <v>0</v>
      </c>
      <c r="M289" s="169">
        <v>0</v>
      </c>
      <c r="N289" s="169">
        <v>0</v>
      </c>
      <c r="O289" s="169">
        <v>0</v>
      </c>
      <c r="P289" s="169">
        <v>0</v>
      </c>
      <c r="Q289" s="169">
        <v>0</v>
      </c>
      <c r="R289" s="169">
        <v>0</v>
      </c>
      <c r="S289" s="169">
        <v>0</v>
      </c>
      <c r="T289" s="169">
        <v>0</v>
      </c>
      <c r="U289" s="169">
        <v>0</v>
      </c>
      <c r="V289" s="169">
        <v>1.21342882219937</v>
      </c>
      <c r="W289" s="169">
        <v>1.18892733116597</v>
      </c>
      <c r="X289" s="169">
        <v>1.16788488477968</v>
      </c>
      <c r="Y289" s="169">
        <v>1.15534293496684</v>
      </c>
      <c r="Z289" s="169">
        <v>1.14836592684627</v>
      </c>
      <c r="AA289" s="169">
        <v>1.14287684335741</v>
      </c>
      <c r="AB289" s="169">
        <v>1.14286780442414</v>
      </c>
      <c r="AC289" s="169">
        <v>1.13847108705814</v>
      </c>
      <c r="AD289" s="169">
        <v>1.13245909773025</v>
      </c>
    </row>
    <row r="290" s="144" customFormat="1" ht="14.5" customHeight="1">
      <c r="H290" s="154"/>
      <c r="I290" t="s" s="152">
        <v>300</v>
      </c>
      <c r="J290" s="169">
        <v>0</v>
      </c>
      <c r="K290" s="169">
        <v>0</v>
      </c>
      <c r="L290" s="169">
        <v>0</v>
      </c>
      <c r="M290" s="169">
        <v>0</v>
      </c>
      <c r="N290" s="169">
        <v>0</v>
      </c>
      <c r="O290" s="169">
        <v>0</v>
      </c>
      <c r="P290" s="169">
        <v>0</v>
      </c>
      <c r="Q290" s="169">
        <v>0</v>
      </c>
      <c r="R290" s="169">
        <v>0</v>
      </c>
      <c r="S290" s="169">
        <v>0</v>
      </c>
      <c r="T290" s="169">
        <v>0</v>
      </c>
      <c r="U290" s="169">
        <v>0</v>
      </c>
      <c r="V290" s="169">
        <v>0</v>
      </c>
      <c r="W290" s="169">
        <v>1.19463430935858</v>
      </c>
      <c r="X290" s="169">
        <v>1.18572985175521</v>
      </c>
      <c r="Y290" s="169">
        <v>1.18571816619621</v>
      </c>
      <c r="Z290" s="169">
        <v>1.18580733011643</v>
      </c>
      <c r="AA290" s="169">
        <v>1.18198543825958</v>
      </c>
      <c r="AB290" s="169">
        <v>1.18193507419556</v>
      </c>
      <c r="AC290" s="169">
        <v>1.17044265471753</v>
      </c>
      <c r="AD290" s="169">
        <v>1.16003689407183</v>
      </c>
    </row>
    <row r="291" s="144" customFormat="1" ht="14.5" customHeight="1">
      <c r="H291" s="154"/>
      <c r="I291" t="s" s="152">
        <v>552</v>
      </c>
      <c r="J291" s="169">
        <v>1.11044293014383</v>
      </c>
      <c r="K291" s="169">
        <v>1.11044293014383</v>
      </c>
      <c r="L291" s="169">
        <v>1.11044293014383</v>
      </c>
      <c r="M291" s="169">
        <v>1.11044293014383</v>
      </c>
      <c r="N291" s="169">
        <v>1.11044293014383</v>
      </c>
      <c r="O291" s="169">
        <v>1.11044293014383</v>
      </c>
      <c r="P291" s="169">
        <v>1.11044293014383</v>
      </c>
      <c r="Q291" s="169">
        <v>1.11044293014383</v>
      </c>
      <c r="R291" s="169">
        <v>1.11044293014383</v>
      </c>
      <c r="S291" s="169">
        <v>1.11044293014383</v>
      </c>
      <c r="T291" s="169">
        <v>1.11044293014383</v>
      </c>
      <c r="U291" s="169">
        <v>1.11044293014383</v>
      </c>
      <c r="V291" s="169">
        <v>1.11044293014383</v>
      </c>
      <c r="W291" s="169">
        <v>1.11044293014383</v>
      </c>
      <c r="X291" s="169">
        <v>1.11044293014383</v>
      </c>
      <c r="Y291" s="169">
        <v>1.11044293014383</v>
      </c>
      <c r="Z291" s="169">
        <v>1.11044293014383</v>
      </c>
      <c r="AA291" s="169">
        <v>1.11044293014383</v>
      </c>
      <c r="AB291" s="169">
        <v>1.11044293014383</v>
      </c>
      <c r="AC291" s="169">
        <v>1.11044293014383</v>
      </c>
      <c r="AD291" s="169">
        <v>1.11044293014383</v>
      </c>
    </row>
    <row r="292" s="144" customFormat="1" ht="14.5" customHeight="1">
      <c r="H292" s="154"/>
    </row>
    <row r="293" s="144" customFormat="1" ht="14.5" customHeight="1">
      <c r="H293" t="s" s="151">
        <v>553</v>
      </c>
    </row>
    <row r="294" s="144" customFormat="1" ht="14.5" customHeight="1">
      <c r="H294" s="154"/>
      <c r="I294" t="s" s="152">
        <v>299</v>
      </c>
      <c r="J294" s="155">
        <v>341.000000140222</v>
      </c>
      <c r="K294" s="155">
        <v>367.000000064461</v>
      </c>
      <c r="L294" s="155">
        <v>362.999999907685</v>
      </c>
      <c r="M294" s="155">
        <v>369.999999606278</v>
      </c>
      <c r="N294" s="155">
        <v>404.999999991536</v>
      </c>
      <c r="O294" s="155">
        <v>428.999999647024</v>
      </c>
      <c r="P294" s="155">
        <v>431</v>
      </c>
      <c r="Q294" s="155">
        <v>443</v>
      </c>
      <c r="R294" s="155">
        <v>458.000000019759</v>
      </c>
      <c r="S294" s="155">
        <v>451</v>
      </c>
      <c r="T294" s="155">
        <v>470.000000237797</v>
      </c>
      <c r="U294" s="155">
        <v>442</v>
      </c>
      <c r="V294" s="155">
        <v>399</v>
      </c>
      <c r="W294" s="155">
        <v>368</v>
      </c>
      <c r="X294" s="155">
        <v>387</v>
      </c>
      <c r="Y294" s="155"/>
      <c r="Z294" s="155"/>
      <c r="AA294" s="155"/>
      <c r="AB294" s="155"/>
      <c r="AC294" s="155"/>
      <c r="AD294" s="155"/>
    </row>
    <row r="295" s="144" customFormat="1" ht="14.5" customHeight="1">
      <c r="H295" s="154"/>
      <c r="I295" t="s" s="152">
        <v>273</v>
      </c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>
        <v>367</v>
      </c>
      <c r="W295" s="155">
        <v>392</v>
      </c>
      <c r="X295" s="155">
        <v>432.1825195114</v>
      </c>
      <c r="Y295" s="155">
        <v>431.546525869318</v>
      </c>
      <c r="Z295" s="155">
        <v>430.099047290803</v>
      </c>
      <c r="AA295" s="155">
        <v>428.639334419946</v>
      </c>
      <c r="AB295" s="155">
        <v>425.460086381812</v>
      </c>
      <c r="AC295" s="155">
        <v>422.161397395472</v>
      </c>
      <c r="AD295" s="155">
        <v>418.789471160755</v>
      </c>
    </row>
    <row r="296" s="144" customFormat="1" ht="14.5" customHeight="1">
      <c r="H296" s="154"/>
      <c r="I296" t="s" s="152">
        <v>300</v>
      </c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>
        <v>375.999999924755</v>
      </c>
      <c r="X296" s="155">
        <v>375.759595879313</v>
      </c>
      <c r="Y296" s="155">
        <v>375.091831056230</v>
      </c>
      <c r="Z296" s="155">
        <v>374.817770770389</v>
      </c>
      <c r="AA296" s="155">
        <v>374.497200345517</v>
      </c>
      <c r="AB296" s="155">
        <v>374.118032175349</v>
      </c>
      <c r="AC296" s="155">
        <v>373.754486199753</v>
      </c>
      <c r="AD296" s="155">
        <v>373.311878621326</v>
      </c>
    </row>
    <row r="297" s="144" customFormat="1" ht="14.5" customHeight="1">
      <c r="H297" s="154"/>
      <c r="I297" t="s" s="152">
        <v>176</v>
      </c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>
        <v>395</v>
      </c>
      <c r="Z297" s="155"/>
      <c r="AA297" s="155"/>
      <c r="AB297" s="155"/>
      <c r="AC297" s="155"/>
      <c r="AD297" s="155"/>
    </row>
    <row r="298" s="144" customFormat="1" ht="14.5" customHeight="1">
      <c r="H298" s="154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</row>
    <row r="299" s="144" customFormat="1" ht="14.5" customHeight="1">
      <c r="H299" t="s" s="151">
        <v>554</v>
      </c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</row>
    <row r="300" s="144" customFormat="1" ht="14.5" customHeight="1">
      <c r="H300" s="154"/>
      <c r="I300" t="s" s="152">
        <v>299</v>
      </c>
      <c r="J300" s="155">
        <v>5.91545</v>
      </c>
      <c r="K300" s="155">
        <v>6.1745</v>
      </c>
      <c r="L300" s="155">
        <v>6.44568</v>
      </c>
      <c r="M300" s="155">
        <v>6.4836</v>
      </c>
      <c r="N300" s="155">
        <v>6.69833</v>
      </c>
      <c r="O300" s="155">
        <v>6.48554</v>
      </c>
      <c r="P300" s="155">
        <v>6.6188</v>
      </c>
      <c r="Q300" s="155">
        <v>6.52235</v>
      </c>
      <c r="R300" s="155">
        <v>6.38593</v>
      </c>
      <c r="S300" s="155">
        <v>6.3614</v>
      </c>
      <c r="T300" s="155">
        <v>6.20022</v>
      </c>
      <c r="U300" s="155">
        <v>6.18544</v>
      </c>
      <c r="V300" s="155">
        <v>5.93003</v>
      </c>
      <c r="W300" s="155">
        <v>5.88463</v>
      </c>
      <c r="X300" s="155">
        <v>5.837</v>
      </c>
      <c r="Y300" s="155">
        <v>5.75</v>
      </c>
      <c r="Z300" s="155"/>
      <c r="AA300" s="155"/>
      <c r="AB300" s="155"/>
      <c r="AC300" s="155"/>
      <c r="AD300" s="155"/>
    </row>
    <row r="301" s="144" customFormat="1" ht="14.5" customHeight="1">
      <c r="H301" s="154"/>
      <c r="I301" t="s" s="152">
        <v>273</v>
      </c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>
        <v>5.930033</v>
      </c>
      <c r="W301" s="155">
        <v>5.884627</v>
      </c>
      <c r="X301" s="155">
        <v>5.861088492</v>
      </c>
      <c r="Y301" s="155">
        <v>5.814199784064</v>
      </c>
      <c r="Z301" s="155">
        <v>5.76768618579149</v>
      </c>
      <c r="AA301" s="155">
        <v>5.73884775486253</v>
      </c>
      <c r="AB301" s="155">
        <v>5.73884775486247</v>
      </c>
      <c r="AC301" s="155">
        <v>5.71499964909937</v>
      </c>
      <c r="AD301" s="155">
        <v>5.70092237729453</v>
      </c>
    </row>
    <row r="302" s="144" customFormat="1" ht="14.5" customHeight="1">
      <c r="H302" s="154"/>
      <c r="I302" t="s" s="152">
        <v>300</v>
      </c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>
        <v>5.884627</v>
      </c>
      <c r="X302" s="155">
        <v>5.884627</v>
      </c>
      <c r="Y302" s="155">
        <v>5.89064420851074</v>
      </c>
      <c r="Z302" s="155">
        <v>5.88852193122615</v>
      </c>
      <c r="AA302" s="155">
        <v>5.88375018411586</v>
      </c>
      <c r="AB302" s="155">
        <v>5.91093226921997</v>
      </c>
      <c r="AC302" s="155">
        <v>5.90825538137369</v>
      </c>
      <c r="AD302" s="155">
        <v>5.90825538137369</v>
      </c>
    </row>
    <row r="303" s="144" customFormat="1" ht="14.5" customHeight="1">
      <c r="H303" s="154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</row>
    <row r="304" s="144" customFormat="1" ht="14.5" customHeight="1">
      <c r="H304" t="s" s="151">
        <v>555</v>
      </c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</row>
    <row r="305" s="144" customFormat="1" ht="14.5" customHeight="1">
      <c r="H305" s="154"/>
      <c r="I305" t="s" s="152">
        <v>299</v>
      </c>
      <c r="J305" s="155">
        <v>52.30521</v>
      </c>
      <c r="K305" s="155">
        <v>50.36438</v>
      </c>
      <c r="L305" s="155">
        <v>49.93477</v>
      </c>
      <c r="M305" s="155">
        <v>49.27936</v>
      </c>
      <c r="N305" s="155">
        <v>48.1527</v>
      </c>
      <c r="O305" s="155">
        <v>46.85698</v>
      </c>
      <c r="P305" s="155">
        <v>45.24892</v>
      </c>
      <c r="Q305" s="155">
        <v>45.60699</v>
      </c>
      <c r="R305" s="155">
        <v>45.90205</v>
      </c>
      <c r="S305" s="155">
        <v>45.67192</v>
      </c>
      <c r="T305" s="155">
        <v>45.44179</v>
      </c>
      <c r="U305" s="155">
        <v>45.55694</v>
      </c>
      <c r="V305" s="155">
        <v>44.238477</v>
      </c>
      <c r="W305" s="155">
        <v>42.629437</v>
      </c>
      <c r="X305" s="155">
        <v>41.980216</v>
      </c>
      <c r="Y305" s="155">
        <v>42.415803</v>
      </c>
      <c r="Z305" s="155"/>
      <c r="AA305" s="155"/>
      <c r="AB305" s="155"/>
      <c r="AC305" s="155"/>
      <c r="AD305" s="155"/>
    </row>
    <row r="306" s="144" customFormat="1" ht="14.5" customHeight="1">
      <c r="H306" s="154"/>
      <c r="I306" t="s" s="152">
        <v>273</v>
      </c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>
        <v>44.238477</v>
      </c>
      <c r="W306" s="155">
        <v>42.629437</v>
      </c>
      <c r="X306" s="155">
        <v>41.06</v>
      </c>
      <c r="Y306" s="155">
        <v>41.5036493890289</v>
      </c>
      <c r="Z306" s="155">
        <v>41.1914514442621</v>
      </c>
      <c r="AA306" s="155">
        <v>40.694129538805</v>
      </c>
      <c r="AB306" s="155">
        <v>40.292199420101</v>
      </c>
      <c r="AC306" s="155">
        <v>40.1176624336822</v>
      </c>
      <c r="AD306" s="155">
        <v>39.9107007080495</v>
      </c>
    </row>
    <row r="307" s="144" customFormat="1" ht="14.5" customHeight="1">
      <c r="H307" s="154"/>
      <c r="I307" t="s" s="152">
        <v>300</v>
      </c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>
        <v>42.629437</v>
      </c>
      <c r="X307" s="155">
        <v>41.0599996878</v>
      </c>
      <c r="Y307" s="155">
        <v>41.584191285</v>
      </c>
      <c r="Z307" s="155">
        <v>41.414062785</v>
      </c>
      <c r="AA307" s="155">
        <v>41.2271576582934</v>
      </c>
      <c r="AB307" s="155">
        <v>40.9358137931128</v>
      </c>
      <c r="AC307" s="155">
        <v>40.6104593472167</v>
      </c>
      <c r="AD307" s="155">
        <v>40.3827543082325</v>
      </c>
    </row>
    <row r="308" s="144" customFormat="1" ht="14.5" customHeight="1">
      <c r="H308" s="154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</row>
    <row r="309" s="144" customFormat="1" ht="14.5" customHeight="1">
      <c r="H309" t="s" s="151">
        <v>556</v>
      </c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</row>
    <row r="310" s="144" customFormat="1" ht="14.5" customHeight="1">
      <c r="H310" s="154"/>
      <c r="I310" t="s" s="152">
        <v>299</v>
      </c>
      <c r="J310" s="155">
        <v>1.639</v>
      </c>
      <c r="K310" s="155">
        <v>1.639</v>
      </c>
      <c r="L310" s="155">
        <v>1.677</v>
      </c>
      <c r="M310" s="155">
        <v>1.716</v>
      </c>
      <c r="N310" s="155">
        <v>1.746</v>
      </c>
      <c r="O310" s="155">
        <v>1.752</v>
      </c>
      <c r="P310" s="155">
        <v>1.729</v>
      </c>
      <c r="Q310" s="155">
        <v>1.755</v>
      </c>
      <c r="R310" s="155">
        <v>1.744</v>
      </c>
      <c r="S310" s="155">
        <v>1.73</v>
      </c>
      <c r="T310" s="155">
        <v>1.714</v>
      </c>
      <c r="U310" s="155">
        <v>1.701</v>
      </c>
      <c r="V310" s="155">
        <v>1.65943</v>
      </c>
      <c r="W310" s="155">
        <v>1.703404</v>
      </c>
      <c r="X310" s="155">
        <v>1.704182</v>
      </c>
      <c r="Y310" s="155"/>
      <c r="Z310" s="155"/>
      <c r="AA310" s="155"/>
      <c r="AB310" s="155"/>
      <c r="AC310" s="155"/>
      <c r="AD310" s="155"/>
    </row>
    <row r="311" s="144" customFormat="1" ht="14.5" customHeight="1">
      <c r="H311" s="154"/>
      <c r="I311" t="s" s="152">
        <v>273</v>
      </c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>
        <v>1.65943</v>
      </c>
      <c r="W311" s="155">
        <v>1.65943</v>
      </c>
      <c r="X311" s="155">
        <v>1.65279228</v>
      </c>
      <c r="Y311" s="155">
        <v>1.639569941760</v>
      </c>
      <c r="Z311" s="155">
        <v>1.62645338222592</v>
      </c>
      <c r="AA311" s="155">
        <v>1.61832111531479</v>
      </c>
      <c r="AB311" s="155">
        <v>1.61832111531477</v>
      </c>
      <c r="AC311" s="155">
        <v>1.61159609057719</v>
      </c>
      <c r="AD311" s="155">
        <v>1.60762638321067</v>
      </c>
    </row>
    <row r="312" s="144" customFormat="1" ht="14.5" customHeight="1">
      <c r="H312" s="154"/>
      <c r="I312" t="s" s="152">
        <v>300</v>
      </c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>
        <v>1.703404</v>
      </c>
      <c r="X312" s="155">
        <v>1.703404</v>
      </c>
      <c r="Y312" s="155">
        <v>1.703404</v>
      </c>
      <c r="Z312" s="155">
        <v>1.703404</v>
      </c>
      <c r="AA312" s="155">
        <v>1.703404</v>
      </c>
      <c r="AB312" s="155">
        <v>1.703404</v>
      </c>
      <c r="AC312" s="155">
        <v>1.703404</v>
      </c>
      <c r="AD312" s="155">
        <v>1.703404</v>
      </c>
    </row>
    <row r="313" s="144" customFormat="1" ht="14.5" customHeight="1">
      <c r="H313" s="154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</row>
    <row r="314" s="144" customFormat="1" ht="14.5" customHeight="1">
      <c r="H314" t="s" s="151">
        <v>557</v>
      </c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</row>
    <row r="315" s="144" customFormat="1" ht="14.5" customHeight="1">
      <c r="H315" s="154"/>
      <c r="I315" t="s" s="152">
        <v>299</v>
      </c>
      <c r="J315" s="155">
        <v>9.199999999999999</v>
      </c>
      <c r="K315" s="155">
        <v>9.191000000000001</v>
      </c>
      <c r="L315" s="155">
        <v>8.952</v>
      </c>
      <c r="M315" s="155">
        <v>8.772</v>
      </c>
      <c r="N315" s="155">
        <v>8.712999999999999</v>
      </c>
      <c r="O315" s="155">
        <v>8.414999999999999</v>
      </c>
      <c r="P315" s="155">
        <v>8.276999999999999</v>
      </c>
      <c r="Q315" s="155">
        <v>8.331</v>
      </c>
      <c r="R315" s="155">
        <v>8.166</v>
      </c>
      <c r="S315" s="155">
        <v>8.0025</v>
      </c>
      <c r="T315" s="155">
        <v>7.839</v>
      </c>
      <c r="U315" s="155">
        <v>7.784</v>
      </c>
      <c r="V315" s="155">
        <v>7.48236</v>
      </c>
      <c r="W315" s="155">
        <v>7.415347</v>
      </c>
      <c r="X315" s="155">
        <v>9.097225</v>
      </c>
      <c r="Y315" s="155"/>
      <c r="Z315" s="155"/>
      <c r="AA315" s="155"/>
      <c r="AB315" s="155"/>
      <c r="AC315" s="155"/>
      <c r="AD315" s="155"/>
    </row>
    <row r="316" s="144" customFormat="1" ht="14.5" customHeight="1">
      <c r="H316" s="154"/>
      <c r="I316" t="s" s="152">
        <v>273</v>
      </c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>
        <v>7.4823593</v>
      </c>
      <c r="W316" s="155">
        <v>7.459321</v>
      </c>
      <c r="X316" s="155">
        <v>7.18470009960488</v>
      </c>
      <c r="Y316" s="155">
        <v>7.29080888303311</v>
      </c>
      <c r="Z316" s="155">
        <v>7.20770154151143</v>
      </c>
      <c r="AA316" s="155">
        <v>7.12067989651209</v>
      </c>
      <c r="AB316" s="155">
        <v>7.05034995584266</v>
      </c>
      <c r="AC316" s="155">
        <v>7.13335281399682</v>
      </c>
      <c r="AD316" s="155">
        <v>7.06419066411282</v>
      </c>
    </row>
    <row r="317" s="144" customFormat="1" ht="14.5" customHeight="1">
      <c r="H317" s="154"/>
      <c r="I317" t="s" s="152">
        <v>300</v>
      </c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>
        <v>7.415347</v>
      </c>
      <c r="X317" s="155">
        <v>7.363743032</v>
      </c>
      <c r="Y317" s="155">
        <v>7.311969063</v>
      </c>
      <c r="Z317" s="155">
        <v>7.290115095</v>
      </c>
      <c r="AA317" s="155">
        <v>7.263431127</v>
      </c>
      <c r="AB317" s="155">
        <v>7.236832158</v>
      </c>
      <c r="AC317" s="155">
        <v>7.21023319</v>
      </c>
      <c r="AD317" s="155">
        <v>7.17243319</v>
      </c>
    </row>
    <row r="318" s="144" customFormat="1" ht="14.5" customHeight="1">
      <c r="H318" s="154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</row>
    <row r="319" s="144" customFormat="1" ht="14.5" customHeight="1">
      <c r="H319" t="s" s="151">
        <v>558</v>
      </c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</row>
    <row r="320" s="144" customFormat="1" ht="14.5" customHeight="1">
      <c r="H320" s="154"/>
      <c r="I320" t="s" s="152">
        <v>299</v>
      </c>
      <c r="J320" s="155">
        <v>317.510907762471</v>
      </c>
      <c r="K320" s="155">
        <v>326.466397294810</v>
      </c>
      <c r="L320" s="155">
        <v>352.178474333636</v>
      </c>
      <c r="M320" s="155">
        <v>336.781768389225</v>
      </c>
      <c r="N320" s="155">
        <v>363.647126832415</v>
      </c>
      <c r="O320" s="155">
        <v>378.145332016864</v>
      </c>
      <c r="P320" s="155">
        <v>383.002737059084</v>
      </c>
      <c r="Q320" s="155">
        <v>370.705561150060</v>
      </c>
      <c r="R320" s="155">
        <v>371.974953941773</v>
      </c>
      <c r="S320" s="155">
        <v>382.785908194955</v>
      </c>
      <c r="T320" s="155">
        <v>386.623533336746</v>
      </c>
      <c r="U320" s="155">
        <v>401.889915206597</v>
      </c>
      <c r="V320" s="155">
        <v>400</v>
      </c>
      <c r="W320" s="155">
        <v>398.375360196835</v>
      </c>
      <c r="X320" s="155">
        <v>402.344802226792</v>
      </c>
      <c r="Y320" s="155"/>
      <c r="Z320" s="155"/>
      <c r="AA320" s="155"/>
      <c r="AB320" s="155"/>
      <c r="AC320" s="155"/>
      <c r="AD320" s="155"/>
    </row>
    <row r="321" s="144" customFormat="1" ht="14.5" customHeight="1">
      <c r="H321" s="154"/>
      <c r="I321" t="s" s="152">
        <v>273</v>
      </c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>
        <v>405.835432982988</v>
      </c>
      <c r="W321" s="155">
        <v>410.066122228748</v>
      </c>
      <c r="X321" s="155">
        <v>417.603999722644</v>
      </c>
      <c r="Y321" s="155">
        <v>418.109802476172</v>
      </c>
      <c r="Z321" s="155">
        <v>422.953804434121</v>
      </c>
      <c r="AA321" s="155">
        <v>428.499491388667</v>
      </c>
      <c r="AB321" s="155">
        <v>432.689816652786</v>
      </c>
      <c r="AC321" s="155">
        <v>437.164705876488</v>
      </c>
      <c r="AD321" s="155">
        <v>441.923239436043</v>
      </c>
    </row>
    <row r="322" s="144" customFormat="1" ht="14.5" customHeight="1">
      <c r="H322" s="154"/>
      <c r="I322" t="s" s="152">
        <v>300</v>
      </c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>
        <v>407.985994117809</v>
      </c>
      <c r="X322" s="155">
        <v>405.903271579429</v>
      </c>
      <c r="Y322" s="155">
        <v>421.318427604680</v>
      </c>
      <c r="Z322" s="155">
        <v>425.612924831986</v>
      </c>
      <c r="AA322" s="155">
        <v>429.948140356149</v>
      </c>
      <c r="AB322" s="155">
        <v>434.324443386152</v>
      </c>
      <c r="AC322" s="155">
        <v>438.742206378711</v>
      </c>
      <c r="AD322" s="155">
        <v>444.301561406332</v>
      </c>
    </row>
    <row r="323" s="144" customFormat="1" ht="14.5" customHeight="1">
      <c r="H323" s="154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</row>
    <row r="324" s="144" customFormat="1" ht="14.5" customHeight="1">
      <c r="H324" t="s" s="151">
        <v>559</v>
      </c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</row>
    <row r="325" s="144" customFormat="1" ht="14.5" customHeight="1">
      <c r="H325" s="154"/>
      <c r="I325" t="s" s="152">
        <v>299</v>
      </c>
      <c r="J325" s="155">
        <v>17.1273353248355</v>
      </c>
      <c r="K325" s="155">
        <v>16.8738078439957</v>
      </c>
      <c r="L325" s="155">
        <v>16.8996116457545</v>
      </c>
      <c r="M325" s="155">
        <v>17.498462132572</v>
      </c>
      <c r="N325" s="155">
        <v>17.7403040271092</v>
      </c>
      <c r="O325" s="155">
        <v>18.3492617400976</v>
      </c>
      <c r="P325" s="155">
        <v>19.2928915705259</v>
      </c>
      <c r="Q325" s="155">
        <v>19.5496895103141</v>
      </c>
      <c r="R325" s="155">
        <v>19.093752043754</v>
      </c>
      <c r="S325" s="155">
        <v>19.1748999823086</v>
      </c>
      <c r="T325" s="155">
        <v>19.9743748430685</v>
      </c>
      <c r="U325" s="155">
        <v>20.2664579973984</v>
      </c>
      <c r="V325" s="155">
        <v>20.7315952085153</v>
      </c>
      <c r="W325" s="155">
        <v>22.227</v>
      </c>
      <c r="X325" s="155">
        <v>22.06</v>
      </c>
      <c r="Y325" s="155">
        <v>21.103</v>
      </c>
      <c r="Z325" s="155"/>
      <c r="AA325" s="155"/>
      <c r="AB325" s="155"/>
      <c r="AC325" s="155"/>
      <c r="AD325" s="155"/>
    </row>
    <row r="326" s="144" customFormat="1" ht="14.5" customHeight="1">
      <c r="H326" s="154"/>
      <c r="I326" t="s" s="152">
        <v>273</v>
      </c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>
        <v>19.7932431958279</v>
      </c>
      <c r="W326" s="155">
        <v>20.7302265513639</v>
      </c>
      <c r="X326" s="155">
        <v>21.6688932552406</v>
      </c>
      <c r="Y326" s="155">
        <v>20.4106759413327</v>
      </c>
      <c r="Z326" s="155">
        <v>20.3962136713992</v>
      </c>
      <c r="AA326" s="155">
        <v>20.4514390011732</v>
      </c>
      <c r="AB326" s="155">
        <v>20.5530149687477</v>
      </c>
      <c r="AC326" s="155">
        <v>20.6595470174774</v>
      </c>
      <c r="AD326" s="155">
        <v>20.7350926066877</v>
      </c>
    </row>
    <row r="327" s="144" customFormat="1" ht="14.5" customHeight="1">
      <c r="H327" s="154"/>
      <c r="I327" t="s" s="152">
        <v>300</v>
      </c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>
        <v>20.7437882927939</v>
      </c>
      <c r="X327" s="155">
        <v>21.8669319381406</v>
      </c>
      <c r="Y327" s="155">
        <v>20.6868917299314</v>
      </c>
      <c r="Z327" s="155">
        <v>21.0576207762924</v>
      </c>
      <c r="AA327" s="155">
        <v>21.191456346752</v>
      </c>
      <c r="AB327" s="155">
        <v>21.2613776177457</v>
      </c>
      <c r="AC327" s="155">
        <v>21.3065064752711</v>
      </c>
      <c r="AD327" s="155">
        <v>21.4357338901867</v>
      </c>
    </row>
    <row r="328" s="144" customFormat="1" ht="14.5" customHeight="1">
      <c r="H328" s="154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</row>
    <row r="329" s="144" customFormat="1" ht="14.5" customHeight="1">
      <c r="H329" t="s" s="151">
        <v>560</v>
      </c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</row>
    <row r="330" s="144" customFormat="1" ht="14.5" customHeight="1">
      <c r="H330" s="154"/>
      <c r="I330" t="s" s="152">
        <v>299</v>
      </c>
      <c r="J330" s="155">
        <v>0.10538279863322</v>
      </c>
      <c r="K330" s="155">
        <v>0.10679318894435</v>
      </c>
      <c r="L330" s="155">
        <v>0.108374361</v>
      </c>
      <c r="M330" s="155">
        <v>0.106085366330</v>
      </c>
      <c r="N330" s="155">
        <v>0.102624445950</v>
      </c>
      <c r="O330" s="155">
        <v>0.1037756107649</v>
      </c>
      <c r="P330" s="155">
        <v>0.10371835946099</v>
      </c>
      <c r="Q330" s="155">
        <v>0.103690718385089</v>
      </c>
      <c r="R330" s="155">
        <v>0.1062014873</v>
      </c>
      <c r="S330" s="155">
        <v>0.113569</v>
      </c>
      <c r="T330" s="155">
        <v>0.113716</v>
      </c>
      <c r="U330" s="155">
        <v>0.112942</v>
      </c>
      <c r="V330" s="155">
        <v>0.1032231</v>
      </c>
      <c r="W330" s="155">
        <v>0.10145975864212</v>
      </c>
      <c r="X330" s="155"/>
      <c r="Y330" s="155"/>
      <c r="Z330" s="155"/>
      <c r="AA330" s="155"/>
      <c r="AB330" s="155"/>
      <c r="AC330" s="155"/>
      <c r="AD330" s="155"/>
    </row>
    <row r="331" s="144" customFormat="1" ht="14.5" customHeight="1">
      <c r="H331" s="154"/>
      <c r="I331" t="s" s="152">
        <v>273</v>
      </c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>
        <v>0.1032231</v>
      </c>
      <c r="W331" s="155">
        <v>0.10145975864212</v>
      </c>
      <c r="X331" s="155">
        <v>0.105893551145447</v>
      </c>
      <c r="Y331" s="155">
        <v>0.106505081306197</v>
      </c>
      <c r="Z331" s="155">
        <v>0.106836992221373</v>
      </c>
      <c r="AA331" s="155">
        <v>0.107246374801558</v>
      </c>
      <c r="AB331" s="155">
        <v>0.107117695876075</v>
      </c>
      <c r="AC331" s="155">
        <v>0.107717695876075</v>
      </c>
      <c r="AD331" s="155">
        <v>0.108317695876075</v>
      </c>
    </row>
    <row r="332" s="144" customFormat="1" ht="14.5" customHeight="1">
      <c r="H332" s="154"/>
      <c r="I332" t="s" s="152">
        <v>300</v>
      </c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>
        <v>0.10145975864212</v>
      </c>
      <c r="X332" s="155">
        <v>0.105893551145447</v>
      </c>
      <c r="Y332" s="155">
        <v>0.106505081306197</v>
      </c>
      <c r="Z332" s="155">
        <v>0.106836992221373</v>
      </c>
      <c r="AA332" s="155">
        <v>0.107246374801558</v>
      </c>
      <c r="AB332" s="155">
        <v>0.107117695876075</v>
      </c>
      <c r="AC332" s="155">
        <v>0.107129339755178</v>
      </c>
      <c r="AD332" s="155">
        <v>0.107729339755178</v>
      </c>
    </row>
    <row r="333" s="144" customFormat="1" ht="14.5" customHeight="1">
      <c r="H333" s="154"/>
    </row>
    <row r="334" s="144" customFormat="1" ht="14.5" customHeight="1">
      <c r="H334" t="s" s="151">
        <v>561</v>
      </c>
    </row>
    <row r="335" s="143" customFormat="1" ht="14.5" customHeight="1">
      <c r="H335" s="154"/>
      <c r="I335" t="s" s="152">
        <v>299</v>
      </c>
      <c r="J335" s="169">
        <v>-0.0143747088155586</v>
      </c>
      <c r="K335" s="169">
        <v>-0.0187209736627</v>
      </c>
      <c r="L335" s="169">
        <v>-0.0196293876060732</v>
      </c>
      <c r="M335" s="169">
        <v>-0.00385729173532013</v>
      </c>
      <c r="N335" s="169">
        <v>-0.009611666740949661</v>
      </c>
      <c r="O335" s="169">
        <v>-0.008453139747370639</v>
      </c>
      <c r="P335" s="169">
        <v>-0.0137055431457441</v>
      </c>
      <c r="Q335" s="169">
        <v>-0.0146763081213658</v>
      </c>
      <c r="R335" s="169">
        <v>-0.0163978754086188</v>
      </c>
      <c r="S335" s="169">
        <v>-0.0189744815038762</v>
      </c>
      <c r="T335" s="169">
        <v>-0.0225224243383227</v>
      </c>
      <c r="U335" s="169">
        <v>-0.0262366904021915</v>
      </c>
      <c r="V335" s="169">
        <v>-0.0242822364396095</v>
      </c>
      <c r="W335" s="169">
        <v>-0.0257236184706924</v>
      </c>
      <c r="X335" s="169">
        <v>-0.0266314575010804</v>
      </c>
    </row>
    <row r="336" s="143" customFormat="1" ht="14.5" customHeight="1">
      <c r="H336" s="154"/>
      <c r="I336" t="s" s="152">
        <v>300</v>
      </c>
      <c r="X336" s="169">
        <v>-0.0266314575010804</v>
      </c>
      <c r="Y336" s="169">
        <v>-0.0275097014375081</v>
      </c>
      <c r="Z336" s="169">
        <v>-0.08763079425852691</v>
      </c>
      <c r="AA336" s="169">
        <v>-0.277625531382055</v>
      </c>
      <c r="AB336" s="169">
        <v>-0.409537350140419</v>
      </c>
      <c r="AC336" s="169">
        <v>-0.740057670002277</v>
      </c>
      <c r="AD336" s="169">
        <v>-1.18611509932588</v>
      </c>
    </row>
    <row r="337" s="144" customFormat="1" ht="14.5" customHeight="1">
      <c r="H337" s="154"/>
    </row>
    <row r="338" s="144" customFormat="1" ht="14.5" customHeight="1">
      <c r="H338" s="154"/>
    </row>
    <row r="339" s="144" customFormat="1" ht="14.5" customHeight="1">
      <c r="H339" s="154"/>
    </row>
    <row r="340" s="144" customFormat="1" ht="14.5" customHeight="1">
      <c r="H340" s="154"/>
    </row>
    <row r="341" s="144" customFormat="1" ht="14.5" customHeight="1">
      <c r="H341" s="178"/>
    </row>
    <row r="342" s="148" customFormat="1" ht="14.5" customHeight="1">
      <c r="A342" t="s" s="33">
        <v>160</v>
      </c>
      <c r="B342" t="s" s="21">
        <v>562</v>
      </c>
    </row>
    <row r="343" s="144" customFormat="1" ht="14.5" customHeight="1">
      <c r="A343" s="168"/>
      <c r="H343" s="162"/>
      <c r="J343" s="177">
        <v>40179</v>
      </c>
      <c r="K343" s="177">
        <v>40544</v>
      </c>
      <c r="L343" s="177">
        <v>40909</v>
      </c>
      <c r="M343" s="177">
        <v>41275</v>
      </c>
      <c r="N343" s="177">
        <v>41640</v>
      </c>
      <c r="O343" s="177">
        <v>42005</v>
      </c>
      <c r="P343" s="177">
        <v>42370</v>
      </c>
      <c r="Q343" s="177">
        <v>42736</v>
      </c>
      <c r="R343" s="177">
        <v>43101</v>
      </c>
      <c r="S343" s="177">
        <v>43466</v>
      </c>
      <c r="T343" s="177">
        <v>43831</v>
      </c>
      <c r="U343" s="177">
        <v>44197</v>
      </c>
      <c r="V343" s="177">
        <v>44562</v>
      </c>
      <c r="W343" s="177">
        <v>44927</v>
      </c>
      <c r="X343" s="177">
        <v>45292</v>
      </c>
      <c r="Y343" s="177">
        <v>45658</v>
      </c>
      <c r="Z343" s="177">
        <v>46023</v>
      </c>
      <c r="AA343" s="177">
        <v>46388</v>
      </c>
      <c r="AB343" s="177">
        <v>46753</v>
      </c>
      <c r="AC343" s="177">
        <v>47119</v>
      </c>
      <c r="AD343" s="177">
        <v>47484</v>
      </c>
    </row>
    <row r="344" s="144" customFormat="1" ht="14.5" customHeight="1">
      <c r="A344" s="168"/>
      <c r="H344" t="s" s="151">
        <v>563</v>
      </c>
    </row>
    <row r="345" s="144" customFormat="1" ht="14.5" customHeight="1">
      <c r="A345" s="168"/>
      <c r="H345" s="154"/>
      <c r="I345" t="s" s="152">
        <v>299</v>
      </c>
      <c r="T345" s="169">
        <v>-6.51656704665411</v>
      </c>
      <c r="U345" s="169">
        <v>-8.18809107630171</v>
      </c>
      <c r="V345" s="169">
        <v>-7.68104777563941</v>
      </c>
      <c r="W345" s="169">
        <v>-6.01408575600622</v>
      </c>
      <c r="X345" s="169">
        <v>-7.130563655061</v>
      </c>
      <c r="Y345" s="169"/>
      <c r="Z345" s="169"/>
      <c r="AA345" s="169"/>
      <c r="AB345" s="169"/>
      <c r="AC345" s="169"/>
      <c r="AD345" s="169"/>
    </row>
    <row r="346" s="144" customFormat="1" ht="14.5" customHeight="1">
      <c r="H346" s="154"/>
      <c r="I346" t="s" s="152">
        <v>300</v>
      </c>
      <c r="T346" s="169"/>
      <c r="U346" s="169"/>
      <c r="V346" s="169"/>
      <c r="W346" s="169"/>
      <c r="X346" s="169">
        <v>-6.777555121050</v>
      </c>
      <c r="Y346" s="169">
        <v>-7.390297731050</v>
      </c>
      <c r="Z346" s="169">
        <v>-9.241484212050</v>
      </c>
      <c r="AA346" s="169">
        <v>-10.965579571050</v>
      </c>
      <c r="AB346" s="169">
        <v>-13.127182281050</v>
      </c>
      <c r="AC346" s="169">
        <v>-15.060974451050</v>
      </c>
      <c r="AD346" s="169">
        <v>-16.433912091050</v>
      </c>
    </row>
    <row r="347" s="144" customFormat="1" ht="14.5" customHeight="1">
      <c r="H347" s="154"/>
    </row>
    <row r="348" s="144" customFormat="1" ht="14.5" customHeight="1">
      <c r="H348" t="s" s="151">
        <v>564</v>
      </c>
      <c r="U348" s="144">
        <v>-9.68</v>
      </c>
      <c r="V348" s="144">
        <v>-8.359999999999999</v>
      </c>
      <c r="W348" s="144">
        <v>-7.76</v>
      </c>
      <c r="X348" s="144">
        <v>-7.96</v>
      </c>
    </row>
    <row r="349" s="144" customFormat="1" ht="14.5" customHeight="1">
      <c r="H349" s="154"/>
      <c r="I349" t="s" s="152">
        <v>299</v>
      </c>
      <c r="Y349" s="169">
        <v>-8.53528186291808</v>
      </c>
      <c r="Z349" s="169">
        <v>-10.433587435971</v>
      </c>
      <c r="AA349" s="169">
        <v>-12.2090709385001</v>
      </c>
      <c r="AB349" s="169">
        <v>-14.3881215077865</v>
      </c>
      <c r="AC349" s="169">
        <v>-16.3464247235319</v>
      </c>
      <c r="AD349" s="169">
        <v>-17.7515237624972</v>
      </c>
    </row>
    <row r="350" s="144" customFormat="1" ht="14.5" customHeight="1">
      <c r="H350" s="154"/>
      <c r="I350" t="s" s="152">
        <v>300</v>
      </c>
    </row>
    <row r="351" s="144" customFormat="1" ht="14.5" customHeight="1">
      <c r="H351" s="154"/>
    </row>
    <row r="352" s="144" customFormat="1" ht="14.5" customHeight="1">
      <c r="H352" t="s" s="151">
        <v>565</v>
      </c>
    </row>
    <row r="353" s="144" customFormat="1" ht="14.5" customHeight="1">
      <c r="H353" s="154"/>
      <c r="I353" t="s" s="152">
        <v>299</v>
      </c>
      <c r="J353" s="165">
        <v>2012</v>
      </c>
      <c r="K353" s="165">
        <v>2012</v>
      </c>
      <c r="L353" s="165">
        <v>2012</v>
      </c>
      <c r="M353" s="165">
        <v>2834</v>
      </c>
      <c r="N353" s="165">
        <v>2806</v>
      </c>
      <c r="O353" s="165">
        <v>2806</v>
      </c>
      <c r="P353" s="165">
        <v>2829</v>
      </c>
      <c r="Q353" s="165">
        <v>4526</v>
      </c>
      <c r="R353" s="165">
        <v>3824</v>
      </c>
      <c r="S353" s="165">
        <v>5436</v>
      </c>
      <c r="T353" s="165">
        <v>5093</v>
      </c>
      <c r="U353" s="165">
        <v>4044</v>
      </c>
      <c r="V353" s="165">
        <v>5502</v>
      </c>
      <c r="W353" s="165">
        <v>6202</v>
      </c>
      <c r="X353" s="165">
        <v>4702</v>
      </c>
      <c r="Y353" s="165"/>
      <c r="Z353" s="165"/>
      <c r="AA353" s="165"/>
      <c r="AB353" s="165"/>
      <c r="AC353" s="165"/>
      <c r="AD353" s="165"/>
    </row>
    <row r="354" s="144" customFormat="1" ht="14.5" customHeight="1">
      <c r="H354" s="154"/>
      <c r="I354" t="s" s="152">
        <v>300</v>
      </c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>
        <v>5529.2621960728</v>
      </c>
      <c r="X354" s="165">
        <v>3500</v>
      </c>
      <c r="Y354" s="165">
        <v>2200</v>
      </c>
      <c r="Z354" s="165">
        <v>400</v>
      </c>
      <c r="AA354" s="165">
        <v>200</v>
      </c>
      <c r="AB354" s="165">
        <v>100</v>
      </c>
      <c r="AC354" s="165">
        <v>100</v>
      </c>
      <c r="AD354" s="165">
        <v>2600</v>
      </c>
    </row>
    <row r="355" s="144" customFormat="1" ht="14.5" customHeight="1">
      <c r="H355" s="154"/>
      <c r="I355" t="s" s="152">
        <v>566</v>
      </c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>
        <v>4100</v>
      </c>
      <c r="W355" s="165">
        <v>5300</v>
      </c>
      <c r="X355" s="165">
        <v>3500</v>
      </c>
      <c r="Y355" s="165">
        <v>2200</v>
      </c>
      <c r="Z355" s="165">
        <v>400</v>
      </c>
      <c r="AA355" s="165">
        <v>200</v>
      </c>
      <c r="AB355" s="165">
        <v>100</v>
      </c>
      <c r="AC355" s="165">
        <v>100</v>
      </c>
      <c r="AD355" s="165"/>
    </row>
    <row r="356" s="144" customFormat="1" ht="14.5" customHeight="1">
      <c r="H356" s="154"/>
    </row>
    <row r="357" s="144" customFormat="1" ht="14.5" customHeight="1">
      <c r="H357" t="s" s="179">
        <v>567</v>
      </c>
    </row>
    <row r="358" s="144" customFormat="1" ht="14.5" customHeight="1">
      <c r="H358" s="154"/>
      <c r="I358" t="s" s="152">
        <v>299</v>
      </c>
      <c r="J358" s="165">
        <v>8808</v>
      </c>
      <c r="K358" s="165">
        <v>17613</v>
      </c>
      <c r="L358" s="165">
        <v>16879</v>
      </c>
      <c r="M358" s="165">
        <v>6929</v>
      </c>
      <c r="N358" s="165">
        <v>5236</v>
      </c>
      <c r="O358" s="165">
        <v>5239</v>
      </c>
      <c r="P358" s="165">
        <v>2364</v>
      </c>
      <c r="Q358" s="165">
        <v>4891</v>
      </c>
      <c r="R358" s="165">
        <v>5808</v>
      </c>
      <c r="S358" s="165">
        <v>28738</v>
      </c>
      <c r="T358" s="165">
        <v>37120</v>
      </c>
      <c r="U358" s="165">
        <v>47666</v>
      </c>
      <c r="V358" s="165">
        <v>72694</v>
      </c>
      <c r="W358" s="165">
        <v>78383</v>
      </c>
      <c r="X358" s="165">
        <v>67235</v>
      </c>
      <c r="Y358" s="165"/>
      <c r="Z358" s="165"/>
      <c r="AA358" s="165"/>
      <c r="AB358" s="165"/>
    </row>
    <row r="359" s="144" customFormat="1" ht="14.5" customHeight="1">
      <c r="H359" s="154"/>
      <c r="I359" t="s" s="152">
        <v>300</v>
      </c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>
        <v>68468.1711554192</v>
      </c>
      <c r="X359" s="165">
        <v>59100</v>
      </c>
      <c r="Y359" s="165">
        <v>60600</v>
      </c>
      <c r="Z359" s="165">
        <v>27200</v>
      </c>
      <c r="AA359" s="165">
        <v>32200</v>
      </c>
      <c r="AB359" s="165">
        <v>32200</v>
      </c>
      <c r="AC359" s="144">
        <v>32200</v>
      </c>
      <c r="AD359" s="144">
        <v>37200</v>
      </c>
    </row>
    <row r="360" s="144" customFormat="1" ht="14.5" customHeight="1">
      <c r="H360" s="154"/>
      <c r="I360" t="s" s="152">
        <v>566</v>
      </c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>
        <v>63300</v>
      </c>
      <c r="W360" s="165">
        <v>88000</v>
      </c>
      <c r="X360" s="165">
        <v>51800</v>
      </c>
      <c r="Y360" s="165">
        <v>60600</v>
      </c>
      <c r="Z360" s="165">
        <v>17200</v>
      </c>
      <c r="AA360" s="165">
        <v>13500</v>
      </c>
      <c r="AB360" s="165">
        <v>11200</v>
      </c>
      <c r="AC360" s="144">
        <v>11100</v>
      </c>
      <c r="AD360" s="144">
        <v>13700</v>
      </c>
    </row>
    <row r="361" s="144" customFormat="1" ht="14.5" customHeight="1">
      <c r="H361" s="154"/>
    </row>
    <row r="362" s="144" customFormat="1" ht="14.5" customHeight="1">
      <c r="H362" t="s" s="151">
        <v>568</v>
      </c>
    </row>
    <row r="363" s="144" customFormat="1" ht="14.5" customHeight="1">
      <c r="H363" s="154"/>
      <c r="I363" t="s" s="152">
        <v>299</v>
      </c>
      <c r="U363" s="144">
        <v>1.49</v>
      </c>
      <c r="V363" s="144">
        <v>0.68</v>
      </c>
      <c r="W363" s="144">
        <v>1.75</v>
      </c>
      <c r="X363" s="144">
        <v>0.83</v>
      </c>
    </row>
    <row r="364" s="144" customFormat="1" ht="14.5" customHeight="1">
      <c r="H364" s="154"/>
      <c r="I364" t="s" s="152">
        <v>300</v>
      </c>
      <c r="Y364" s="144">
        <v>1.16504485087216</v>
      </c>
      <c r="Z364" s="144">
        <v>1.21137488969962</v>
      </c>
      <c r="AA364" s="144">
        <v>1.28422247310623</v>
      </c>
      <c r="AB364" s="144">
        <v>1.29413556139948</v>
      </c>
      <c r="AC364" s="144">
        <v>1.31586802432714</v>
      </c>
      <c r="AD364" s="144">
        <v>1.33662999329703</v>
      </c>
    </row>
    <row r="365" s="144" customFormat="1" ht="14.5" customHeight="1">
      <c r="H365" s="154"/>
    </row>
    <row r="366" s="144" customFormat="1" ht="14.5" customHeight="1">
      <c r="H366" t="s" s="151">
        <v>569</v>
      </c>
    </row>
    <row r="367" s="144" customFormat="1" ht="14.5" customHeight="1">
      <c r="H367" s="154"/>
      <c r="I367" t="s" s="152">
        <v>299</v>
      </c>
      <c r="J367" s="155">
        <v>10188</v>
      </c>
      <c r="K367" s="155">
        <v>8839</v>
      </c>
      <c r="L367" s="155">
        <v>10683</v>
      </c>
      <c r="M367" s="155">
        <v>13907</v>
      </c>
      <c r="N367" s="155">
        <v>11249</v>
      </c>
      <c r="O367" s="155">
        <v>8446</v>
      </c>
      <c r="P367" s="155">
        <v>8287</v>
      </c>
      <c r="Q367" s="155">
        <v>7493</v>
      </c>
      <c r="R367" s="155">
        <v>7024</v>
      </c>
      <c r="S367" s="155">
        <v>4795</v>
      </c>
      <c r="T367" s="155">
        <v>6925</v>
      </c>
      <c r="U367" s="155">
        <v>2924</v>
      </c>
      <c r="V367" s="155">
        <v>1660</v>
      </c>
      <c r="W367" s="155"/>
      <c r="X367" s="155"/>
      <c r="Y367" s="155"/>
      <c r="Z367" s="155"/>
      <c r="AA367" s="155"/>
      <c r="AB367" s="155"/>
      <c r="AC367" s="155"/>
      <c r="AD367" s="155"/>
    </row>
    <row r="368" s="144" customFormat="1" ht="14.5" customHeight="1">
      <c r="H368" s="154"/>
      <c r="I368" t="s" s="152">
        <v>300</v>
      </c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>
        <v>1776.650451801290</v>
      </c>
      <c r="Y368" s="155">
        <v>1776.650451801290</v>
      </c>
      <c r="Z368" s="155">
        <v>1776.650451801290</v>
      </c>
      <c r="AA368" s="155">
        <v>1776.650451801290</v>
      </c>
      <c r="AB368" s="155">
        <v>1776.650451801290</v>
      </c>
      <c r="AC368" s="155">
        <v>1776.650451801290</v>
      </c>
      <c r="AD368" s="155">
        <v>1776.650451801290</v>
      </c>
    </row>
    <row r="369" s="144" customFormat="1" ht="14.5" customHeight="1">
      <c r="H369" s="154"/>
      <c r="I369" t="s" s="152">
        <v>570</v>
      </c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>
        <v>3174</v>
      </c>
      <c r="X369" s="155">
        <v>2001</v>
      </c>
      <c r="Y369" s="155"/>
      <c r="Z369" s="155"/>
      <c r="AA369" s="155"/>
      <c r="AB369" s="155"/>
      <c r="AC369" s="155"/>
      <c r="AD369" s="155"/>
    </row>
    <row r="370" s="144" customFormat="1" ht="14.5" customHeight="1">
      <c r="H370" s="154"/>
    </row>
    <row r="371" s="144" customFormat="1" ht="14.5" customHeight="1">
      <c r="H371" t="s" s="151">
        <v>571</v>
      </c>
    </row>
    <row r="372" s="144" customFormat="1" ht="14.5" customHeight="1">
      <c r="H372" s="154"/>
      <c r="I372" t="s" s="152">
        <v>299</v>
      </c>
      <c r="J372" s="155">
        <v>6426</v>
      </c>
      <c r="K372" s="155">
        <v>5386</v>
      </c>
      <c r="L372" s="155">
        <v>7643</v>
      </c>
      <c r="M372" s="155">
        <v>9744</v>
      </c>
      <c r="N372" s="155">
        <v>7067</v>
      </c>
      <c r="O372" s="155">
        <v>4608</v>
      </c>
      <c r="P372" s="155">
        <v>3609</v>
      </c>
      <c r="Q372" s="155">
        <v>2449</v>
      </c>
      <c r="R372" s="155">
        <v>1634</v>
      </c>
      <c r="S372" s="155">
        <v>1512</v>
      </c>
      <c r="T372" s="155">
        <v>1698</v>
      </c>
      <c r="U372" s="155">
        <v>816</v>
      </c>
      <c r="V372" s="155">
        <v>553</v>
      </c>
      <c r="W372" s="155">
        <v>295</v>
      </c>
      <c r="X372" s="155">
        <v>180</v>
      </c>
      <c r="Y372" s="155"/>
      <c r="Z372" s="155"/>
      <c r="AA372" s="155"/>
      <c r="AB372" s="155"/>
      <c r="AC372" s="155"/>
      <c r="AD372" s="155"/>
    </row>
    <row r="373" s="144" customFormat="1" ht="14.5" customHeight="1">
      <c r="H373" s="154"/>
      <c r="I373" t="s" s="152">
        <v>300</v>
      </c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>
        <v>206.234865031225</v>
      </c>
      <c r="W373" s="155">
        <v>247.914298308613</v>
      </c>
      <c r="X373" s="155">
        <v>196.666666666667</v>
      </c>
      <c r="Y373" s="155">
        <v>196.666666666667</v>
      </c>
      <c r="Z373" s="155">
        <v>196.666666666667</v>
      </c>
      <c r="AA373" s="155">
        <v>196.666666666667</v>
      </c>
      <c r="AB373" s="155">
        <v>196.666666666667</v>
      </c>
      <c r="AC373" s="155">
        <v>196.666666666667</v>
      </c>
      <c r="AD373" s="155">
        <v>196.666666666667</v>
      </c>
    </row>
    <row r="374" s="144" customFormat="1" ht="14.5" customHeight="1">
      <c r="H374" s="154"/>
    </row>
    <row r="375" s="144" customFormat="1" ht="14.5" customHeight="1">
      <c r="H375" t="s" s="151">
        <v>572</v>
      </c>
    </row>
    <row r="376" s="144" customFormat="1" ht="14.5" customHeight="1">
      <c r="H376" s="154"/>
      <c r="I376" t="s" s="152">
        <v>299</v>
      </c>
      <c r="J376" s="155">
        <v>1976</v>
      </c>
      <c r="K376" s="155">
        <v>1166</v>
      </c>
      <c r="L376" s="155">
        <v>1297</v>
      </c>
      <c r="M376" s="155">
        <v>1209</v>
      </c>
      <c r="N376" s="155">
        <v>687</v>
      </c>
      <c r="O376" s="155">
        <v>1026</v>
      </c>
      <c r="P376" s="155">
        <v>771</v>
      </c>
      <c r="Q376" s="155">
        <v>516</v>
      </c>
      <c r="R376" s="155">
        <v>585</v>
      </c>
      <c r="S376" s="155">
        <v>590</v>
      </c>
      <c r="T376" s="155">
        <v>538</v>
      </c>
      <c r="U376" s="155">
        <v>394</v>
      </c>
      <c r="V376" s="155">
        <v>357</v>
      </c>
      <c r="W376" s="155">
        <v>429</v>
      </c>
      <c r="X376" s="155">
        <v>429</v>
      </c>
      <c r="Y376" s="155"/>
      <c r="Z376" s="155"/>
      <c r="AA376" s="155"/>
      <c r="AB376" s="155"/>
      <c r="AC376" s="155"/>
      <c r="AD376" s="155"/>
    </row>
    <row r="377" s="144" customFormat="1" ht="14.5" customHeight="1">
      <c r="H377" s="154"/>
      <c r="I377" t="s" s="152">
        <v>300</v>
      </c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>
        <v>570.1527613498459</v>
      </c>
      <c r="W377" s="155">
        <v>570.1527613498459</v>
      </c>
      <c r="X377" s="155">
        <v>569.983785134624</v>
      </c>
      <c r="Y377" s="155">
        <v>569.983785134624</v>
      </c>
      <c r="Z377" s="155">
        <v>569.983785134624</v>
      </c>
      <c r="AA377" s="155">
        <v>569.983785134624</v>
      </c>
      <c r="AB377" s="155">
        <v>569.983785134624</v>
      </c>
      <c r="AC377" s="155">
        <v>569.983785134624</v>
      </c>
      <c r="AD377" s="155">
        <v>569.983785134624</v>
      </c>
    </row>
    <row r="378" s="144" customFormat="1" ht="14.5" customHeight="1">
      <c r="H378" s="154"/>
    </row>
    <row r="379" s="144" customFormat="1" ht="14.5" customHeight="1">
      <c r="H379" t="s" s="151">
        <v>573</v>
      </c>
    </row>
    <row r="380" s="144" customFormat="1" ht="14.5" customHeight="1">
      <c r="H380" s="154"/>
      <c r="I380" t="s" s="152">
        <v>299</v>
      </c>
      <c r="J380" s="155">
        <v>1748</v>
      </c>
      <c r="K380" s="155">
        <v>2197</v>
      </c>
      <c r="L380" s="155">
        <v>1683</v>
      </c>
      <c r="M380" s="155">
        <v>2840</v>
      </c>
      <c r="N380" s="155">
        <v>3367</v>
      </c>
      <c r="O380" s="155">
        <v>2674</v>
      </c>
      <c r="P380" s="155">
        <v>3748</v>
      </c>
      <c r="Q380" s="155">
        <v>4427</v>
      </c>
      <c r="R380" s="155">
        <v>4575</v>
      </c>
      <c r="S380" s="155">
        <v>2572</v>
      </c>
      <c r="T380" s="155">
        <v>4564</v>
      </c>
      <c r="U380" s="155">
        <v>1248</v>
      </c>
      <c r="V380" s="155">
        <v>615</v>
      </c>
      <c r="W380" s="155">
        <v>2207</v>
      </c>
      <c r="X380" s="155">
        <v>1149</v>
      </c>
      <c r="Y380" s="155"/>
      <c r="Z380" s="155"/>
      <c r="AA380" s="155"/>
      <c r="AB380" s="155"/>
      <c r="AC380" s="155"/>
    </row>
    <row r="381" s="144" customFormat="1" ht="14.5" customHeight="1">
      <c r="H381" s="154"/>
      <c r="I381" t="s" s="152">
        <v>300</v>
      </c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>
        <v>1940.306389008180</v>
      </c>
      <c r="X381" s="155">
        <v>1010</v>
      </c>
      <c r="Y381" s="155">
        <v>1010</v>
      </c>
      <c r="Z381" s="155">
        <v>1010</v>
      </c>
      <c r="AA381" s="155">
        <v>1010</v>
      </c>
      <c r="AB381" s="155">
        <v>1010</v>
      </c>
      <c r="AC381" s="155">
        <v>1010</v>
      </c>
      <c r="AD381" s="144">
        <v>1010</v>
      </c>
    </row>
    <row r="382" s="144" customFormat="1" ht="14.5" customHeight="1">
      <c r="H382" s="154"/>
    </row>
    <row r="383" s="144" customFormat="1" ht="14.5" customHeight="1">
      <c r="H383" t="s" s="151">
        <v>574</v>
      </c>
    </row>
    <row r="384" s="144" customFormat="1" ht="14.5" customHeight="1">
      <c r="I384" t="s" s="152">
        <v>299</v>
      </c>
      <c r="J384" s="144">
        <v>38</v>
      </c>
      <c r="K384" s="144">
        <v>89</v>
      </c>
      <c r="L384" s="144">
        <v>60</v>
      </c>
      <c r="M384" s="144">
        <v>115</v>
      </c>
      <c r="N384" s="144">
        <v>128</v>
      </c>
      <c r="O384" s="144">
        <v>138</v>
      </c>
      <c r="P384" s="144">
        <v>159</v>
      </c>
      <c r="Q384" s="144">
        <v>101</v>
      </c>
      <c r="R384" s="144">
        <v>230</v>
      </c>
      <c r="S384" s="144">
        <v>120</v>
      </c>
      <c r="T384" s="144">
        <v>125</v>
      </c>
      <c r="U384" s="144">
        <v>467</v>
      </c>
      <c r="V384" s="144">
        <v>134</v>
      </c>
      <c r="W384" s="144">
        <v>243</v>
      </c>
      <c r="X384" s="144">
        <v>243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