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anchez/Library/CloudStorage/Box-Box/UT9 - Long-Term Ovariectomy and Cognitive Dysfunction/"/>
    </mc:Choice>
  </mc:AlternateContent>
  <xr:revisionPtr revIDLastSave="0" documentId="13_ncr:1_{3C75D246-2D9B-4949-B8A6-8C05B1109A72}" xr6:coauthVersionLast="47" xr6:coauthVersionMax="47" xr10:uidLastSave="{00000000-0000-0000-0000-000000000000}"/>
  <bookViews>
    <workbookView xWindow="2560" yWindow="2500" windowWidth="35840" windowHeight="21100" activeTab="1" xr2:uid="{22831FF5-BE97-8F47-B783-1F0FCD0B9A24}"/>
  </bookViews>
  <sheets>
    <sheet name="Survivors' Log" sheetId="3" r:id="rId1"/>
    <sheet name="Data" sheetId="1" r:id="rId2"/>
  </sheets>
  <externalReferences>
    <externalReference r:id="rId3"/>
    <externalReference r:id="rId4"/>
    <externalReference r:id="rId5"/>
  </externalReferences>
  <definedNames>
    <definedName name="_xlnm._FilterDatabase" localSheetId="1" hidden="1">Data!$A$1:$S$47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29" i="1"/>
  <c r="F30" i="1"/>
  <c r="F31" i="1"/>
  <c r="F32" i="1"/>
  <c r="F34" i="1"/>
  <c r="F37" i="1"/>
  <c r="F38" i="1"/>
  <c r="F39" i="1"/>
  <c r="F40" i="1"/>
  <c r="F41" i="1"/>
  <c r="F42" i="1"/>
  <c r="F43" i="1"/>
  <c r="F44" i="1"/>
  <c r="F45" i="1"/>
  <c r="F46" i="1"/>
  <c r="F47" i="1"/>
  <c r="D47" i="3" l="1"/>
  <c r="C47" i="3"/>
  <c r="D46" i="3"/>
  <c r="C46" i="3"/>
  <c r="D45" i="3"/>
  <c r="C45" i="3"/>
  <c r="D44" i="3"/>
  <c r="C44" i="3"/>
  <c r="E43" i="3"/>
  <c r="D43" i="3"/>
  <c r="C43" i="3"/>
  <c r="D42" i="3"/>
  <c r="C42" i="3"/>
  <c r="E41" i="3"/>
  <c r="D41" i="3"/>
  <c r="C41" i="3"/>
  <c r="D40" i="3"/>
  <c r="C40" i="3"/>
  <c r="D39" i="3"/>
  <c r="C39" i="3"/>
  <c r="D38" i="3"/>
  <c r="C38" i="3"/>
  <c r="E37" i="3"/>
  <c r="D37" i="3"/>
  <c r="C37" i="3"/>
  <c r="F36" i="3"/>
  <c r="E36" i="3"/>
  <c r="D36" i="3"/>
  <c r="C36" i="3"/>
  <c r="B36" i="3"/>
  <c r="E35" i="3"/>
  <c r="D35" i="3"/>
  <c r="C35" i="3"/>
  <c r="B35" i="3"/>
  <c r="E34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F25" i="3"/>
  <c r="E25" i="3"/>
  <c r="D25" i="3"/>
  <c r="C25" i="3"/>
  <c r="B25" i="3"/>
  <c r="D24" i="3"/>
  <c r="C24" i="3"/>
  <c r="B24" i="3"/>
  <c r="F23" i="3"/>
  <c r="D23" i="3"/>
  <c r="C23" i="3"/>
  <c r="B23" i="3"/>
  <c r="D22" i="3"/>
  <c r="C22" i="3"/>
  <c r="B22" i="3"/>
  <c r="D21" i="3"/>
  <c r="C21" i="3"/>
  <c r="B21" i="3"/>
  <c r="D20" i="3"/>
  <c r="C20" i="3"/>
  <c r="B20" i="3"/>
  <c r="F19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F14" i="3"/>
  <c r="D14" i="3"/>
  <c r="C14" i="3"/>
  <c r="B14" i="3"/>
  <c r="F13" i="3"/>
  <c r="E13" i="3"/>
  <c r="D13" i="3"/>
  <c r="C13" i="3"/>
  <c r="B13" i="3"/>
  <c r="E12" i="3"/>
  <c r="D12" i="3"/>
  <c r="C12" i="3"/>
  <c r="B12" i="3"/>
  <c r="E11" i="3"/>
  <c r="D11" i="3"/>
  <c r="C11" i="3"/>
  <c r="B11" i="3"/>
  <c r="D10" i="3"/>
  <c r="C10" i="3"/>
  <c r="B10" i="3"/>
  <c r="D9" i="3"/>
  <c r="C9" i="3"/>
  <c r="B9" i="3"/>
  <c r="F8" i="3"/>
  <c r="E8" i="3"/>
  <c r="D8" i="3"/>
  <c r="C8" i="3"/>
  <c r="B8" i="3"/>
  <c r="D7" i="3"/>
  <c r="C7" i="3"/>
  <c r="B7" i="3"/>
  <c r="D6" i="3"/>
  <c r="C6" i="3"/>
  <c r="B6" i="3"/>
  <c r="F5" i="3"/>
  <c r="D5" i="3"/>
  <c r="C5" i="3"/>
  <c r="B5" i="3"/>
  <c r="D4" i="3"/>
  <c r="C4" i="3"/>
  <c r="B4" i="3"/>
  <c r="D3" i="3"/>
  <c r="C3" i="3"/>
  <c r="B3" i="3"/>
  <c r="E2" i="3"/>
  <c r="D2" i="3"/>
  <c r="C2" i="3"/>
  <c r="B2" i="3"/>
  <c r="B47" i="3" l="1"/>
  <c r="B47" i="1"/>
  <c r="B42" i="3"/>
  <c r="B42" i="1"/>
  <c r="B37" i="1"/>
  <c r="B37" i="3"/>
  <c r="B46" i="1"/>
  <c r="B46" i="3"/>
  <c r="B41" i="1"/>
  <c r="B41" i="3"/>
  <c r="B45" i="3"/>
  <c r="B45" i="1"/>
  <c r="B40" i="3"/>
  <c r="B40" i="1"/>
  <c r="B44" i="1"/>
  <c r="B44" i="3"/>
  <c r="B39" i="1"/>
  <c r="B39" i="3"/>
  <c r="B43" i="3"/>
  <c r="B43" i="1"/>
  <c r="B38" i="3"/>
  <c r="B38" i="1"/>
</calcChain>
</file>

<file path=xl/sharedStrings.xml><?xml version="1.0" encoding="utf-8"?>
<sst xmlns="http://schemas.openxmlformats.org/spreadsheetml/2006/main" count="355" uniqueCount="112">
  <si>
    <t>ID</t>
  </si>
  <si>
    <t>13</t>
  </si>
  <si>
    <t>14</t>
  </si>
  <si>
    <t>4</t>
  </si>
  <si>
    <t>15</t>
  </si>
  <si>
    <t>16</t>
  </si>
  <si>
    <t>8</t>
  </si>
  <si>
    <t>11</t>
  </si>
  <si>
    <t>12</t>
  </si>
  <si>
    <t>19</t>
  </si>
  <si>
    <t>20</t>
  </si>
  <si>
    <t>24</t>
  </si>
  <si>
    <t>21</t>
  </si>
  <si>
    <t>22</t>
  </si>
  <si>
    <t>9</t>
  </si>
  <si>
    <t>L-OVX + V</t>
  </si>
  <si>
    <t>Aged Sham + V</t>
  </si>
  <si>
    <t>Young Sham + V</t>
  </si>
  <si>
    <t>E-OVX + E</t>
  </si>
  <si>
    <t>L-OVX + E</t>
  </si>
  <si>
    <t>E-OVX + V</t>
  </si>
  <si>
    <t>Trial     1</t>
  </si>
  <si>
    <t>Arena 2</t>
  </si>
  <si>
    <t>Arena 1</t>
  </si>
  <si>
    <t>Arena 3</t>
  </si>
  <si>
    <t>Trial     3</t>
  </si>
  <si>
    <t>Trial     5</t>
  </si>
  <si>
    <t>Trial     7</t>
  </si>
  <si>
    <t>Trial     9</t>
  </si>
  <si>
    <t>Trial    11</t>
  </si>
  <si>
    <t>Trial    13</t>
  </si>
  <si>
    <t>Trial    15</t>
  </si>
  <si>
    <t>Trial    17</t>
  </si>
  <si>
    <t>Trial    19</t>
  </si>
  <si>
    <t>Trial    21</t>
  </si>
  <si>
    <t>Trial    23</t>
  </si>
  <si>
    <t>Trial    25</t>
  </si>
  <si>
    <t>Trial    27</t>
  </si>
  <si>
    <t>Trial    29</t>
  </si>
  <si>
    <t>Trial    31</t>
  </si>
  <si>
    <t>Exp_Group</t>
  </si>
  <si>
    <t>Trial</t>
  </si>
  <si>
    <t>Arena</t>
  </si>
  <si>
    <t>Velocity</t>
  </si>
  <si>
    <t>Perimeter</t>
  </si>
  <si>
    <t>Sociability</t>
  </si>
  <si>
    <t>Sucrose_Preference</t>
  </si>
  <si>
    <t>Distance_Traveled</t>
  </si>
  <si>
    <t>Inner_30</t>
  </si>
  <si>
    <t>Center_50</t>
  </si>
  <si>
    <t>Body_Mass</t>
  </si>
  <si>
    <t>Spleen</t>
  </si>
  <si>
    <t>Adrenals</t>
  </si>
  <si>
    <t>Uterine_Horn</t>
  </si>
  <si>
    <t>Reproductive_Fat_Pad</t>
  </si>
  <si>
    <t>Silastic_Capsule</t>
  </si>
  <si>
    <t>Exp Group</t>
  </si>
  <si>
    <t>Surgeon</t>
  </si>
  <si>
    <t>Capsule Replacer</t>
  </si>
  <si>
    <t>Dehiscence</t>
  </si>
  <si>
    <t>Carprofen</t>
  </si>
  <si>
    <t>Additional Notes</t>
  </si>
  <si>
    <t>Age at First Surgery</t>
  </si>
  <si>
    <t>–</t>
  </si>
  <si>
    <t>Body mass loss &gt; 15% post-op</t>
  </si>
  <si>
    <t>Experimental Group</t>
  </si>
  <si>
    <t>Group 1</t>
  </si>
  <si>
    <t>Group 2</t>
  </si>
  <si>
    <t>Group 3</t>
  </si>
  <si>
    <t>Group 4</t>
  </si>
  <si>
    <t>E-OVX</t>
  </si>
  <si>
    <t>12 mos, 7 days</t>
  </si>
  <si>
    <t>12 mos, 6 days</t>
  </si>
  <si>
    <t>≈ 12 mos, 6 days</t>
  </si>
  <si>
    <t>L-OVX and Aged Sham</t>
  </si>
  <si>
    <t>15 mos, 7 days</t>
  </si>
  <si>
    <t>15 mos, 4 days</t>
  </si>
  <si>
    <t>15 mos, 5 days</t>
  </si>
  <si>
    <t>≈ 15 mos, 6 days</t>
  </si>
  <si>
    <t>Young Sham</t>
  </si>
  <si>
    <t>≈ 2 mos, 19 days</t>
  </si>
  <si>
    <t>≈ 4 mos, 3 days</t>
  </si>
  <si>
    <t>≈ 4 mos, 5 days</t>
  </si>
  <si>
    <t>≈ 4 mos, 4 days</t>
  </si>
  <si>
    <t>Days Between Surgeries</t>
  </si>
  <si>
    <t>92 days</t>
  </si>
  <si>
    <t>90 days</t>
  </si>
  <si>
    <t>91 days</t>
  </si>
  <si>
    <t>Body mass loss &gt; 15% post-op (1st)</t>
  </si>
  <si>
    <t>Days Between Final Surgery and Euthanasia</t>
  </si>
  <si>
    <t>Body mass loss &gt; 15% post-op (1st and 2nd)</t>
  </si>
  <si>
    <t>95 days</t>
  </si>
  <si>
    <t>105 days</t>
  </si>
  <si>
    <t>97 days</t>
  </si>
  <si>
    <t>98 days</t>
  </si>
  <si>
    <t>L-OVX and Sham</t>
  </si>
  <si>
    <t>Severe dermatitis throughout battery</t>
  </si>
  <si>
    <t>Non-target hole squatter</t>
  </si>
  <si>
    <t>Yes</t>
  </si>
  <si>
    <t>Body mass loss &gt; 15% post-op (2nd)</t>
  </si>
  <si>
    <t>Cataracts in right eye</t>
  </si>
  <si>
    <t>Body mass loss &gt; 15% post-op; recovering from dermatitis throughout battery</t>
  </si>
  <si>
    <t>Moderate balding throughout battery</t>
  </si>
  <si>
    <t>Body mass loss &gt; 15% post-op (1st); moderate balding throughout battery</t>
  </si>
  <si>
    <t>Body mass loss &gt; 15% post-op (1st); capsule protruded and was removed 5 days before euthanasia</t>
  </si>
  <si>
    <t>Hard mass on spleen with yellow fluid oozing out at time of euthanasia</t>
  </si>
  <si>
    <t>Serum_Estradiol</t>
  </si>
  <si>
    <t>Estrous_Stage</t>
  </si>
  <si>
    <t>Diestrus</t>
  </si>
  <si>
    <t>Proestrus</t>
  </si>
  <si>
    <t>Metestrus</t>
  </si>
  <si>
    <t>Estrus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</si>
</sst>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rnes%20Maze%20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T9%20Experimental%20Timeli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sanchez/Downloads/20220427%20UT9%20Estradiol%20ELISA%20Re-R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vivors' Log"/>
      <sheetName val="Raw Data"/>
      <sheetName val="Escape Latency"/>
      <sheetName val="Errors Made"/>
      <sheetName val="Distance"/>
      <sheetName val="Velocity"/>
      <sheetName val="Time in Q1"/>
      <sheetName val="All Visits"/>
    </sheetNames>
    <sheetDataSet>
      <sheetData sheetId="0"/>
      <sheetData sheetId="1"/>
      <sheetData sheetId="2">
        <row r="1">
          <cell r="A1" t="str">
            <v>ID</v>
          </cell>
          <cell r="B1" t="str">
            <v>Experimental Group</v>
          </cell>
        </row>
        <row r="2">
          <cell r="A2">
            <v>13</v>
          </cell>
          <cell r="B2" t="str">
            <v>L-OVX + V</v>
          </cell>
        </row>
        <row r="3">
          <cell r="A3">
            <v>14</v>
          </cell>
          <cell r="B3" t="str">
            <v>L-OVX + V</v>
          </cell>
        </row>
        <row r="4">
          <cell r="A4">
            <v>4</v>
          </cell>
          <cell r="B4" t="str">
            <v>L-OVX + V</v>
          </cell>
        </row>
        <row r="5">
          <cell r="A5">
            <v>15</v>
          </cell>
          <cell r="B5" t="str">
            <v>Aged Sham + V</v>
          </cell>
        </row>
        <row r="6">
          <cell r="A6">
            <v>16</v>
          </cell>
          <cell r="B6" t="str">
            <v>Aged Sham + V</v>
          </cell>
        </row>
        <row r="7">
          <cell r="A7">
            <v>8</v>
          </cell>
          <cell r="B7" t="str">
            <v>Aged Sham + V</v>
          </cell>
        </row>
        <row r="8">
          <cell r="A8">
            <v>11</v>
          </cell>
          <cell r="B8" t="str">
            <v>Young Sham + V</v>
          </cell>
        </row>
        <row r="9">
          <cell r="A9">
            <v>12</v>
          </cell>
          <cell r="B9" t="str">
            <v>Young Sham + V</v>
          </cell>
        </row>
        <row r="10">
          <cell r="A10">
            <v>19</v>
          </cell>
          <cell r="B10" t="str">
            <v>E-OVX + E</v>
          </cell>
        </row>
        <row r="11">
          <cell r="A11">
            <v>20</v>
          </cell>
          <cell r="B11" t="str">
            <v>E-OVX + E</v>
          </cell>
        </row>
        <row r="12">
          <cell r="A12">
            <v>24</v>
          </cell>
          <cell r="B12" t="str">
            <v>L-OVX + E</v>
          </cell>
        </row>
        <row r="13">
          <cell r="A13">
            <v>21</v>
          </cell>
          <cell r="B13" t="str">
            <v>E-OVX + V</v>
          </cell>
        </row>
        <row r="14">
          <cell r="A14">
            <v>22</v>
          </cell>
          <cell r="B14" t="str">
            <v>E-OVX + V</v>
          </cell>
        </row>
        <row r="15">
          <cell r="A15">
            <v>9</v>
          </cell>
          <cell r="B15" t="str">
            <v>E-OVX + V</v>
          </cell>
        </row>
        <row r="16">
          <cell r="A16">
            <v>13</v>
          </cell>
          <cell r="B16" t="str">
            <v>L-OVX + V</v>
          </cell>
        </row>
        <row r="17">
          <cell r="A17">
            <v>14</v>
          </cell>
          <cell r="B17" t="str">
            <v>L-OVX + V</v>
          </cell>
        </row>
        <row r="18">
          <cell r="A18">
            <v>4</v>
          </cell>
          <cell r="B18" t="str">
            <v>L-OVX + V</v>
          </cell>
        </row>
        <row r="19">
          <cell r="A19">
            <v>15</v>
          </cell>
          <cell r="B19" t="str">
            <v>Aged Sham + V</v>
          </cell>
        </row>
        <row r="20">
          <cell r="A20">
            <v>16</v>
          </cell>
          <cell r="B20" t="str">
            <v>Aged Sham + V</v>
          </cell>
        </row>
        <row r="21">
          <cell r="A21">
            <v>8</v>
          </cell>
          <cell r="B21" t="str">
            <v>Aged Sham + V</v>
          </cell>
        </row>
        <row r="22">
          <cell r="A22">
            <v>11</v>
          </cell>
          <cell r="B22" t="str">
            <v>Young Sham + V</v>
          </cell>
        </row>
        <row r="23">
          <cell r="A23">
            <v>12</v>
          </cell>
          <cell r="B23" t="str">
            <v>Young Sham + V</v>
          </cell>
        </row>
        <row r="24">
          <cell r="A24">
            <v>19</v>
          </cell>
          <cell r="B24" t="str">
            <v>E-OVX + E</v>
          </cell>
        </row>
        <row r="25">
          <cell r="A25">
            <v>20</v>
          </cell>
          <cell r="B25" t="str">
            <v>E-OVX + E</v>
          </cell>
        </row>
        <row r="26">
          <cell r="A26">
            <v>24</v>
          </cell>
          <cell r="B26" t="str">
            <v>L-OVX + E</v>
          </cell>
        </row>
        <row r="27">
          <cell r="A27">
            <v>21</v>
          </cell>
          <cell r="B27" t="str">
            <v>E-OVX + V</v>
          </cell>
        </row>
        <row r="28">
          <cell r="A28">
            <v>22</v>
          </cell>
          <cell r="B28" t="str">
            <v>E-OVX + V</v>
          </cell>
        </row>
        <row r="29">
          <cell r="A29">
            <v>9</v>
          </cell>
          <cell r="B29" t="str">
            <v>E-OVX + V</v>
          </cell>
        </row>
        <row r="30">
          <cell r="A30">
            <v>13</v>
          </cell>
          <cell r="B30" t="str">
            <v>L-OVX + V</v>
          </cell>
        </row>
        <row r="31">
          <cell r="A31">
            <v>14</v>
          </cell>
          <cell r="B31" t="str">
            <v>L-OVX + V</v>
          </cell>
        </row>
        <row r="32">
          <cell r="A32">
            <v>4</v>
          </cell>
          <cell r="B32" t="str">
            <v>L-OVX + V</v>
          </cell>
        </row>
        <row r="33">
          <cell r="A33">
            <v>15</v>
          </cell>
          <cell r="B33" t="str">
            <v>Aged Sham + V</v>
          </cell>
        </row>
        <row r="34">
          <cell r="A34">
            <v>16</v>
          </cell>
          <cell r="B34" t="str">
            <v>Aged Sham + V</v>
          </cell>
        </row>
        <row r="35">
          <cell r="A35">
            <v>8</v>
          </cell>
          <cell r="B35" t="str">
            <v>Aged Sham + V</v>
          </cell>
        </row>
        <row r="36">
          <cell r="A36">
            <v>11</v>
          </cell>
          <cell r="B36" t="str">
            <v>Young Sham + V</v>
          </cell>
        </row>
        <row r="37">
          <cell r="A37">
            <v>12</v>
          </cell>
          <cell r="B37" t="str">
            <v>Young Sham + V</v>
          </cell>
        </row>
        <row r="38">
          <cell r="A38">
            <v>19</v>
          </cell>
          <cell r="B38" t="str">
            <v>E-OVX + E</v>
          </cell>
        </row>
        <row r="39">
          <cell r="A39">
            <v>20</v>
          </cell>
          <cell r="B39" t="str">
            <v>E-OVX + E</v>
          </cell>
        </row>
        <row r="40">
          <cell r="A40">
            <v>24</v>
          </cell>
          <cell r="B40" t="str">
            <v>L-OVX + E</v>
          </cell>
        </row>
        <row r="41">
          <cell r="A41">
            <v>21</v>
          </cell>
          <cell r="B41" t="str">
            <v>E-OVX + V</v>
          </cell>
        </row>
        <row r="42">
          <cell r="A42">
            <v>22</v>
          </cell>
          <cell r="B42" t="str">
            <v>E-OVX + V</v>
          </cell>
        </row>
        <row r="43">
          <cell r="A43">
            <v>9</v>
          </cell>
          <cell r="B43" t="str">
            <v>E-OVX + V</v>
          </cell>
        </row>
        <row r="44">
          <cell r="A44">
            <v>13</v>
          </cell>
          <cell r="B44" t="str">
            <v>L-OVX + V</v>
          </cell>
        </row>
        <row r="45">
          <cell r="A45">
            <v>14</v>
          </cell>
          <cell r="B45" t="str">
            <v>L-OVX + V</v>
          </cell>
        </row>
        <row r="46">
          <cell r="A46">
            <v>4</v>
          </cell>
          <cell r="B46" t="str">
            <v>L-OVX + V</v>
          </cell>
        </row>
        <row r="47">
          <cell r="A47">
            <v>15</v>
          </cell>
          <cell r="B47" t="str">
            <v>Aged Sham + V</v>
          </cell>
        </row>
        <row r="48">
          <cell r="A48">
            <v>16</v>
          </cell>
          <cell r="B48" t="str">
            <v>Aged Sham + V</v>
          </cell>
        </row>
        <row r="49">
          <cell r="A49">
            <v>8</v>
          </cell>
          <cell r="B49" t="str">
            <v>Aged Sham + V</v>
          </cell>
        </row>
        <row r="50">
          <cell r="A50">
            <v>11</v>
          </cell>
          <cell r="B50" t="str">
            <v>Young Sham + V</v>
          </cell>
        </row>
        <row r="51">
          <cell r="A51">
            <v>12</v>
          </cell>
          <cell r="B51" t="str">
            <v>Young Sham + V</v>
          </cell>
        </row>
        <row r="52">
          <cell r="A52">
            <v>19</v>
          </cell>
          <cell r="B52" t="str">
            <v>E-OVX + E</v>
          </cell>
        </row>
        <row r="53">
          <cell r="A53">
            <v>20</v>
          </cell>
          <cell r="B53" t="str">
            <v>E-OVX + E</v>
          </cell>
        </row>
        <row r="54">
          <cell r="A54">
            <v>24</v>
          </cell>
          <cell r="B54" t="str">
            <v>L-OVX + E</v>
          </cell>
        </row>
        <row r="55">
          <cell r="A55">
            <v>21</v>
          </cell>
          <cell r="B55" t="str">
            <v>E-OVX + V</v>
          </cell>
        </row>
        <row r="56">
          <cell r="A56">
            <v>22</v>
          </cell>
          <cell r="B56" t="str">
            <v>E-OVX + V</v>
          </cell>
        </row>
        <row r="57">
          <cell r="A57">
            <v>9</v>
          </cell>
          <cell r="B57" t="str">
            <v>E-OVX + V</v>
          </cell>
        </row>
        <row r="58">
          <cell r="A58">
            <v>13</v>
          </cell>
          <cell r="B58" t="str">
            <v>L-OVX + V</v>
          </cell>
        </row>
        <row r="59">
          <cell r="A59">
            <v>14</v>
          </cell>
          <cell r="B59" t="str">
            <v>L-OVX + V</v>
          </cell>
        </row>
        <row r="60">
          <cell r="A60">
            <v>4</v>
          </cell>
          <cell r="B60" t="str">
            <v>L-OVX + V</v>
          </cell>
        </row>
        <row r="61">
          <cell r="A61">
            <v>15</v>
          </cell>
          <cell r="B61" t="str">
            <v>Aged Sham + V</v>
          </cell>
        </row>
        <row r="62">
          <cell r="A62">
            <v>16</v>
          </cell>
          <cell r="B62" t="str">
            <v>Aged Sham + V</v>
          </cell>
        </row>
        <row r="63">
          <cell r="A63">
            <v>8</v>
          </cell>
          <cell r="B63" t="str">
            <v>Aged Sham + V</v>
          </cell>
        </row>
        <row r="64">
          <cell r="A64">
            <v>11</v>
          </cell>
          <cell r="B64" t="str">
            <v>Young Sham + V</v>
          </cell>
        </row>
        <row r="65">
          <cell r="A65">
            <v>12</v>
          </cell>
          <cell r="B65" t="str">
            <v>Young Sham + V</v>
          </cell>
        </row>
        <row r="66">
          <cell r="A66">
            <v>19</v>
          </cell>
          <cell r="B66" t="str">
            <v>E-OVX + E</v>
          </cell>
        </row>
        <row r="67">
          <cell r="A67">
            <v>20</v>
          </cell>
          <cell r="B67" t="str">
            <v>E-OVX + E</v>
          </cell>
        </row>
        <row r="68">
          <cell r="A68">
            <v>24</v>
          </cell>
          <cell r="B68" t="str">
            <v>L-OVX + E</v>
          </cell>
        </row>
        <row r="69">
          <cell r="A69">
            <v>21</v>
          </cell>
          <cell r="B69" t="str">
            <v>E-OVX + V</v>
          </cell>
        </row>
        <row r="70">
          <cell r="A70">
            <v>22</v>
          </cell>
          <cell r="B70" t="str">
            <v>E-OVX + V</v>
          </cell>
        </row>
        <row r="71">
          <cell r="A71">
            <v>9</v>
          </cell>
          <cell r="B71" t="str">
            <v>E-OVX + V</v>
          </cell>
        </row>
        <row r="72">
          <cell r="A72">
            <v>13</v>
          </cell>
          <cell r="B72" t="str">
            <v>L-OVX + V</v>
          </cell>
        </row>
        <row r="73">
          <cell r="A73">
            <v>14</v>
          </cell>
          <cell r="B73" t="str">
            <v>L-OVX + V</v>
          </cell>
        </row>
        <row r="74">
          <cell r="A74">
            <v>4</v>
          </cell>
          <cell r="B74" t="str">
            <v>L-OVX + V</v>
          </cell>
        </row>
        <row r="75">
          <cell r="A75">
            <v>15</v>
          </cell>
          <cell r="B75" t="str">
            <v>Aged Sham + V</v>
          </cell>
        </row>
        <row r="76">
          <cell r="A76">
            <v>16</v>
          </cell>
          <cell r="B76" t="str">
            <v>Aged Sham + V</v>
          </cell>
        </row>
        <row r="77">
          <cell r="A77">
            <v>8</v>
          </cell>
          <cell r="B77" t="str">
            <v>Aged Sham + V</v>
          </cell>
        </row>
        <row r="78">
          <cell r="A78">
            <v>11</v>
          </cell>
          <cell r="B78" t="str">
            <v>Young Sham + V</v>
          </cell>
        </row>
        <row r="79">
          <cell r="A79">
            <v>12</v>
          </cell>
          <cell r="B79" t="str">
            <v>Young Sham + V</v>
          </cell>
        </row>
        <row r="80">
          <cell r="A80">
            <v>19</v>
          </cell>
          <cell r="B80" t="str">
            <v>E-OVX + E</v>
          </cell>
        </row>
        <row r="81">
          <cell r="A81">
            <v>20</v>
          </cell>
          <cell r="B81" t="str">
            <v>E-OVX + E</v>
          </cell>
        </row>
        <row r="82">
          <cell r="A82">
            <v>24</v>
          </cell>
          <cell r="B82" t="str">
            <v>L-OVX + E</v>
          </cell>
        </row>
        <row r="83">
          <cell r="A83">
            <v>21</v>
          </cell>
          <cell r="B83" t="str">
            <v>E-OVX + V</v>
          </cell>
        </row>
        <row r="84">
          <cell r="A84">
            <v>22</v>
          </cell>
          <cell r="B84" t="str">
            <v>E-OVX + V</v>
          </cell>
        </row>
        <row r="85">
          <cell r="A85">
            <v>9</v>
          </cell>
          <cell r="B85" t="str">
            <v>E-OVX + V</v>
          </cell>
        </row>
        <row r="86">
          <cell r="A86">
            <v>13</v>
          </cell>
          <cell r="B86" t="str">
            <v>L-OVX + V</v>
          </cell>
        </row>
        <row r="87">
          <cell r="A87">
            <v>14</v>
          </cell>
          <cell r="B87" t="str">
            <v>L-OVX + V</v>
          </cell>
        </row>
        <row r="88">
          <cell r="A88">
            <v>4</v>
          </cell>
          <cell r="B88" t="str">
            <v>L-OVX + V</v>
          </cell>
        </row>
        <row r="89">
          <cell r="A89">
            <v>15</v>
          </cell>
          <cell r="B89" t="str">
            <v>Aged Sham + V</v>
          </cell>
        </row>
        <row r="90">
          <cell r="A90">
            <v>16</v>
          </cell>
          <cell r="B90" t="str">
            <v>Aged Sham + V</v>
          </cell>
        </row>
        <row r="91">
          <cell r="A91">
            <v>8</v>
          </cell>
          <cell r="B91" t="str">
            <v>Aged Sham + V</v>
          </cell>
        </row>
        <row r="92">
          <cell r="A92">
            <v>11</v>
          </cell>
          <cell r="B92" t="str">
            <v>Young Sham + V</v>
          </cell>
        </row>
        <row r="93">
          <cell r="A93">
            <v>12</v>
          </cell>
          <cell r="B93" t="str">
            <v>Young Sham + V</v>
          </cell>
        </row>
        <row r="94">
          <cell r="A94">
            <v>19</v>
          </cell>
          <cell r="B94" t="str">
            <v>E-OVX + E</v>
          </cell>
        </row>
        <row r="95">
          <cell r="A95">
            <v>20</v>
          </cell>
          <cell r="B95" t="str">
            <v>E-OVX + E</v>
          </cell>
        </row>
        <row r="96">
          <cell r="A96">
            <v>24</v>
          </cell>
          <cell r="B96" t="str">
            <v>L-OVX + E</v>
          </cell>
        </row>
        <row r="97">
          <cell r="A97">
            <v>21</v>
          </cell>
          <cell r="B97" t="str">
            <v>E-OVX + V</v>
          </cell>
        </row>
        <row r="98">
          <cell r="A98">
            <v>22</v>
          </cell>
          <cell r="B98" t="str">
            <v>E-OVX + V</v>
          </cell>
        </row>
        <row r="99">
          <cell r="A99">
            <v>9</v>
          </cell>
          <cell r="B99" t="str">
            <v>E-OVX + V</v>
          </cell>
        </row>
        <row r="100">
          <cell r="A100">
            <v>13</v>
          </cell>
          <cell r="B100" t="str">
            <v>L-OVX + V</v>
          </cell>
        </row>
        <row r="101">
          <cell r="A101">
            <v>14</v>
          </cell>
          <cell r="B101" t="str">
            <v>L-OVX + V</v>
          </cell>
        </row>
        <row r="102">
          <cell r="A102">
            <v>4</v>
          </cell>
          <cell r="B102" t="str">
            <v>L-OVX + V</v>
          </cell>
        </row>
        <row r="103">
          <cell r="A103">
            <v>15</v>
          </cell>
          <cell r="B103" t="str">
            <v>Aged Sham + V</v>
          </cell>
        </row>
        <row r="104">
          <cell r="A104">
            <v>16</v>
          </cell>
          <cell r="B104" t="str">
            <v>Aged Sham + V</v>
          </cell>
        </row>
        <row r="105">
          <cell r="A105">
            <v>8</v>
          </cell>
          <cell r="B105" t="str">
            <v>Aged Sham + V</v>
          </cell>
        </row>
        <row r="106">
          <cell r="A106">
            <v>11</v>
          </cell>
          <cell r="B106" t="str">
            <v>Young Sham + V</v>
          </cell>
        </row>
        <row r="107">
          <cell r="A107">
            <v>12</v>
          </cell>
          <cell r="B107" t="str">
            <v>Young Sham + V</v>
          </cell>
        </row>
        <row r="108">
          <cell r="A108">
            <v>19</v>
          </cell>
          <cell r="B108" t="str">
            <v>E-OVX + E</v>
          </cell>
        </row>
        <row r="109">
          <cell r="A109">
            <v>20</v>
          </cell>
          <cell r="B109" t="str">
            <v>E-OVX + E</v>
          </cell>
        </row>
        <row r="110">
          <cell r="A110">
            <v>24</v>
          </cell>
          <cell r="B110" t="str">
            <v>L-OVX + E</v>
          </cell>
        </row>
        <row r="111">
          <cell r="A111">
            <v>21</v>
          </cell>
          <cell r="B111" t="str">
            <v>E-OVX + V</v>
          </cell>
        </row>
        <row r="112">
          <cell r="A112">
            <v>22</v>
          </cell>
          <cell r="B112" t="str">
            <v>E-OVX + V</v>
          </cell>
        </row>
        <row r="113">
          <cell r="A113">
            <v>9</v>
          </cell>
          <cell r="B113" t="str">
            <v>E-OVX + V</v>
          </cell>
        </row>
        <row r="114">
          <cell r="A114">
            <v>47</v>
          </cell>
          <cell r="B114" t="str">
            <v>E-OVX + E</v>
          </cell>
        </row>
        <row r="115">
          <cell r="A115">
            <v>48</v>
          </cell>
          <cell r="B115" t="str">
            <v>E-OVX + E</v>
          </cell>
        </row>
        <row r="116">
          <cell r="A116">
            <v>26</v>
          </cell>
          <cell r="B116" t="str">
            <v>L-OVX + E</v>
          </cell>
        </row>
        <row r="117">
          <cell r="A117">
            <v>27</v>
          </cell>
          <cell r="B117" t="str">
            <v>Aged Sham + V</v>
          </cell>
        </row>
        <row r="118">
          <cell r="A118">
            <v>41</v>
          </cell>
          <cell r="B118" t="str">
            <v>Aged Sham + V</v>
          </cell>
        </row>
        <row r="119">
          <cell r="A119">
            <v>35</v>
          </cell>
          <cell r="B119" t="str">
            <v>L-OVX + V</v>
          </cell>
        </row>
        <row r="120">
          <cell r="A120">
            <v>36</v>
          </cell>
          <cell r="B120" t="str">
            <v>L-OVX + V</v>
          </cell>
        </row>
        <row r="121">
          <cell r="A121">
            <v>32</v>
          </cell>
          <cell r="B121" t="str">
            <v>E-OVX + V</v>
          </cell>
        </row>
        <row r="122">
          <cell r="A122">
            <v>39</v>
          </cell>
          <cell r="B122" t="str">
            <v>Young Sham + V</v>
          </cell>
        </row>
        <row r="123">
          <cell r="A123">
            <v>47</v>
          </cell>
          <cell r="B123" t="str">
            <v>E-OVX + E</v>
          </cell>
        </row>
        <row r="124">
          <cell r="A124">
            <v>48</v>
          </cell>
          <cell r="B124" t="str">
            <v>E-OVX + E</v>
          </cell>
        </row>
        <row r="125">
          <cell r="A125">
            <v>26</v>
          </cell>
          <cell r="B125" t="str">
            <v>L-OVX + E</v>
          </cell>
        </row>
        <row r="126">
          <cell r="A126">
            <v>27</v>
          </cell>
          <cell r="B126" t="str">
            <v>Aged Sham + V</v>
          </cell>
        </row>
        <row r="127">
          <cell r="A127">
            <v>41</v>
          </cell>
          <cell r="B127" t="str">
            <v>Aged Sham + V</v>
          </cell>
        </row>
        <row r="128">
          <cell r="A128">
            <v>35</v>
          </cell>
          <cell r="B128" t="str">
            <v>L-OVX + V</v>
          </cell>
        </row>
        <row r="129">
          <cell r="A129">
            <v>36</v>
          </cell>
          <cell r="B129" t="str">
            <v>L-OVX + V</v>
          </cell>
        </row>
        <row r="130">
          <cell r="A130">
            <v>32</v>
          </cell>
          <cell r="B130" t="str">
            <v>E-OVX + V</v>
          </cell>
        </row>
        <row r="131">
          <cell r="A131">
            <v>39</v>
          </cell>
          <cell r="B131" t="str">
            <v>Young Sham + V</v>
          </cell>
        </row>
        <row r="132">
          <cell r="A132">
            <v>47</v>
          </cell>
          <cell r="B132" t="str">
            <v>E-OVX + E</v>
          </cell>
        </row>
        <row r="133">
          <cell r="A133">
            <v>48</v>
          </cell>
          <cell r="B133" t="str">
            <v>E-OVX + E</v>
          </cell>
        </row>
        <row r="134">
          <cell r="A134">
            <v>26</v>
          </cell>
          <cell r="B134" t="str">
            <v>L-OVX + E</v>
          </cell>
        </row>
        <row r="135">
          <cell r="A135">
            <v>27</v>
          </cell>
          <cell r="B135" t="str">
            <v>Aged Sham + V</v>
          </cell>
        </row>
        <row r="136">
          <cell r="A136">
            <v>41</v>
          </cell>
          <cell r="B136" t="str">
            <v>Aged Sham + V</v>
          </cell>
        </row>
        <row r="137">
          <cell r="A137">
            <v>35</v>
          </cell>
          <cell r="B137" t="str">
            <v>L-OVX + V</v>
          </cell>
        </row>
        <row r="138">
          <cell r="A138">
            <v>36</v>
          </cell>
          <cell r="B138" t="str">
            <v>L-OVX + V</v>
          </cell>
        </row>
        <row r="139">
          <cell r="A139">
            <v>32</v>
          </cell>
          <cell r="B139" t="str">
            <v>E-OVX + V</v>
          </cell>
        </row>
        <row r="140">
          <cell r="A140">
            <v>39</v>
          </cell>
          <cell r="B140" t="str">
            <v>Young Sham + V</v>
          </cell>
        </row>
        <row r="141">
          <cell r="A141">
            <v>47</v>
          </cell>
          <cell r="B141" t="str">
            <v>E-OVX + E</v>
          </cell>
        </row>
        <row r="142">
          <cell r="A142">
            <v>48</v>
          </cell>
          <cell r="B142" t="str">
            <v>E-OVX + E</v>
          </cell>
        </row>
        <row r="143">
          <cell r="A143">
            <v>26</v>
          </cell>
          <cell r="B143" t="str">
            <v>L-OVX + E</v>
          </cell>
        </row>
        <row r="144">
          <cell r="A144">
            <v>27</v>
          </cell>
          <cell r="B144" t="str">
            <v>Aged Sham + V</v>
          </cell>
        </row>
        <row r="145">
          <cell r="A145">
            <v>41</v>
          </cell>
          <cell r="B145" t="str">
            <v>Aged Sham + V</v>
          </cell>
        </row>
        <row r="146">
          <cell r="A146">
            <v>35</v>
          </cell>
          <cell r="B146" t="str">
            <v>L-OVX + V</v>
          </cell>
        </row>
        <row r="147">
          <cell r="A147">
            <v>36</v>
          </cell>
          <cell r="B147" t="str">
            <v>L-OVX + V</v>
          </cell>
        </row>
        <row r="148">
          <cell r="A148">
            <v>32</v>
          </cell>
          <cell r="B148" t="str">
            <v>E-OVX + V</v>
          </cell>
        </row>
        <row r="149">
          <cell r="A149">
            <v>39</v>
          </cell>
          <cell r="B149" t="str">
            <v>Young Sham + V</v>
          </cell>
        </row>
        <row r="150">
          <cell r="A150">
            <v>47</v>
          </cell>
          <cell r="B150" t="str">
            <v>E-OVX + E</v>
          </cell>
        </row>
        <row r="151">
          <cell r="A151">
            <v>48</v>
          </cell>
          <cell r="B151" t="str">
            <v>E-OVX + E</v>
          </cell>
        </row>
        <row r="152">
          <cell r="A152">
            <v>26</v>
          </cell>
          <cell r="B152" t="str">
            <v>L-OVX + E</v>
          </cell>
        </row>
        <row r="153">
          <cell r="A153">
            <v>27</v>
          </cell>
          <cell r="B153" t="str">
            <v>Aged Sham + V</v>
          </cell>
        </row>
        <row r="154">
          <cell r="A154">
            <v>41</v>
          </cell>
          <cell r="B154" t="str">
            <v>Aged Sham + V</v>
          </cell>
        </row>
        <row r="155">
          <cell r="A155">
            <v>35</v>
          </cell>
          <cell r="B155" t="str">
            <v>L-OVX + V</v>
          </cell>
        </row>
        <row r="156">
          <cell r="A156">
            <v>36</v>
          </cell>
          <cell r="B156" t="str">
            <v>L-OVX + V</v>
          </cell>
        </row>
        <row r="157">
          <cell r="A157">
            <v>32</v>
          </cell>
          <cell r="B157" t="str">
            <v>E-OVX + V</v>
          </cell>
        </row>
        <row r="158">
          <cell r="A158">
            <v>39</v>
          </cell>
          <cell r="B158" t="str">
            <v>Young Sham + V</v>
          </cell>
        </row>
        <row r="159">
          <cell r="A159">
            <v>47</v>
          </cell>
          <cell r="B159" t="str">
            <v>E-OVX + E</v>
          </cell>
        </row>
        <row r="160">
          <cell r="A160">
            <v>48</v>
          </cell>
          <cell r="B160" t="str">
            <v>E-OVX + E</v>
          </cell>
        </row>
        <row r="161">
          <cell r="A161">
            <v>26</v>
          </cell>
          <cell r="B161" t="str">
            <v>L-OVX + E</v>
          </cell>
        </row>
        <row r="162">
          <cell r="A162">
            <v>27</v>
          </cell>
          <cell r="B162" t="str">
            <v>Aged Sham + V</v>
          </cell>
        </row>
        <row r="163">
          <cell r="A163">
            <v>41</v>
          </cell>
          <cell r="B163" t="str">
            <v>Aged Sham + V</v>
          </cell>
        </row>
        <row r="164">
          <cell r="A164">
            <v>35</v>
          </cell>
          <cell r="B164" t="str">
            <v>L-OVX + V</v>
          </cell>
        </row>
        <row r="165">
          <cell r="A165">
            <v>36</v>
          </cell>
          <cell r="B165" t="str">
            <v>L-OVX + V</v>
          </cell>
        </row>
        <row r="166">
          <cell r="A166">
            <v>32</v>
          </cell>
          <cell r="B166" t="str">
            <v>E-OVX + V</v>
          </cell>
        </row>
        <row r="167">
          <cell r="A167">
            <v>39</v>
          </cell>
          <cell r="B167" t="str">
            <v>Young Sham + V</v>
          </cell>
        </row>
        <row r="168">
          <cell r="A168">
            <v>47</v>
          </cell>
          <cell r="B168" t="str">
            <v>E-OVX + E</v>
          </cell>
        </row>
        <row r="169">
          <cell r="A169">
            <v>48</v>
          </cell>
          <cell r="B169" t="str">
            <v>E-OVX + E</v>
          </cell>
        </row>
        <row r="170">
          <cell r="A170">
            <v>26</v>
          </cell>
          <cell r="B170" t="str">
            <v>L-OVX + E</v>
          </cell>
        </row>
        <row r="171">
          <cell r="A171">
            <v>27</v>
          </cell>
          <cell r="B171" t="str">
            <v>Aged Sham + V</v>
          </cell>
        </row>
        <row r="172">
          <cell r="A172">
            <v>41</v>
          </cell>
          <cell r="B172" t="str">
            <v>Aged Sham + V</v>
          </cell>
        </row>
        <row r="173">
          <cell r="A173">
            <v>35</v>
          </cell>
          <cell r="B173" t="str">
            <v>L-OVX + V</v>
          </cell>
        </row>
        <row r="174">
          <cell r="A174">
            <v>36</v>
          </cell>
          <cell r="B174" t="str">
            <v>L-OVX + V</v>
          </cell>
        </row>
        <row r="175">
          <cell r="A175">
            <v>32</v>
          </cell>
          <cell r="B175" t="str">
            <v>E-OVX + V</v>
          </cell>
        </row>
        <row r="176">
          <cell r="A176">
            <v>39</v>
          </cell>
          <cell r="B176" t="str">
            <v>Young Sham + V</v>
          </cell>
        </row>
        <row r="177">
          <cell r="A177">
            <v>47</v>
          </cell>
          <cell r="B177" t="str">
            <v>E-OVX + E</v>
          </cell>
        </row>
        <row r="178">
          <cell r="A178">
            <v>48</v>
          </cell>
          <cell r="B178" t="str">
            <v>E-OVX + E</v>
          </cell>
        </row>
        <row r="179">
          <cell r="A179">
            <v>26</v>
          </cell>
          <cell r="B179" t="str">
            <v>L-OVX + E</v>
          </cell>
        </row>
        <row r="180">
          <cell r="A180">
            <v>27</v>
          </cell>
          <cell r="B180" t="str">
            <v>Aged Sham + V</v>
          </cell>
        </row>
        <row r="181">
          <cell r="A181">
            <v>41</v>
          </cell>
          <cell r="B181" t="str">
            <v>Aged Sham + V</v>
          </cell>
        </row>
        <row r="182">
          <cell r="A182">
            <v>35</v>
          </cell>
          <cell r="B182" t="str">
            <v>L-OVX + V</v>
          </cell>
        </row>
        <row r="183">
          <cell r="A183">
            <v>36</v>
          </cell>
          <cell r="B183" t="str">
            <v>L-OVX + V</v>
          </cell>
        </row>
        <row r="184">
          <cell r="A184">
            <v>32</v>
          </cell>
          <cell r="B184" t="str">
            <v>E-OVX + V</v>
          </cell>
        </row>
        <row r="185">
          <cell r="A185">
            <v>39</v>
          </cell>
          <cell r="B185" t="str">
            <v>Young Sham + V</v>
          </cell>
        </row>
        <row r="186">
          <cell r="A186">
            <v>55</v>
          </cell>
          <cell r="B186" t="str">
            <v>E-OVX + V</v>
          </cell>
        </row>
        <row r="187">
          <cell r="A187">
            <v>60</v>
          </cell>
          <cell r="B187" t="str">
            <v>E-OVX + V</v>
          </cell>
        </row>
        <row r="188">
          <cell r="A188">
            <v>52</v>
          </cell>
          <cell r="B188" t="str">
            <v>L-OVX + V</v>
          </cell>
        </row>
        <row r="189">
          <cell r="A189">
            <v>67</v>
          </cell>
          <cell r="B189" t="str">
            <v>Young Sham + V</v>
          </cell>
        </row>
        <row r="190">
          <cell r="A190">
            <v>69</v>
          </cell>
          <cell r="B190" t="str">
            <v>Young Sham + V</v>
          </cell>
        </row>
        <row r="191">
          <cell r="A191">
            <v>70</v>
          </cell>
          <cell r="B191" t="str">
            <v>Young Sham + V</v>
          </cell>
        </row>
        <row r="192">
          <cell r="A192">
            <v>49</v>
          </cell>
          <cell r="B192" t="str">
            <v>E-OVX + E</v>
          </cell>
        </row>
        <row r="193">
          <cell r="A193">
            <v>50</v>
          </cell>
          <cell r="B193" t="str">
            <v>E-OVX + E</v>
          </cell>
        </row>
        <row r="194">
          <cell r="A194">
            <v>53</v>
          </cell>
          <cell r="B194" t="str">
            <v>L-OVX + E</v>
          </cell>
        </row>
        <row r="195">
          <cell r="A195">
            <v>54</v>
          </cell>
          <cell r="B195" t="str">
            <v>L-OVX + E</v>
          </cell>
        </row>
        <row r="196">
          <cell r="A196">
            <v>62</v>
          </cell>
          <cell r="B196" t="str">
            <v>Aged Sham + V</v>
          </cell>
        </row>
        <row r="197">
          <cell r="A197">
            <v>63</v>
          </cell>
          <cell r="B197" t="str">
            <v>Aged Sham + V</v>
          </cell>
        </row>
        <row r="198">
          <cell r="A198">
            <v>55</v>
          </cell>
          <cell r="B198" t="str">
            <v>E-OVX + V</v>
          </cell>
        </row>
        <row r="199">
          <cell r="A199">
            <v>60</v>
          </cell>
          <cell r="B199" t="str">
            <v>E-OVX + V</v>
          </cell>
        </row>
        <row r="200">
          <cell r="A200">
            <v>52</v>
          </cell>
          <cell r="B200" t="str">
            <v>L-OVX + V</v>
          </cell>
        </row>
        <row r="201">
          <cell r="A201">
            <v>67</v>
          </cell>
          <cell r="B201" t="str">
            <v>Young Sham + V</v>
          </cell>
        </row>
        <row r="202">
          <cell r="A202">
            <v>69</v>
          </cell>
          <cell r="B202" t="str">
            <v>Young Sham + V</v>
          </cell>
        </row>
        <row r="203">
          <cell r="A203">
            <v>70</v>
          </cell>
          <cell r="B203" t="str">
            <v>Young Sham + V</v>
          </cell>
        </row>
        <row r="204">
          <cell r="A204">
            <v>49</v>
          </cell>
          <cell r="B204" t="str">
            <v>E-OVX + E</v>
          </cell>
        </row>
        <row r="205">
          <cell r="A205">
            <v>50</v>
          </cell>
          <cell r="B205" t="str">
            <v>E-OVX + E</v>
          </cell>
        </row>
        <row r="206">
          <cell r="A206">
            <v>53</v>
          </cell>
          <cell r="B206" t="str">
            <v>L-OVX + E</v>
          </cell>
        </row>
        <row r="207">
          <cell r="A207">
            <v>54</v>
          </cell>
          <cell r="B207" t="str">
            <v>L-OVX + E</v>
          </cell>
        </row>
        <row r="208">
          <cell r="A208">
            <v>62</v>
          </cell>
          <cell r="B208" t="str">
            <v>Aged Sham + V</v>
          </cell>
        </row>
        <row r="209">
          <cell r="A209">
            <v>63</v>
          </cell>
          <cell r="B209" t="str">
            <v>Aged Sham + V</v>
          </cell>
        </row>
        <row r="210">
          <cell r="A210">
            <v>55</v>
          </cell>
          <cell r="B210" t="str">
            <v>E-OVX + V</v>
          </cell>
        </row>
        <row r="211">
          <cell r="A211">
            <v>60</v>
          </cell>
          <cell r="B211" t="str">
            <v>E-OVX + V</v>
          </cell>
        </row>
        <row r="212">
          <cell r="A212">
            <v>52</v>
          </cell>
          <cell r="B212" t="str">
            <v>L-OVX + V</v>
          </cell>
        </row>
        <row r="213">
          <cell r="A213">
            <v>67</v>
          </cell>
          <cell r="B213" t="str">
            <v>Young Sham + V</v>
          </cell>
        </row>
        <row r="214">
          <cell r="A214">
            <v>69</v>
          </cell>
          <cell r="B214" t="str">
            <v>Young Sham + V</v>
          </cell>
        </row>
        <row r="215">
          <cell r="A215">
            <v>70</v>
          </cell>
          <cell r="B215" t="str">
            <v>Young Sham + V</v>
          </cell>
        </row>
        <row r="216">
          <cell r="A216">
            <v>49</v>
          </cell>
          <cell r="B216" t="str">
            <v>E-OVX + E</v>
          </cell>
        </row>
        <row r="217">
          <cell r="A217">
            <v>50</v>
          </cell>
          <cell r="B217" t="str">
            <v>E-OVX + E</v>
          </cell>
        </row>
        <row r="218">
          <cell r="A218">
            <v>53</v>
          </cell>
          <cell r="B218" t="str">
            <v>L-OVX + E</v>
          </cell>
        </row>
        <row r="219">
          <cell r="A219">
            <v>54</v>
          </cell>
          <cell r="B219" t="str">
            <v>L-OVX + E</v>
          </cell>
        </row>
        <row r="220">
          <cell r="A220">
            <v>62</v>
          </cell>
          <cell r="B220" t="str">
            <v>Aged Sham + V</v>
          </cell>
        </row>
        <row r="221">
          <cell r="A221">
            <v>63</v>
          </cell>
          <cell r="B221" t="str">
            <v>Aged Sham + V</v>
          </cell>
        </row>
        <row r="222">
          <cell r="A222">
            <v>55</v>
          </cell>
          <cell r="B222" t="str">
            <v>E-OVX + V</v>
          </cell>
        </row>
        <row r="223">
          <cell r="A223">
            <v>60</v>
          </cell>
          <cell r="B223" t="str">
            <v>E-OVX + V</v>
          </cell>
        </row>
        <row r="224">
          <cell r="A224">
            <v>52</v>
          </cell>
          <cell r="B224" t="str">
            <v>L-OVX + V</v>
          </cell>
        </row>
        <row r="225">
          <cell r="A225">
            <v>67</v>
          </cell>
          <cell r="B225" t="str">
            <v>Young Sham + V</v>
          </cell>
        </row>
        <row r="226">
          <cell r="A226">
            <v>69</v>
          </cell>
          <cell r="B226" t="str">
            <v>Young Sham + V</v>
          </cell>
        </row>
        <row r="227">
          <cell r="A227">
            <v>70</v>
          </cell>
          <cell r="B227" t="str">
            <v>Young Sham + V</v>
          </cell>
        </row>
        <row r="228">
          <cell r="A228">
            <v>49</v>
          </cell>
          <cell r="B228" t="str">
            <v>E-OVX + E</v>
          </cell>
        </row>
        <row r="229">
          <cell r="A229">
            <v>50</v>
          </cell>
          <cell r="B229" t="str">
            <v>E-OVX + E</v>
          </cell>
        </row>
        <row r="230">
          <cell r="A230">
            <v>53</v>
          </cell>
          <cell r="B230" t="str">
            <v>L-OVX + E</v>
          </cell>
        </row>
        <row r="231">
          <cell r="A231">
            <v>54</v>
          </cell>
          <cell r="B231" t="str">
            <v>L-OVX + E</v>
          </cell>
        </row>
        <row r="232">
          <cell r="A232">
            <v>62</v>
          </cell>
          <cell r="B232" t="str">
            <v>Aged Sham + V</v>
          </cell>
        </row>
        <row r="233">
          <cell r="A233">
            <v>63</v>
          </cell>
          <cell r="B233" t="str">
            <v>Aged Sham + V</v>
          </cell>
        </row>
        <row r="234">
          <cell r="A234">
            <v>49</v>
          </cell>
          <cell r="B234" t="str">
            <v>E-OVX + E</v>
          </cell>
        </row>
        <row r="235">
          <cell r="A235">
            <v>50</v>
          </cell>
          <cell r="B235" t="str">
            <v>E-OVX + E</v>
          </cell>
        </row>
        <row r="236">
          <cell r="A236">
            <v>53</v>
          </cell>
          <cell r="B236" t="str">
            <v>L-OVX + E</v>
          </cell>
        </row>
        <row r="237">
          <cell r="A237">
            <v>54</v>
          </cell>
          <cell r="B237" t="str">
            <v>L-OVX + E</v>
          </cell>
        </row>
        <row r="238">
          <cell r="A238">
            <v>55</v>
          </cell>
          <cell r="B238" t="str">
            <v>E-OVX + V</v>
          </cell>
        </row>
        <row r="239">
          <cell r="A239">
            <v>60</v>
          </cell>
          <cell r="B239" t="str">
            <v>E-OVX + V</v>
          </cell>
        </row>
        <row r="240">
          <cell r="A240">
            <v>52</v>
          </cell>
          <cell r="B240" t="str">
            <v>L-OVX + V</v>
          </cell>
        </row>
        <row r="241">
          <cell r="A241">
            <v>62</v>
          </cell>
          <cell r="B241" t="str">
            <v>Aged Sham + V</v>
          </cell>
        </row>
        <row r="242">
          <cell r="A242">
            <v>63</v>
          </cell>
          <cell r="B242" t="str">
            <v>Aged Sham + V</v>
          </cell>
        </row>
        <row r="243">
          <cell r="A243">
            <v>67</v>
          </cell>
          <cell r="B243" t="str">
            <v>Young Sham + V</v>
          </cell>
        </row>
        <row r="244">
          <cell r="A244">
            <v>69</v>
          </cell>
          <cell r="B244" t="str">
            <v>Young Sham + V</v>
          </cell>
        </row>
        <row r="245">
          <cell r="A245">
            <v>70</v>
          </cell>
          <cell r="B245" t="str">
            <v>Young Sham + V</v>
          </cell>
        </row>
        <row r="246">
          <cell r="A246">
            <v>55</v>
          </cell>
          <cell r="B246" t="str">
            <v>E-OVX + V</v>
          </cell>
        </row>
        <row r="247">
          <cell r="A247">
            <v>60</v>
          </cell>
          <cell r="B247" t="str">
            <v>E-OVX + V</v>
          </cell>
        </row>
        <row r="248">
          <cell r="A248">
            <v>52</v>
          </cell>
          <cell r="B248" t="str">
            <v>L-OVX + V</v>
          </cell>
        </row>
        <row r="249">
          <cell r="A249">
            <v>67</v>
          </cell>
          <cell r="B249" t="str">
            <v>Young Sham + V</v>
          </cell>
        </row>
        <row r="250">
          <cell r="A250">
            <v>69</v>
          </cell>
          <cell r="B250" t="str">
            <v>Young Sham + V</v>
          </cell>
        </row>
        <row r="251">
          <cell r="A251">
            <v>70</v>
          </cell>
          <cell r="B251" t="str">
            <v>Young Sham + V</v>
          </cell>
        </row>
        <row r="252">
          <cell r="A252">
            <v>49</v>
          </cell>
          <cell r="B252" t="str">
            <v>E-OVX + E</v>
          </cell>
        </row>
        <row r="253">
          <cell r="A253">
            <v>50</v>
          </cell>
          <cell r="B253" t="str">
            <v>E-OVX + E</v>
          </cell>
        </row>
        <row r="254">
          <cell r="A254">
            <v>53</v>
          </cell>
          <cell r="B254" t="str">
            <v>L-OVX + E</v>
          </cell>
        </row>
        <row r="255">
          <cell r="A255">
            <v>54</v>
          </cell>
          <cell r="B255" t="str">
            <v>L-OVX + E</v>
          </cell>
        </row>
        <row r="256">
          <cell r="A256">
            <v>62</v>
          </cell>
          <cell r="B256" t="str">
            <v>Aged Sham + V</v>
          </cell>
        </row>
        <row r="257">
          <cell r="A257">
            <v>63</v>
          </cell>
          <cell r="B257" t="str">
            <v>Aged Sham + V</v>
          </cell>
        </row>
        <row r="258">
          <cell r="A258">
            <v>55</v>
          </cell>
          <cell r="B258" t="str">
            <v>E-OVX + V</v>
          </cell>
        </row>
        <row r="259">
          <cell r="A259">
            <v>60</v>
          </cell>
          <cell r="B259" t="str">
            <v>E-OVX + V</v>
          </cell>
        </row>
        <row r="260">
          <cell r="A260">
            <v>52</v>
          </cell>
          <cell r="B260" t="str">
            <v>L-OVX + V</v>
          </cell>
        </row>
        <row r="261">
          <cell r="A261">
            <v>67</v>
          </cell>
          <cell r="B261" t="str">
            <v>Young Sham + V</v>
          </cell>
        </row>
        <row r="262">
          <cell r="A262">
            <v>69</v>
          </cell>
          <cell r="B262" t="str">
            <v>Young Sham + V</v>
          </cell>
        </row>
        <row r="263">
          <cell r="A263">
            <v>70</v>
          </cell>
          <cell r="B263" t="str">
            <v>Young Sham + V</v>
          </cell>
        </row>
        <row r="264">
          <cell r="A264">
            <v>49</v>
          </cell>
          <cell r="B264" t="str">
            <v>E-OVX + E</v>
          </cell>
        </row>
        <row r="265">
          <cell r="A265">
            <v>50</v>
          </cell>
          <cell r="B265" t="str">
            <v>E-OVX + E</v>
          </cell>
        </row>
        <row r="266">
          <cell r="A266">
            <v>53</v>
          </cell>
          <cell r="B266" t="str">
            <v>L-OVX + E</v>
          </cell>
        </row>
        <row r="267">
          <cell r="A267">
            <v>54</v>
          </cell>
          <cell r="B267" t="str">
            <v>L-OVX + E</v>
          </cell>
        </row>
        <row r="268">
          <cell r="A268">
            <v>62</v>
          </cell>
          <cell r="B268" t="str">
            <v>Aged Sham + V</v>
          </cell>
        </row>
        <row r="269">
          <cell r="A269">
            <v>63</v>
          </cell>
          <cell r="B269" t="str">
            <v>Aged Sham + V</v>
          </cell>
        </row>
        <row r="270">
          <cell r="A270">
            <v>49</v>
          </cell>
          <cell r="B270" t="str">
            <v>E-OVX + E</v>
          </cell>
        </row>
        <row r="271">
          <cell r="A271">
            <v>50</v>
          </cell>
          <cell r="B271" t="str">
            <v>E-OVX + E</v>
          </cell>
        </row>
        <row r="272">
          <cell r="A272">
            <v>53</v>
          </cell>
          <cell r="B272" t="str">
            <v>L-OVX + E</v>
          </cell>
        </row>
        <row r="273">
          <cell r="A273">
            <v>54</v>
          </cell>
          <cell r="B273" t="str">
            <v>L-OVX + E</v>
          </cell>
        </row>
        <row r="274">
          <cell r="A274">
            <v>55</v>
          </cell>
          <cell r="B274" t="str">
            <v>E-OVX + V</v>
          </cell>
        </row>
        <row r="275">
          <cell r="A275">
            <v>60</v>
          </cell>
          <cell r="B275" t="str">
            <v>E-OVX + V</v>
          </cell>
        </row>
        <row r="276">
          <cell r="A276">
            <v>52</v>
          </cell>
          <cell r="B276" t="str">
            <v>L-OVX + V</v>
          </cell>
        </row>
        <row r="277">
          <cell r="A277">
            <v>62</v>
          </cell>
          <cell r="B277" t="str">
            <v>Aged Sham + V</v>
          </cell>
        </row>
        <row r="278">
          <cell r="A278">
            <v>63</v>
          </cell>
          <cell r="B278" t="str">
            <v>Aged Sham + V</v>
          </cell>
        </row>
        <row r="279">
          <cell r="A279">
            <v>67</v>
          </cell>
          <cell r="B279" t="str">
            <v>Young Sham + V</v>
          </cell>
        </row>
        <row r="280">
          <cell r="A280">
            <v>69</v>
          </cell>
          <cell r="B280" t="str">
            <v>Young Sham + V</v>
          </cell>
        </row>
        <row r="281">
          <cell r="A281">
            <v>70</v>
          </cell>
          <cell r="B281" t="str">
            <v>Young Sham + V</v>
          </cell>
        </row>
        <row r="282">
          <cell r="A282">
            <v>73</v>
          </cell>
          <cell r="B282" t="str">
            <v>E-OVX + V</v>
          </cell>
        </row>
        <row r="283">
          <cell r="A283">
            <v>77</v>
          </cell>
          <cell r="B283" t="str">
            <v>E-OVX + V</v>
          </cell>
        </row>
        <row r="284">
          <cell r="A284">
            <v>89</v>
          </cell>
          <cell r="B284" t="str">
            <v>L-OVX + V</v>
          </cell>
        </row>
        <row r="285">
          <cell r="A285">
            <v>75</v>
          </cell>
          <cell r="B285" t="str">
            <v>E-OVX + E</v>
          </cell>
        </row>
        <row r="286">
          <cell r="A286">
            <v>76</v>
          </cell>
          <cell r="B286" t="str">
            <v>E-OVX + E</v>
          </cell>
        </row>
        <row r="287">
          <cell r="A287">
            <v>79</v>
          </cell>
          <cell r="B287" t="str">
            <v>E-OVX + E</v>
          </cell>
        </row>
        <row r="288">
          <cell r="A288">
            <v>91</v>
          </cell>
          <cell r="B288" t="str">
            <v>L-OVX + E</v>
          </cell>
        </row>
        <row r="289">
          <cell r="A289">
            <v>81</v>
          </cell>
          <cell r="B289" t="str">
            <v>E-OVX + V</v>
          </cell>
        </row>
        <row r="290">
          <cell r="A290">
            <v>82</v>
          </cell>
          <cell r="B290" t="str">
            <v>E-OVX + V</v>
          </cell>
        </row>
        <row r="291">
          <cell r="A291">
            <v>83</v>
          </cell>
          <cell r="B291" t="str">
            <v>Young Sham + V</v>
          </cell>
        </row>
        <row r="292">
          <cell r="A292">
            <v>84</v>
          </cell>
          <cell r="B292" t="str">
            <v>Young Sham + V</v>
          </cell>
        </row>
        <row r="293">
          <cell r="A293">
            <v>73</v>
          </cell>
          <cell r="B293" t="str">
            <v>E-OVX + V</v>
          </cell>
        </row>
        <row r="294">
          <cell r="A294">
            <v>77</v>
          </cell>
          <cell r="B294" t="str">
            <v>E-OVX + V</v>
          </cell>
        </row>
        <row r="295">
          <cell r="A295">
            <v>89</v>
          </cell>
          <cell r="B295" t="str">
            <v>L-OVX + V</v>
          </cell>
        </row>
        <row r="296">
          <cell r="A296">
            <v>75</v>
          </cell>
          <cell r="B296" t="str">
            <v>E-OVX + E</v>
          </cell>
        </row>
        <row r="297">
          <cell r="A297">
            <v>76</v>
          </cell>
          <cell r="B297" t="str">
            <v>E-OVX + E</v>
          </cell>
        </row>
        <row r="298">
          <cell r="A298">
            <v>79</v>
          </cell>
          <cell r="B298" t="str">
            <v>E-OVX + E</v>
          </cell>
        </row>
        <row r="299">
          <cell r="A299">
            <v>91</v>
          </cell>
          <cell r="B299" t="str">
            <v>L-OVX + E</v>
          </cell>
        </row>
        <row r="300">
          <cell r="A300">
            <v>81</v>
          </cell>
          <cell r="B300" t="str">
            <v>E-OVX + V</v>
          </cell>
        </row>
        <row r="301">
          <cell r="A301">
            <v>82</v>
          </cell>
          <cell r="B301" t="str">
            <v>E-OVX + V</v>
          </cell>
        </row>
        <row r="302">
          <cell r="A302">
            <v>83</v>
          </cell>
          <cell r="B302" t="str">
            <v>Young Sham + V</v>
          </cell>
        </row>
        <row r="303">
          <cell r="A303">
            <v>84</v>
          </cell>
          <cell r="B303" t="str">
            <v>Young Sham + V</v>
          </cell>
        </row>
        <row r="304">
          <cell r="A304">
            <v>73</v>
          </cell>
          <cell r="B304" t="str">
            <v>E-OVX + V</v>
          </cell>
        </row>
        <row r="305">
          <cell r="A305">
            <v>77</v>
          </cell>
          <cell r="B305" t="str">
            <v>E-OVX + V</v>
          </cell>
        </row>
        <row r="306">
          <cell r="A306">
            <v>89</v>
          </cell>
          <cell r="B306" t="str">
            <v>L-OVX + V</v>
          </cell>
        </row>
        <row r="307">
          <cell r="A307">
            <v>75</v>
          </cell>
          <cell r="B307" t="str">
            <v>E-OVX + E</v>
          </cell>
        </row>
        <row r="308">
          <cell r="A308">
            <v>76</v>
          </cell>
          <cell r="B308" t="str">
            <v>E-OVX + E</v>
          </cell>
        </row>
        <row r="309">
          <cell r="A309">
            <v>79</v>
          </cell>
          <cell r="B309" t="str">
            <v>E-OVX + E</v>
          </cell>
        </row>
        <row r="310">
          <cell r="A310">
            <v>91</v>
          </cell>
          <cell r="B310" t="str">
            <v>L-OVX + E</v>
          </cell>
        </row>
        <row r="311">
          <cell r="A311">
            <v>81</v>
          </cell>
          <cell r="B311" t="str">
            <v>E-OVX + V</v>
          </cell>
        </row>
        <row r="312">
          <cell r="A312">
            <v>82</v>
          </cell>
          <cell r="B312" t="str">
            <v>E-OVX + V</v>
          </cell>
        </row>
        <row r="313">
          <cell r="A313">
            <v>83</v>
          </cell>
          <cell r="B313" t="str">
            <v>Young Sham + V</v>
          </cell>
        </row>
        <row r="314">
          <cell r="A314">
            <v>84</v>
          </cell>
          <cell r="B314" t="str">
            <v>Young Sham + V</v>
          </cell>
        </row>
        <row r="315">
          <cell r="A315">
            <v>73</v>
          </cell>
          <cell r="B315" t="str">
            <v>E-OVX + V</v>
          </cell>
        </row>
        <row r="316">
          <cell r="A316">
            <v>77</v>
          </cell>
          <cell r="B316" t="str">
            <v>E-OVX + V</v>
          </cell>
        </row>
        <row r="317">
          <cell r="A317">
            <v>89</v>
          </cell>
          <cell r="B317" t="str">
            <v>L-OVX + V</v>
          </cell>
        </row>
        <row r="318">
          <cell r="A318">
            <v>75</v>
          </cell>
          <cell r="B318" t="str">
            <v>E-OVX + E</v>
          </cell>
        </row>
        <row r="319">
          <cell r="A319">
            <v>76</v>
          </cell>
          <cell r="B319" t="str">
            <v>E-OVX + E</v>
          </cell>
        </row>
        <row r="320">
          <cell r="A320">
            <v>79</v>
          </cell>
          <cell r="B320" t="str">
            <v>E-OVX + E</v>
          </cell>
        </row>
        <row r="321">
          <cell r="A321">
            <v>91</v>
          </cell>
          <cell r="B321" t="str">
            <v>L-OVX + E</v>
          </cell>
        </row>
        <row r="322">
          <cell r="A322">
            <v>81</v>
          </cell>
          <cell r="B322" t="str">
            <v>E-OVX + V</v>
          </cell>
        </row>
        <row r="323">
          <cell r="A323">
            <v>82</v>
          </cell>
          <cell r="B323" t="str">
            <v>E-OVX + V</v>
          </cell>
        </row>
        <row r="324">
          <cell r="A324">
            <v>83</v>
          </cell>
          <cell r="B324" t="str">
            <v>Young Sham + V</v>
          </cell>
        </row>
        <row r="325">
          <cell r="A325">
            <v>84</v>
          </cell>
          <cell r="B325" t="str">
            <v>Young Sham + V</v>
          </cell>
        </row>
        <row r="326">
          <cell r="A326">
            <v>73</v>
          </cell>
          <cell r="B326" t="str">
            <v>E-OVX + V</v>
          </cell>
        </row>
        <row r="327">
          <cell r="A327">
            <v>77</v>
          </cell>
          <cell r="B327" t="str">
            <v>E-OVX + V</v>
          </cell>
        </row>
        <row r="328">
          <cell r="A328">
            <v>89</v>
          </cell>
          <cell r="B328" t="str">
            <v>L-OVX + V</v>
          </cell>
        </row>
        <row r="329">
          <cell r="A329">
            <v>75</v>
          </cell>
          <cell r="B329" t="str">
            <v>E-OVX + E</v>
          </cell>
        </row>
        <row r="330">
          <cell r="A330">
            <v>76</v>
          </cell>
          <cell r="B330" t="str">
            <v>E-OVX + E</v>
          </cell>
        </row>
        <row r="331">
          <cell r="A331">
            <v>79</v>
          </cell>
          <cell r="B331" t="str">
            <v>E-OVX + E</v>
          </cell>
        </row>
        <row r="332">
          <cell r="A332">
            <v>91</v>
          </cell>
          <cell r="B332" t="str">
            <v>L-OVX + E</v>
          </cell>
        </row>
        <row r="333">
          <cell r="A333">
            <v>81</v>
          </cell>
          <cell r="B333" t="str">
            <v>E-OVX + V</v>
          </cell>
        </row>
        <row r="334">
          <cell r="A334">
            <v>82</v>
          </cell>
          <cell r="B334" t="str">
            <v>E-OVX + V</v>
          </cell>
        </row>
        <row r="335">
          <cell r="A335">
            <v>83</v>
          </cell>
          <cell r="B335" t="str">
            <v>Young Sham + V</v>
          </cell>
        </row>
        <row r="336">
          <cell r="A336">
            <v>84</v>
          </cell>
          <cell r="B336" t="str">
            <v>Young Sham + V</v>
          </cell>
        </row>
        <row r="337">
          <cell r="A337">
            <v>73</v>
          </cell>
          <cell r="B337" t="str">
            <v>E-OVX + V</v>
          </cell>
        </row>
        <row r="338">
          <cell r="A338">
            <v>77</v>
          </cell>
          <cell r="B338" t="str">
            <v>E-OVX + V</v>
          </cell>
        </row>
        <row r="339">
          <cell r="A339">
            <v>89</v>
          </cell>
          <cell r="B339" t="str">
            <v>L-OVX + V</v>
          </cell>
        </row>
        <row r="340">
          <cell r="A340">
            <v>75</v>
          </cell>
          <cell r="B340" t="str">
            <v>E-OVX + E</v>
          </cell>
        </row>
        <row r="341">
          <cell r="A341">
            <v>76</v>
          </cell>
          <cell r="B341" t="str">
            <v>E-OVX + E</v>
          </cell>
        </row>
        <row r="342">
          <cell r="A342">
            <v>79</v>
          </cell>
          <cell r="B342" t="str">
            <v>E-OVX + E</v>
          </cell>
        </row>
        <row r="343">
          <cell r="A343">
            <v>91</v>
          </cell>
          <cell r="B343" t="str">
            <v>L-OVX + E</v>
          </cell>
        </row>
        <row r="344">
          <cell r="A344">
            <v>81</v>
          </cell>
          <cell r="B344" t="str">
            <v>E-OVX + V</v>
          </cell>
        </row>
        <row r="345">
          <cell r="A345">
            <v>82</v>
          </cell>
          <cell r="B345" t="str">
            <v>E-OVX + V</v>
          </cell>
        </row>
        <row r="346">
          <cell r="A346">
            <v>83</v>
          </cell>
          <cell r="B346" t="str">
            <v>Young Sham + V</v>
          </cell>
        </row>
        <row r="347">
          <cell r="A347">
            <v>84</v>
          </cell>
          <cell r="B347" t="str">
            <v>Young Sham + V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s Between"/>
      <sheetName val="Group Assignments"/>
      <sheetName val="Timeline"/>
      <sheetName val="Vet Information"/>
    </sheetNames>
    <sheetDataSet>
      <sheetData sheetId="0"/>
      <sheetData sheetId="1"/>
      <sheetData sheetId="2"/>
      <sheetData sheetId="3">
        <row r="4">
          <cell r="A4">
            <v>1</v>
          </cell>
          <cell r="B4" t="str">
            <v>E-OVX</v>
          </cell>
          <cell r="C4" t="str">
            <v>Estradiol</v>
          </cell>
          <cell r="D4" t="str">
            <v>KS</v>
          </cell>
          <cell r="E4" t="str">
            <v>–</v>
          </cell>
          <cell r="F4" t="str">
            <v>Dead S</v>
          </cell>
          <cell r="G4" t="str">
            <v>–</v>
          </cell>
          <cell r="H4" t="str">
            <v>–</v>
          </cell>
        </row>
        <row r="5">
          <cell r="A5">
            <v>2</v>
          </cell>
          <cell r="B5" t="str">
            <v>E-OVX</v>
          </cell>
          <cell r="C5" t="str">
            <v>Estradiol</v>
          </cell>
          <cell r="D5" t="str">
            <v>JSD</v>
          </cell>
          <cell r="E5" t="str">
            <v>–</v>
          </cell>
          <cell r="F5" t="str">
            <v>Dead</v>
          </cell>
          <cell r="G5" t="str">
            <v>Yes</v>
          </cell>
          <cell r="H5" t="str">
            <v>–</v>
          </cell>
        </row>
        <row r="6">
          <cell r="A6">
            <v>3</v>
          </cell>
          <cell r="B6" t="str">
            <v>L-OVX</v>
          </cell>
          <cell r="C6" t="str">
            <v>Vehicle</v>
          </cell>
          <cell r="D6" t="str">
            <v>JSD</v>
          </cell>
          <cell r="E6" t="str">
            <v>–</v>
          </cell>
          <cell r="F6" t="str">
            <v>Dead</v>
          </cell>
          <cell r="G6" t="str">
            <v>Yes</v>
          </cell>
          <cell r="H6" t="str">
            <v>–</v>
          </cell>
        </row>
        <row r="7">
          <cell r="A7">
            <v>4</v>
          </cell>
          <cell r="B7" t="str">
            <v>L-OVX</v>
          </cell>
          <cell r="C7" t="str">
            <v>Vehicle</v>
          </cell>
          <cell r="D7" t="str">
            <v>KS</v>
          </cell>
          <cell r="E7" t="str">
            <v>–</v>
          </cell>
          <cell r="F7" t="str">
            <v>Alive</v>
          </cell>
          <cell r="G7" t="str">
            <v>Yes</v>
          </cell>
          <cell r="H7"/>
        </row>
        <row r="8">
          <cell r="A8">
            <v>5</v>
          </cell>
          <cell r="B8" t="str">
            <v>L-OVX</v>
          </cell>
          <cell r="C8" t="str">
            <v>Estradiol</v>
          </cell>
          <cell r="D8" t="str">
            <v>JSD</v>
          </cell>
          <cell r="E8" t="str">
            <v>–</v>
          </cell>
          <cell r="F8" t="str">
            <v>Dead S</v>
          </cell>
          <cell r="G8" t="str">
            <v>–</v>
          </cell>
          <cell r="H8" t="str">
            <v>–</v>
          </cell>
        </row>
        <row r="9">
          <cell r="A9">
            <v>6</v>
          </cell>
          <cell r="B9" t="str">
            <v>L-OVX</v>
          </cell>
          <cell r="C9" t="str">
            <v>Estradiol</v>
          </cell>
          <cell r="D9" t="str">
            <v>JSD</v>
          </cell>
          <cell r="E9" t="str">
            <v>–</v>
          </cell>
          <cell r="F9" t="str">
            <v>Dead</v>
          </cell>
          <cell r="G9" t="str">
            <v>Yes</v>
          </cell>
          <cell r="H9" t="str">
            <v>Yes</v>
          </cell>
        </row>
        <row r="10">
          <cell r="A10">
            <v>7</v>
          </cell>
          <cell r="B10" t="str">
            <v>Aged Sham</v>
          </cell>
          <cell r="C10" t="str">
            <v>Vehicle</v>
          </cell>
          <cell r="D10" t="str">
            <v>KS</v>
          </cell>
          <cell r="E10" t="str">
            <v>–</v>
          </cell>
          <cell r="F10" t="str">
            <v>Dead</v>
          </cell>
          <cell r="G10" t="str">
            <v>Yes</v>
          </cell>
          <cell r="H10" t="str">
            <v>Yes</v>
          </cell>
        </row>
        <row r="11">
          <cell r="A11">
            <v>8</v>
          </cell>
          <cell r="B11" t="str">
            <v>Aged Sham</v>
          </cell>
          <cell r="C11" t="str">
            <v>Vehicle</v>
          </cell>
          <cell r="D11" t="str">
            <v>KS</v>
          </cell>
          <cell r="E11" t="str">
            <v>–</v>
          </cell>
          <cell r="F11" t="str">
            <v>Alive</v>
          </cell>
          <cell r="G11"/>
          <cell r="H11"/>
        </row>
        <row r="12">
          <cell r="A12">
            <v>9</v>
          </cell>
          <cell r="B12" t="str">
            <v>E-OVX</v>
          </cell>
          <cell r="C12" t="str">
            <v>Vehicle</v>
          </cell>
          <cell r="D12" t="str">
            <v>JSD</v>
          </cell>
          <cell r="E12" t="str">
            <v>RC</v>
          </cell>
          <cell r="F12" t="str">
            <v>Alive</v>
          </cell>
          <cell r="G12"/>
          <cell r="H12"/>
        </row>
        <row r="13">
          <cell r="A13">
            <v>10</v>
          </cell>
          <cell r="B13" t="str">
            <v>E-OVX</v>
          </cell>
          <cell r="C13" t="str">
            <v>Vehicle</v>
          </cell>
          <cell r="D13" t="str">
            <v>KS</v>
          </cell>
          <cell r="E13" t="str">
            <v>KS</v>
          </cell>
          <cell r="F13" t="str">
            <v>Dead</v>
          </cell>
          <cell r="G13"/>
          <cell r="H13"/>
        </row>
        <row r="14">
          <cell r="A14">
            <v>11</v>
          </cell>
          <cell r="B14" t="str">
            <v>Young Sham</v>
          </cell>
          <cell r="C14" t="str">
            <v>Vehicle</v>
          </cell>
          <cell r="D14" t="str">
            <v>JSD</v>
          </cell>
          <cell r="E14" t="str">
            <v>–</v>
          </cell>
          <cell r="F14" t="str">
            <v>Alive</v>
          </cell>
          <cell r="G14"/>
          <cell r="H14" t="str">
            <v>Yes</v>
          </cell>
        </row>
        <row r="15">
          <cell r="A15">
            <v>12</v>
          </cell>
          <cell r="B15" t="str">
            <v>Young Sham</v>
          </cell>
          <cell r="C15" t="str">
            <v>Vehicle</v>
          </cell>
          <cell r="D15" t="str">
            <v>JSD</v>
          </cell>
          <cell r="E15" t="str">
            <v>–</v>
          </cell>
          <cell r="F15" t="str">
            <v>Alive</v>
          </cell>
          <cell r="G15"/>
          <cell r="H15"/>
        </row>
        <row r="16">
          <cell r="A16">
            <v>13</v>
          </cell>
          <cell r="B16" t="str">
            <v>L-OVX</v>
          </cell>
          <cell r="C16" t="str">
            <v>Vehicle</v>
          </cell>
          <cell r="D16" t="str">
            <v>KS</v>
          </cell>
          <cell r="E16" t="str">
            <v>–</v>
          </cell>
          <cell r="F16" t="str">
            <v>Alive</v>
          </cell>
          <cell r="G16"/>
          <cell r="H16"/>
        </row>
        <row r="17">
          <cell r="A17">
            <v>14</v>
          </cell>
          <cell r="B17" t="str">
            <v>L-OVX</v>
          </cell>
          <cell r="C17" t="str">
            <v>Vehicle</v>
          </cell>
          <cell r="D17" t="str">
            <v>JSD</v>
          </cell>
          <cell r="E17" t="str">
            <v>–</v>
          </cell>
          <cell r="F17" t="str">
            <v>Alive</v>
          </cell>
          <cell r="G17" t="str">
            <v>Yes</v>
          </cell>
          <cell r="H17" t="str">
            <v>Yes</v>
          </cell>
        </row>
        <row r="18">
          <cell r="A18">
            <v>15</v>
          </cell>
          <cell r="B18" t="str">
            <v>Aged Sham</v>
          </cell>
          <cell r="C18" t="str">
            <v>Vehicle</v>
          </cell>
          <cell r="D18" t="str">
            <v>JSD</v>
          </cell>
          <cell r="E18" t="str">
            <v>–</v>
          </cell>
          <cell r="F18" t="str">
            <v>Alive</v>
          </cell>
          <cell r="G18"/>
          <cell r="H18"/>
        </row>
        <row r="19">
          <cell r="A19">
            <v>16</v>
          </cell>
          <cell r="B19" t="str">
            <v>Aged Sham</v>
          </cell>
          <cell r="C19" t="str">
            <v>Vehicle</v>
          </cell>
          <cell r="D19" t="str">
            <v>JSD</v>
          </cell>
          <cell r="E19" t="str">
            <v>–</v>
          </cell>
          <cell r="F19" t="str">
            <v>Alive</v>
          </cell>
          <cell r="G19"/>
          <cell r="H19"/>
        </row>
        <row r="20">
          <cell r="A20">
            <v>17</v>
          </cell>
          <cell r="B20" t="str">
            <v>Young Sham</v>
          </cell>
          <cell r="C20" t="str">
            <v>Vehicle</v>
          </cell>
          <cell r="D20" t="str">
            <v>KS</v>
          </cell>
          <cell r="E20" t="str">
            <v>–</v>
          </cell>
          <cell r="F20" t="str">
            <v>Dead</v>
          </cell>
          <cell r="G20" t="str">
            <v>Yes</v>
          </cell>
          <cell r="H20" t="str">
            <v>Yes</v>
          </cell>
        </row>
        <row r="21">
          <cell r="A21">
            <v>18</v>
          </cell>
          <cell r="B21" t="str">
            <v>Young Sham</v>
          </cell>
          <cell r="C21" t="str">
            <v>Vehicle</v>
          </cell>
          <cell r="D21" t="str">
            <v>JSD</v>
          </cell>
          <cell r="E21" t="str">
            <v>–</v>
          </cell>
          <cell r="F21" t="str">
            <v>Dead</v>
          </cell>
          <cell r="G21" t="str">
            <v>Yes</v>
          </cell>
          <cell r="H21" t="str">
            <v>–</v>
          </cell>
        </row>
        <row r="22">
          <cell r="A22">
            <v>19</v>
          </cell>
          <cell r="B22" t="str">
            <v>E-OVX</v>
          </cell>
          <cell r="C22" t="str">
            <v>Estradiol</v>
          </cell>
          <cell r="D22" t="str">
            <v>JSD</v>
          </cell>
          <cell r="E22" t="str">
            <v>RC</v>
          </cell>
          <cell r="F22" t="str">
            <v>Alive</v>
          </cell>
          <cell r="G22" t="str">
            <v>Yes</v>
          </cell>
          <cell r="H22"/>
        </row>
        <row r="23">
          <cell r="A23">
            <v>20</v>
          </cell>
          <cell r="B23" t="str">
            <v>E-OVX</v>
          </cell>
          <cell r="C23" t="str">
            <v>Estradiol</v>
          </cell>
          <cell r="D23" t="str">
            <v>KS</v>
          </cell>
          <cell r="E23" t="str">
            <v>JSD</v>
          </cell>
          <cell r="F23" t="str">
            <v>Alive</v>
          </cell>
          <cell r="G23" t="str">
            <v>Yes</v>
          </cell>
          <cell r="H23"/>
        </row>
        <row r="24">
          <cell r="A24">
            <v>21</v>
          </cell>
          <cell r="B24" t="str">
            <v>E-OVX</v>
          </cell>
          <cell r="C24" t="str">
            <v>Vehicle</v>
          </cell>
          <cell r="D24" t="str">
            <v>JSD</v>
          </cell>
          <cell r="E24" t="str">
            <v>JSD</v>
          </cell>
          <cell r="F24" t="str">
            <v>Alive</v>
          </cell>
          <cell r="G24" t="str">
            <v>Yes</v>
          </cell>
          <cell r="H24" t="str">
            <v>Yes</v>
          </cell>
        </row>
        <row r="25">
          <cell r="A25">
            <v>22</v>
          </cell>
          <cell r="B25" t="str">
            <v>E-OVX</v>
          </cell>
          <cell r="C25" t="str">
            <v>Vehicle</v>
          </cell>
          <cell r="D25" t="str">
            <v>KS</v>
          </cell>
          <cell r="E25" t="str">
            <v>KS</v>
          </cell>
          <cell r="F25" t="str">
            <v>Alive</v>
          </cell>
          <cell r="G25"/>
          <cell r="H25" t="str">
            <v>Yes</v>
          </cell>
        </row>
        <row r="26">
          <cell r="A26">
            <v>23</v>
          </cell>
          <cell r="B26" t="str">
            <v>L-OVX</v>
          </cell>
          <cell r="C26" t="str">
            <v>Estradiol</v>
          </cell>
          <cell r="D26" t="str">
            <v>JSD</v>
          </cell>
          <cell r="E26" t="str">
            <v>–</v>
          </cell>
          <cell r="F26" t="str">
            <v>Dead</v>
          </cell>
          <cell r="G26" t="str">
            <v>Yes</v>
          </cell>
          <cell r="H26" t="str">
            <v>Yes</v>
          </cell>
        </row>
        <row r="27">
          <cell r="A27">
            <v>24</v>
          </cell>
          <cell r="B27" t="str">
            <v>L-OVX</v>
          </cell>
          <cell r="C27" t="str">
            <v>Estradiol</v>
          </cell>
          <cell r="D27" t="str">
            <v>KS</v>
          </cell>
          <cell r="E27" t="str">
            <v>–</v>
          </cell>
          <cell r="F27" t="str">
            <v>Alive</v>
          </cell>
          <cell r="G27"/>
          <cell r="H27"/>
        </row>
        <row r="28">
          <cell r="A28">
            <v>25</v>
          </cell>
          <cell r="B28" t="str">
            <v>L-OVX</v>
          </cell>
          <cell r="C28" t="str">
            <v>Estradiol</v>
          </cell>
          <cell r="D28" t="str">
            <v>LKF</v>
          </cell>
          <cell r="E28" t="str">
            <v>–</v>
          </cell>
          <cell r="F28" t="str">
            <v>Dead S</v>
          </cell>
          <cell r="G28" t="str">
            <v>–</v>
          </cell>
          <cell r="H28" t="str">
            <v>Yes</v>
          </cell>
        </row>
        <row r="29">
          <cell r="A29">
            <v>26</v>
          </cell>
          <cell r="B29" t="str">
            <v>L-OVX</v>
          </cell>
          <cell r="C29" t="str">
            <v>Estradiol</v>
          </cell>
          <cell r="D29" t="str">
            <v>LKF</v>
          </cell>
          <cell r="E29" t="str">
            <v>–</v>
          </cell>
          <cell r="F29" t="str">
            <v>Alive</v>
          </cell>
          <cell r="G29"/>
          <cell r="H29"/>
        </row>
        <row r="30">
          <cell r="A30">
            <v>27</v>
          </cell>
          <cell r="B30" t="str">
            <v>Aged Sham</v>
          </cell>
          <cell r="C30" t="str">
            <v>Vehicle</v>
          </cell>
          <cell r="D30" t="str">
            <v>LKF</v>
          </cell>
          <cell r="E30" t="str">
            <v>–</v>
          </cell>
          <cell r="F30" t="str">
            <v>Alive</v>
          </cell>
          <cell r="G30"/>
          <cell r="H30"/>
        </row>
        <row r="31">
          <cell r="A31">
            <v>28</v>
          </cell>
          <cell r="B31" t="str">
            <v>Aged Sham</v>
          </cell>
          <cell r="C31" t="str">
            <v>Vehicle</v>
          </cell>
          <cell r="D31" t="str">
            <v>LMI</v>
          </cell>
          <cell r="E31" t="str">
            <v>–</v>
          </cell>
          <cell r="F31" t="str">
            <v>Dead</v>
          </cell>
          <cell r="G31" t="str">
            <v>–</v>
          </cell>
          <cell r="H31" t="str">
            <v>Yes</v>
          </cell>
        </row>
        <row r="32">
          <cell r="A32">
            <v>29</v>
          </cell>
          <cell r="B32" t="str">
            <v>Young Sham</v>
          </cell>
          <cell r="C32" t="str">
            <v>Vehicle</v>
          </cell>
          <cell r="D32" t="str">
            <v>LKF</v>
          </cell>
          <cell r="E32" t="str">
            <v>–</v>
          </cell>
          <cell r="F32" t="str">
            <v>Dead</v>
          </cell>
          <cell r="G32" t="str">
            <v>–</v>
          </cell>
          <cell r="H32" t="str">
            <v>Yes</v>
          </cell>
        </row>
        <row r="33">
          <cell r="A33">
            <v>30</v>
          </cell>
          <cell r="B33" t="str">
            <v>Young Sham</v>
          </cell>
          <cell r="C33" t="str">
            <v>Vehicle</v>
          </cell>
          <cell r="D33" t="str">
            <v>LMI</v>
          </cell>
          <cell r="E33" t="str">
            <v>–</v>
          </cell>
          <cell r="F33" t="str">
            <v>Dead</v>
          </cell>
          <cell r="G33" t="str">
            <v>Yes</v>
          </cell>
          <cell r="H33" t="str">
            <v>–</v>
          </cell>
        </row>
        <row r="34">
          <cell r="A34">
            <v>31</v>
          </cell>
          <cell r="B34" t="str">
            <v>E-OVX</v>
          </cell>
          <cell r="C34" t="str">
            <v>Vehicle</v>
          </cell>
          <cell r="D34" t="str">
            <v>JSD</v>
          </cell>
          <cell r="E34" t="str">
            <v>–</v>
          </cell>
          <cell r="F34" t="str">
            <v>Dead</v>
          </cell>
          <cell r="G34" t="str">
            <v>Yes</v>
          </cell>
          <cell r="H34" t="str">
            <v>–</v>
          </cell>
        </row>
        <row r="35">
          <cell r="A35">
            <v>32</v>
          </cell>
          <cell r="B35" t="str">
            <v>E-OVX</v>
          </cell>
          <cell r="C35" t="str">
            <v>Vehicle</v>
          </cell>
          <cell r="D35" t="str">
            <v>KS</v>
          </cell>
          <cell r="E35" t="str">
            <v>LKF</v>
          </cell>
          <cell r="F35" t="str">
            <v>Alive</v>
          </cell>
          <cell r="G35"/>
          <cell r="H35"/>
        </row>
        <row r="36">
          <cell r="A36">
            <v>33</v>
          </cell>
          <cell r="B36" t="str">
            <v>E-OVX</v>
          </cell>
          <cell r="C36" t="str">
            <v>Estradiol</v>
          </cell>
          <cell r="D36" t="str">
            <v>KS</v>
          </cell>
          <cell r="E36" t="str">
            <v>–</v>
          </cell>
          <cell r="F36" t="str">
            <v>Dead S</v>
          </cell>
          <cell r="G36" t="str">
            <v>–</v>
          </cell>
          <cell r="H36" t="str">
            <v>–</v>
          </cell>
        </row>
        <row r="37">
          <cell r="A37">
            <v>34</v>
          </cell>
          <cell r="B37" t="str">
            <v>E-OVX</v>
          </cell>
          <cell r="C37" t="str">
            <v>Estradiol</v>
          </cell>
          <cell r="D37" t="str">
            <v>JSD</v>
          </cell>
          <cell r="E37" t="str">
            <v>LMI</v>
          </cell>
          <cell r="F37" t="str">
            <v>Dead</v>
          </cell>
          <cell r="G37" t="str">
            <v>Yes</v>
          </cell>
          <cell r="H37" t="str">
            <v>Yes</v>
          </cell>
        </row>
        <row r="38">
          <cell r="A38">
            <v>35</v>
          </cell>
          <cell r="B38" t="str">
            <v>L-OVX</v>
          </cell>
          <cell r="C38" t="str">
            <v>Vehicle</v>
          </cell>
          <cell r="D38" t="str">
            <v>LKF</v>
          </cell>
          <cell r="E38" t="str">
            <v>–</v>
          </cell>
          <cell r="F38" t="str">
            <v>Alive</v>
          </cell>
          <cell r="G38"/>
          <cell r="H38" t="str">
            <v>Yes</v>
          </cell>
        </row>
        <row r="39">
          <cell r="A39">
            <v>36</v>
          </cell>
          <cell r="B39" t="str">
            <v>L-OVX</v>
          </cell>
          <cell r="C39" t="str">
            <v>Vehicle</v>
          </cell>
          <cell r="D39" t="str">
            <v>LKF</v>
          </cell>
          <cell r="E39" t="str">
            <v>–</v>
          </cell>
          <cell r="F39" t="str">
            <v>Alive</v>
          </cell>
          <cell r="G39"/>
          <cell r="H39"/>
        </row>
        <row r="40">
          <cell r="A40">
            <v>37</v>
          </cell>
          <cell r="B40" t="str">
            <v>L-OVX</v>
          </cell>
          <cell r="C40" t="str">
            <v>Estradiol</v>
          </cell>
          <cell r="D40" t="str">
            <v>LMI</v>
          </cell>
          <cell r="E40" t="str">
            <v>–</v>
          </cell>
          <cell r="F40" t="str">
            <v>Dead</v>
          </cell>
          <cell r="G40" t="str">
            <v>Yes</v>
          </cell>
          <cell r="H40" t="str">
            <v>–</v>
          </cell>
        </row>
        <row r="41">
          <cell r="A41">
            <v>38</v>
          </cell>
          <cell r="B41" t="str">
            <v>L-OVX</v>
          </cell>
          <cell r="C41" t="str">
            <v>Estradiol</v>
          </cell>
          <cell r="D41" t="str">
            <v>LMI</v>
          </cell>
          <cell r="E41" t="str">
            <v>–</v>
          </cell>
          <cell r="F41" t="str">
            <v>Dead</v>
          </cell>
          <cell r="G41" t="str">
            <v>Yes</v>
          </cell>
          <cell r="H41" t="str">
            <v>–</v>
          </cell>
        </row>
        <row r="42">
          <cell r="A42">
            <v>39</v>
          </cell>
          <cell r="B42" t="str">
            <v>Young Sham</v>
          </cell>
          <cell r="C42" t="str">
            <v>Vehicle</v>
          </cell>
          <cell r="D42" t="str">
            <v>LKF</v>
          </cell>
          <cell r="E42" t="str">
            <v>–</v>
          </cell>
          <cell r="F42" t="str">
            <v>Alive</v>
          </cell>
          <cell r="G42"/>
          <cell r="H42"/>
        </row>
        <row r="43">
          <cell r="A43">
            <v>40</v>
          </cell>
          <cell r="B43" t="str">
            <v>Young Sham</v>
          </cell>
          <cell r="C43" t="str">
            <v>Vehicle</v>
          </cell>
          <cell r="D43" t="str">
            <v>LMI</v>
          </cell>
          <cell r="E43" t="str">
            <v>–</v>
          </cell>
          <cell r="F43" t="str">
            <v>Dead</v>
          </cell>
          <cell r="G43" t="str">
            <v>Yes</v>
          </cell>
          <cell r="H43" t="str">
            <v>Yes</v>
          </cell>
        </row>
        <row r="44">
          <cell r="A44">
            <v>41</v>
          </cell>
          <cell r="B44" t="str">
            <v>Aged Sham</v>
          </cell>
          <cell r="C44" t="str">
            <v>Vehicle</v>
          </cell>
          <cell r="D44" t="str">
            <v>LKF</v>
          </cell>
          <cell r="E44" t="str">
            <v>–</v>
          </cell>
          <cell r="F44" t="str">
            <v>Alive</v>
          </cell>
          <cell r="G44"/>
          <cell r="H44"/>
        </row>
        <row r="45">
          <cell r="A45">
            <v>42</v>
          </cell>
          <cell r="B45" t="str">
            <v>Aged Sham</v>
          </cell>
          <cell r="C45" t="str">
            <v>Vehicle</v>
          </cell>
          <cell r="D45" t="str">
            <v>LMI</v>
          </cell>
          <cell r="E45" t="str">
            <v>–</v>
          </cell>
          <cell r="F45" t="str">
            <v>Dead</v>
          </cell>
          <cell r="G45" t="str">
            <v>Yes</v>
          </cell>
          <cell r="H45" t="str">
            <v>Yes</v>
          </cell>
        </row>
        <row r="46">
          <cell r="A46">
            <v>43</v>
          </cell>
          <cell r="B46" t="str">
            <v>E-OVX</v>
          </cell>
          <cell r="C46" t="str">
            <v>Vehicle</v>
          </cell>
          <cell r="D46" t="str">
            <v>KS</v>
          </cell>
          <cell r="E46" t="str">
            <v>–</v>
          </cell>
          <cell r="F46" t="str">
            <v>Dead</v>
          </cell>
          <cell r="G46" t="str">
            <v>–</v>
          </cell>
          <cell r="H46" t="str">
            <v>Yes</v>
          </cell>
        </row>
        <row r="47">
          <cell r="A47">
            <v>44</v>
          </cell>
          <cell r="B47" t="str">
            <v>E-OVX</v>
          </cell>
          <cell r="C47" t="str">
            <v>Vehicle</v>
          </cell>
          <cell r="D47" t="str">
            <v>JSD</v>
          </cell>
          <cell r="E47" t="str">
            <v>–</v>
          </cell>
          <cell r="F47" t="str">
            <v>Dead S</v>
          </cell>
          <cell r="G47" t="str">
            <v>–</v>
          </cell>
          <cell r="H47" t="str">
            <v>–</v>
          </cell>
        </row>
        <row r="48">
          <cell r="A48">
            <v>45</v>
          </cell>
          <cell r="B48" t="str">
            <v>L-OVX</v>
          </cell>
          <cell r="C48" t="str">
            <v>Vehicle</v>
          </cell>
          <cell r="D48" t="str">
            <v>LKF</v>
          </cell>
          <cell r="E48" t="str">
            <v>–</v>
          </cell>
          <cell r="F48" t="str">
            <v>Dead</v>
          </cell>
          <cell r="G48" t="str">
            <v>–</v>
          </cell>
          <cell r="H48" t="str">
            <v>Yes</v>
          </cell>
        </row>
        <row r="49">
          <cell r="A49">
            <v>46</v>
          </cell>
          <cell r="B49" t="str">
            <v>L-OVX</v>
          </cell>
          <cell r="C49" t="str">
            <v>Vehicle</v>
          </cell>
          <cell r="D49" t="str">
            <v>LMI</v>
          </cell>
          <cell r="E49" t="str">
            <v>–</v>
          </cell>
          <cell r="F49" t="str">
            <v>Dead</v>
          </cell>
          <cell r="G49" t="str">
            <v>Yes</v>
          </cell>
          <cell r="H49" t="str">
            <v>Yes</v>
          </cell>
        </row>
        <row r="50">
          <cell r="A50">
            <v>47</v>
          </cell>
          <cell r="B50" t="str">
            <v>E-OVX</v>
          </cell>
          <cell r="C50" t="str">
            <v>Estradiol</v>
          </cell>
          <cell r="D50" t="str">
            <v>KS</v>
          </cell>
          <cell r="E50" t="str">
            <v>LKF</v>
          </cell>
          <cell r="F50" t="str">
            <v>Alive</v>
          </cell>
          <cell r="G50"/>
          <cell r="H50" t="str">
            <v>Yes</v>
          </cell>
        </row>
        <row r="51">
          <cell r="A51">
            <v>48</v>
          </cell>
          <cell r="B51" t="str">
            <v>E-OVX</v>
          </cell>
          <cell r="C51" t="str">
            <v>Estradiol</v>
          </cell>
          <cell r="D51" t="str">
            <v>JSD</v>
          </cell>
          <cell r="E51" t="str">
            <v>LMI</v>
          </cell>
          <cell r="F51" t="str">
            <v>Alive</v>
          </cell>
          <cell r="G51"/>
          <cell r="H51"/>
        </row>
        <row r="52">
          <cell r="A52">
            <v>49</v>
          </cell>
          <cell r="B52" t="str">
            <v>E-OVX</v>
          </cell>
          <cell r="C52" t="str">
            <v>Estradiol</v>
          </cell>
          <cell r="D52" t="str">
            <v>KS</v>
          </cell>
          <cell r="E52" t="str">
            <v>KS</v>
          </cell>
          <cell r="F52" t="str">
            <v>Alive</v>
          </cell>
          <cell r="G52" t="str">
            <v>Yes</v>
          </cell>
          <cell r="H52" t="str">
            <v>Yes</v>
          </cell>
        </row>
        <row r="53">
          <cell r="A53">
            <v>50</v>
          </cell>
          <cell r="B53" t="str">
            <v>E-OVX</v>
          </cell>
          <cell r="C53" t="str">
            <v>Estradiol</v>
          </cell>
          <cell r="D53" t="str">
            <v>LKF</v>
          </cell>
          <cell r="E53" t="str">
            <v>JSD</v>
          </cell>
          <cell r="F53" t="str">
            <v>Alive</v>
          </cell>
          <cell r="G53"/>
          <cell r="H53"/>
        </row>
        <row r="54">
          <cell r="A54">
            <v>51</v>
          </cell>
          <cell r="B54" t="str">
            <v>L-OVX</v>
          </cell>
          <cell r="C54" t="str">
            <v>Vehicle</v>
          </cell>
          <cell r="D54" t="str">
            <v>KS</v>
          </cell>
          <cell r="E54" t="str">
            <v>–</v>
          </cell>
          <cell r="F54" t="str">
            <v>Dead</v>
          </cell>
          <cell r="G54" t="str">
            <v>–</v>
          </cell>
          <cell r="H54" t="str">
            <v>Yes</v>
          </cell>
        </row>
        <row r="55">
          <cell r="A55">
            <v>52</v>
          </cell>
          <cell r="B55" t="str">
            <v>L-OVX</v>
          </cell>
          <cell r="C55" t="str">
            <v>Vehicle</v>
          </cell>
          <cell r="D55" t="str">
            <v>JSD</v>
          </cell>
          <cell r="E55" t="str">
            <v>–</v>
          </cell>
          <cell r="F55" t="str">
            <v>Alive</v>
          </cell>
          <cell r="G55"/>
          <cell r="H55"/>
        </row>
        <row r="56">
          <cell r="A56">
            <v>53</v>
          </cell>
          <cell r="B56" t="str">
            <v>L-OVX</v>
          </cell>
          <cell r="C56" t="str">
            <v>Estradiol</v>
          </cell>
          <cell r="D56" t="str">
            <v>KS</v>
          </cell>
          <cell r="E56" t="str">
            <v>–</v>
          </cell>
          <cell r="F56" t="str">
            <v>Alive</v>
          </cell>
          <cell r="G56"/>
          <cell r="H56" t="str">
            <v>Yes</v>
          </cell>
        </row>
        <row r="57">
          <cell r="A57">
            <v>54</v>
          </cell>
          <cell r="B57" t="str">
            <v>L-OVX</v>
          </cell>
          <cell r="C57" t="str">
            <v>Estradiol</v>
          </cell>
          <cell r="D57" t="str">
            <v>JSD</v>
          </cell>
          <cell r="E57" t="str">
            <v>–</v>
          </cell>
          <cell r="F57" t="str">
            <v>Alive</v>
          </cell>
          <cell r="G57"/>
          <cell r="H57" t="str">
            <v>Yes</v>
          </cell>
        </row>
        <row r="58">
          <cell r="A58">
            <v>55</v>
          </cell>
          <cell r="B58" t="str">
            <v>E-OVX</v>
          </cell>
          <cell r="C58" t="str">
            <v>Vehicle</v>
          </cell>
          <cell r="D58" t="str">
            <v>LKF</v>
          </cell>
          <cell r="E58" t="str">
            <v>KS</v>
          </cell>
          <cell r="F58" t="str">
            <v>Alive</v>
          </cell>
          <cell r="G58"/>
          <cell r="H58"/>
        </row>
        <row r="59">
          <cell r="A59">
            <v>56</v>
          </cell>
          <cell r="B59" t="str">
            <v>E-OVX</v>
          </cell>
          <cell r="C59" t="str">
            <v>Vehicle</v>
          </cell>
          <cell r="D59" t="str">
            <v>KS</v>
          </cell>
          <cell r="E59" t="str">
            <v>–</v>
          </cell>
          <cell r="F59" t="str">
            <v>Dead S</v>
          </cell>
          <cell r="G59" t="str">
            <v>–</v>
          </cell>
          <cell r="H59" t="str">
            <v>–</v>
          </cell>
        </row>
        <row r="60">
          <cell r="A60">
            <v>57</v>
          </cell>
          <cell r="B60" t="str">
            <v>L-OVX</v>
          </cell>
          <cell r="C60" t="str">
            <v>Estradiol</v>
          </cell>
          <cell r="D60" t="str">
            <v>KS</v>
          </cell>
          <cell r="E60" t="str">
            <v>–</v>
          </cell>
          <cell r="F60" t="str">
            <v>Dead</v>
          </cell>
          <cell r="G60" t="str">
            <v>–</v>
          </cell>
          <cell r="H60" t="str">
            <v>–</v>
          </cell>
        </row>
        <row r="61">
          <cell r="A61">
            <v>58</v>
          </cell>
          <cell r="B61" t="str">
            <v>L-OVX</v>
          </cell>
          <cell r="C61" t="str">
            <v>Estradiol</v>
          </cell>
          <cell r="D61" t="str">
            <v>JSD</v>
          </cell>
          <cell r="E61" t="str">
            <v>–</v>
          </cell>
          <cell r="F61" t="str">
            <v>Dead</v>
          </cell>
          <cell r="G61" t="str">
            <v>Yes</v>
          </cell>
          <cell r="H61" t="str">
            <v>Yes</v>
          </cell>
        </row>
        <row r="62">
          <cell r="A62">
            <v>59</v>
          </cell>
          <cell r="B62" t="str">
            <v>E-OVX</v>
          </cell>
          <cell r="C62" t="str">
            <v>Vehicle</v>
          </cell>
          <cell r="D62" t="str">
            <v>LKF</v>
          </cell>
          <cell r="E62" t="str">
            <v>–</v>
          </cell>
          <cell r="F62" t="str">
            <v>Dead S</v>
          </cell>
          <cell r="G62" t="str">
            <v>–</v>
          </cell>
          <cell r="H62" t="str">
            <v>–</v>
          </cell>
        </row>
        <row r="63">
          <cell r="A63">
            <v>60</v>
          </cell>
          <cell r="B63" t="str">
            <v>E-OVX</v>
          </cell>
          <cell r="C63" t="str">
            <v>Vehicle</v>
          </cell>
          <cell r="D63" t="str">
            <v>LKF</v>
          </cell>
          <cell r="E63" t="str">
            <v>JSD</v>
          </cell>
          <cell r="F63" t="str">
            <v>Alive</v>
          </cell>
          <cell r="G63"/>
          <cell r="H63"/>
        </row>
        <row r="64">
          <cell r="A64">
            <v>61</v>
          </cell>
          <cell r="B64" t="str">
            <v>Aged Sham</v>
          </cell>
          <cell r="C64" t="str">
            <v>Vehicle</v>
          </cell>
          <cell r="D64" t="str">
            <v>–</v>
          </cell>
          <cell r="E64" t="str">
            <v>–</v>
          </cell>
          <cell r="F64" t="str">
            <v>Dead R</v>
          </cell>
          <cell r="G64" t="str">
            <v>–</v>
          </cell>
          <cell r="H64" t="str">
            <v>–</v>
          </cell>
        </row>
        <row r="65">
          <cell r="A65">
            <v>62</v>
          </cell>
          <cell r="B65" t="str">
            <v>Aged Sham</v>
          </cell>
          <cell r="C65" t="str">
            <v>Vehicle</v>
          </cell>
          <cell r="D65" t="str">
            <v>JSD</v>
          </cell>
          <cell r="E65" t="str">
            <v>–</v>
          </cell>
          <cell r="F65" t="str">
            <v>Alive</v>
          </cell>
          <cell r="G65"/>
          <cell r="H65"/>
        </row>
        <row r="66">
          <cell r="A66">
            <v>63</v>
          </cell>
          <cell r="B66" t="str">
            <v>Aged Sham</v>
          </cell>
          <cell r="C66" t="str">
            <v>Vehicle</v>
          </cell>
          <cell r="D66" t="str">
            <v>KS</v>
          </cell>
          <cell r="E66" t="str">
            <v>–</v>
          </cell>
          <cell r="F66" t="str">
            <v>Alive</v>
          </cell>
          <cell r="G66"/>
          <cell r="H66"/>
        </row>
        <row r="67">
          <cell r="A67">
            <v>64</v>
          </cell>
          <cell r="B67" t="str">
            <v>Aged Sham</v>
          </cell>
          <cell r="C67" t="str">
            <v>Vehicle</v>
          </cell>
          <cell r="D67" t="str">
            <v>JSD</v>
          </cell>
          <cell r="E67" t="str">
            <v>–</v>
          </cell>
          <cell r="F67" t="str">
            <v>Dead</v>
          </cell>
          <cell r="G67" t="str">
            <v>Yes</v>
          </cell>
          <cell r="H67" t="str">
            <v>Yes</v>
          </cell>
        </row>
        <row r="68">
          <cell r="A68">
            <v>65</v>
          </cell>
          <cell r="B68" t="str">
            <v>E-OVX</v>
          </cell>
          <cell r="C68" t="str">
            <v>Estradiol</v>
          </cell>
          <cell r="D68" t="str">
            <v>LKF</v>
          </cell>
          <cell r="E68" t="str">
            <v>–</v>
          </cell>
          <cell r="F68" t="str">
            <v>Dead</v>
          </cell>
          <cell r="G68" t="str">
            <v>–</v>
          </cell>
          <cell r="H68" t="str">
            <v>Yes</v>
          </cell>
        </row>
        <row r="69">
          <cell r="A69">
            <v>66</v>
          </cell>
          <cell r="B69" t="str">
            <v>E-OVX</v>
          </cell>
          <cell r="C69" t="str">
            <v>Estradiol</v>
          </cell>
          <cell r="D69" t="str">
            <v>–</v>
          </cell>
          <cell r="E69" t="str">
            <v>–</v>
          </cell>
          <cell r="F69" t="str">
            <v>Dead R</v>
          </cell>
          <cell r="G69" t="str">
            <v>–</v>
          </cell>
          <cell r="H69" t="str">
            <v>Yes</v>
          </cell>
        </row>
        <row r="70">
          <cell r="A70">
            <v>67</v>
          </cell>
          <cell r="B70" t="str">
            <v>Young Sham</v>
          </cell>
          <cell r="C70" t="str">
            <v>Vehicle</v>
          </cell>
          <cell r="D70" t="str">
            <v>KS</v>
          </cell>
          <cell r="E70" t="str">
            <v>–</v>
          </cell>
          <cell r="F70" t="str">
            <v>Alive</v>
          </cell>
          <cell r="G70" t="str">
            <v>Yes</v>
          </cell>
          <cell r="H70"/>
        </row>
        <row r="71">
          <cell r="A71">
            <v>68</v>
          </cell>
          <cell r="B71" t="str">
            <v>Young Sham</v>
          </cell>
          <cell r="C71" t="str">
            <v>Vehicle</v>
          </cell>
          <cell r="D71" t="str">
            <v>JSD</v>
          </cell>
          <cell r="E71" t="str">
            <v>–</v>
          </cell>
          <cell r="F71" t="str">
            <v>Dead</v>
          </cell>
          <cell r="G71" t="str">
            <v>Yes</v>
          </cell>
          <cell r="H71" t="str">
            <v>–</v>
          </cell>
        </row>
        <row r="72">
          <cell r="A72">
            <v>69</v>
          </cell>
          <cell r="B72" t="str">
            <v>Young Sham</v>
          </cell>
          <cell r="C72" t="str">
            <v>Vehicle</v>
          </cell>
          <cell r="D72" t="str">
            <v>KS</v>
          </cell>
          <cell r="E72" t="str">
            <v>–</v>
          </cell>
          <cell r="F72" t="str">
            <v>Alive</v>
          </cell>
          <cell r="G72" t="str">
            <v>Yes</v>
          </cell>
          <cell r="H72"/>
        </row>
        <row r="73">
          <cell r="A73">
            <v>70</v>
          </cell>
          <cell r="B73" t="str">
            <v>Young Sham</v>
          </cell>
          <cell r="C73" t="str">
            <v>Vehicle</v>
          </cell>
          <cell r="D73" t="str">
            <v>JSD</v>
          </cell>
          <cell r="E73" t="str">
            <v>–</v>
          </cell>
          <cell r="F73" t="str">
            <v>Alive</v>
          </cell>
          <cell r="G73" t="str">
            <v>Yes</v>
          </cell>
          <cell r="H73" t="str">
            <v>Yes</v>
          </cell>
        </row>
        <row r="74">
          <cell r="A74">
            <v>71</v>
          </cell>
          <cell r="B74" t="str">
            <v>L-OVX</v>
          </cell>
          <cell r="C74" t="str">
            <v>Estradiol</v>
          </cell>
          <cell r="D74" t="str">
            <v>JSD</v>
          </cell>
          <cell r="E74" t="str">
            <v>–</v>
          </cell>
          <cell r="F74" t="str">
            <v>Dead</v>
          </cell>
          <cell r="G74" t="str">
            <v>Yes</v>
          </cell>
          <cell r="H74"/>
        </row>
        <row r="75">
          <cell r="A75">
            <v>72</v>
          </cell>
          <cell r="B75" t="str">
            <v>L-OVX</v>
          </cell>
          <cell r="C75" t="str">
            <v>Estradiol</v>
          </cell>
          <cell r="D75" t="str">
            <v>–</v>
          </cell>
          <cell r="E75" t="str">
            <v>–</v>
          </cell>
          <cell r="F75" t="str">
            <v>Dead R</v>
          </cell>
          <cell r="G75" t="str">
            <v>–</v>
          </cell>
          <cell r="H75" t="str">
            <v>Yes</v>
          </cell>
        </row>
        <row r="76">
          <cell r="A76">
            <v>73</v>
          </cell>
          <cell r="B76" t="str">
            <v>E-OVX</v>
          </cell>
          <cell r="C76" t="str">
            <v>Vehicle</v>
          </cell>
          <cell r="D76" t="str">
            <v>KS</v>
          </cell>
          <cell r="E76" t="str">
            <v>JSD</v>
          </cell>
          <cell r="F76" t="str">
            <v>Alive</v>
          </cell>
          <cell r="G76" t="str">
            <v>Yes</v>
          </cell>
          <cell r="H76"/>
        </row>
        <row r="77">
          <cell r="A77">
            <v>74</v>
          </cell>
          <cell r="B77" t="str">
            <v>E-OVX</v>
          </cell>
          <cell r="C77" t="str">
            <v>Vehicle</v>
          </cell>
          <cell r="D77" t="str">
            <v>JSD</v>
          </cell>
          <cell r="E77" t="str">
            <v>–</v>
          </cell>
          <cell r="F77" t="str">
            <v>Dead</v>
          </cell>
          <cell r="G77" t="str">
            <v>Yes</v>
          </cell>
          <cell r="H77" t="str">
            <v>Yes</v>
          </cell>
        </row>
        <row r="78">
          <cell r="A78">
            <v>75</v>
          </cell>
          <cell r="B78" t="str">
            <v>E-OVX</v>
          </cell>
          <cell r="C78" t="str">
            <v>Estradiol</v>
          </cell>
          <cell r="D78" t="str">
            <v>JSD</v>
          </cell>
          <cell r="E78" t="str">
            <v>JSD</v>
          </cell>
          <cell r="F78" t="str">
            <v>Alive</v>
          </cell>
          <cell r="G78"/>
          <cell r="H78"/>
        </row>
        <row r="79">
          <cell r="A79">
            <v>76</v>
          </cell>
          <cell r="B79" t="str">
            <v>E-OVX</v>
          </cell>
          <cell r="C79" t="str">
            <v>Estradiol</v>
          </cell>
          <cell r="D79" t="str">
            <v>KS</v>
          </cell>
          <cell r="E79" t="str">
            <v>KS</v>
          </cell>
          <cell r="F79" t="str">
            <v>Alive</v>
          </cell>
          <cell r="G79"/>
          <cell r="H79"/>
        </row>
        <row r="80">
          <cell r="A80">
            <v>77</v>
          </cell>
          <cell r="B80" t="str">
            <v>E-OVX</v>
          </cell>
          <cell r="C80" t="str">
            <v>Vehicle</v>
          </cell>
          <cell r="D80" t="str">
            <v>JSD</v>
          </cell>
          <cell r="E80" t="str">
            <v>KS</v>
          </cell>
          <cell r="F80" t="str">
            <v>Alive</v>
          </cell>
          <cell r="G80"/>
          <cell r="H80"/>
        </row>
        <row r="81">
          <cell r="A81">
            <v>78</v>
          </cell>
          <cell r="B81" t="str">
            <v>E-OVX</v>
          </cell>
          <cell r="C81" t="str">
            <v>Vehicle</v>
          </cell>
          <cell r="D81" t="str">
            <v>JSD</v>
          </cell>
          <cell r="E81" t="str">
            <v>–</v>
          </cell>
          <cell r="F81" t="str">
            <v>Dead S</v>
          </cell>
          <cell r="G81" t="str">
            <v>–</v>
          </cell>
          <cell r="H81" t="str">
            <v>–</v>
          </cell>
        </row>
        <row r="82">
          <cell r="A82">
            <v>79</v>
          </cell>
          <cell r="B82" t="str">
            <v>E-OVX</v>
          </cell>
          <cell r="C82" t="str">
            <v>Estradiol</v>
          </cell>
          <cell r="D82" t="str">
            <v>KS</v>
          </cell>
          <cell r="E82" t="str">
            <v>JSD</v>
          </cell>
          <cell r="F82" t="str">
            <v>Alive</v>
          </cell>
          <cell r="G82" t="str">
            <v>Yes</v>
          </cell>
          <cell r="H82"/>
        </row>
        <row r="83">
          <cell r="A83">
            <v>80</v>
          </cell>
          <cell r="B83" t="str">
            <v>E-OVX</v>
          </cell>
          <cell r="C83" t="str">
            <v>Estradiol</v>
          </cell>
          <cell r="D83" t="str">
            <v>KS</v>
          </cell>
          <cell r="E83" t="str">
            <v>–</v>
          </cell>
          <cell r="F83" t="str">
            <v>Dead</v>
          </cell>
          <cell r="G83" t="str">
            <v>Yes</v>
          </cell>
          <cell r="H83" t="str">
            <v>Yes</v>
          </cell>
        </row>
        <row r="84">
          <cell r="A84">
            <v>81</v>
          </cell>
          <cell r="B84" t="str">
            <v>E-OVX</v>
          </cell>
          <cell r="C84" t="str">
            <v>Vehicle</v>
          </cell>
          <cell r="D84" t="str">
            <v>JSD</v>
          </cell>
          <cell r="E84" t="str">
            <v>JSD</v>
          </cell>
          <cell r="F84" t="str">
            <v>Alive</v>
          </cell>
          <cell r="G84"/>
          <cell r="H84"/>
        </row>
        <row r="85">
          <cell r="A85">
            <v>82</v>
          </cell>
          <cell r="B85" t="str">
            <v>E-OVX</v>
          </cell>
          <cell r="C85" t="str">
            <v>Vehicle</v>
          </cell>
          <cell r="D85" t="str">
            <v>KS</v>
          </cell>
          <cell r="E85" t="str">
            <v>KS</v>
          </cell>
          <cell r="F85" t="str">
            <v>Alive</v>
          </cell>
          <cell r="G85" t="str">
            <v>Yes</v>
          </cell>
          <cell r="H85"/>
        </row>
        <row r="86">
          <cell r="A86">
            <v>83</v>
          </cell>
          <cell r="B86" t="str">
            <v>Young Sham</v>
          </cell>
          <cell r="C86" t="str">
            <v>Vehicle</v>
          </cell>
          <cell r="D86" t="str">
            <v>KS</v>
          </cell>
          <cell r="E86" t="str">
            <v>–</v>
          </cell>
          <cell r="F86" t="str">
            <v>Alive</v>
          </cell>
          <cell r="G86"/>
          <cell r="H86"/>
        </row>
        <row r="87">
          <cell r="A87">
            <v>84</v>
          </cell>
          <cell r="B87" t="str">
            <v>Young Sham</v>
          </cell>
          <cell r="C87" t="str">
            <v>Vehicle</v>
          </cell>
          <cell r="D87" t="str">
            <v>JSD</v>
          </cell>
          <cell r="E87" t="str">
            <v>–</v>
          </cell>
          <cell r="F87" t="str">
            <v>Alive</v>
          </cell>
          <cell r="G87"/>
          <cell r="H87"/>
        </row>
        <row r="88">
          <cell r="A88">
            <v>85</v>
          </cell>
          <cell r="B88" t="str">
            <v>Young Sham</v>
          </cell>
          <cell r="C88" t="str">
            <v>Vehicle</v>
          </cell>
          <cell r="D88" t="str">
            <v>KS</v>
          </cell>
          <cell r="E88" t="str">
            <v>–</v>
          </cell>
          <cell r="F88" t="str">
            <v>Dead</v>
          </cell>
          <cell r="G88"/>
          <cell r="H88"/>
        </row>
        <row r="89">
          <cell r="A89">
            <v>86</v>
          </cell>
          <cell r="B89" t="str">
            <v>Young Sham</v>
          </cell>
          <cell r="C89" t="str">
            <v>Vehicle</v>
          </cell>
          <cell r="D89" t="str">
            <v>JSD</v>
          </cell>
          <cell r="E89" t="str">
            <v>–</v>
          </cell>
          <cell r="F89" t="str">
            <v>Dead</v>
          </cell>
          <cell r="G89"/>
          <cell r="H89"/>
        </row>
        <row r="90">
          <cell r="A90">
            <v>87</v>
          </cell>
          <cell r="B90" t="str">
            <v>Young Sham</v>
          </cell>
          <cell r="C90" t="str">
            <v>Vehicle</v>
          </cell>
          <cell r="D90" t="str">
            <v>KS</v>
          </cell>
          <cell r="E90" t="str">
            <v>–</v>
          </cell>
          <cell r="F90" t="str">
            <v>Dead</v>
          </cell>
          <cell r="G90"/>
          <cell r="H90"/>
        </row>
        <row r="91">
          <cell r="A91">
            <v>88</v>
          </cell>
          <cell r="B91" t="str">
            <v>Aged Sham</v>
          </cell>
          <cell r="C91" t="str">
            <v>Vehicle</v>
          </cell>
          <cell r="D91" t="str">
            <v>JSD</v>
          </cell>
          <cell r="E91" t="str">
            <v>–</v>
          </cell>
          <cell r="F91" t="str">
            <v>Dead</v>
          </cell>
          <cell r="G91"/>
          <cell r="H91"/>
        </row>
        <row r="92">
          <cell r="A92">
            <v>89</v>
          </cell>
          <cell r="B92" t="str">
            <v>L-OVX</v>
          </cell>
          <cell r="C92" t="str">
            <v>Vehicle</v>
          </cell>
          <cell r="D92" t="str">
            <v>KS</v>
          </cell>
          <cell r="E92" t="str">
            <v>–</v>
          </cell>
          <cell r="F92" t="str">
            <v>Alive</v>
          </cell>
          <cell r="G92"/>
          <cell r="H92"/>
        </row>
        <row r="93">
          <cell r="A93">
            <v>90</v>
          </cell>
          <cell r="B93" t="str">
            <v>L-OVX</v>
          </cell>
          <cell r="C93" t="str">
            <v>Vehicle</v>
          </cell>
          <cell r="D93" t="str">
            <v>JSD</v>
          </cell>
          <cell r="E93" t="str">
            <v>–</v>
          </cell>
          <cell r="F93" t="str">
            <v>Dead</v>
          </cell>
          <cell r="G93"/>
          <cell r="H93"/>
        </row>
        <row r="94">
          <cell r="A94">
            <v>91</v>
          </cell>
          <cell r="B94" t="str">
            <v>L-OVX</v>
          </cell>
          <cell r="C94" t="str">
            <v>Estradiol</v>
          </cell>
          <cell r="D94" t="str">
            <v>KS</v>
          </cell>
          <cell r="E94" t="str">
            <v>–</v>
          </cell>
          <cell r="F94" t="str">
            <v>Alive</v>
          </cell>
          <cell r="G94"/>
          <cell r="H94"/>
        </row>
        <row r="95">
          <cell r="A95">
            <v>92</v>
          </cell>
          <cell r="B95" t="str">
            <v>L-OVX</v>
          </cell>
          <cell r="C95" t="str">
            <v>Estradiol</v>
          </cell>
          <cell r="D95" t="str">
            <v>JSD</v>
          </cell>
          <cell r="E95" t="str">
            <v>–</v>
          </cell>
          <cell r="F95" t="str">
            <v>Dead</v>
          </cell>
          <cell r="G95"/>
          <cell r="H95"/>
        </row>
        <row r="96">
          <cell r="A96">
            <v>93</v>
          </cell>
          <cell r="B96" t="str">
            <v>L-OVX</v>
          </cell>
          <cell r="C96" t="str">
            <v>Estradiol</v>
          </cell>
          <cell r="D96" t="str">
            <v>JSD</v>
          </cell>
          <cell r="E96" t="str">
            <v>–</v>
          </cell>
          <cell r="F96" t="str">
            <v>Dead S</v>
          </cell>
          <cell r="G96" t="str">
            <v>–</v>
          </cell>
          <cell r="H96" t="str">
            <v>–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Correction"/>
    </sheetNames>
    <sheetDataSet>
      <sheetData sheetId="0">
        <row r="12">
          <cell r="A12">
            <v>8</v>
          </cell>
          <cell r="B12" t="str">
            <v>Aged Sham + V</v>
          </cell>
          <cell r="C12">
            <v>0.629</v>
          </cell>
          <cell r="D12" t="str">
            <v>—</v>
          </cell>
          <cell r="E12">
            <v>0.629</v>
          </cell>
          <cell r="F12" t="str">
            <v>—</v>
          </cell>
          <cell r="G12">
            <v>4.8000000000000001E-2</v>
          </cell>
          <cell r="H12" t="str">
            <v>—</v>
          </cell>
          <cell r="I12">
            <v>4.8000000000000001E-2</v>
          </cell>
          <cell r="J12" t="str">
            <v>—</v>
          </cell>
          <cell r="K12">
            <v>0.58099999999999996</v>
          </cell>
          <cell r="L12">
            <v>0.55149999999999999</v>
          </cell>
          <cell r="M12">
            <v>58.267300581088207</v>
          </cell>
          <cell r="N12">
            <v>132.05283892169317</v>
          </cell>
          <cell r="O12">
            <v>211.28454227470908</v>
          </cell>
        </row>
        <row r="13">
          <cell r="A13">
            <v>11</v>
          </cell>
          <cell r="B13" t="str">
            <v>Young Sham + V</v>
          </cell>
          <cell r="C13">
            <v>0.68600000000000005</v>
          </cell>
          <cell r="D13" t="str">
            <v>—</v>
          </cell>
          <cell r="E13">
            <v>0.68600000000000005</v>
          </cell>
          <cell r="F13" t="str">
            <v>—</v>
          </cell>
          <cell r="G13">
            <v>0.05</v>
          </cell>
          <cell r="H13" t="str">
            <v>—</v>
          </cell>
          <cell r="I13">
            <v>0.05</v>
          </cell>
          <cell r="J13" t="str">
            <v>—</v>
          </cell>
          <cell r="K13">
            <v>0.63600000000000001</v>
          </cell>
          <cell r="L13">
            <v>0.60650000000000004</v>
          </cell>
          <cell r="M13">
            <v>64.078182778658217</v>
          </cell>
          <cell r="N13">
            <v>102.85924101629807</v>
          </cell>
          <cell r="O13">
            <v>164.57478562607693</v>
          </cell>
        </row>
        <row r="14">
          <cell r="A14">
            <v>12</v>
          </cell>
          <cell r="B14" t="str">
            <v>Young Sham + V</v>
          </cell>
          <cell r="C14">
            <v>0.64200000000000002</v>
          </cell>
          <cell r="D14" t="str">
            <v>—</v>
          </cell>
          <cell r="E14">
            <v>0.64200000000000002</v>
          </cell>
          <cell r="F14" t="str">
            <v>—</v>
          </cell>
          <cell r="G14">
            <v>4.7E-2</v>
          </cell>
          <cell r="H14" t="str">
            <v>—</v>
          </cell>
          <cell r="I14">
            <v>4.7E-2</v>
          </cell>
          <cell r="J14" t="str">
            <v>—</v>
          </cell>
          <cell r="K14">
            <v>0.59499999999999997</v>
          </cell>
          <cell r="L14">
            <v>0.5655</v>
          </cell>
          <cell r="M14">
            <v>59.746434231378757</v>
          </cell>
          <cell r="N14">
            <v>124.11276039248081</v>
          </cell>
          <cell r="O14">
            <v>198.5804166279693</v>
          </cell>
        </row>
        <row r="15">
          <cell r="A15">
            <v>13</v>
          </cell>
          <cell r="B15" t="str">
            <v>L-OVX + V</v>
          </cell>
          <cell r="C15">
            <v>0.59699999999999998</v>
          </cell>
          <cell r="D15" t="str">
            <v>—</v>
          </cell>
          <cell r="E15">
            <v>0.59699999999999998</v>
          </cell>
          <cell r="F15" t="str">
            <v>—</v>
          </cell>
          <cell r="G15">
            <v>0.05</v>
          </cell>
          <cell r="H15" t="str">
            <v>—</v>
          </cell>
          <cell r="I15">
            <v>0.05</v>
          </cell>
          <cell r="J15" t="str">
            <v>—</v>
          </cell>
          <cell r="K15">
            <v>0.54699999999999993</v>
          </cell>
          <cell r="L15">
            <v>0.51749999999999996</v>
          </cell>
          <cell r="M15">
            <v>54.675118858954029</v>
          </cell>
          <cell r="N15">
            <v>153.03420344743645</v>
          </cell>
          <cell r="O15">
            <v>244.85472551589834</v>
          </cell>
        </row>
        <row r="16">
          <cell r="A16">
            <v>14</v>
          </cell>
          <cell r="B16" t="str">
            <v>L-OVX + V</v>
          </cell>
          <cell r="C16">
            <v>0.72099999999999997</v>
          </cell>
          <cell r="D16" t="str">
            <v>—</v>
          </cell>
          <cell r="E16">
            <v>0.72099999999999997</v>
          </cell>
          <cell r="F16" t="str">
            <v>—</v>
          </cell>
          <cell r="G16">
            <v>4.9000000000000002E-2</v>
          </cell>
          <cell r="H16" t="str">
            <v>—</v>
          </cell>
          <cell r="I16">
            <v>4.9000000000000002E-2</v>
          </cell>
          <cell r="J16" t="str">
            <v>—</v>
          </cell>
          <cell r="K16">
            <v>0.67199999999999993</v>
          </cell>
          <cell r="L16">
            <v>0.64249999999999996</v>
          </cell>
          <cell r="M16">
            <v>67.88166930797675</v>
          </cell>
          <cell r="N16">
            <v>86.302987943399302</v>
          </cell>
          <cell r="O16">
            <v>138.08478070943889</v>
          </cell>
        </row>
        <row r="17">
          <cell r="A17">
            <v>15</v>
          </cell>
          <cell r="B17" t="str">
            <v>Aged Sham + V</v>
          </cell>
          <cell r="C17">
            <v>0.70799999999999996</v>
          </cell>
          <cell r="D17" t="str">
            <v>—</v>
          </cell>
          <cell r="E17">
            <v>0.70799999999999996</v>
          </cell>
          <cell r="F17" t="str">
            <v>—</v>
          </cell>
          <cell r="G17">
            <v>4.8000000000000001E-2</v>
          </cell>
          <cell r="H17" t="str">
            <v>—</v>
          </cell>
          <cell r="I17">
            <v>4.8000000000000001E-2</v>
          </cell>
          <cell r="J17" t="str">
            <v>—</v>
          </cell>
          <cell r="K17">
            <v>0.65999999999999992</v>
          </cell>
          <cell r="L17">
            <v>0.63049999999999995</v>
          </cell>
          <cell r="M17">
            <v>66.613840464870563</v>
          </cell>
          <cell r="N17">
            <v>91.625965905446492</v>
          </cell>
          <cell r="O17">
            <v>146.6015454487144</v>
          </cell>
        </row>
        <row r="18">
          <cell r="A18">
            <v>16</v>
          </cell>
          <cell r="B18" t="str">
            <v>Aged Sham + V</v>
          </cell>
          <cell r="C18">
            <v>0.63800000000000001</v>
          </cell>
          <cell r="D18" t="str">
            <v>—</v>
          </cell>
          <cell r="E18">
            <v>0.63800000000000001</v>
          </cell>
          <cell r="F18" t="str">
            <v>—</v>
          </cell>
          <cell r="G18">
            <v>4.8000000000000001E-2</v>
          </cell>
          <cell r="H18" t="str">
            <v>—</v>
          </cell>
          <cell r="I18">
            <v>4.8000000000000001E-2</v>
          </cell>
          <cell r="J18" t="str">
            <v>—</v>
          </cell>
          <cell r="K18">
            <v>0.59</v>
          </cell>
          <cell r="L18">
            <v>0.5605</v>
          </cell>
          <cell r="M18">
            <v>59.218172213417851</v>
          </cell>
          <cell r="N18">
            <v>126.90529155001119</v>
          </cell>
          <cell r="O18">
            <v>203.04846648001791</v>
          </cell>
        </row>
        <row r="19">
          <cell r="A19">
            <v>19</v>
          </cell>
          <cell r="B19" t="str">
            <v>E-OVX + E</v>
          </cell>
          <cell r="C19">
            <v>0.69399999999999995</v>
          </cell>
          <cell r="D19" t="str">
            <v>—</v>
          </cell>
          <cell r="E19">
            <v>0.69399999999999995</v>
          </cell>
          <cell r="F19" t="str">
            <v>—</v>
          </cell>
          <cell r="G19">
            <v>4.9000000000000002E-2</v>
          </cell>
          <cell r="H19" t="str">
            <v>—</v>
          </cell>
          <cell r="I19">
            <v>4.9000000000000002E-2</v>
          </cell>
          <cell r="J19" t="str">
            <v>—</v>
          </cell>
          <cell r="K19">
            <v>0.64499999999999991</v>
          </cell>
          <cell r="L19">
            <v>0.61549999999999994</v>
          </cell>
          <cell r="M19">
            <v>65.029054410987825</v>
          </cell>
          <cell r="N19">
            <v>98.550874572516605</v>
          </cell>
          <cell r="O19">
            <v>157.68139931602659</v>
          </cell>
        </row>
        <row r="20">
          <cell r="A20">
            <v>20</v>
          </cell>
          <cell r="B20" t="str">
            <v>E-OVX + E</v>
          </cell>
          <cell r="C20">
            <v>0.62</v>
          </cell>
          <cell r="D20" t="str">
            <v>—</v>
          </cell>
          <cell r="E20">
            <v>0.62</v>
          </cell>
          <cell r="F20" t="str">
            <v>—</v>
          </cell>
          <cell r="G20">
            <v>4.7E-2</v>
          </cell>
          <cell r="H20" t="str">
            <v>—</v>
          </cell>
          <cell r="I20">
            <v>4.7E-2</v>
          </cell>
          <cell r="J20" t="str">
            <v>—</v>
          </cell>
          <cell r="K20">
            <v>0.57299999999999995</v>
          </cell>
          <cell r="L20">
            <v>0.54349999999999998</v>
          </cell>
          <cell r="M20">
            <v>57.422081352350759</v>
          </cell>
          <cell r="N20">
            <v>136.76435887480486</v>
          </cell>
          <cell r="O20">
            <v>218.82297419968779</v>
          </cell>
        </row>
        <row r="21">
          <cell r="A21">
            <v>24</v>
          </cell>
          <cell r="B21" t="str">
            <v>L-OVX + E</v>
          </cell>
          <cell r="C21">
            <v>0.77300000000000002</v>
          </cell>
          <cell r="D21" t="str">
            <v>—</v>
          </cell>
          <cell r="E21">
            <v>0.77300000000000002</v>
          </cell>
          <cell r="F21" t="str">
            <v>—</v>
          </cell>
          <cell r="G21">
            <v>0.05</v>
          </cell>
          <cell r="H21" t="str">
            <v>—</v>
          </cell>
          <cell r="I21">
            <v>0.05</v>
          </cell>
          <cell r="J21" t="str">
            <v>—</v>
          </cell>
          <cell r="K21">
            <v>0.72299999999999998</v>
          </cell>
          <cell r="L21">
            <v>0.69350000000000001</v>
          </cell>
          <cell r="M21">
            <v>73.269941891178007</v>
          </cell>
          <cell r="N21">
            <v>65.582491288752124</v>
          </cell>
          <cell r="O21">
            <v>104.9319860620034</v>
          </cell>
        </row>
        <row r="22">
          <cell r="A22">
            <v>26</v>
          </cell>
          <cell r="B22" t="str">
            <v>L-OVX + E</v>
          </cell>
          <cell r="C22">
            <v>0.67300000000000004</v>
          </cell>
          <cell r="D22" t="str">
            <v>—</v>
          </cell>
          <cell r="E22">
            <v>0.67300000000000004</v>
          </cell>
          <cell r="F22" t="str">
            <v>—</v>
          </cell>
          <cell r="G22">
            <v>4.8000000000000001E-2</v>
          </cell>
          <cell r="H22" t="str">
            <v>—</v>
          </cell>
          <cell r="I22">
            <v>4.8000000000000001E-2</v>
          </cell>
          <cell r="J22" t="str">
            <v>—</v>
          </cell>
          <cell r="K22">
            <v>0.625</v>
          </cell>
          <cell r="L22">
            <v>0.59550000000000003</v>
          </cell>
          <cell r="M22">
            <v>62.916006339144218</v>
          </cell>
          <cell r="N22">
            <v>108.29065028267389</v>
          </cell>
          <cell r="O22">
            <v>173.26504045227824</v>
          </cell>
        </row>
        <row r="23">
          <cell r="A23">
            <v>27</v>
          </cell>
          <cell r="B23" t="str">
            <v>Aged Sham + V</v>
          </cell>
          <cell r="C23">
            <v>0.67400000000000004</v>
          </cell>
          <cell r="D23" t="str">
            <v>—</v>
          </cell>
          <cell r="E23">
            <v>0.67400000000000004</v>
          </cell>
          <cell r="F23" t="str">
            <v>—</v>
          </cell>
          <cell r="G23">
            <v>4.8000000000000001E-2</v>
          </cell>
          <cell r="H23" t="str">
            <v>—</v>
          </cell>
          <cell r="I23">
            <v>4.8000000000000001E-2</v>
          </cell>
          <cell r="J23" t="str">
            <v>—</v>
          </cell>
          <cell r="K23">
            <v>0.626</v>
          </cell>
          <cell r="L23">
            <v>0.59650000000000003</v>
          </cell>
          <cell r="M23">
            <v>63.021658742736399</v>
          </cell>
          <cell r="N23">
            <v>107.78911336879422</v>
          </cell>
          <cell r="O23">
            <v>172.46258139007077</v>
          </cell>
        </row>
        <row r="24">
          <cell r="A24">
            <v>32</v>
          </cell>
          <cell r="B24" t="str">
            <v>E-OVX + V</v>
          </cell>
          <cell r="C24">
            <v>0.67900000000000005</v>
          </cell>
          <cell r="D24" t="str">
            <v>—</v>
          </cell>
          <cell r="E24">
            <v>0.67900000000000005</v>
          </cell>
          <cell r="F24" t="str">
            <v>—</v>
          </cell>
          <cell r="G24">
            <v>4.9000000000000002E-2</v>
          </cell>
          <cell r="H24" t="str">
            <v>—</v>
          </cell>
          <cell r="I24">
            <v>4.9000000000000002E-2</v>
          </cell>
          <cell r="J24" t="str">
            <v>—</v>
          </cell>
          <cell r="K24">
            <v>0.63</v>
          </cell>
          <cell r="L24">
            <v>0.60050000000000003</v>
          </cell>
          <cell r="M24">
            <v>63.444268357105116</v>
          </cell>
          <cell r="N24">
            <v>105.79866836450695</v>
          </cell>
          <cell r="O24">
            <v>169.27786938321114</v>
          </cell>
        </row>
        <row r="25">
          <cell r="A25">
            <v>35</v>
          </cell>
          <cell r="B25" t="str">
            <v>L-OVX + V</v>
          </cell>
          <cell r="C25">
            <v>0.498</v>
          </cell>
          <cell r="D25" t="str">
            <v>—</v>
          </cell>
          <cell r="E25">
            <v>0.498</v>
          </cell>
          <cell r="F25" t="str">
            <v>—</v>
          </cell>
          <cell r="G25">
            <v>4.5999999999999999E-2</v>
          </cell>
          <cell r="H25" t="str">
            <v>—</v>
          </cell>
          <cell r="I25">
            <v>4.5999999999999999E-2</v>
          </cell>
          <cell r="J25" t="str">
            <v>—</v>
          </cell>
          <cell r="K25">
            <v>0.45200000000000001</v>
          </cell>
          <cell r="L25">
            <v>0.42249999999999999</v>
          </cell>
          <cell r="M25">
            <v>44.638140517696776</v>
          </cell>
          <cell r="N25">
            <v>228.75039953137659</v>
          </cell>
          <cell r="O25">
            <v>366.00063925020254</v>
          </cell>
        </row>
        <row r="26">
          <cell r="A26">
            <v>36</v>
          </cell>
          <cell r="B26" t="str">
            <v>L-OVX + V</v>
          </cell>
          <cell r="C26">
            <v>0.70699999999999996</v>
          </cell>
          <cell r="D26">
            <v>0.69599999999999995</v>
          </cell>
          <cell r="E26">
            <v>0.70150000000000001</v>
          </cell>
          <cell r="F26">
            <v>7.7781745930520299E-3</v>
          </cell>
          <cell r="G26">
            <v>4.9000000000000002E-2</v>
          </cell>
          <cell r="H26">
            <v>4.9000000000000002E-2</v>
          </cell>
          <cell r="I26">
            <v>4.9000000000000002E-2</v>
          </cell>
          <cell r="J26">
            <v>0</v>
          </cell>
          <cell r="K26">
            <v>0.65249999999999997</v>
          </cell>
          <cell r="L26">
            <v>0.623</v>
          </cell>
          <cell r="M26">
            <v>65.821447437929208</v>
          </cell>
          <cell r="N26">
            <v>95.049547402245452</v>
          </cell>
          <cell r="O26">
            <v>152.07927584359274</v>
          </cell>
        </row>
        <row r="27">
          <cell r="A27">
            <v>39</v>
          </cell>
          <cell r="B27" t="str">
            <v>Young Sham + V</v>
          </cell>
          <cell r="C27">
            <v>0.622</v>
          </cell>
          <cell r="D27" t="str">
            <v>—</v>
          </cell>
          <cell r="E27">
            <v>0.622</v>
          </cell>
          <cell r="F27" t="str">
            <v>—</v>
          </cell>
          <cell r="G27">
            <v>4.8000000000000001E-2</v>
          </cell>
          <cell r="H27" t="str">
            <v>—</v>
          </cell>
          <cell r="I27">
            <v>4.8000000000000001E-2</v>
          </cell>
          <cell r="J27" t="str">
            <v>—</v>
          </cell>
          <cell r="K27">
            <v>0.57399999999999995</v>
          </cell>
          <cell r="L27">
            <v>0.54449999999999998</v>
          </cell>
          <cell r="M27">
            <v>57.527733755942933</v>
          </cell>
          <cell r="N27">
            <v>136.1682158101911</v>
          </cell>
          <cell r="O27">
            <v>217.86914529630576</v>
          </cell>
        </row>
        <row r="28">
          <cell r="A28">
            <v>41</v>
          </cell>
          <cell r="B28" t="str">
            <v>Aged Sham + V</v>
          </cell>
          <cell r="C28">
            <v>0.64100000000000001</v>
          </cell>
          <cell r="D28">
            <v>0.65900000000000003</v>
          </cell>
          <cell r="E28">
            <v>0.65</v>
          </cell>
          <cell r="F28">
            <v>1.2727922061357866E-2</v>
          </cell>
          <cell r="G28">
            <v>4.8000000000000001E-2</v>
          </cell>
          <cell r="H28">
            <v>4.8000000000000001E-2</v>
          </cell>
          <cell r="I28">
            <v>4.8000000000000001E-2</v>
          </cell>
          <cell r="J28">
            <v>0</v>
          </cell>
          <cell r="K28">
            <v>0.60199999999999998</v>
          </cell>
          <cell r="L28">
            <v>0.57250000000000001</v>
          </cell>
          <cell r="M28">
            <v>60.486001056524032</v>
          </cell>
          <cell r="N28">
            <v>120.28089332764796</v>
          </cell>
          <cell r="O28">
            <v>192.44942932423675</v>
          </cell>
        </row>
        <row r="29">
          <cell r="A29">
            <v>47</v>
          </cell>
          <cell r="B29" t="str">
            <v>E-OVX + E</v>
          </cell>
          <cell r="C29">
            <v>0.63500000000000001</v>
          </cell>
          <cell r="D29" t="str">
            <v>—</v>
          </cell>
          <cell r="E29">
            <v>0.63500000000000001</v>
          </cell>
          <cell r="F29" t="str">
            <v>—</v>
          </cell>
          <cell r="G29">
            <v>4.8000000000000001E-2</v>
          </cell>
          <cell r="H29" t="str">
            <v>—</v>
          </cell>
          <cell r="I29">
            <v>4.8000000000000001E-2</v>
          </cell>
          <cell r="J29" t="str">
            <v>—</v>
          </cell>
          <cell r="K29">
            <v>0.58699999999999997</v>
          </cell>
          <cell r="L29">
            <v>0.5575</v>
          </cell>
          <cell r="M29">
            <v>58.901215002641308</v>
          </cell>
          <cell r="N29">
            <v>128.60360611751489</v>
          </cell>
          <cell r="O29">
            <v>205.76576978802382</v>
          </cell>
        </row>
        <row r="30">
          <cell r="A30">
            <v>48</v>
          </cell>
          <cell r="B30" t="str">
            <v>E-OVX + E</v>
          </cell>
          <cell r="C30">
            <v>0.60499999999999998</v>
          </cell>
          <cell r="D30" t="str">
            <v>—</v>
          </cell>
          <cell r="E30">
            <v>0.60499999999999998</v>
          </cell>
          <cell r="F30" t="str">
            <v>—</v>
          </cell>
          <cell r="G30">
            <v>4.9000000000000002E-2</v>
          </cell>
          <cell r="H30" t="str">
            <v>—</v>
          </cell>
          <cell r="I30">
            <v>4.9000000000000002E-2</v>
          </cell>
          <cell r="J30" t="str">
            <v>—</v>
          </cell>
          <cell r="K30">
            <v>0.55599999999999994</v>
          </cell>
          <cell r="L30">
            <v>0.52649999999999997</v>
          </cell>
          <cell r="M30">
            <v>55.625990491283659</v>
          </cell>
          <cell r="N30">
            <v>147.2287161299129</v>
          </cell>
          <cell r="O30">
            <v>235.56594580786066</v>
          </cell>
        </row>
        <row r="31">
          <cell r="A31">
            <v>49</v>
          </cell>
          <cell r="B31" t="str">
            <v>E-OVX + E</v>
          </cell>
          <cell r="C31">
            <v>0.623</v>
          </cell>
          <cell r="D31">
            <v>0.628</v>
          </cell>
          <cell r="E31">
            <v>0.62549999999999994</v>
          </cell>
          <cell r="F31">
            <v>3.5355339059327407E-3</v>
          </cell>
          <cell r="G31">
            <v>4.8000000000000001E-2</v>
          </cell>
          <cell r="H31">
            <v>4.7E-2</v>
          </cell>
          <cell r="I31">
            <v>4.7500000000000001E-2</v>
          </cell>
          <cell r="J31">
            <v>7.0710678118654816E-4</v>
          </cell>
          <cell r="K31">
            <v>0.57799999999999996</v>
          </cell>
          <cell r="L31">
            <v>0.54849999999999999</v>
          </cell>
          <cell r="M31">
            <v>57.950343370311664</v>
          </cell>
          <cell r="N31">
            <v>133.80433708549873</v>
          </cell>
          <cell r="O31">
            <v>214.08693933679797</v>
          </cell>
        </row>
        <row r="32">
          <cell r="A32">
            <v>54</v>
          </cell>
          <cell r="B32" t="str">
            <v>L-OVX + E</v>
          </cell>
          <cell r="C32">
            <v>0.436</v>
          </cell>
          <cell r="D32" t="str">
            <v>—</v>
          </cell>
          <cell r="E32">
            <v>0.436</v>
          </cell>
          <cell r="F32" t="str">
            <v>—</v>
          </cell>
          <cell r="G32">
            <v>4.5999999999999999E-2</v>
          </cell>
          <cell r="H32" t="str">
            <v>—</v>
          </cell>
          <cell r="I32">
            <v>4.5999999999999999E-2</v>
          </cell>
          <cell r="J32" t="str">
            <v>—</v>
          </cell>
          <cell r="K32">
            <v>0.39</v>
          </cell>
          <cell r="L32">
            <v>0.36049999999999999</v>
          </cell>
          <cell r="M32">
            <v>38.087691494981506</v>
          </cell>
          <cell r="N32">
            <v>298.95973596192607</v>
          </cell>
          <cell r="O32">
            <v>478.33557753908173</v>
          </cell>
        </row>
        <row r="33">
          <cell r="A33">
            <v>55</v>
          </cell>
          <cell r="B33" t="str">
            <v>E-OVX + V</v>
          </cell>
          <cell r="C33">
            <v>0.73099999999999998</v>
          </cell>
          <cell r="D33" t="str">
            <v>—</v>
          </cell>
          <cell r="E33">
            <v>0.73099999999999998</v>
          </cell>
          <cell r="F33" t="str">
            <v>—</v>
          </cell>
          <cell r="G33">
            <v>4.9000000000000002E-2</v>
          </cell>
          <cell r="H33" t="str">
            <v>—</v>
          </cell>
          <cell r="I33">
            <v>4.9000000000000002E-2</v>
          </cell>
          <cell r="J33" t="str">
            <v>—</v>
          </cell>
          <cell r="K33">
            <v>0.68199999999999994</v>
          </cell>
          <cell r="L33">
            <v>0.65249999999999997</v>
          </cell>
          <cell r="M33">
            <v>68.938193343898561</v>
          </cell>
          <cell r="N33">
            <v>82.005907166483723</v>
          </cell>
          <cell r="O33">
            <v>131.20945146637396</v>
          </cell>
        </row>
        <row r="34">
          <cell r="A34">
            <v>60</v>
          </cell>
          <cell r="B34" t="str">
            <v>E-OVX + V</v>
          </cell>
          <cell r="C34">
            <v>0.64200000000000002</v>
          </cell>
          <cell r="D34" t="str">
            <v>—</v>
          </cell>
          <cell r="E34">
            <v>0.64200000000000002</v>
          </cell>
          <cell r="F34" t="str">
            <v>—</v>
          </cell>
          <cell r="G34">
            <v>4.5999999999999999E-2</v>
          </cell>
          <cell r="H34" t="str">
            <v>—</v>
          </cell>
          <cell r="I34">
            <v>4.5999999999999999E-2</v>
          </cell>
          <cell r="J34" t="str">
            <v>—</v>
          </cell>
          <cell r="K34">
            <v>0.59599999999999997</v>
          </cell>
          <cell r="L34">
            <v>0.5665</v>
          </cell>
          <cell r="M34">
            <v>59.852086634970938</v>
          </cell>
          <cell r="N34">
            <v>123.55986179911982</v>
          </cell>
          <cell r="O34">
            <v>197.69577887859171</v>
          </cell>
        </row>
        <row r="35">
          <cell r="A35">
            <v>62</v>
          </cell>
          <cell r="B35" t="str">
            <v>Aged Sham + V</v>
          </cell>
          <cell r="C35">
            <v>0.66700000000000004</v>
          </cell>
          <cell r="D35" t="str">
            <v>—</v>
          </cell>
          <cell r="E35">
            <v>0.66700000000000004</v>
          </cell>
          <cell r="F35" t="str">
            <v>—</v>
          </cell>
          <cell r="G35">
            <v>4.7E-2</v>
          </cell>
          <cell r="H35" t="str">
            <v>—</v>
          </cell>
          <cell r="I35">
            <v>4.7E-2</v>
          </cell>
          <cell r="J35" t="str">
            <v>—</v>
          </cell>
          <cell r="K35">
            <v>0.62</v>
          </cell>
          <cell r="L35">
            <v>0.59050000000000002</v>
          </cell>
          <cell r="M35">
            <v>62.387744321183305</v>
          </cell>
          <cell r="N35">
            <v>110.82229371014824</v>
          </cell>
          <cell r="O35">
            <v>177.31566993623721</v>
          </cell>
        </row>
        <row r="36">
          <cell r="A36">
            <v>67</v>
          </cell>
          <cell r="B36" t="str">
            <v>Young Sham + V</v>
          </cell>
          <cell r="C36">
            <v>0.54100000000000004</v>
          </cell>
          <cell r="D36" t="str">
            <v>—</v>
          </cell>
          <cell r="E36">
            <v>0.54100000000000004</v>
          </cell>
          <cell r="F36" t="str">
            <v>—</v>
          </cell>
          <cell r="G36">
            <v>4.4999999999999998E-2</v>
          </cell>
          <cell r="H36" t="str">
            <v>—</v>
          </cell>
          <cell r="I36">
            <v>4.4999999999999998E-2</v>
          </cell>
          <cell r="J36" t="str">
            <v>—</v>
          </cell>
          <cell r="K36">
            <v>0.49600000000000005</v>
          </cell>
          <cell r="L36">
            <v>0.46650000000000003</v>
          </cell>
          <cell r="M36">
            <v>49.286846275752772</v>
          </cell>
          <cell r="N36">
            <v>189.9800695411179</v>
          </cell>
          <cell r="O36">
            <v>303.96811126578865</v>
          </cell>
        </row>
        <row r="37">
          <cell r="A37">
            <v>73</v>
          </cell>
          <cell r="B37" t="str">
            <v>E-OVX + V</v>
          </cell>
          <cell r="C37">
            <v>0.41699999999999998</v>
          </cell>
          <cell r="D37" t="str">
            <v>—</v>
          </cell>
          <cell r="E37">
            <v>0.41699999999999998</v>
          </cell>
          <cell r="F37" t="str">
            <v>—</v>
          </cell>
          <cell r="G37">
            <v>4.5999999999999999E-2</v>
          </cell>
          <cell r="H37" t="str">
            <v>—</v>
          </cell>
          <cell r="I37">
            <v>4.5999999999999999E-2</v>
          </cell>
          <cell r="J37" t="str">
            <v>—</v>
          </cell>
          <cell r="K37">
            <v>0.371</v>
          </cell>
          <cell r="L37">
            <v>0.34149999999999997</v>
          </cell>
          <cell r="M37">
            <v>36.080295826730051</v>
          </cell>
          <cell r="N37">
            <v>325.46451689032597</v>
          </cell>
          <cell r="O37">
            <v>520.74322702452162</v>
          </cell>
        </row>
        <row r="38">
          <cell r="A38">
            <v>75</v>
          </cell>
          <cell r="B38" t="str">
            <v>E-OVX + E</v>
          </cell>
          <cell r="C38">
            <v>0.61699999999999999</v>
          </cell>
          <cell r="D38">
            <v>0.67200000000000004</v>
          </cell>
          <cell r="E38">
            <v>0.64450000000000007</v>
          </cell>
          <cell r="F38">
            <v>3.889087296526015E-2</v>
          </cell>
          <cell r="G38">
            <v>4.7E-2</v>
          </cell>
          <cell r="H38">
            <v>4.9000000000000002E-2</v>
          </cell>
          <cell r="I38">
            <v>4.8000000000000001E-2</v>
          </cell>
          <cell r="J38">
            <v>1.4142135623730963E-3</v>
          </cell>
          <cell r="K38">
            <v>0.59650000000000003</v>
          </cell>
          <cell r="L38">
            <v>0.56700000000000006</v>
          </cell>
          <cell r="M38">
            <v>59.904912836767032</v>
          </cell>
          <cell r="N38">
            <v>123.28410534845244</v>
          </cell>
          <cell r="O38">
            <v>197.25456855752392</v>
          </cell>
        </row>
        <row r="39">
          <cell r="A39">
            <v>76</v>
          </cell>
          <cell r="B39" t="str">
            <v>E-OVX + E</v>
          </cell>
          <cell r="C39">
            <v>0.56899999999999995</v>
          </cell>
          <cell r="D39" t="str">
            <v>—</v>
          </cell>
          <cell r="E39">
            <v>0.56899999999999995</v>
          </cell>
          <cell r="F39" t="str">
            <v>—</v>
          </cell>
          <cell r="G39">
            <v>4.8000000000000001E-2</v>
          </cell>
          <cell r="I39">
            <v>4.8000000000000001E-2</v>
          </cell>
          <cell r="J39" t="str">
            <v>—</v>
          </cell>
          <cell r="K39">
            <v>0.52099999999999991</v>
          </cell>
          <cell r="L39">
            <v>0.49149999999999988</v>
          </cell>
          <cell r="M39">
            <v>51.9281563655573</v>
          </cell>
          <cell r="N39">
            <v>170.94801134006727</v>
          </cell>
          <cell r="O39">
            <v>273.51681814410762</v>
          </cell>
        </row>
        <row r="40">
          <cell r="A40">
            <v>77</v>
          </cell>
          <cell r="B40" t="str">
            <v>E-OVX + V</v>
          </cell>
          <cell r="C40">
            <v>0.64400000000000002</v>
          </cell>
          <cell r="D40">
            <v>0.65300000000000002</v>
          </cell>
          <cell r="E40">
            <v>0.64850000000000008</v>
          </cell>
          <cell r="F40">
            <v>6.3639610306789338E-3</v>
          </cell>
          <cell r="G40">
            <v>4.8000000000000001E-2</v>
          </cell>
          <cell r="H40">
            <v>4.8000000000000001E-2</v>
          </cell>
          <cell r="I40">
            <v>4.8000000000000001E-2</v>
          </cell>
          <cell r="J40">
            <v>0</v>
          </cell>
          <cell r="K40">
            <v>0.60050000000000003</v>
          </cell>
          <cell r="L40">
            <v>0.57100000000000006</v>
          </cell>
          <cell r="M40">
            <v>60.327522451135764</v>
          </cell>
          <cell r="N40">
            <v>121.09452036361195</v>
          </cell>
          <cell r="O40">
            <v>193.75123258177913</v>
          </cell>
        </row>
        <row r="41">
          <cell r="A41">
            <v>79</v>
          </cell>
          <cell r="B41" t="str">
            <v>E-OVX + E</v>
          </cell>
          <cell r="C41">
            <v>0.48199999999999998</v>
          </cell>
          <cell r="D41" t="str">
            <v>—</v>
          </cell>
          <cell r="E41">
            <v>0.56899999999999995</v>
          </cell>
          <cell r="F41" t="str">
            <v>—</v>
          </cell>
          <cell r="G41">
            <v>4.5999999999999999E-2</v>
          </cell>
          <cell r="H41" t="str">
            <v>—</v>
          </cell>
          <cell r="I41">
            <v>4.5999999999999999E-2</v>
          </cell>
          <cell r="J41" t="str">
            <v>—</v>
          </cell>
          <cell r="K41">
            <v>0.52299999999999991</v>
          </cell>
          <cell r="L41">
            <v>0.49349999999999988</v>
          </cell>
          <cell r="M41">
            <v>52.139461172741662</v>
          </cell>
          <cell r="N41">
            <v>169.505722684977</v>
          </cell>
          <cell r="O41">
            <v>271.20915629596323</v>
          </cell>
        </row>
        <row r="42">
          <cell r="A42">
            <v>81</v>
          </cell>
          <cell r="B42" t="str">
            <v>E-OVX + V</v>
          </cell>
          <cell r="C42">
            <v>0.73699999999999999</v>
          </cell>
          <cell r="D42">
            <v>0.77700000000000002</v>
          </cell>
          <cell r="E42">
            <v>0.75700000000000001</v>
          </cell>
          <cell r="F42">
            <v>2.8284271247461926E-2</v>
          </cell>
          <cell r="G42">
            <v>0.05</v>
          </cell>
          <cell r="H42">
            <v>0.05</v>
          </cell>
          <cell r="I42">
            <v>0.05</v>
          </cell>
          <cell r="J42">
            <v>0</v>
          </cell>
          <cell r="K42">
            <v>0.70699999999999996</v>
          </cell>
          <cell r="L42">
            <v>0.67749999999999999</v>
          </cell>
          <cell r="M42">
            <v>71.57950343370311</v>
          </cell>
          <cell r="N42">
            <v>71.775427318686056</v>
          </cell>
          <cell r="O42">
            <v>114.84068370989769</v>
          </cell>
        </row>
        <row r="43">
          <cell r="A43">
            <v>82</v>
          </cell>
          <cell r="B43" t="str">
            <v>E-OVX + V</v>
          </cell>
          <cell r="C43">
            <v>0.42899999999999999</v>
          </cell>
          <cell r="D43" t="str">
            <v>—</v>
          </cell>
          <cell r="E43">
            <v>0.42899999999999999</v>
          </cell>
          <cell r="F43" t="str">
            <v>—</v>
          </cell>
          <cell r="G43">
            <v>4.4999999999999998E-2</v>
          </cell>
          <cell r="H43" t="str">
            <v>—</v>
          </cell>
          <cell r="I43">
            <v>4.4999999999999998E-2</v>
          </cell>
          <cell r="J43" t="str">
            <v>—</v>
          </cell>
          <cell r="K43">
            <v>0.38400000000000001</v>
          </cell>
          <cell r="L43">
            <v>0.35449999999999998</v>
          </cell>
          <cell r="M43">
            <v>37.453777073428412</v>
          </cell>
          <cell r="N43">
            <v>307.02807249002313</v>
          </cell>
          <cell r="O43">
            <v>491.24491598403705</v>
          </cell>
        </row>
        <row r="44">
          <cell r="A44">
            <v>83</v>
          </cell>
          <cell r="B44" t="str">
            <v>Young Sham + V</v>
          </cell>
          <cell r="C44">
            <v>0.72099999999999997</v>
          </cell>
          <cell r="D44">
            <v>0.73599999999999999</v>
          </cell>
          <cell r="E44">
            <v>0.72849999999999993</v>
          </cell>
          <cell r="F44">
            <v>1.0606601717798222E-2</v>
          </cell>
          <cell r="G44">
            <v>4.9000000000000002E-2</v>
          </cell>
          <cell r="H44">
            <v>0.05</v>
          </cell>
          <cell r="I44">
            <v>4.9500000000000002E-2</v>
          </cell>
          <cell r="J44">
            <v>7.0710678118654816E-4</v>
          </cell>
          <cell r="K44">
            <v>0.67899999999999994</v>
          </cell>
          <cell r="L44">
            <v>0.64949999999999997</v>
          </cell>
          <cell r="M44">
            <v>68.621236133122025</v>
          </cell>
          <cell r="N44">
            <v>83.282188009361903</v>
          </cell>
          <cell r="O44">
            <v>133.25150081497904</v>
          </cell>
        </row>
        <row r="45">
          <cell r="A45">
            <v>84</v>
          </cell>
          <cell r="B45" t="str">
            <v>Young Sham + V</v>
          </cell>
          <cell r="C45">
            <v>0.503</v>
          </cell>
          <cell r="D45" t="str">
            <v>—</v>
          </cell>
          <cell r="E45">
            <v>0.503</v>
          </cell>
          <cell r="F45" t="str">
            <v>—</v>
          </cell>
          <cell r="G45">
            <v>4.7E-2</v>
          </cell>
          <cell r="H45" t="str">
            <v>—</v>
          </cell>
          <cell r="I45">
            <v>4.7E-2</v>
          </cell>
          <cell r="J45" t="str">
            <v>—</v>
          </cell>
          <cell r="K45">
            <v>0.45600000000000002</v>
          </cell>
          <cell r="L45">
            <v>0.42649999999999999</v>
          </cell>
          <cell r="M45">
            <v>45.060750132065493</v>
          </cell>
          <cell r="N45">
            <v>224.90541463130378</v>
          </cell>
          <cell r="O45">
            <v>359.84866341008609</v>
          </cell>
        </row>
        <row r="46">
          <cell r="A46">
            <v>89</v>
          </cell>
          <cell r="B46" t="str">
            <v>L-OVX + V</v>
          </cell>
          <cell r="C46">
            <v>0.47699999999999998</v>
          </cell>
          <cell r="D46" t="str">
            <v>—</v>
          </cell>
          <cell r="E46">
            <v>0.47699999999999998</v>
          </cell>
          <cell r="F46" t="str">
            <v>—</v>
          </cell>
          <cell r="G46">
            <v>4.5999999999999999E-2</v>
          </cell>
          <cell r="H46" t="str">
            <v>—</v>
          </cell>
          <cell r="I46">
            <v>4.5999999999999999E-2</v>
          </cell>
          <cell r="J46" t="str">
            <v>—</v>
          </cell>
          <cell r="K46">
            <v>0.43099999999999999</v>
          </cell>
          <cell r="L46">
            <v>0.40149999999999997</v>
          </cell>
          <cell r="M46">
            <v>42.419440042260952</v>
          </cell>
          <cell r="N46">
            <v>250.15859749547633</v>
          </cell>
          <cell r="O46">
            <v>400.25375599276214</v>
          </cell>
        </row>
        <row r="47">
          <cell r="A47">
            <v>91</v>
          </cell>
          <cell r="B47" t="str">
            <v>L-OVX + E</v>
          </cell>
          <cell r="C47">
            <v>0.68100000000000005</v>
          </cell>
          <cell r="D47">
            <v>0.71699999999999997</v>
          </cell>
          <cell r="E47">
            <v>0.69900000000000007</v>
          </cell>
          <cell r="F47">
            <v>2.5455844122715655E-2</v>
          </cell>
          <cell r="G47">
            <v>4.8000000000000001E-2</v>
          </cell>
          <cell r="H47">
            <v>4.9000000000000002E-2</v>
          </cell>
          <cell r="I47">
            <v>4.8500000000000001E-2</v>
          </cell>
          <cell r="J47">
            <v>7.0710678118654816E-4</v>
          </cell>
          <cell r="K47">
            <v>0.65050000000000008</v>
          </cell>
          <cell r="L47">
            <v>0.62100000000000011</v>
          </cell>
          <cell r="M47">
            <v>65.610142630744846</v>
          </cell>
          <cell r="N47">
            <v>95.975513923586263</v>
          </cell>
          <cell r="O47">
            <v>153.56082227773803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0C5D-1FEE-BF4A-8421-B01A172ACF5B}">
  <dimension ref="A1:M47"/>
  <sheetViews>
    <sheetView workbookViewId="0">
      <selection activeCell="A3" sqref="A3:XFD3"/>
    </sheetView>
  </sheetViews>
  <sheetFormatPr baseColWidth="10" defaultRowHeight="16" x14ac:dyDescent="0.2"/>
  <cols>
    <col min="1" max="1" width="3.1640625" style="4" bestFit="1" customWidth="1"/>
    <col min="2" max="2" width="14.5" style="4" bestFit="1" customWidth="1"/>
    <col min="3" max="3" width="7.83203125" style="4" bestFit="1" customWidth="1"/>
    <col min="4" max="4" width="15.1640625" style="4" bestFit="1" customWidth="1"/>
    <col min="5" max="5" width="10.33203125" style="4" bestFit="1" customWidth="1"/>
    <col min="6" max="6" width="9.1640625" style="4" bestFit="1" customWidth="1"/>
    <col min="7" max="7" width="84.1640625" style="4" bestFit="1" customWidth="1"/>
    <col min="8" max="8" width="10.83203125" style="4"/>
    <col min="9" max="9" width="19.6640625" style="4" bestFit="1" customWidth="1"/>
    <col min="10" max="10" width="14.6640625" style="4" bestFit="1" customWidth="1"/>
    <col min="11" max="12" width="13.6640625" style="4" bestFit="1" customWidth="1"/>
    <col min="13" max="13" width="14.6640625" style="4" bestFit="1" customWidth="1"/>
    <col min="14" max="16384" width="10.83203125" style="4"/>
  </cols>
  <sheetData>
    <row r="1" spans="1:13" ht="16" customHeight="1" x14ac:dyDescent="0.2">
      <c r="A1" s="3" t="s">
        <v>0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I1" s="15" t="s">
        <v>62</v>
      </c>
      <c r="J1" s="15"/>
      <c r="K1" s="15"/>
      <c r="L1" s="15"/>
      <c r="M1" s="15"/>
    </row>
    <row r="2" spans="1:13" x14ac:dyDescent="0.2">
      <c r="A2" s="3">
        <v>4</v>
      </c>
      <c r="B2" s="3" t="str">
        <f>VLOOKUP(A2,'[1]Escape Latency'!A:B, 2, FALSE)</f>
        <v>L-OVX + V</v>
      </c>
      <c r="C2" s="3" t="str">
        <f>VLOOKUP($A2,'[2]Vet Information'!$A$4:$H$96, 4)</f>
        <v>KS</v>
      </c>
      <c r="D2" s="3" t="str">
        <f>VLOOKUP($A2,'[2]Vet Information'!$A$4:$H$96, 5)</f>
        <v>–</v>
      </c>
      <c r="E2" s="3" t="str">
        <f>VLOOKUP($A2,'[2]Vet Information'!$A$4:$H$96, 7)</f>
        <v>Yes</v>
      </c>
      <c r="F2" s="3" t="s">
        <v>63</v>
      </c>
      <c r="G2" s="3" t="s">
        <v>64</v>
      </c>
      <c r="I2" s="3" t="s">
        <v>65</v>
      </c>
      <c r="J2" s="3" t="s">
        <v>66</v>
      </c>
      <c r="K2" s="3" t="s">
        <v>67</v>
      </c>
      <c r="L2" s="3" t="s">
        <v>68</v>
      </c>
      <c r="M2" s="3" t="s">
        <v>69</v>
      </c>
    </row>
    <row r="3" spans="1:13" x14ac:dyDescent="0.2">
      <c r="A3" s="3">
        <v>8</v>
      </c>
      <c r="B3" s="3" t="str">
        <f>VLOOKUP(A3,'[1]Escape Latency'!A:B, 2, FALSE)</f>
        <v>Aged Sham + V</v>
      </c>
      <c r="C3" s="3" t="str">
        <f>VLOOKUP($A3,'[2]Vet Information'!$A$4:$H$96, 4)</f>
        <v>KS</v>
      </c>
      <c r="D3" s="3" t="str">
        <f>VLOOKUP($A3,'[2]Vet Information'!$A$4:$H$96, 5)</f>
        <v>–</v>
      </c>
      <c r="E3" s="3" t="s">
        <v>63</v>
      </c>
      <c r="F3" s="3" t="s">
        <v>63</v>
      </c>
      <c r="G3" s="3"/>
      <c r="I3" s="3" t="s">
        <v>70</v>
      </c>
      <c r="J3" s="3" t="s">
        <v>71</v>
      </c>
      <c r="K3" s="3" t="s">
        <v>72</v>
      </c>
      <c r="L3" s="3" t="s">
        <v>72</v>
      </c>
      <c r="M3" s="3" t="s">
        <v>73</v>
      </c>
    </row>
    <row r="4" spans="1:13" x14ac:dyDescent="0.2">
      <c r="A4" s="3">
        <v>9</v>
      </c>
      <c r="B4" s="3" t="str">
        <f>VLOOKUP(A4,'[1]Escape Latency'!A:B, 2, FALSE)</f>
        <v>E-OVX + V</v>
      </c>
      <c r="C4" s="3" t="str">
        <f>VLOOKUP($A4,'[2]Vet Information'!$A$4:$H$96, 4)</f>
        <v>JSD</v>
      </c>
      <c r="D4" s="3" t="str">
        <f>VLOOKUP($A4,'[2]Vet Information'!$A$4:$H$96, 5)</f>
        <v>RC</v>
      </c>
      <c r="E4" s="3" t="s">
        <v>63</v>
      </c>
      <c r="F4" s="3" t="s">
        <v>63</v>
      </c>
      <c r="G4" s="3"/>
      <c r="I4" s="3" t="s">
        <v>74</v>
      </c>
      <c r="J4" s="3" t="s">
        <v>75</v>
      </c>
      <c r="K4" s="3" t="s">
        <v>76</v>
      </c>
      <c r="L4" s="3" t="s">
        <v>77</v>
      </c>
      <c r="M4" s="3" t="s">
        <v>78</v>
      </c>
    </row>
    <row r="5" spans="1:13" x14ac:dyDescent="0.2">
      <c r="A5" s="3">
        <v>11</v>
      </c>
      <c r="B5" s="3" t="str">
        <f>VLOOKUP(A5,'[1]Escape Latency'!A:B, 2, FALSE)</f>
        <v>Young Sham + V</v>
      </c>
      <c r="C5" s="3" t="str">
        <f>VLOOKUP($A5,'[2]Vet Information'!$A$4:$H$96, 4)</f>
        <v>JSD</v>
      </c>
      <c r="D5" s="3" t="str">
        <f>VLOOKUP($A5,'[2]Vet Information'!$A$4:$H$96, 5)</f>
        <v>–</v>
      </c>
      <c r="E5" s="3" t="s">
        <v>63</v>
      </c>
      <c r="F5" s="3" t="str">
        <f>VLOOKUP($A5,'[2]Vet Information'!$A$4:$H$96, 8)</f>
        <v>Yes</v>
      </c>
      <c r="G5" s="3"/>
      <c r="I5" s="3" t="s">
        <v>79</v>
      </c>
      <c r="J5" s="3" t="s">
        <v>80</v>
      </c>
      <c r="K5" s="3" t="s">
        <v>81</v>
      </c>
      <c r="L5" s="3" t="s">
        <v>82</v>
      </c>
      <c r="M5" s="3" t="s">
        <v>83</v>
      </c>
    </row>
    <row r="6" spans="1:13" x14ac:dyDescent="0.2">
      <c r="A6" s="3">
        <v>12</v>
      </c>
      <c r="B6" s="3" t="str">
        <f>VLOOKUP(A6,'[1]Escape Latency'!A:B, 2, FALSE)</f>
        <v>Young Sham + V</v>
      </c>
      <c r="C6" s="3" t="str">
        <f>VLOOKUP($A6,'[2]Vet Information'!$A$4:$H$96, 4)</f>
        <v>JSD</v>
      </c>
      <c r="D6" s="3" t="str">
        <f>VLOOKUP($A6,'[2]Vet Information'!$A$4:$H$96, 5)</f>
        <v>–</v>
      </c>
      <c r="E6" s="3" t="s">
        <v>63</v>
      </c>
      <c r="F6" s="3" t="s">
        <v>63</v>
      </c>
      <c r="G6" s="3"/>
    </row>
    <row r="7" spans="1:13" x14ac:dyDescent="0.2">
      <c r="A7" s="3">
        <v>13</v>
      </c>
      <c r="B7" s="3" t="str">
        <f>VLOOKUP(A7,'[1]Escape Latency'!A:B, 2, FALSE)</f>
        <v>L-OVX + V</v>
      </c>
      <c r="C7" s="3" t="str">
        <f>VLOOKUP($A7,'[2]Vet Information'!$A$4:$H$96, 4)</f>
        <v>KS</v>
      </c>
      <c r="D7" s="3" t="str">
        <f>VLOOKUP($A7,'[2]Vet Information'!$A$4:$H$96, 5)</f>
        <v>–</v>
      </c>
      <c r="E7" s="3" t="s">
        <v>63</v>
      </c>
      <c r="F7" s="3" t="s">
        <v>63</v>
      </c>
      <c r="G7" s="3"/>
      <c r="I7" s="15" t="s">
        <v>84</v>
      </c>
      <c r="J7" s="15"/>
      <c r="K7" s="15"/>
      <c r="L7" s="15"/>
      <c r="M7" s="15"/>
    </row>
    <row r="8" spans="1:13" x14ac:dyDescent="0.2">
      <c r="A8" s="3">
        <v>14</v>
      </c>
      <c r="B8" s="3" t="str">
        <f>VLOOKUP(A8,'[1]Escape Latency'!A:B, 2, FALSE)</f>
        <v>L-OVX + V</v>
      </c>
      <c r="C8" s="3" t="str">
        <f>VLOOKUP($A8,'[2]Vet Information'!$A$4:$H$96, 4)</f>
        <v>JSD</v>
      </c>
      <c r="D8" s="3" t="str">
        <f>VLOOKUP($A8,'[2]Vet Information'!$A$4:$H$96, 5)</f>
        <v>–</v>
      </c>
      <c r="E8" s="3" t="str">
        <f>VLOOKUP($A8,'[2]Vet Information'!$A$4:$H$96, 7)</f>
        <v>Yes</v>
      </c>
      <c r="F8" s="3" t="str">
        <f>VLOOKUP($A8,'[2]Vet Information'!$A$4:$H$96, 8)</f>
        <v>Yes</v>
      </c>
      <c r="G8" s="3" t="s">
        <v>64</v>
      </c>
      <c r="I8" s="3" t="s">
        <v>65</v>
      </c>
      <c r="J8" s="3" t="s">
        <v>66</v>
      </c>
      <c r="K8" s="3" t="s">
        <v>67</v>
      </c>
      <c r="L8" s="3" t="s">
        <v>68</v>
      </c>
      <c r="M8" s="3" t="s">
        <v>69</v>
      </c>
    </row>
    <row r="9" spans="1:13" x14ac:dyDescent="0.2">
      <c r="A9" s="3">
        <v>15</v>
      </c>
      <c r="B9" s="3" t="str">
        <f>VLOOKUP(A9,'[1]Escape Latency'!A:B, 2, FALSE)</f>
        <v>Aged Sham + V</v>
      </c>
      <c r="C9" s="3" t="str">
        <f>VLOOKUP($A9,'[2]Vet Information'!$A$4:$H$96, 4)</f>
        <v>JSD</v>
      </c>
      <c r="D9" s="3" t="str">
        <f>VLOOKUP($A9,'[2]Vet Information'!$A$4:$H$96, 5)</f>
        <v>–</v>
      </c>
      <c r="E9" s="3" t="s">
        <v>63</v>
      </c>
      <c r="F9" s="3" t="s">
        <v>63</v>
      </c>
      <c r="G9" s="3"/>
      <c r="I9" s="3" t="s">
        <v>70</v>
      </c>
      <c r="J9" s="3" t="s">
        <v>85</v>
      </c>
      <c r="K9" s="3" t="s">
        <v>86</v>
      </c>
      <c r="L9" s="3" t="s">
        <v>87</v>
      </c>
      <c r="M9" s="3" t="s">
        <v>87</v>
      </c>
    </row>
    <row r="10" spans="1:13" x14ac:dyDescent="0.2">
      <c r="A10" s="3">
        <v>16</v>
      </c>
      <c r="B10" s="3" t="str">
        <f>VLOOKUP(A10,'[1]Escape Latency'!A:B, 2, FALSE)</f>
        <v>Aged Sham + V</v>
      </c>
      <c r="C10" s="3" t="str">
        <f>VLOOKUP($A10,'[2]Vet Information'!$A$4:$H$96, 4)</f>
        <v>JSD</v>
      </c>
      <c r="D10" s="3" t="str">
        <f>VLOOKUP($A10,'[2]Vet Information'!$A$4:$H$96, 5)</f>
        <v>–</v>
      </c>
      <c r="E10" s="3" t="s">
        <v>63</v>
      </c>
      <c r="F10" s="3" t="s">
        <v>63</v>
      </c>
      <c r="G10" s="3" t="s">
        <v>64</v>
      </c>
    </row>
    <row r="11" spans="1:13" x14ac:dyDescent="0.2">
      <c r="A11" s="3">
        <v>19</v>
      </c>
      <c r="B11" s="3" t="str">
        <f>VLOOKUP(A11,'[1]Escape Latency'!A:B, 2, FALSE)</f>
        <v>E-OVX + E</v>
      </c>
      <c r="C11" s="3" t="str">
        <f>VLOOKUP($A11,'[2]Vet Information'!$A$4:$H$96, 4)</f>
        <v>JSD</v>
      </c>
      <c r="D11" s="3" t="str">
        <f>VLOOKUP($A11,'[2]Vet Information'!$A$4:$H$96, 5)</f>
        <v>RC</v>
      </c>
      <c r="E11" s="3" t="str">
        <f>VLOOKUP($A11,'[2]Vet Information'!$A$4:$H$96, 7)</f>
        <v>Yes</v>
      </c>
      <c r="F11" s="3" t="s">
        <v>63</v>
      </c>
      <c r="G11" s="3" t="s">
        <v>88</v>
      </c>
      <c r="I11" s="15" t="s">
        <v>89</v>
      </c>
      <c r="J11" s="15"/>
      <c r="K11" s="15"/>
      <c r="L11" s="15"/>
      <c r="M11" s="15"/>
    </row>
    <row r="12" spans="1:13" x14ac:dyDescent="0.2">
      <c r="A12" s="3">
        <v>20</v>
      </c>
      <c r="B12" s="3" t="str">
        <f>VLOOKUP(A12,'[1]Escape Latency'!A:B, 2, FALSE)</f>
        <v>E-OVX + E</v>
      </c>
      <c r="C12" s="3" t="str">
        <f>VLOOKUP($A12,'[2]Vet Information'!$A$4:$H$96, 4)</f>
        <v>KS</v>
      </c>
      <c r="D12" s="3" t="str">
        <f>VLOOKUP($A12,'[2]Vet Information'!$A$4:$H$96, 5)</f>
        <v>JSD</v>
      </c>
      <c r="E12" s="3" t="str">
        <f>VLOOKUP($A12,'[2]Vet Information'!$A$4:$H$96, 7)</f>
        <v>Yes</v>
      </c>
      <c r="F12" s="3" t="s">
        <v>63</v>
      </c>
      <c r="G12" s="3"/>
      <c r="I12" s="3" t="s">
        <v>65</v>
      </c>
      <c r="J12" s="3" t="s">
        <v>66</v>
      </c>
      <c r="K12" s="3" t="s">
        <v>67</v>
      </c>
      <c r="L12" s="3" t="s">
        <v>68</v>
      </c>
      <c r="M12" s="3" t="s">
        <v>69</v>
      </c>
    </row>
    <row r="13" spans="1:13" x14ac:dyDescent="0.2">
      <c r="A13" s="3">
        <v>21</v>
      </c>
      <c r="B13" s="3" t="str">
        <f>VLOOKUP(A13,'[1]Escape Latency'!A:B, 2, FALSE)</f>
        <v>E-OVX + V</v>
      </c>
      <c r="C13" s="3" t="str">
        <f>VLOOKUP($A13,'[2]Vet Information'!$A$4:$H$96, 4)</f>
        <v>JSD</v>
      </c>
      <c r="D13" s="3" t="str">
        <f>VLOOKUP($A13,'[2]Vet Information'!$A$4:$H$96, 5)</f>
        <v>JSD</v>
      </c>
      <c r="E13" s="3" t="str">
        <f>VLOOKUP($A13,'[2]Vet Information'!$A$4:$H$96, 7)</f>
        <v>Yes</v>
      </c>
      <c r="F13" s="3" t="str">
        <f>VLOOKUP($A13,'[2]Vet Information'!$A$4:$H$96, 8)</f>
        <v>Yes</v>
      </c>
      <c r="G13" s="3" t="s">
        <v>90</v>
      </c>
      <c r="I13" s="3" t="s">
        <v>70</v>
      </c>
      <c r="J13" s="16" t="s">
        <v>91</v>
      </c>
      <c r="K13" s="16" t="s">
        <v>92</v>
      </c>
      <c r="L13" s="16" t="s">
        <v>93</v>
      </c>
      <c r="M13" s="16" t="s">
        <v>94</v>
      </c>
    </row>
    <row r="14" spans="1:13" x14ac:dyDescent="0.2">
      <c r="A14" s="3">
        <v>22</v>
      </c>
      <c r="B14" s="3" t="str">
        <f>VLOOKUP(A14,'[1]Escape Latency'!A:B, 2, FALSE)</f>
        <v>E-OVX + V</v>
      </c>
      <c r="C14" s="3" t="str">
        <f>VLOOKUP($A14,'[2]Vet Information'!$A$4:$H$96, 4)</f>
        <v>KS</v>
      </c>
      <c r="D14" s="3" t="str">
        <f>VLOOKUP($A14,'[2]Vet Information'!$A$4:$H$96, 5)</f>
        <v>KS</v>
      </c>
      <c r="E14" s="3" t="s">
        <v>63</v>
      </c>
      <c r="F14" s="3" t="str">
        <f>VLOOKUP($A14,'[2]Vet Information'!$A$4:$H$96, 8)</f>
        <v>Yes</v>
      </c>
      <c r="G14" s="3" t="s">
        <v>88</v>
      </c>
      <c r="I14" s="3" t="s">
        <v>95</v>
      </c>
      <c r="J14" s="17"/>
      <c r="K14" s="17"/>
      <c r="L14" s="17"/>
      <c r="M14" s="17"/>
    </row>
    <row r="15" spans="1:13" x14ac:dyDescent="0.2">
      <c r="A15" s="3">
        <v>24</v>
      </c>
      <c r="B15" s="3" t="str">
        <f>VLOOKUP(A15,'[1]Escape Latency'!A:B, 2, FALSE)</f>
        <v>L-OVX + E</v>
      </c>
      <c r="C15" s="3" t="str">
        <f>VLOOKUP($A15,'[2]Vet Information'!$A$4:$H$96, 4)</f>
        <v>KS</v>
      </c>
      <c r="D15" s="3" t="str">
        <f>VLOOKUP($A15,'[2]Vet Information'!$A$4:$H$96, 5)</f>
        <v>–</v>
      </c>
      <c r="E15" s="3" t="s">
        <v>63</v>
      </c>
      <c r="F15" s="3" t="s">
        <v>63</v>
      </c>
      <c r="G15" s="3" t="s">
        <v>64</v>
      </c>
      <c r="I15" s="3" t="s">
        <v>79</v>
      </c>
      <c r="J15" s="18"/>
      <c r="K15" s="18"/>
      <c r="L15" s="18"/>
      <c r="M15" s="18"/>
    </row>
    <row r="16" spans="1:13" x14ac:dyDescent="0.2">
      <c r="A16" s="3">
        <v>26</v>
      </c>
      <c r="B16" s="3" t="str">
        <f>VLOOKUP(A16,'[1]Escape Latency'!A:B, 2, FALSE)</f>
        <v>L-OVX + E</v>
      </c>
      <c r="C16" s="3" t="str">
        <f>VLOOKUP($A16,'[2]Vet Information'!$A$4:$H$96, 4)</f>
        <v>LKF</v>
      </c>
      <c r="D16" s="3" t="str">
        <f>VLOOKUP($A16,'[2]Vet Information'!$A$4:$H$96, 5)</f>
        <v>–</v>
      </c>
      <c r="E16" s="3" t="s">
        <v>63</v>
      </c>
      <c r="F16" s="3" t="s">
        <v>63</v>
      </c>
      <c r="G16" s="3" t="s">
        <v>105</v>
      </c>
    </row>
    <row r="17" spans="1:7" x14ac:dyDescent="0.2">
      <c r="A17" s="3">
        <v>27</v>
      </c>
      <c r="B17" s="3" t="str">
        <f>VLOOKUP(A17,'[1]Escape Latency'!A:B, 2, FALSE)</f>
        <v>Aged Sham + V</v>
      </c>
      <c r="C17" s="3" t="str">
        <f>VLOOKUP($A17,'[2]Vet Information'!$A$4:$H$96, 4)</f>
        <v>LKF</v>
      </c>
      <c r="D17" s="3" t="str">
        <f>VLOOKUP($A17,'[2]Vet Information'!$A$4:$H$96, 5)</f>
        <v>–</v>
      </c>
      <c r="E17" s="3" t="s">
        <v>63</v>
      </c>
      <c r="F17" s="3" t="s">
        <v>63</v>
      </c>
      <c r="G17" s="3"/>
    </row>
    <row r="18" spans="1:7" x14ac:dyDescent="0.2">
      <c r="A18" s="3">
        <v>32</v>
      </c>
      <c r="B18" s="3" t="str">
        <f>VLOOKUP(A18,'[1]Escape Latency'!A:B, 2, FALSE)</f>
        <v>E-OVX + V</v>
      </c>
      <c r="C18" s="3" t="str">
        <f>VLOOKUP($A18,'[2]Vet Information'!$A$4:$H$96, 4)</f>
        <v>KS</v>
      </c>
      <c r="D18" s="3" t="str">
        <f>VLOOKUP($A18,'[2]Vet Information'!$A$4:$H$96, 5)</f>
        <v>LKF</v>
      </c>
      <c r="E18" s="3" t="s">
        <v>63</v>
      </c>
      <c r="F18" s="3" t="s">
        <v>63</v>
      </c>
      <c r="G18" s="3"/>
    </row>
    <row r="19" spans="1:7" x14ac:dyDescent="0.2">
      <c r="A19" s="3">
        <v>35</v>
      </c>
      <c r="B19" s="3" t="str">
        <f>VLOOKUP(A19,'[1]Escape Latency'!A:B, 2, FALSE)</f>
        <v>L-OVX + V</v>
      </c>
      <c r="C19" s="3" t="str">
        <f>VLOOKUP($A19,'[2]Vet Information'!$A$4:$H$96, 4)</f>
        <v>LKF</v>
      </c>
      <c r="D19" s="3" t="str">
        <f>VLOOKUP($A19,'[2]Vet Information'!$A$4:$H$96, 5)</f>
        <v>–</v>
      </c>
      <c r="E19" s="3" t="s">
        <v>63</v>
      </c>
      <c r="F19" s="3" t="str">
        <f>VLOOKUP($A19,'[2]Vet Information'!$A$4:$H$96, 8)</f>
        <v>Yes</v>
      </c>
      <c r="G19" s="3"/>
    </row>
    <row r="20" spans="1:7" x14ac:dyDescent="0.2">
      <c r="A20" s="3">
        <v>36</v>
      </c>
      <c r="B20" s="3" t="str">
        <f>VLOOKUP(A20,'[1]Escape Latency'!A:B, 2, FALSE)</f>
        <v>L-OVX + V</v>
      </c>
      <c r="C20" s="3" t="str">
        <f>VLOOKUP($A20,'[2]Vet Information'!$A$4:$H$96, 4)</f>
        <v>LKF</v>
      </c>
      <c r="D20" s="3" t="str">
        <f>VLOOKUP($A20,'[2]Vet Information'!$A$4:$H$96, 5)</f>
        <v>–</v>
      </c>
      <c r="E20" s="3" t="s">
        <v>63</v>
      </c>
      <c r="F20" s="3" t="s">
        <v>63</v>
      </c>
      <c r="G20" s="3" t="s">
        <v>64</v>
      </c>
    </row>
    <row r="21" spans="1:7" x14ac:dyDescent="0.2">
      <c r="A21" s="3">
        <v>39</v>
      </c>
      <c r="B21" s="3" t="str">
        <f>VLOOKUP(A21,'[1]Escape Latency'!A:B, 2, FALSE)</f>
        <v>Young Sham + V</v>
      </c>
      <c r="C21" s="3" t="str">
        <f>VLOOKUP($A21,'[2]Vet Information'!$A$4:$H$96, 4)</f>
        <v>LKF</v>
      </c>
      <c r="D21" s="3" t="str">
        <f>VLOOKUP($A21,'[2]Vet Information'!$A$4:$H$96, 5)</f>
        <v>–</v>
      </c>
      <c r="E21" s="3" t="s">
        <v>63</v>
      </c>
      <c r="F21" s="3" t="s">
        <v>63</v>
      </c>
      <c r="G21" s="3"/>
    </row>
    <row r="22" spans="1:7" x14ac:dyDescent="0.2">
      <c r="A22" s="3">
        <v>41</v>
      </c>
      <c r="B22" s="3" t="str">
        <f>VLOOKUP(A22,'[1]Escape Latency'!A:B, 2, FALSE)</f>
        <v>Aged Sham + V</v>
      </c>
      <c r="C22" s="3" t="str">
        <f>VLOOKUP($A22,'[2]Vet Information'!$A$4:$H$96, 4)</f>
        <v>LKF</v>
      </c>
      <c r="D22" s="3" t="str">
        <f>VLOOKUP($A22,'[2]Vet Information'!$A$4:$H$96, 5)</f>
        <v>–</v>
      </c>
      <c r="E22" s="3" t="s">
        <v>63</v>
      </c>
      <c r="F22" s="3" t="s">
        <v>63</v>
      </c>
      <c r="G22" s="3" t="s">
        <v>96</v>
      </c>
    </row>
    <row r="23" spans="1:7" x14ac:dyDescent="0.2">
      <c r="A23" s="3">
        <v>47</v>
      </c>
      <c r="B23" s="3" t="str">
        <f>VLOOKUP(A23,'[1]Escape Latency'!A:B, 2, FALSE)</f>
        <v>E-OVX + E</v>
      </c>
      <c r="C23" s="3" t="str">
        <f>VLOOKUP($A23,'[2]Vet Information'!$A$4:$H$96, 4)</f>
        <v>KS</v>
      </c>
      <c r="D23" s="3" t="str">
        <f>VLOOKUP($A23,'[2]Vet Information'!$A$4:$H$96, 5)</f>
        <v>LKF</v>
      </c>
      <c r="E23" s="3" t="s">
        <v>63</v>
      </c>
      <c r="F23" s="3" t="str">
        <f>VLOOKUP($A23,'[2]Vet Information'!$A$4:$H$96, 8)</f>
        <v>Yes</v>
      </c>
      <c r="G23" s="3" t="s">
        <v>97</v>
      </c>
    </row>
    <row r="24" spans="1:7" x14ac:dyDescent="0.2">
      <c r="A24" s="3">
        <v>48</v>
      </c>
      <c r="B24" s="3" t="str">
        <f>VLOOKUP(A24,'[1]Escape Latency'!A:B, 2, FALSE)</f>
        <v>E-OVX + E</v>
      </c>
      <c r="C24" s="3" t="str">
        <f>VLOOKUP($A24,'[2]Vet Information'!$A$4:$H$96, 4)</f>
        <v>JSD</v>
      </c>
      <c r="D24" s="3" t="str">
        <f>VLOOKUP($A24,'[2]Vet Information'!$A$4:$H$96, 5)</f>
        <v>LMI</v>
      </c>
      <c r="E24" s="3" t="s">
        <v>63</v>
      </c>
      <c r="F24" s="3" t="s">
        <v>98</v>
      </c>
      <c r="G24" s="3" t="s">
        <v>99</v>
      </c>
    </row>
    <row r="25" spans="1:7" x14ac:dyDescent="0.2">
      <c r="A25" s="3">
        <v>49</v>
      </c>
      <c r="B25" s="3" t="str">
        <f>VLOOKUP(A25,'[1]Escape Latency'!A:B, 2, FALSE)</f>
        <v>E-OVX + E</v>
      </c>
      <c r="C25" s="3" t="str">
        <f>VLOOKUP($A25,'[2]Vet Information'!$A$4:$H$96, 4)</f>
        <v>KS</v>
      </c>
      <c r="D25" s="3" t="str">
        <f>VLOOKUP($A25,'[2]Vet Information'!$A$4:$H$96, 5)</f>
        <v>KS</v>
      </c>
      <c r="E25" s="3" t="str">
        <f>VLOOKUP($A25,'[2]Vet Information'!$A$4:$H$96, 7)</f>
        <v>Yes</v>
      </c>
      <c r="F25" s="3" t="str">
        <f>VLOOKUP($A25,'[2]Vet Information'!$A$4:$H$96, 8)</f>
        <v>Yes</v>
      </c>
      <c r="G25" s="3" t="s">
        <v>100</v>
      </c>
    </row>
    <row r="26" spans="1:7" x14ac:dyDescent="0.2">
      <c r="A26" s="3">
        <v>50</v>
      </c>
      <c r="B26" s="3" t="str">
        <f>VLOOKUP(A26,'[1]Escape Latency'!A:B, 2, FALSE)</f>
        <v>E-OVX + E</v>
      </c>
      <c r="C26" s="3" t="str">
        <f>VLOOKUP($A26,'[2]Vet Information'!$A$4:$H$96, 4)</f>
        <v>LKF</v>
      </c>
      <c r="D26" s="3" t="str">
        <f>VLOOKUP($A26,'[2]Vet Information'!$A$4:$H$96, 5)</f>
        <v>JSD</v>
      </c>
      <c r="E26" s="3" t="s">
        <v>63</v>
      </c>
      <c r="F26" s="3" t="s">
        <v>63</v>
      </c>
      <c r="G26" s="3" t="s">
        <v>88</v>
      </c>
    </row>
    <row r="27" spans="1:7" x14ac:dyDescent="0.2">
      <c r="A27" s="3">
        <v>52</v>
      </c>
      <c r="B27" s="3" t="str">
        <f>VLOOKUP(A27,'[1]Escape Latency'!A:B, 2, FALSE)</f>
        <v>L-OVX + V</v>
      </c>
      <c r="C27" s="3" t="str">
        <f>VLOOKUP($A27,'[2]Vet Information'!$A$4:$H$96, 4)</f>
        <v>JSD</v>
      </c>
      <c r="D27" s="3" t="str">
        <f>VLOOKUP($A27,'[2]Vet Information'!$A$4:$H$96, 5)</f>
        <v>–</v>
      </c>
      <c r="E27" s="3" t="s">
        <v>63</v>
      </c>
      <c r="F27" s="3" t="s">
        <v>63</v>
      </c>
      <c r="G27" s="3" t="s">
        <v>64</v>
      </c>
    </row>
    <row r="28" spans="1:7" x14ac:dyDescent="0.2">
      <c r="A28" s="3">
        <v>53</v>
      </c>
      <c r="B28" s="3" t="str">
        <f>VLOOKUP(A28,'[1]Escape Latency'!A:B, 2, FALSE)</f>
        <v>L-OVX + E</v>
      </c>
      <c r="C28" s="3" t="str">
        <f>VLOOKUP($A28,'[2]Vet Information'!$A$4:$H$96, 4)</f>
        <v>KS</v>
      </c>
      <c r="D28" s="3" t="str">
        <f>VLOOKUP($A28,'[2]Vet Information'!$A$4:$H$96, 5)</f>
        <v>–</v>
      </c>
      <c r="E28" s="3" t="s">
        <v>63</v>
      </c>
      <c r="F28" s="3" t="s">
        <v>98</v>
      </c>
      <c r="G28" s="3"/>
    </row>
    <row r="29" spans="1:7" x14ac:dyDescent="0.2">
      <c r="A29" s="3">
        <v>54</v>
      </c>
      <c r="B29" s="3" t="str">
        <f>VLOOKUP(A29,'[1]Escape Latency'!A:B, 2, FALSE)</f>
        <v>L-OVX + E</v>
      </c>
      <c r="C29" s="3" t="str">
        <f>VLOOKUP($A29,'[2]Vet Information'!$A$4:$H$96, 4)</f>
        <v>JSD</v>
      </c>
      <c r="D29" s="3" t="str">
        <f>VLOOKUP($A29,'[2]Vet Information'!$A$4:$H$96, 5)</f>
        <v>–</v>
      </c>
      <c r="E29" s="3" t="s">
        <v>63</v>
      </c>
      <c r="F29" s="3" t="s">
        <v>98</v>
      </c>
      <c r="G29" s="3" t="s">
        <v>101</v>
      </c>
    </row>
    <row r="30" spans="1:7" x14ac:dyDescent="0.2">
      <c r="A30" s="3">
        <v>55</v>
      </c>
      <c r="B30" s="3" t="str">
        <f>VLOOKUP(A30,'[1]Escape Latency'!A:B, 2, FALSE)</f>
        <v>E-OVX + V</v>
      </c>
      <c r="C30" s="3" t="str">
        <f>VLOOKUP($A30,'[2]Vet Information'!$A$4:$H$96, 4)</f>
        <v>LKF</v>
      </c>
      <c r="D30" s="3" t="str">
        <f>VLOOKUP($A30,'[2]Vet Information'!$A$4:$H$96, 5)</f>
        <v>KS</v>
      </c>
      <c r="E30" s="3" t="s">
        <v>63</v>
      </c>
      <c r="F30" s="3" t="s">
        <v>63</v>
      </c>
      <c r="G30" s="3"/>
    </row>
    <row r="31" spans="1:7" x14ac:dyDescent="0.2">
      <c r="A31" s="3">
        <v>60</v>
      </c>
      <c r="B31" s="3" t="str">
        <f>VLOOKUP(A31,'[1]Escape Latency'!A:B, 2, FALSE)</f>
        <v>E-OVX + V</v>
      </c>
      <c r="C31" s="3" t="str">
        <f>VLOOKUP($A31,'[2]Vet Information'!$A$4:$H$96, 4)</f>
        <v>LKF</v>
      </c>
      <c r="D31" s="3" t="str">
        <f>VLOOKUP($A31,'[2]Vet Information'!$A$4:$H$96, 5)</f>
        <v>JSD</v>
      </c>
      <c r="E31" s="3" t="s">
        <v>63</v>
      </c>
      <c r="F31" s="3" t="s">
        <v>63</v>
      </c>
      <c r="G31" s="3"/>
    </row>
    <row r="32" spans="1:7" x14ac:dyDescent="0.2">
      <c r="A32" s="3">
        <v>62</v>
      </c>
      <c r="B32" s="3" t="str">
        <f>VLOOKUP(A32,'[1]Escape Latency'!A:B, 2, FALSE)</f>
        <v>Aged Sham + V</v>
      </c>
      <c r="C32" s="3" t="str">
        <f>VLOOKUP($A32,'[2]Vet Information'!$A$4:$H$96, 4)</f>
        <v>JSD</v>
      </c>
      <c r="D32" s="3" t="str">
        <f>VLOOKUP($A32,'[2]Vet Information'!$A$4:$H$96, 5)</f>
        <v>–</v>
      </c>
      <c r="E32" s="3" t="s">
        <v>63</v>
      </c>
      <c r="F32" s="3" t="s">
        <v>63</v>
      </c>
      <c r="G32" s="3"/>
    </row>
    <row r="33" spans="1:7" x14ac:dyDescent="0.2">
      <c r="A33" s="3">
        <v>63</v>
      </c>
      <c r="B33" s="3" t="str">
        <f>VLOOKUP(A33,'[1]Escape Latency'!A:B, 2, FALSE)</f>
        <v>Aged Sham + V</v>
      </c>
      <c r="C33" s="3" t="str">
        <f>VLOOKUP($A33,'[2]Vet Information'!$A$4:$H$96, 4)</f>
        <v>KS</v>
      </c>
      <c r="D33" s="3" t="str">
        <f>VLOOKUP($A33,'[2]Vet Information'!$A$4:$H$96, 5)</f>
        <v>–</v>
      </c>
      <c r="E33" s="3" t="s">
        <v>63</v>
      </c>
      <c r="F33" s="3" t="s">
        <v>63</v>
      </c>
      <c r="G33" s="3"/>
    </row>
    <row r="34" spans="1:7" x14ac:dyDescent="0.2">
      <c r="A34" s="3">
        <v>67</v>
      </c>
      <c r="B34" s="3" t="str">
        <f>VLOOKUP(A34,'[1]Escape Latency'!A:B, 2, FALSE)</f>
        <v>Young Sham + V</v>
      </c>
      <c r="C34" s="3" t="str">
        <f>VLOOKUP($A34,'[2]Vet Information'!$A$4:$H$96, 4)</f>
        <v>KS</v>
      </c>
      <c r="D34" s="3" t="str">
        <f>VLOOKUP($A34,'[2]Vet Information'!$A$4:$H$96, 5)</f>
        <v>–</v>
      </c>
      <c r="E34" s="3" t="str">
        <f>VLOOKUP($A34,'[2]Vet Information'!$A$4:$H$96, 7)</f>
        <v>Yes</v>
      </c>
      <c r="F34" s="3" t="s">
        <v>63</v>
      </c>
      <c r="G34" s="3"/>
    </row>
    <row r="35" spans="1:7" x14ac:dyDescent="0.2">
      <c r="A35" s="3">
        <v>69</v>
      </c>
      <c r="B35" s="3" t="str">
        <f>VLOOKUP(A35,'[1]Escape Latency'!A:B, 2, FALSE)</f>
        <v>Young Sham + V</v>
      </c>
      <c r="C35" s="3" t="str">
        <f>VLOOKUP($A35,'[2]Vet Information'!$A$4:$H$96, 4)</f>
        <v>KS</v>
      </c>
      <c r="D35" s="3" t="str">
        <f>VLOOKUP($A35,'[2]Vet Information'!$A$4:$H$96, 5)</f>
        <v>–</v>
      </c>
      <c r="E35" s="3" t="str">
        <f>VLOOKUP($A35,'[2]Vet Information'!$A$4:$H$96, 7)</f>
        <v>Yes</v>
      </c>
      <c r="F35" s="3" t="s">
        <v>63</v>
      </c>
      <c r="G35" s="3"/>
    </row>
    <row r="36" spans="1:7" x14ac:dyDescent="0.2">
      <c r="A36" s="3">
        <v>70</v>
      </c>
      <c r="B36" s="3" t="str">
        <f>VLOOKUP(A36,'[1]Escape Latency'!A:B, 2, FALSE)</f>
        <v>Young Sham + V</v>
      </c>
      <c r="C36" s="3" t="str">
        <f>VLOOKUP($A36,'[2]Vet Information'!$A$4:$H$96, 4)</f>
        <v>JSD</v>
      </c>
      <c r="D36" s="3" t="str">
        <f>VLOOKUP($A36,'[2]Vet Information'!$A$4:$H$96, 5)</f>
        <v>–</v>
      </c>
      <c r="E36" s="3" t="str">
        <f>VLOOKUP($A36,'[2]Vet Information'!$A$4:$H$96, 7)</f>
        <v>Yes</v>
      </c>
      <c r="F36" s="3" t="str">
        <f>VLOOKUP($A36,'[2]Vet Information'!$A$4:$H$96, 8)</f>
        <v>Yes</v>
      </c>
      <c r="G36" s="3"/>
    </row>
    <row r="37" spans="1:7" x14ac:dyDescent="0.2">
      <c r="A37" s="3">
        <v>73</v>
      </c>
      <c r="B37" s="3" t="str">
        <f ca="1">VLOOKUP(A37,'[1]Escape Latency'!A:B, 2, FALSE)</f>
        <v>E-OVX + V</v>
      </c>
      <c r="C37" s="3" t="str">
        <f>VLOOKUP($A37,'[2]Vet Information'!$A$4:$H$96, 4)</f>
        <v>KS</v>
      </c>
      <c r="D37" s="3" t="str">
        <f>VLOOKUP($A37,'[2]Vet Information'!$A$4:$H$96, 5)</f>
        <v>JSD</v>
      </c>
      <c r="E37" s="3" t="str">
        <f>VLOOKUP($A37,'[2]Vet Information'!$A$4:$H$96, 7)</f>
        <v>Yes</v>
      </c>
      <c r="F37" s="3" t="s">
        <v>63</v>
      </c>
      <c r="G37" s="3" t="s">
        <v>88</v>
      </c>
    </row>
    <row r="38" spans="1:7" x14ac:dyDescent="0.2">
      <c r="A38" s="3">
        <v>75</v>
      </c>
      <c r="B38" s="3" t="str">
        <f ca="1">VLOOKUP(A38,'[1]Escape Latency'!A:B, 2, FALSE)</f>
        <v>E-OVX + E</v>
      </c>
      <c r="C38" s="3" t="str">
        <f>VLOOKUP($A38,'[2]Vet Information'!$A$4:$H$96, 4)</f>
        <v>JSD</v>
      </c>
      <c r="D38" s="3" t="str">
        <f>VLOOKUP($A38,'[2]Vet Information'!$A$4:$H$96, 5)</f>
        <v>JSD</v>
      </c>
      <c r="E38" s="3" t="s">
        <v>63</v>
      </c>
      <c r="F38" s="3" t="s">
        <v>63</v>
      </c>
      <c r="G38" s="3" t="s">
        <v>90</v>
      </c>
    </row>
    <row r="39" spans="1:7" x14ac:dyDescent="0.2">
      <c r="A39" s="3">
        <v>76</v>
      </c>
      <c r="B39" s="3" t="str">
        <f ca="1">VLOOKUP(A39,'[1]Escape Latency'!A:B, 2, FALSE)</f>
        <v>E-OVX + E</v>
      </c>
      <c r="C39" s="3" t="str">
        <f>VLOOKUP($A39,'[2]Vet Information'!$A$4:$H$96, 4)</f>
        <v>KS</v>
      </c>
      <c r="D39" s="3" t="str">
        <f>VLOOKUP($A39,'[2]Vet Information'!$A$4:$H$96, 5)</f>
        <v>KS</v>
      </c>
      <c r="E39" s="3" t="s">
        <v>63</v>
      </c>
      <c r="F39" s="3" t="s">
        <v>63</v>
      </c>
      <c r="G39" s="3" t="s">
        <v>102</v>
      </c>
    </row>
    <row r="40" spans="1:7" x14ac:dyDescent="0.2">
      <c r="A40" s="3">
        <v>77</v>
      </c>
      <c r="B40" s="3" t="str">
        <f ca="1">VLOOKUP(A40,'[1]Escape Latency'!A:B, 2, FALSE)</f>
        <v>E-OVX + V</v>
      </c>
      <c r="C40" s="3" t="str">
        <f>VLOOKUP($A40,'[2]Vet Information'!$A$4:$H$96, 4)</f>
        <v>JSD</v>
      </c>
      <c r="D40" s="3" t="str">
        <f>VLOOKUP($A40,'[2]Vet Information'!$A$4:$H$96, 5)</f>
        <v>KS</v>
      </c>
      <c r="E40" s="3" t="s">
        <v>63</v>
      </c>
      <c r="F40" s="3" t="s">
        <v>63</v>
      </c>
      <c r="G40" s="3"/>
    </row>
    <row r="41" spans="1:7" x14ac:dyDescent="0.2">
      <c r="A41" s="3">
        <v>79</v>
      </c>
      <c r="B41" s="3" t="str">
        <f ca="1">VLOOKUP(A41,'[1]Escape Latency'!A:B, 2, FALSE)</f>
        <v>E-OVX + E</v>
      </c>
      <c r="C41" s="3" t="str">
        <f>VLOOKUP($A41,'[2]Vet Information'!$A$4:$H$96, 4)</f>
        <v>KS</v>
      </c>
      <c r="D41" s="3" t="str">
        <f>VLOOKUP($A41,'[2]Vet Information'!$A$4:$H$96, 5)</f>
        <v>JSD</v>
      </c>
      <c r="E41" s="3" t="str">
        <f>VLOOKUP($A41,'[2]Vet Information'!$A$4:$H$96, 7)</f>
        <v>Yes</v>
      </c>
      <c r="F41" s="3" t="s">
        <v>98</v>
      </c>
      <c r="G41" s="3" t="s">
        <v>88</v>
      </c>
    </row>
    <row r="42" spans="1:7" x14ac:dyDescent="0.2">
      <c r="A42" s="3">
        <v>81</v>
      </c>
      <c r="B42" s="3" t="str">
        <f ca="1">VLOOKUP(A42,'[1]Escape Latency'!A:B, 2, FALSE)</f>
        <v>E-OVX + V</v>
      </c>
      <c r="C42" s="3" t="str">
        <f>VLOOKUP($A42,'[2]Vet Information'!$A$4:$H$96, 4)</f>
        <v>JSD</v>
      </c>
      <c r="D42" s="3" t="str">
        <f>VLOOKUP($A42,'[2]Vet Information'!$A$4:$H$96, 5)</f>
        <v>JSD</v>
      </c>
      <c r="E42" s="3" t="s">
        <v>63</v>
      </c>
      <c r="F42" s="3" t="s">
        <v>98</v>
      </c>
      <c r="G42" s="3" t="s">
        <v>103</v>
      </c>
    </row>
    <row r="43" spans="1:7" x14ac:dyDescent="0.2">
      <c r="A43" s="3">
        <v>82</v>
      </c>
      <c r="B43" s="3" t="str">
        <f ca="1">VLOOKUP(A43,'[1]Escape Latency'!A:B, 2, FALSE)</f>
        <v>E-OVX + V</v>
      </c>
      <c r="C43" s="3" t="str">
        <f>VLOOKUP($A43,'[2]Vet Information'!$A$4:$H$96, 4)</f>
        <v>KS</v>
      </c>
      <c r="D43" s="3" t="str">
        <f>VLOOKUP($A43,'[2]Vet Information'!$A$4:$H$96, 5)</f>
        <v>KS</v>
      </c>
      <c r="E43" s="3" t="str">
        <f>VLOOKUP($A43,'[2]Vet Information'!$A$4:$H$96, 7)</f>
        <v>Yes</v>
      </c>
      <c r="F43" s="3" t="s">
        <v>98</v>
      </c>
      <c r="G43" s="3" t="s">
        <v>104</v>
      </c>
    </row>
    <row r="44" spans="1:7" x14ac:dyDescent="0.2">
      <c r="A44" s="3">
        <v>83</v>
      </c>
      <c r="B44" s="3" t="str">
        <f ca="1">VLOOKUP(A44,'[1]Escape Latency'!A:B, 2, FALSE)</f>
        <v>Young Sham + V</v>
      </c>
      <c r="C44" s="3" t="str">
        <f>VLOOKUP($A44,'[2]Vet Information'!$A$4:$H$96, 4)</f>
        <v>KS</v>
      </c>
      <c r="D44" s="3" t="str">
        <f>VLOOKUP($A44,'[2]Vet Information'!$A$4:$H$96, 5)</f>
        <v>–</v>
      </c>
      <c r="E44" s="3" t="s">
        <v>63</v>
      </c>
      <c r="F44" s="3" t="s">
        <v>63</v>
      </c>
      <c r="G44" s="3"/>
    </row>
    <row r="45" spans="1:7" x14ac:dyDescent="0.2">
      <c r="A45" s="3">
        <v>84</v>
      </c>
      <c r="B45" s="3" t="str">
        <f ca="1">VLOOKUP(A45,'[1]Escape Latency'!A:B, 2, FALSE)</f>
        <v>Young Sham + V</v>
      </c>
      <c r="C45" s="3" t="str">
        <f>VLOOKUP($A45,'[2]Vet Information'!$A$4:$H$96, 4)</f>
        <v>JSD</v>
      </c>
      <c r="D45" s="3" t="str">
        <f>VLOOKUP($A45,'[2]Vet Information'!$A$4:$H$96, 5)</f>
        <v>–</v>
      </c>
      <c r="E45" s="3" t="s">
        <v>63</v>
      </c>
      <c r="F45" s="3" t="s">
        <v>63</v>
      </c>
      <c r="G45" s="3" t="s">
        <v>102</v>
      </c>
    </row>
    <row r="46" spans="1:7" x14ac:dyDescent="0.2">
      <c r="A46" s="3">
        <v>89</v>
      </c>
      <c r="B46" s="3" t="str">
        <f ca="1">VLOOKUP(A46,'[1]Escape Latency'!A:B, 2, FALSE)</f>
        <v>L-OVX + V</v>
      </c>
      <c r="C46" s="3" t="str">
        <f>VLOOKUP($A46,'[2]Vet Information'!$A$4:$H$96, 4)</f>
        <v>KS</v>
      </c>
      <c r="D46" s="3" t="str">
        <f>VLOOKUP($A46,'[2]Vet Information'!$A$4:$H$96, 5)</f>
        <v>–</v>
      </c>
      <c r="E46" s="3" t="s">
        <v>98</v>
      </c>
      <c r="F46" s="3" t="s">
        <v>98</v>
      </c>
      <c r="G46" s="3" t="s">
        <v>64</v>
      </c>
    </row>
    <row r="47" spans="1:7" x14ac:dyDescent="0.2">
      <c r="A47" s="3">
        <v>91</v>
      </c>
      <c r="B47" s="3" t="str">
        <f ca="1">VLOOKUP(A47,'[1]Escape Latency'!A:B, 2, FALSE)</f>
        <v>L-OVX + E</v>
      </c>
      <c r="C47" s="3" t="str">
        <f>VLOOKUP($A47,'[2]Vet Information'!$A$4:$H$96, 4)</f>
        <v>KS</v>
      </c>
      <c r="D47" s="3" t="str">
        <f>VLOOKUP($A47,'[2]Vet Information'!$A$4:$H$96, 5)</f>
        <v>–</v>
      </c>
      <c r="E47" s="3" t="s">
        <v>63</v>
      </c>
      <c r="F47" s="3" t="s">
        <v>63</v>
      </c>
      <c r="G47" s="3" t="s">
        <v>64</v>
      </c>
    </row>
  </sheetData>
  <mergeCells count="7">
    <mergeCell ref="I1:M1"/>
    <mergeCell ref="I7:M7"/>
    <mergeCell ref="I11:M11"/>
    <mergeCell ref="J13:J15"/>
    <mergeCell ref="K13:K15"/>
    <mergeCell ref="L13:L15"/>
    <mergeCell ref="M13:M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8D91-BC5D-E541-94F3-37DBFC50E26F}">
  <dimension ref="A1:S50"/>
  <sheetViews>
    <sheetView tabSelected="1" workbookViewId="0">
      <selection activeCell="C8" sqref="C8"/>
    </sheetView>
  </sheetViews>
  <sheetFormatPr baseColWidth="10" defaultRowHeight="16" x14ac:dyDescent="0.2"/>
  <cols>
    <col min="1" max="1" width="8" style="1" bestFit="1" customWidth="1"/>
    <col min="2" max="2" width="15.1640625" style="1" bestFit="1" customWidth="1"/>
    <col min="3" max="3" width="9.83203125" style="1" bestFit="1" customWidth="1"/>
    <col min="4" max="4" width="11" style="1" bestFit="1" customWidth="1"/>
    <col min="5" max="5" width="17.33203125" style="1" bestFit="1" customWidth="1"/>
    <col min="6" max="6" width="19.33203125" style="1" bestFit="1" customWidth="1"/>
    <col min="7" max="7" width="21.6640625" style="1" bestFit="1" customWidth="1"/>
    <col min="8" max="8" width="12.83203125" style="1" bestFit="1" customWidth="1"/>
    <col min="9" max="9" width="14.33203125" style="1" bestFit="1" customWidth="1"/>
    <col min="10" max="10" width="14.5" style="1" bestFit="1" customWidth="1"/>
    <col min="11" max="11" width="13.33203125" style="1" bestFit="1" customWidth="1"/>
    <col min="12" max="12" width="14.6640625" style="1" bestFit="1" customWidth="1"/>
    <col min="13" max="13" width="22.5" style="1" bestFit="1" customWidth="1"/>
    <col min="14" max="14" width="15.6640625" style="1" bestFit="1" customWidth="1"/>
    <col min="15" max="15" width="11.6640625" style="1" bestFit="1" customWidth="1"/>
    <col min="16" max="16" width="13.33203125" style="1" bestFit="1" customWidth="1"/>
    <col min="17" max="17" width="17.33203125" style="1" bestFit="1" customWidth="1"/>
    <col min="18" max="18" width="24.83203125" style="1" bestFit="1" customWidth="1"/>
    <col min="19" max="19" width="19.33203125" style="1" bestFit="1" customWidth="1"/>
    <col min="20" max="16384" width="10.83203125" style="1"/>
  </cols>
  <sheetData>
    <row r="1" spans="1:19" s="14" customFormat="1" x14ac:dyDescent="0.2">
      <c r="A1" s="12" t="s">
        <v>0</v>
      </c>
      <c r="B1" s="12" t="s">
        <v>40</v>
      </c>
      <c r="C1" s="12" t="s">
        <v>41</v>
      </c>
      <c r="D1" s="12" t="s">
        <v>42</v>
      </c>
      <c r="E1" s="12" t="s">
        <v>107</v>
      </c>
      <c r="F1" s="12" t="s">
        <v>106</v>
      </c>
      <c r="G1" s="12" t="s">
        <v>47</v>
      </c>
      <c r="H1" s="12" t="s">
        <v>43</v>
      </c>
      <c r="I1" s="12" t="s">
        <v>44</v>
      </c>
      <c r="J1" s="12" t="s">
        <v>49</v>
      </c>
      <c r="K1" s="13" t="s">
        <v>48</v>
      </c>
      <c r="L1" s="12" t="s">
        <v>45</v>
      </c>
      <c r="M1" s="12" t="s">
        <v>46</v>
      </c>
      <c r="N1" s="12" t="s">
        <v>50</v>
      </c>
      <c r="O1" s="12" t="s">
        <v>51</v>
      </c>
      <c r="P1" s="12" t="s">
        <v>52</v>
      </c>
      <c r="Q1" s="12" t="s">
        <v>53</v>
      </c>
      <c r="R1" s="12" t="s">
        <v>54</v>
      </c>
      <c r="S1" s="12" t="s">
        <v>55</v>
      </c>
    </row>
    <row r="2" spans="1:19" x14ac:dyDescent="0.2">
      <c r="A2" s="11" t="s">
        <v>3</v>
      </c>
      <c r="B2" s="3" t="s">
        <v>15</v>
      </c>
      <c r="C2" s="3" t="s">
        <v>21</v>
      </c>
      <c r="D2" s="3" t="s">
        <v>24</v>
      </c>
      <c r="E2" s="3" t="s">
        <v>108</v>
      </c>
      <c r="F2" s="5"/>
      <c r="G2" s="5">
        <v>2689.87</v>
      </c>
      <c r="H2" s="5">
        <v>8.9710300000000007</v>
      </c>
      <c r="I2" s="5">
        <v>291</v>
      </c>
      <c r="J2" s="5">
        <v>9.0399999999999991</v>
      </c>
      <c r="K2" s="5">
        <v>3.8</v>
      </c>
      <c r="L2" s="5">
        <v>50.44</v>
      </c>
      <c r="M2" s="5">
        <v>80.000000000000398</v>
      </c>
      <c r="N2" s="5">
        <v>39.200000000000003</v>
      </c>
      <c r="O2" s="6">
        <v>154.9</v>
      </c>
      <c r="P2" s="6">
        <v>9.5</v>
      </c>
      <c r="Q2" s="6">
        <v>33.799999999999997</v>
      </c>
      <c r="R2" s="6">
        <v>3240.9</v>
      </c>
      <c r="S2" s="6"/>
    </row>
    <row r="3" spans="1:19" x14ac:dyDescent="0.2">
      <c r="A3" s="11" t="s">
        <v>6</v>
      </c>
      <c r="B3" s="3" t="s">
        <v>16</v>
      </c>
      <c r="C3" s="3" t="s">
        <v>25</v>
      </c>
      <c r="D3" s="3" t="s">
        <v>24</v>
      </c>
      <c r="E3" s="3" t="s">
        <v>109</v>
      </c>
      <c r="F3" s="5">
        <v>211.28454227470908</v>
      </c>
      <c r="G3" s="5">
        <v>2991.06</v>
      </c>
      <c r="H3" s="5">
        <v>9.9755099999999999</v>
      </c>
      <c r="I3" s="5">
        <v>286.2</v>
      </c>
      <c r="J3" s="5">
        <v>13.84</v>
      </c>
      <c r="K3" s="5">
        <v>3.96</v>
      </c>
      <c r="L3" s="5">
        <v>36.22</v>
      </c>
      <c r="M3" s="7">
        <v>31.543624161073858</v>
      </c>
      <c r="N3" s="5">
        <v>37.03</v>
      </c>
      <c r="O3" s="6">
        <v>114.3</v>
      </c>
      <c r="P3" s="6">
        <v>7.7</v>
      </c>
      <c r="Q3" s="6">
        <v>296.60000000000002</v>
      </c>
      <c r="R3" s="6">
        <v>2681.6</v>
      </c>
      <c r="S3" s="6">
        <v>159.30000000000001</v>
      </c>
    </row>
    <row r="4" spans="1:19" x14ac:dyDescent="0.2">
      <c r="A4" s="11" t="s">
        <v>14</v>
      </c>
      <c r="B4" s="3" t="s">
        <v>20</v>
      </c>
      <c r="C4" s="3" t="s">
        <v>28</v>
      </c>
      <c r="D4" s="3" t="s">
        <v>24</v>
      </c>
      <c r="E4" s="3" t="s">
        <v>108</v>
      </c>
      <c r="F4" s="5"/>
      <c r="G4" s="5">
        <v>2069.54</v>
      </c>
      <c r="H4" s="5">
        <v>6.9021499999999998</v>
      </c>
      <c r="I4" s="5">
        <v>295.48</v>
      </c>
      <c r="J4" s="5">
        <v>4.5599999999999996</v>
      </c>
      <c r="K4" s="5">
        <v>1.72</v>
      </c>
      <c r="L4" s="5">
        <v>26.88</v>
      </c>
      <c r="M4" s="5">
        <v>83.673469387754878</v>
      </c>
      <c r="N4" s="5">
        <v>33.659999999999997</v>
      </c>
      <c r="O4" s="6">
        <v>121.3</v>
      </c>
      <c r="P4" s="6">
        <v>5.0999999999999996</v>
      </c>
      <c r="Q4" s="6">
        <v>35.799999999999997</v>
      </c>
      <c r="R4" s="6">
        <v>2266.5</v>
      </c>
      <c r="S4" s="6">
        <v>154</v>
      </c>
    </row>
    <row r="5" spans="1:19" x14ac:dyDescent="0.2">
      <c r="A5" s="11" t="s">
        <v>7</v>
      </c>
      <c r="B5" s="3" t="s">
        <v>17</v>
      </c>
      <c r="C5" s="3" t="s">
        <v>26</v>
      </c>
      <c r="D5" s="3" t="s">
        <v>22</v>
      </c>
      <c r="E5" s="3" t="s">
        <v>109</v>
      </c>
      <c r="F5" s="5">
        <v>164.57478562607693</v>
      </c>
      <c r="G5" s="5">
        <v>3774.54</v>
      </c>
      <c r="H5" s="5">
        <v>12.5885</v>
      </c>
      <c r="I5" s="5">
        <v>286.44</v>
      </c>
      <c r="J5" s="5">
        <v>13.6</v>
      </c>
      <c r="K5" s="5">
        <v>5.24</v>
      </c>
      <c r="L5" s="5">
        <v>86.18</v>
      </c>
      <c r="M5" s="5">
        <v>87.724550898203717</v>
      </c>
      <c r="N5" s="5">
        <v>22.73</v>
      </c>
      <c r="O5" s="8">
        <v>71</v>
      </c>
      <c r="P5" s="6">
        <v>9.1999999999999993</v>
      </c>
      <c r="Q5" s="6">
        <v>58.7</v>
      </c>
      <c r="R5" s="6">
        <v>350.3</v>
      </c>
      <c r="S5" s="6"/>
    </row>
    <row r="6" spans="1:19" x14ac:dyDescent="0.2">
      <c r="A6" s="11" t="s">
        <v>8</v>
      </c>
      <c r="B6" s="3" t="s">
        <v>17</v>
      </c>
      <c r="C6" s="3" t="s">
        <v>26</v>
      </c>
      <c r="D6" s="3" t="s">
        <v>23</v>
      </c>
      <c r="E6" s="3" t="s">
        <v>109</v>
      </c>
      <c r="F6" s="5">
        <v>198.5804166279693</v>
      </c>
      <c r="G6" s="5">
        <v>3203.3</v>
      </c>
      <c r="H6" s="5">
        <v>10.683400000000001</v>
      </c>
      <c r="I6" s="5">
        <v>267.44</v>
      </c>
      <c r="J6" s="5">
        <v>32.6</v>
      </c>
      <c r="K6" s="5">
        <v>11.56</v>
      </c>
      <c r="L6" s="5">
        <v>96.36</v>
      </c>
      <c r="M6" s="5">
        <v>85.079928952042593</v>
      </c>
      <c r="N6" s="5">
        <v>24.63</v>
      </c>
      <c r="O6" s="6">
        <v>85.9</v>
      </c>
      <c r="P6" s="6">
        <v>6.2</v>
      </c>
      <c r="Q6" s="6">
        <v>69.599999999999994</v>
      </c>
      <c r="R6" s="6">
        <v>441.1</v>
      </c>
      <c r="S6" s="6">
        <v>166.3</v>
      </c>
    </row>
    <row r="7" spans="1:19" x14ac:dyDescent="0.2">
      <c r="A7" s="11" t="s">
        <v>1</v>
      </c>
      <c r="B7" s="3" t="s">
        <v>15</v>
      </c>
      <c r="C7" s="3" t="s">
        <v>21</v>
      </c>
      <c r="D7" s="3" t="s">
        <v>22</v>
      </c>
      <c r="E7" s="3" t="s">
        <v>108</v>
      </c>
      <c r="F7" s="5">
        <v>244.85472551589834</v>
      </c>
      <c r="G7" s="5">
        <v>1884.07</v>
      </c>
      <c r="H7" s="5">
        <v>6.28024</v>
      </c>
      <c r="I7" s="5">
        <v>292.64</v>
      </c>
      <c r="J7" s="5">
        <v>7.4</v>
      </c>
      <c r="K7" s="5">
        <v>3.88</v>
      </c>
      <c r="L7" s="5">
        <v>53.31</v>
      </c>
      <c r="M7" s="5">
        <v>60.77348066298304</v>
      </c>
      <c r="N7" s="5">
        <v>29.07</v>
      </c>
      <c r="O7" s="8">
        <v>410.6</v>
      </c>
      <c r="P7" s="6">
        <v>8.1</v>
      </c>
      <c r="Q7" s="6">
        <v>32.700000000000003</v>
      </c>
      <c r="R7" s="6">
        <v>1406.4</v>
      </c>
      <c r="S7" s="6">
        <v>181.4</v>
      </c>
    </row>
    <row r="8" spans="1:19" x14ac:dyDescent="0.2">
      <c r="A8" s="11" t="s">
        <v>2</v>
      </c>
      <c r="B8" s="3" t="s">
        <v>15</v>
      </c>
      <c r="C8" s="3" t="s">
        <v>21</v>
      </c>
      <c r="D8" s="3" t="s">
        <v>23</v>
      </c>
      <c r="E8" s="3" t="s">
        <v>110</v>
      </c>
      <c r="F8" s="5">
        <v>138.08478070943889</v>
      </c>
      <c r="G8" s="5">
        <v>1455.4025044722719</v>
      </c>
      <c r="H8" s="5">
        <v>4.8755300000000004</v>
      </c>
      <c r="I8" s="7">
        <v>262.32000000000005</v>
      </c>
      <c r="J8" s="7">
        <v>37.72</v>
      </c>
      <c r="K8" s="5">
        <v>3.2</v>
      </c>
      <c r="L8" s="5">
        <v>42.34</v>
      </c>
      <c r="M8" s="5">
        <v>61.50234741784061</v>
      </c>
      <c r="N8" s="5">
        <v>44.44</v>
      </c>
      <c r="O8" s="6">
        <v>174.6</v>
      </c>
      <c r="P8" s="6">
        <v>9.4</v>
      </c>
      <c r="Q8" s="6">
        <v>34.5</v>
      </c>
      <c r="R8" s="6">
        <v>3441.3</v>
      </c>
      <c r="S8" s="6"/>
    </row>
    <row r="9" spans="1:19" x14ac:dyDescent="0.2">
      <c r="A9" s="11" t="s">
        <v>4</v>
      </c>
      <c r="B9" s="3" t="s">
        <v>16</v>
      </c>
      <c r="C9" s="3" t="s">
        <v>25</v>
      </c>
      <c r="D9" s="3" t="s">
        <v>22</v>
      </c>
      <c r="E9" s="3" t="s">
        <v>109</v>
      </c>
      <c r="F9" s="5">
        <v>146.6015454487144</v>
      </c>
      <c r="G9" s="5">
        <v>3499.41</v>
      </c>
      <c r="H9" s="5">
        <v>11.6709</v>
      </c>
      <c r="I9" s="5">
        <v>270.2</v>
      </c>
      <c r="J9" s="5">
        <v>29.84</v>
      </c>
      <c r="K9" s="5">
        <v>10.24</v>
      </c>
      <c r="L9" s="5">
        <v>54.28</v>
      </c>
      <c r="M9" s="5">
        <v>79.844961240310226</v>
      </c>
      <c r="N9" s="5">
        <v>40.6</v>
      </c>
      <c r="O9" s="6">
        <v>101.5</v>
      </c>
      <c r="P9" s="6">
        <v>8.1999999999999993</v>
      </c>
      <c r="Q9" s="6">
        <v>156.69999999999999</v>
      </c>
      <c r="R9" s="6">
        <v>2750.1</v>
      </c>
      <c r="S9" s="6">
        <v>160</v>
      </c>
    </row>
    <row r="10" spans="1:19" x14ac:dyDescent="0.2">
      <c r="A10" s="11" t="s">
        <v>5</v>
      </c>
      <c r="B10" s="3" t="s">
        <v>16</v>
      </c>
      <c r="C10" s="3" t="s">
        <v>25</v>
      </c>
      <c r="D10" s="3" t="s">
        <v>23</v>
      </c>
      <c r="E10" s="3" t="s">
        <v>108</v>
      </c>
      <c r="F10" s="5">
        <v>203.04846648001791</v>
      </c>
      <c r="G10" s="5">
        <v>3106.16</v>
      </c>
      <c r="H10" s="5">
        <v>10.359400000000001</v>
      </c>
      <c r="I10" s="5">
        <v>287</v>
      </c>
      <c r="J10" s="5">
        <v>13.04</v>
      </c>
      <c r="K10" s="5">
        <v>4.28</v>
      </c>
      <c r="L10" s="5">
        <v>56.76</v>
      </c>
      <c r="M10" s="5">
        <v>85.057471264367607</v>
      </c>
      <c r="N10" s="5">
        <v>41.1</v>
      </c>
      <c r="O10" s="6">
        <v>115</v>
      </c>
      <c r="P10" s="6">
        <v>7.8</v>
      </c>
      <c r="Q10" s="6">
        <v>43.1</v>
      </c>
      <c r="R10" s="6">
        <v>2989.6</v>
      </c>
      <c r="S10" s="6">
        <v>168.6</v>
      </c>
    </row>
    <row r="11" spans="1:19" x14ac:dyDescent="0.2">
      <c r="A11" s="11" t="s">
        <v>9</v>
      </c>
      <c r="B11" s="3" t="s">
        <v>18</v>
      </c>
      <c r="C11" s="3" t="s">
        <v>27</v>
      </c>
      <c r="D11" s="3" t="s">
        <v>22</v>
      </c>
      <c r="E11" s="3" t="s">
        <v>108</v>
      </c>
      <c r="F11" s="5">
        <v>157.68139931602659</v>
      </c>
      <c r="G11" s="5">
        <v>3119.39</v>
      </c>
      <c r="H11" s="5">
        <v>10.403499999999999</v>
      </c>
      <c r="I11" s="5">
        <v>283.32</v>
      </c>
      <c r="J11" s="5">
        <v>16.72</v>
      </c>
      <c r="K11" s="5">
        <v>6.76</v>
      </c>
      <c r="L11" s="5">
        <v>18.48</v>
      </c>
      <c r="M11" s="5">
        <v>69.230769230769653</v>
      </c>
      <c r="N11" s="5">
        <v>35.33</v>
      </c>
      <c r="O11" s="6">
        <v>120.9</v>
      </c>
      <c r="P11" s="6">
        <v>6.7</v>
      </c>
      <c r="Q11" s="6">
        <v>29.6</v>
      </c>
      <c r="R11" s="6">
        <v>2555.6999999999998</v>
      </c>
      <c r="S11" s="6">
        <v>162.6</v>
      </c>
    </row>
    <row r="12" spans="1:19" x14ac:dyDescent="0.2">
      <c r="A12" s="11" t="s">
        <v>10</v>
      </c>
      <c r="B12" s="3" t="s">
        <v>18</v>
      </c>
      <c r="C12" s="3" t="s">
        <v>27</v>
      </c>
      <c r="D12" s="3" t="s">
        <v>23</v>
      </c>
      <c r="E12" s="3" t="s">
        <v>108</v>
      </c>
      <c r="F12" s="5">
        <v>218.82297419968779</v>
      </c>
      <c r="G12" s="5">
        <v>2417.2600000000002</v>
      </c>
      <c r="H12" s="5">
        <v>8.0618400000000001</v>
      </c>
      <c r="I12" s="5">
        <v>288.76</v>
      </c>
      <c r="J12" s="5">
        <v>11.28</v>
      </c>
      <c r="K12" s="5">
        <v>3.8</v>
      </c>
      <c r="L12" s="5">
        <v>23.9</v>
      </c>
      <c r="M12" s="5">
        <v>60.000000000000298</v>
      </c>
      <c r="N12" s="5">
        <v>32.75</v>
      </c>
      <c r="O12" s="6">
        <v>113.3</v>
      </c>
      <c r="P12" s="6">
        <v>9.5</v>
      </c>
      <c r="Q12" s="6">
        <v>24.9</v>
      </c>
      <c r="R12" s="6">
        <v>2369.1999999999998</v>
      </c>
      <c r="S12" s="6">
        <v>168.8</v>
      </c>
    </row>
    <row r="13" spans="1:19" x14ac:dyDescent="0.2">
      <c r="A13" s="11" t="s">
        <v>12</v>
      </c>
      <c r="B13" s="3" t="s">
        <v>20</v>
      </c>
      <c r="C13" s="3" t="s">
        <v>28</v>
      </c>
      <c r="D13" s="3" t="s">
        <v>22</v>
      </c>
      <c r="E13" s="3" t="s">
        <v>108</v>
      </c>
      <c r="F13" s="5"/>
      <c r="G13" s="7">
        <v>3564.7469999999998</v>
      </c>
      <c r="H13" s="7">
        <v>11.885899999999999</v>
      </c>
      <c r="I13" s="5">
        <v>275.95999999999998</v>
      </c>
      <c r="J13" s="5">
        <v>24.08</v>
      </c>
      <c r="K13" s="5">
        <v>9.1199999999999992</v>
      </c>
      <c r="L13" s="5">
        <v>34.119999999999997</v>
      </c>
      <c r="M13" s="5">
        <v>67.682926829268226</v>
      </c>
      <c r="N13" s="5">
        <v>36.17</v>
      </c>
      <c r="O13" s="6">
        <v>131.5</v>
      </c>
      <c r="P13" s="6">
        <v>7.6</v>
      </c>
      <c r="Q13" s="6">
        <v>31.6</v>
      </c>
      <c r="R13" s="6">
        <v>2775.3</v>
      </c>
      <c r="S13" s="6">
        <v>169.8</v>
      </c>
    </row>
    <row r="14" spans="1:19" x14ac:dyDescent="0.2">
      <c r="A14" s="11" t="s">
        <v>13</v>
      </c>
      <c r="B14" s="3" t="s">
        <v>20</v>
      </c>
      <c r="C14" s="3" t="s">
        <v>28</v>
      </c>
      <c r="D14" s="3" t="s">
        <v>23</v>
      </c>
      <c r="E14" s="3" t="s">
        <v>110</v>
      </c>
      <c r="F14" s="5"/>
      <c r="G14" s="5">
        <v>1779.62</v>
      </c>
      <c r="H14" s="5">
        <v>5.9352400000000003</v>
      </c>
      <c r="I14" s="5">
        <v>287.52</v>
      </c>
      <c r="J14" s="5">
        <v>12.52</v>
      </c>
      <c r="K14" s="5">
        <v>1.6</v>
      </c>
      <c r="L14" s="5">
        <v>25.06</v>
      </c>
      <c r="M14" s="5">
        <v>67.391304347826249</v>
      </c>
      <c r="N14" s="5">
        <v>34.64</v>
      </c>
      <c r="O14" s="6">
        <v>140.5</v>
      </c>
      <c r="P14" s="6">
        <v>7.9</v>
      </c>
      <c r="Q14" s="6">
        <v>31.6</v>
      </c>
      <c r="R14" s="6">
        <v>2426.6999999999998</v>
      </c>
      <c r="S14" s="6">
        <v>158.5</v>
      </c>
    </row>
    <row r="15" spans="1:19" x14ac:dyDescent="0.2">
      <c r="A15" s="11" t="s">
        <v>11</v>
      </c>
      <c r="B15" s="3" t="s">
        <v>19</v>
      </c>
      <c r="C15" s="3" t="s">
        <v>27</v>
      </c>
      <c r="D15" s="3" t="s">
        <v>24</v>
      </c>
      <c r="E15" s="3" t="s">
        <v>108</v>
      </c>
      <c r="F15" s="5">
        <v>104.9319860620034</v>
      </c>
      <c r="G15" s="5">
        <v>2209.34</v>
      </c>
      <c r="H15" s="5">
        <v>7.3684000000000003</v>
      </c>
      <c r="I15" s="5">
        <v>290.32</v>
      </c>
      <c r="J15" s="5">
        <v>9.7200000000000006</v>
      </c>
      <c r="K15" s="5">
        <v>4.68</v>
      </c>
      <c r="L15" s="5">
        <v>36.54</v>
      </c>
      <c r="M15" s="5">
        <v>71.917808219178198</v>
      </c>
      <c r="N15" s="5">
        <v>37.520000000000003</v>
      </c>
      <c r="O15" s="6">
        <v>121.8</v>
      </c>
      <c r="P15" s="6">
        <v>7.5</v>
      </c>
      <c r="Q15" s="6">
        <v>25.3</v>
      </c>
      <c r="R15" s="6">
        <v>2201.9</v>
      </c>
      <c r="S15" s="6">
        <v>167.8</v>
      </c>
    </row>
    <row r="16" spans="1:19" x14ac:dyDescent="0.2">
      <c r="A16" s="11">
        <v>26</v>
      </c>
      <c r="B16" s="3" t="s">
        <v>19</v>
      </c>
      <c r="C16" s="3" t="s">
        <v>29</v>
      </c>
      <c r="D16" s="3" t="s">
        <v>24</v>
      </c>
      <c r="E16" s="3" t="s">
        <v>108</v>
      </c>
      <c r="F16" s="5">
        <f>VLOOKUP(A16,'[3]Manual Correction'!$A$12:$O$47,15,FALSE)</f>
        <v>173.26504045227824</v>
      </c>
      <c r="G16" s="5">
        <v>2355</v>
      </c>
      <c r="H16" s="5">
        <v>7.8573199999999996</v>
      </c>
      <c r="I16" s="7">
        <v>227.32</v>
      </c>
      <c r="J16" s="7">
        <v>72.72</v>
      </c>
      <c r="K16" s="7">
        <v>22.8</v>
      </c>
      <c r="L16" s="5">
        <v>43.97</v>
      </c>
      <c r="M16" s="5">
        <v>70.639534883720884</v>
      </c>
      <c r="N16" s="5">
        <v>37.04</v>
      </c>
      <c r="O16" s="9"/>
      <c r="P16" s="8">
        <v>15.6</v>
      </c>
      <c r="Q16" s="8">
        <v>65.2</v>
      </c>
      <c r="R16" s="6">
        <v>1813.6</v>
      </c>
      <c r="S16" s="6">
        <v>161.1</v>
      </c>
    </row>
    <row r="17" spans="1:19" x14ac:dyDescent="0.2">
      <c r="A17" s="11">
        <v>27</v>
      </c>
      <c r="B17" s="3" t="s">
        <v>16</v>
      </c>
      <c r="C17" s="3" t="s">
        <v>30</v>
      </c>
      <c r="D17" s="3" t="s">
        <v>22</v>
      </c>
      <c r="E17" s="3" t="s">
        <v>108</v>
      </c>
      <c r="F17" s="5">
        <f>VLOOKUP(A17,'[3]Manual Correction'!$A$12:$O$47,15,FALSE)</f>
        <v>172.46258139007077</v>
      </c>
      <c r="G17" s="5">
        <v>2954.43</v>
      </c>
      <c r="H17" s="5">
        <v>9.8533600000000003</v>
      </c>
      <c r="I17" s="5">
        <v>267.95999999999998</v>
      </c>
      <c r="J17" s="5">
        <v>32.08</v>
      </c>
      <c r="K17" s="5">
        <v>8.92</v>
      </c>
      <c r="L17" s="5">
        <v>37.36</v>
      </c>
      <c r="M17" s="5">
        <v>81.603773584905611</v>
      </c>
      <c r="N17" s="5">
        <v>33.08</v>
      </c>
      <c r="O17" s="6">
        <v>124.1</v>
      </c>
      <c r="P17" s="8">
        <v>4.2</v>
      </c>
      <c r="Q17" s="6">
        <v>54.4</v>
      </c>
      <c r="R17" s="6">
        <v>1436.3</v>
      </c>
      <c r="S17" s="6">
        <v>150</v>
      </c>
    </row>
    <row r="18" spans="1:19" x14ac:dyDescent="0.2">
      <c r="A18" s="11">
        <v>32</v>
      </c>
      <c r="B18" s="3" t="s">
        <v>20</v>
      </c>
      <c r="C18" s="3" t="s">
        <v>31</v>
      </c>
      <c r="D18" s="3" t="s">
        <v>24</v>
      </c>
      <c r="E18" s="3" t="s">
        <v>108</v>
      </c>
      <c r="F18" s="5">
        <f>VLOOKUP(A18,'[3]Manual Correction'!$A$12:$O$47,15,FALSE)</f>
        <v>169.27786938321114</v>
      </c>
      <c r="G18" s="5">
        <v>2212.9299999999998</v>
      </c>
      <c r="H18" s="5">
        <v>7.3803599999999996</v>
      </c>
      <c r="I18" s="7">
        <v>257.95999999999998</v>
      </c>
      <c r="J18" s="7">
        <v>42.08</v>
      </c>
      <c r="K18" s="5">
        <v>13.28</v>
      </c>
      <c r="L18" s="5">
        <v>21.5</v>
      </c>
      <c r="M18" s="5">
        <v>73.584905660377302</v>
      </c>
      <c r="N18" s="5">
        <v>35.020000000000003</v>
      </c>
      <c r="O18" s="6">
        <v>91</v>
      </c>
      <c r="P18" s="6">
        <v>8.5</v>
      </c>
      <c r="Q18" s="6">
        <v>25.9</v>
      </c>
      <c r="R18" s="6">
        <v>2381.3000000000002</v>
      </c>
      <c r="S18" s="6">
        <v>157.80000000000001</v>
      </c>
    </row>
    <row r="19" spans="1:19" x14ac:dyDescent="0.2">
      <c r="A19" s="11">
        <v>35</v>
      </c>
      <c r="B19" s="3" t="s">
        <v>15</v>
      </c>
      <c r="C19" s="3" t="s">
        <v>31</v>
      </c>
      <c r="D19" s="3" t="s">
        <v>22</v>
      </c>
      <c r="E19" s="3" t="s">
        <v>108</v>
      </c>
      <c r="F19" s="5">
        <f>VLOOKUP(A19,'[3]Manual Correction'!$A$12:$O$47,15,FALSE)</f>
        <v>366.00063925020254</v>
      </c>
      <c r="G19" s="5">
        <v>2535.35</v>
      </c>
      <c r="H19" s="5">
        <v>8.4556799999999992</v>
      </c>
      <c r="I19" s="5">
        <v>290.44</v>
      </c>
      <c r="J19" s="5">
        <v>9.6</v>
      </c>
      <c r="K19" s="5">
        <v>2.92</v>
      </c>
      <c r="L19" s="5">
        <v>19.59</v>
      </c>
      <c r="M19" s="5">
        <v>71.965317919075247</v>
      </c>
      <c r="N19" s="5">
        <v>41.39</v>
      </c>
      <c r="O19" s="6">
        <v>114.8</v>
      </c>
      <c r="P19" s="6">
        <v>9.9</v>
      </c>
      <c r="Q19" s="6">
        <v>29</v>
      </c>
      <c r="R19" s="6">
        <v>2570.8000000000002</v>
      </c>
      <c r="S19" s="6">
        <v>160.6</v>
      </c>
    </row>
    <row r="20" spans="1:19" x14ac:dyDescent="0.2">
      <c r="A20" s="11">
        <v>36</v>
      </c>
      <c r="B20" s="3" t="s">
        <v>15</v>
      </c>
      <c r="C20" s="3" t="s">
        <v>31</v>
      </c>
      <c r="D20" s="3" t="s">
        <v>23</v>
      </c>
      <c r="E20" s="3" t="s">
        <v>108</v>
      </c>
      <c r="F20" s="5">
        <f>VLOOKUP(A20,'[3]Manual Correction'!$A$12:$O$47,15,FALSE)</f>
        <v>152.07927584359274</v>
      </c>
      <c r="G20" s="5">
        <v>2272.23</v>
      </c>
      <c r="H20" s="5">
        <v>7.5781599999999996</v>
      </c>
      <c r="I20" s="5">
        <v>278.88</v>
      </c>
      <c r="J20" s="5">
        <v>21.16</v>
      </c>
      <c r="K20" s="5">
        <v>0.4</v>
      </c>
      <c r="L20" s="5">
        <v>17.48</v>
      </c>
      <c r="M20" s="5">
        <v>82.993197278911552</v>
      </c>
      <c r="N20" s="5">
        <v>35.32</v>
      </c>
      <c r="O20" s="6">
        <v>130.80000000000001</v>
      </c>
      <c r="P20" s="6">
        <v>5.6</v>
      </c>
      <c r="Q20" s="6">
        <v>26.6</v>
      </c>
      <c r="R20" s="6">
        <v>2481.4</v>
      </c>
      <c r="S20" s="6">
        <v>171.2</v>
      </c>
    </row>
    <row r="21" spans="1:19" x14ac:dyDescent="0.2">
      <c r="A21" s="11">
        <v>39</v>
      </c>
      <c r="B21" s="3" t="s">
        <v>17</v>
      </c>
      <c r="C21" s="3" t="s">
        <v>30</v>
      </c>
      <c r="D21" s="3" t="s">
        <v>24</v>
      </c>
      <c r="E21" s="3" t="s">
        <v>109</v>
      </c>
      <c r="F21" s="5">
        <f>VLOOKUP(A21,'[3]Manual Correction'!$A$12:$O$47,15,FALSE)</f>
        <v>217.86914529630576</v>
      </c>
      <c r="G21" s="5">
        <v>3153.18</v>
      </c>
      <c r="H21" s="5">
        <v>10.5162</v>
      </c>
      <c r="I21" s="5">
        <v>271.08</v>
      </c>
      <c r="J21" s="5">
        <v>28.96</v>
      </c>
      <c r="K21" s="5">
        <v>10.16</v>
      </c>
      <c r="L21" s="5">
        <v>46.04</v>
      </c>
      <c r="M21" s="5">
        <v>85.106382978723346</v>
      </c>
      <c r="N21" s="5">
        <v>30.51</v>
      </c>
      <c r="O21" s="6">
        <v>88.1</v>
      </c>
      <c r="P21" s="6">
        <v>6.7</v>
      </c>
      <c r="Q21" s="6">
        <v>133.80000000000001</v>
      </c>
      <c r="R21" s="6">
        <v>842.9</v>
      </c>
      <c r="S21" s="6">
        <v>159.6</v>
      </c>
    </row>
    <row r="22" spans="1:19" x14ac:dyDescent="0.2">
      <c r="A22" s="11">
        <v>41</v>
      </c>
      <c r="B22" s="3" t="s">
        <v>16</v>
      </c>
      <c r="C22" s="3" t="s">
        <v>30</v>
      </c>
      <c r="D22" s="3" t="s">
        <v>23</v>
      </c>
      <c r="E22" s="3" t="s">
        <v>110</v>
      </c>
      <c r="F22" s="5">
        <f>VLOOKUP(A22,'[3]Manual Correction'!$A$12:$O$47,15,FALSE)</f>
        <v>192.44942932423675</v>
      </c>
      <c r="G22" s="5">
        <v>2980.05</v>
      </c>
      <c r="H22" s="5">
        <v>9.93614</v>
      </c>
      <c r="I22" s="5">
        <v>290.48</v>
      </c>
      <c r="J22" s="5">
        <v>9.56</v>
      </c>
      <c r="K22" s="5">
        <v>1.92</v>
      </c>
      <c r="L22" s="5">
        <v>29.84</v>
      </c>
      <c r="M22" s="5">
        <v>81.249999999999943</v>
      </c>
      <c r="N22" s="5">
        <v>27.05</v>
      </c>
      <c r="O22" s="8">
        <v>225.7</v>
      </c>
      <c r="P22" s="6">
        <v>10.199999999999999</v>
      </c>
      <c r="Q22" s="6">
        <v>45.7</v>
      </c>
      <c r="R22" s="6">
        <v>227.4</v>
      </c>
      <c r="S22" s="6">
        <v>161.9</v>
      </c>
    </row>
    <row r="23" spans="1:19" x14ac:dyDescent="0.2">
      <c r="A23" s="11">
        <v>47</v>
      </c>
      <c r="B23" s="3" t="s">
        <v>18</v>
      </c>
      <c r="C23" s="3" t="s">
        <v>29</v>
      </c>
      <c r="D23" s="3" t="s">
        <v>22</v>
      </c>
      <c r="E23" s="3" t="s">
        <v>110</v>
      </c>
      <c r="F23" s="5">
        <f>VLOOKUP(A23,'[3]Manual Correction'!$A$12:$O$47,15,FALSE)</f>
        <v>205.76576978802382</v>
      </c>
      <c r="G23" s="5">
        <v>2087.67</v>
      </c>
      <c r="H23" s="5">
        <v>6.9653900000000002</v>
      </c>
      <c r="I23" s="5">
        <v>282.88</v>
      </c>
      <c r="J23" s="5">
        <v>17.16</v>
      </c>
      <c r="K23" s="5">
        <v>4.5199999999999996</v>
      </c>
      <c r="L23" s="5">
        <v>31.29</v>
      </c>
      <c r="M23" s="5">
        <v>68.976897689768919</v>
      </c>
      <c r="N23" s="5">
        <v>30.77</v>
      </c>
      <c r="O23" s="8">
        <v>292.5</v>
      </c>
      <c r="P23" s="6">
        <v>9.6</v>
      </c>
      <c r="Q23" s="6">
        <v>23.9</v>
      </c>
      <c r="R23" s="6">
        <v>562.29999999999995</v>
      </c>
      <c r="S23" s="6">
        <v>156.19999999999999</v>
      </c>
    </row>
    <row r="24" spans="1:19" x14ac:dyDescent="0.2">
      <c r="A24" s="11">
        <v>48</v>
      </c>
      <c r="B24" s="3" t="s">
        <v>18</v>
      </c>
      <c r="C24" s="3" t="s">
        <v>29</v>
      </c>
      <c r="D24" s="3" t="s">
        <v>23</v>
      </c>
      <c r="E24" s="3" t="s">
        <v>108</v>
      </c>
      <c r="F24" s="5">
        <f>VLOOKUP(A24,'[3]Manual Correction'!$A$12:$O$47,15,FALSE)</f>
        <v>235.56594580786066</v>
      </c>
      <c r="G24" s="5">
        <v>3040.5</v>
      </c>
      <c r="H24" s="5">
        <v>10.144500000000001</v>
      </c>
      <c r="I24" s="5">
        <v>283.64</v>
      </c>
      <c r="J24" s="5">
        <v>16.399999999999999</v>
      </c>
      <c r="K24" s="5">
        <v>6.72</v>
      </c>
      <c r="L24" s="5">
        <v>23.3</v>
      </c>
      <c r="M24" s="5">
        <v>79.487179487179588</v>
      </c>
      <c r="N24" s="5">
        <v>27.4</v>
      </c>
      <c r="O24" s="6">
        <v>137.9</v>
      </c>
      <c r="P24" s="6">
        <v>5.8</v>
      </c>
      <c r="Q24" s="6">
        <v>22.8</v>
      </c>
      <c r="R24" s="6">
        <v>1376.2</v>
      </c>
      <c r="S24" s="6">
        <v>151.19999999999999</v>
      </c>
    </row>
    <row r="25" spans="1:19" x14ac:dyDescent="0.2">
      <c r="A25" s="11">
        <v>49</v>
      </c>
      <c r="B25" s="3" t="s">
        <v>18</v>
      </c>
      <c r="C25" s="3" t="s">
        <v>32</v>
      </c>
      <c r="D25" s="3" t="s">
        <v>22</v>
      </c>
      <c r="E25" s="3" t="s">
        <v>108</v>
      </c>
      <c r="F25" s="5">
        <f>VLOOKUP(A25,'[3]Manual Correction'!$A$12:$O$47,15,FALSE)</f>
        <v>214.08693933679797</v>
      </c>
      <c r="G25" s="5">
        <v>2558.6</v>
      </c>
      <c r="H25" s="5">
        <v>8.5332100000000004</v>
      </c>
      <c r="I25" s="5">
        <v>288.68</v>
      </c>
      <c r="J25" s="5">
        <v>11.36</v>
      </c>
      <c r="K25" s="5">
        <v>1.76</v>
      </c>
      <c r="L25" s="5">
        <v>31.98</v>
      </c>
      <c r="M25" s="5">
        <v>74.074074074073906</v>
      </c>
      <c r="N25" s="5">
        <v>37.65</v>
      </c>
      <c r="O25" s="6">
        <v>124.1</v>
      </c>
      <c r="P25" s="6">
        <v>9.9</v>
      </c>
      <c r="Q25" s="6">
        <v>39.9</v>
      </c>
      <c r="R25" s="6">
        <v>3048.6</v>
      </c>
      <c r="S25" s="6">
        <v>173.2</v>
      </c>
    </row>
    <row r="26" spans="1:19" x14ac:dyDescent="0.2">
      <c r="A26" s="11">
        <v>50</v>
      </c>
      <c r="B26" s="3" t="s">
        <v>18</v>
      </c>
      <c r="C26" s="3" t="s">
        <v>32</v>
      </c>
      <c r="D26" s="3" t="s">
        <v>23</v>
      </c>
      <c r="E26" s="3" t="s">
        <v>110</v>
      </c>
      <c r="F26" s="5"/>
      <c r="G26" s="5">
        <v>1611.43</v>
      </c>
      <c r="H26" s="5">
        <v>5.3743100000000004</v>
      </c>
      <c r="I26" s="5">
        <v>294.24</v>
      </c>
      <c r="J26" s="5">
        <v>5.8</v>
      </c>
      <c r="K26" s="5">
        <v>1.8</v>
      </c>
      <c r="L26" s="5">
        <v>27.62</v>
      </c>
      <c r="M26" s="5">
        <v>60.370370370370139</v>
      </c>
      <c r="N26" s="5">
        <v>34.39</v>
      </c>
      <c r="O26" s="6">
        <v>120.3</v>
      </c>
      <c r="P26" s="6">
        <v>8.3000000000000007</v>
      </c>
      <c r="Q26" s="6">
        <v>39.299999999999997</v>
      </c>
      <c r="R26" s="6">
        <v>1897.6</v>
      </c>
      <c r="S26" s="6">
        <v>155.30000000000001</v>
      </c>
    </row>
    <row r="27" spans="1:19" x14ac:dyDescent="0.2">
      <c r="A27" s="11">
        <v>52</v>
      </c>
      <c r="B27" s="3" t="s">
        <v>15</v>
      </c>
      <c r="C27" s="3" t="s">
        <v>34</v>
      </c>
      <c r="D27" s="3" t="s">
        <v>24</v>
      </c>
      <c r="E27" s="3" t="s">
        <v>108</v>
      </c>
      <c r="F27" s="5"/>
      <c r="G27" s="5">
        <v>2776.74</v>
      </c>
      <c r="H27" s="5">
        <v>9.2582799999999992</v>
      </c>
      <c r="I27" s="5">
        <v>292.92</v>
      </c>
      <c r="J27" s="5">
        <v>7.12</v>
      </c>
      <c r="K27" s="5">
        <v>2.52</v>
      </c>
      <c r="L27" s="10">
        <v>57.06</v>
      </c>
      <c r="M27" s="5">
        <v>71.253822629969449</v>
      </c>
      <c r="N27" s="5">
        <v>37.43</v>
      </c>
      <c r="O27" s="6">
        <v>163</v>
      </c>
      <c r="P27" s="6">
        <v>7.2</v>
      </c>
      <c r="Q27" s="6">
        <v>31</v>
      </c>
      <c r="R27" s="6">
        <v>2064.1</v>
      </c>
      <c r="S27" s="6">
        <v>160.4</v>
      </c>
    </row>
    <row r="28" spans="1:19" x14ac:dyDescent="0.2">
      <c r="A28" s="11">
        <v>53</v>
      </c>
      <c r="B28" s="3" t="s">
        <v>19</v>
      </c>
      <c r="C28" s="3" t="s">
        <v>32</v>
      </c>
      <c r="D28" s="3" t="s">
        <v>24</v>
      </c>
      <c r="E28" s="3" t="s">
        <v>108</v>
      </c>
      <c r="F28" s="5"/>
      <c r="G28" s="5">
        <v>1723.33</v>
      </c>
      <c r="H28" s="5">
        <v>5.7475100000000001</v>
      </c>
      <c r="I28" s="5">
        <v>264.39999999999998</v>
      </c>
      <c r="J28" s="5">
        <v>35.64</v>
      </c>
      <c r="K28" s="7">
        <v>0.64</v>
      </c>
      <c r="L28" s="10">
        <v>29.36</v>
      </c>
      <c r="M28" s="5">
        <v>77.02127659574451</v>
      </c>
      <c r="N28" s="5">
        <v>33.36</v>
      </c>
      <c r="O28" s="6">
        <v>151</v>
      </c>
      <c r="P28" s="6">
        <v>9.1</v>
      </c>
      <c r="Q28" s="6">
        <v>29.3</v>
      </c>
      <c r="R28" s="6">
        <v>1430.6</v>
      </c>
      <c r="S28" s="6">
        <v>166.3</v>
      </c>
    </row>
    <row r="29" spans="1:19" x14ac:dyDescent="0.2">
      <c r="A29" s="11">
        <v>54</v>
      </c>
      <c r="B29" s="3" t="s">
        <v>19</v>
      </c>
      <c r="C29" s="3" t="s">
        <v>33</v>
      </c>
      <c r="D29" s="3" t="s">
        <v>22</v>
      </c>
      <c r="E29" s="3" t="s">
        <v>108</v>
      </c>
      <c r="F29" s="5">
        <f>VLOOKUP(A29,'[3]Manual Correction'!$A$12:$O$47,15,FALSE)</f>
        <v>478.33557753908173</v>
      </c>
      <c r="G29" s="5">
        <v>3328.23</v>
      </c>
      <c r="H29" s="5">
        <v>11.0985</v>
      </c>
      <c r="I29" s="5">
        <v>288.52</v>
      </c>
      <c r="J29" s="5">
        <v>11.52</v>
      </c>
      <c r="K29" s="5">
        <v>3.64</v>
      </c>
      <c r="L29" s="7">
        <v>65.41</v>
      </c>
      <c r="M29" s="7">
        <v>84.796573875803091</v>
      </c>
      <c r="N29" s="5">
        <v>25.71</v>
      </c>
      <c r="O29" s="6">
        <v>142.69999999999999</v>
      </c>
      <c r="P29" s="6">
        <v>9</v>
      </c>
      <c r="Q29" s="6">
        <v>36.5</v>
      </c>
      <c r="R29" s="8">
        <v>206.6</v>
      </c>
      <c r="S29" s="6">
        <v>165.7</v>
      </c>
    </row>
    <row r="30" spans="1:19" x14ac:dyDescent="0.2">
      <c r="A30" s="11">
        <v>55</v>
      </c>
      <c r="B30" s="3" t="s">
        <v>20</v>
      </c>
      <c r="C30" s="3" t="s">
        <v>34</v>
      </c>
      <c r="D30" s="3" t="s">
        <v>22</v>
      </c>
      <c r="E30" s="3" t="s">
        <v>108</v>
      </c>
      <c r="F30" s="5">
        <f>VLOOKUP(A30,'[3]Manual Correction'!$A$12:$O$47,15,FALSE)</f>
        <v>131.20945146637396</v>
      </c>
      <c r="G30" s="5">
        <v>2421.39</v>
      </c>
      <c r="H30" s="5">
        <v>8.07559</v>
      </c>
      <c r="I30" s="5">
        <v>291.76</v>
      </c>
      <c r="J30" s="5">
        <v>8.2799999999999994</v>
      </c>
      <c r="K30" s="5">
        <v>2.68</v>
      </c>
      <c r="L30" s="10">
        <v>24.6</v>
      </c>
      <c r="M30" s="5">
        <v>66.881028938906709</v>
      </c>
      <c r="N30" s="5">
        <v>31.59</v>
      </c>
      <c r="O30" s="6">
        <v>117.9</v>
      </c>
      <c r="P30" s="6">
        <v>7.6</v>
      </c>
      <c r="Q30" s="6">
        <v>37.9</v>
      </c>
      <c r="R30" s="6">
        <v>1702.2</v>
      </c>
      <c r="S30" s="6">
        <v>160.5</v>
      </c>
    </row>
    <row r="31" spans="1:19" x14ac:dyDescent="0.2">
      <c r="A31" s="11">
        <v>60</v>
      </c>
      <c r="B31" s="3" t="s">
        <v>20</v>
      </c>
      <c r="C31" s="3" t="s">
        <v>34</v>
      </c>
      <c r="D31" s="3" t="s">
        <v>23</v>
      </c>
      <c r="E31" s="3" t="s">
        <v>108</v>
      </c>
      <c r="F31" s="5">
        <f>VLOOKUP(A31,'[3]Manual Correction'!$A$12:$O$47,15,FALSE)</f>
        <v>197.69577887859171</v>
      </c>
      <c r="G31" s="5">
        <v>2144.06</v>
      </c>
      <c r="H31" s="5">
        <v>7.15069</v>
      </c>
      <c r="I31" s="5">
        <v>277.52</v>
      </c>
      <c r="J31" s="5">
        <v>22.52</v>
      </c>
      <c r="K31" s="5">
        <v>7.84</v>
      </c>
      <c r="L31" s="10">
        <v>22.92</v>
      </c>
      <c r="M31" s="5">
        <v>78.571428571428484</v>
      </c>
      <c r="N31" s="5">
        <v>30.84</v>
      </c>
      <c r="O31" s="6">
        <v>103.8</v>
      </c>
      <c r="P31" s="6">
        <v>18</v>
      </c>
      <c r="Q31" s="6">
        <v>38.4</v>
      </c>
      <c r="R31" s="6">
        <v>1756.2</v>
      </c>
      <c r="S31" s="6">
        <v>158</v>
      </c>
    </row>
    <row r="32" spans="1:19" x14ac:dyDescent="0.2">
      <c r="A32" s="11">
        <v>62</v>
      </c>
      <c r="B32" s="3" t="s">
        <v>16</v>
      </c>
      <c r="C32" s="3" t="s">
        <v>33</v>
      </c>
      <c r="D32" s="3" t="s">
        <v>23</v>
      </c>
      <c r="E32" s="3" t="s">
        <v>108</v>
      </c>
      <c r="F32" s="5">
        <f>VLOOKUP(A32,'[3]Manual Correction'!$A$12:$O$47,15,FALSE)</f>
        <v>177.31566993623721</v>
      </c>
      <c r="G32" s="5">
        <v>2520.31</v>
      </c>
      <c r="H32" s="5">
        <v>8.4066299999999998</v>
      </c>
      <c r="I32" s="5">
        <v>287.48</v>
      </c>
      <c r="J32" s="5">
        <v>12.56</v>
      </c>
      <c r="K32" s="5">
        <v>3.52</v>
      </c>
      <c r="L32" s="10">
        <v>47.02</v>
      </c>
      <c r="M32" s="5">
        <v>70.277777777777914</v>
      </c>
      <c r="N32" s="5">
        <v>30.71</v>
      </c>
      <c r="O32" s="6">
        <v>156.9</v>
      </c>
      <c r="P32" s="6">
        <v>9</v>
      </c>
      <c r="Q32" s="6">
        <v>126.8</v>
      </c>
      <c r="R32" s="6">
        <v>1265.8</v>
      </c>
      <c r="S32" s="6">
        <v>162.4</v>
      </c>
    </row>
    <row r="33" spans="1:19" x14ac:dyDescent="0.2">
      <c r="A33" s="11">
        <v>63</v>
      </c>
      <c r="B33" s="3" t="s">
        <v>16</v>
      </c>
      <c r="C33" s="3" t="s">
        <v>33</v>
      </c>
      <c r="D33" s="3" t="s">
        <v>24</v>
      </c>
      <c r="E33" s="3" t="s">
        <v>110</v>
      </c>
      <c r="F33" s="5"/>
      <c r="G33" s="5">
        <v>3645.12</v>
      </c>
      <c r="H33" s="5">
        <v>12.1585</v>
      </c>
      <c r="I33" s="5">
        <v>290.8</v>
      </c>
      <c r="J33" s="5">
        <v>9.24</v>
      </c>
      <c r="K33" s="5">
        <v>2.2000000000000002</v>
      </c>
      <c r="L33" s="10">
        <v>65.680000000000007</v>
      </c>
      <c r="M33" s="5">
        <v>88.15261044176701</v>
      </c>
      <c r="N33" s="5">
        <v>36.32</v>
      </c>
      <c r="O33" s="6">
        <v>109.8</v>
      </c>
      <c r="P33" s="6">
        <v>9.5</v>
      </c>
      <c r="Q33" s="6">
        <v>279</v>
      </c>
      <c r="R33" s="6">
        <v>1933.8</v>
      </c>
      <c r="S33" s="6">
        <v>156.5</v>
      </c>
    </row>
    <row r="34" spans="1:19" x14ac:dyDescent="0.2">
      <c r="A34" s="11">
        <v>67</v>
      </c>
      <c r="B34" s="3" t="s">
        <v>17</v>
      </c>
      <c r="C34" s="3" t="s">
        <v>35</v>
      </c>
      <c r="D34" s="3" t="s">
        <v>22</v>
      </c>
      <c r="E34" s="3" t="s">
        <v>109</v>
      </c>
      <c r="F34" s="5">
        <f>VLOOKUP(A34,'[3]Manual Correction'!$A$12:$O$47,15,FALSE)</f>
        <v>303.96811126578865</v>
      </c>
      <c r="G34" s="5">
        <v>3205.35</v>
      </c>
      <c r="H34" s="5">
        <v>10.690200000000001</v>
      </c>
      <c r="I34" s="5">
        <v>281.04000000000002</v>
      </c>
      <c r="J34" s="5">
        <v>19</v>
      </c>
      <c r="K34" s="5">
        <v>6.8</v>
      </c>
      <c r="L34" s="10">
        <v>62.43</v>
      </c>
      <c r="M34" s="5">
        <v>77.654867256637289</v>
      </c>
      <c r="N34" s="5">
        <v>25.07</v>
      </c>
      <c r="O34" s="6">
        <v>84.2</v>
      </c>
      <c r="P34" s="6">
        <v>6.5</v>
      </c>
      <c r="Q34" s="6">
        <v>110.5</v>
      </c>
      <c r="R34" s="6">
        <v>687.5</v>
      </c>
      <c r="S34" s="6">
        <v>83.4</v>
      </c>
    </row>
    <row r="35" spans="1:19" x14ac:dyDescent="0.2">
      <c r="A35" s="11">
        <v>69</v>
      </c>
      <c r="B35" s="3" t="s">
        <v>17</v>
      </c>
      <c r="C35" s="3" t="s">
        <v>35</v>
      </c>
      <c r="D35" s="3" t="s">
        <v>23</v>
      </c>
      <c r="E35" s="3" t="s">
        <v>111</v>
      </c>
      <c r="F35" s="5"/>
      <c r="G35" s="5">
        <v>3054.8</v>
      </c>
      <c r="H35" s="5">
        <v>10.1881</v>
      </c>
      <c r="I35" s="5">
        <v>280.52</v>
      </c>
      <c r="J35" s="5">
        <v>19.52</v>
      </c>
      <c r="K35" s="5">
        <v>5.52</v>
      </c>
      <c r="L35" s="10">
        <v>71.64</v>
      </c>
      <c r="M35" s="5">
        <v>78.81548974943037</v>
      </c>
      <c r="N35" s="5">
        <v>25.7</v>
      </c>
      <c r="O35" s="6">
        <v>90.5</v>
      </c>
      <c r="P35" s="6">
        <v>7.2</v>
      </c>
      <c r="Q35" s="6">
        <v>117.3</v>
      </c>
      <c r="R35" s="6">
        <v>628.20000000000005</v>
      </c>
      <c r="S35" s="6">
        <v>81.099999999999994</v>
      </c>
    </row>
    <row r="36" spans="1:19" x14ac:dyDescent="0.2">
      <c r="A36" s="11">
        <v>70</v>
      </c>
      <c r="B36" s="3" t="s">
        <v>17</v>
      </c>
      <c r="C36" s="3" t="s">
        <v>35</v>
      </c>
      <c r="D36" s="3" t="s">
        <v>24</v>
      </c>
      <c r="E36" s="3" t="s">
        <v>109</v>
      </c>
      <c r="F36" s="5"/>
      <c r="G36" s="5">
        <v>4088.43</v>
      </c>
      <c r="H36" s="5">
        <v>13.6317</v>
      </c>
      <c r="I36" s="5">
        <v>273.04000000000002</v>
      </c>
      <c r="J36" s="5">
        <v>27</v>
      </c>
      <c r="K36" s="5">
        <v>7</v>
      </c>
      <c r="L36" s="10">
        <v>64.69</v>
      </c>
      <c r="M36" s="7">
        <v>64.135702746365112</v>
      </c>
      <c r="N36" s="5">
        <v>24.5</v>
      </c>
      <c r="O36" s="6">
        <v>90.8</v>
      </c>
      <c r="P36" s="6">
        <v>6.2</v>
      </c>
      <c r="Q36" s="6">
        <v>95.8</v>
      </c>
      <c r="R36" s="6">
        <v>461.6</v>
      </c>
      <c r="S36" s="6">
        <v>81.8</v>
      </c>
    </row>
    <row r="37" spans="1:19" x14ac:dyDescent="0.2">
      <c r="A37" s="11">
        <v>73</v>
      </c>
      <c r="B37" s="3" t="str">
        <f ca="1">VLOOKUP(A37,'[1]Escape Latency'!A:B, 2, FALSE)</f>
        <v>E-OVX + V</v>
      </c>
      <c r="C37" s="3" t="s">
        <v>36</v>
      </c>
      <c r="D37" s="3" t="s">
        <v>22</v>
      </c>
      <c r="E37" s="3" t="s">
        <v>108</v>
      </c>
      <c r="F37" s="5">
        <f>VLOOKUP(A37,'[3]Manual Correction'!$A$12:$O$47,15,FALSE)</f>
        <v>520.74322702452162</v>
      </c>
      <c r="G37" s="5">
        <v>2515.1</v>
      </c>
      <c r="H37" s="5">
        <v>8.3881300000000003</v>
      </c>
      <c r="I37" s="5">
        <v>282.8</v>
      </c>
      <c r="J37" s="5">
        <v>17.239999999999998</v>
      </c>
      <c r="K37" s="5">
        <v>4</v>
      </c>
      <c r="L37" s="10">
        <v>17.079999999999998</v>
      </c>
      <c r="M37" s="5">
        <v>73.553719008264025</v>
      </c>
      <c r="N37" s="5">
        <v>42.17</v>
      </c>
      <c r="O37" s="6">
        <v>102.7</v>
      </c>
      <c r="P37" s="6">
        <v>11</v>
      </c>
      <c r="Q37" s="6"/>
      <c r="R37" s="6">
        <v>4963.5</v>
      </c>
      <c r="S37" s="6">
        <v>160.9</v>
      </c>
    </row>
    <row r="38" spans="1:19" x14ac:dyDescent="0.2">
      <c r="A38" s="11">
        <v>75</v>
      </c>
      <c r="B38" s="3" t="str">
        <f ca="1">VLOOKUP(A38,'[1]Escape Latency'!A:B, 2, FALSE)</f>
        <v>E-OVX + E</v>
      </c>
      <c r="C38" s="3" t="s">
        <v>37</v>
      </c>
      <c r="D38" s="3" t="s">
        <v>22</v>
      </c>
      <c r="E38" s="3" t="s">
        <v>108</v>
      </c>
      <c r="F38" s="5">
        <f>VLOOKUP(A38,'[3]Manual Correction'!$A$12:$O$47,15,FALSE)</f>
        <v>197.25456855752392</v>
      </c>
      <c r="G38" s="5">
        <v>3060.21</v>
      </c>
      <c r="H38" s="5">
        <v>10.206099999999999</v>
      </c>
      <c r="I38" s="7">
        <v>270.48</v>
      </c>
      <c r="J38" s="7">
        <v>29.56</v>
      </c>
      <c r="K38" s="7">
        <v>14.6</v>
      </c>
      <c r="L38" s="7">
        <v>48.76</v>
      </c>
      <c r="M38" s="5">
        <v>87.804878048780466</v>
      </c>
      <c r="N38" s="5">
        <v>37.83</v>
      </c>
      <c r="O38" s="6">
        <v>169.1</v>
      </c>
      <c r="P38" s="6">
        <v>10.199999999999999</v>
      </c>
      <c r="Q38" s="6">
        <v>29</v>
      </c>
      <c r="R38" s="6">
        <v>2465.6</v>
      </c>
      <c r="S38" s="6">
        <v>159.9</v>
      </c>
    </row>
    <row r="39" spans="1:19" x14ac:dyDescent="0.2">
      <c r="A39" s="11">
        <v>76</v>
      </c>
      <c r="B39" s="3" t="str">
        <f ca="1">VLOOKUP(A39,'[1]Escape Latency'!A:B, 2, FALSE)</f>
        <v>E-OVX + E</v>
      </c>
      <c r="C39" s="3" t="s">
        <v>37</v>
      </c>
      <c r="D39" s="3" t="s">
        <v>23</v>
      </c>
      <c r="E39" s="3" t="s">
        <v>108</v>
      </c>
      <c r="F39" s="5">
        <f>VLOOKUP(A39,'[3]Manual Correction'!$A$12:$O$47,15,FALSE)</f>
        <v>273.51681814410762</v>
      </c>
      <c r="G39" s="5">
        <v>2313.92</v>
      </c>
      <c r="H39" s="5">
        <v>7.7171799999999999</v>
      </c>
      <c r="I39" s="5">
        <v>285.83999999999997</v>
      </c>
      <c r="J39" s="5">
        <v>14.2</v>
      </c>
      <c r="K39" s="5">
        <v>5.48</v>
      </c>
      <c r="L39" s="10">
        <v>33.89</v>
      </c>
      <c r="M39" s="5">
        <v>91.812865497075961</v>
      </c>
      <c r="N39" s="5">
        <v>26.43</v>
      </c>
      <c r="O39" s="6">
        <v>114.5</v>
      </c>
      <c r="P39" s="6">
        <v>9.5</v>
      </c>
      <c r="Q39" s="6">
        <v>37.4</v>
      </c>
      <c r="R39" s="6">
        <v>713.3</v>
      </c>
      <c r="S39" s="6">
        <v>162.80000000000001</v>
      </c>
    </row>
    <row r="40" spans="1:19" x14ac:dyDescent="0.2">
      <c r="A40" s="11">
        <v>77</v>
      </c>
      <c r="B40" s="3" t="str">
        <f ca="1">VLOOKUP(A40,'[1]Escape Latency'!A:B, 2, FALSE)</f>
        <v>E-OVX + V</v>
      </c>
      <c r="C40" s="3" t="s">
        <v>36</v>
      </c>
      <c r="D40" s="3" t="s">
        <v>23</v>
      </c>
      <c r="E40" s="3" t="s">
        <v>108</v>
      </c>
      <c r="F40" s="5">
        <f>VLOOKUP(A40,'[3]Manual Correction'!$A$12:$O$47,15,FALSE)</f>
        <v>193.75123258177913</v>
      </c>
      <c r="G40" s="5">
        <v>2532.15</v>
      </c>
      <c r="H40" s="5">
        <v>8.4450199999999995</v>
      </c>
      <c r="I40" s="5">
        <v>290.2</v>
      </c>
      <c r="J40" s="5">
        <v>9.84</v>
      </c>
      <c r="K40" s="5">
        <v>3.84</v>
      </c>
      <c r="L40" s="10">
        <v>41.27</v>
      </c>
      <c r="M40" s="5">
        <v>88.734835355285881</v>
      </c>
      <c r="N40" s="5">
        <v>35.01</v>
      </c>
      <c r="O40" s="6">
        <v>123.2</v>
      </c>
      <c r="P40" s="6">
        <v>11.9</v>
      </c>
      <c r="Q40" s="8">
        <v>93.7</v>
      </c>
      <c r="R40" s="6">
        <v>1997.2</v>
      </c>
      <c r="S40" s="6">
        <v>155.30000000000001</v>
      </c>
    </row>
    <row r="41" spans="1:19" x14ac:dyDescent="0.2">
      <c r="A41" s="11">
        <v>79</v>
      </c>
      <c r="B41" s="3" t="str">
        <f ca="1">VLOOKUP(A41,'[1]Escape Latency'!A:B, 2, FALSE)</f>
        <v>E-OVX + E</v>
      </c>
      <c r="C41" s="3" t="s">
        <v>37</v>
      </c>
      <c r="D41" s="3" t="s">
        <v>24</v>
      </c>
      <c r="E41" s="3" t="s">
        <v>108</v>
      </c>
      <c r="F41" s="5">
        <f>VLOOKUP(A41,'[3]Manual Correction'!$A$12:$O$47,15,FALSE)</f>
        <v>271.20915629596323</v>
      </c>
      <c r="G41" s="5">
        <v>2562.86</v>
      </c>
      <c r="H41" s="5">
        <v>8.5474200000000007</v>
      </c>
      <c r="I41" s="5">
        <v>287.68</v>
      </c>
      <c r="J41" s="5">
        <v>12.36</v>
      </c>
      <c r="K41" s="5">
        <v>4.16</v>
      </c>
      <c r="L41" s="10">
        <v>11.97</v>
      </c>
      <c r="M41" s="5">
        <v>85.279187817258915</v>
      </c>
      <c r="N41" s="5">
        <v>34.520000000000003</v>
      </c>
      <c r="O41" s="6">
        <v>143.9</v>
      </c>
      <c r="P41" s="6">
        <v>6.8</v>
      </c>
      <c r="Q41" s="6">
        <v>29.8</v>
      </c>
      <c r="R41" s="6">
        <v>1495.3</v>
      </c>
      <c r="S41" s="6">
        <v>160.19999999999999</v>
      </c>
    </row>
    <row r="42" spans="1:19" x14ac:dyDescent="0.2">
      <c r="A42" s="11">
        <v>81</v>
      </c>
      <c r="B42" s="3" t="str">
        <f ca="1">VLOOKUP(A42,'[1]Escape Latency'!A:B, 2, FALSE)</f>
        <v>E-OVX + V</v>
      </c>
      <c r="C42" s="3" t="s">
        <v>38</v>
      </c>
      <c r="D42" s="3" t="s">
        <v>23</v>
      </c>
      <c r="E42" s="3" t="s">
        <v>110</v>
      </c>
      <c r="F42" s="5">
        <f>VLOOKUP(A42,'[3]Manual Correction'!$A$12:$O$47,15,FALSE)</f>
        <v>114.84068370989769</v>
      </c>
      <c r="G42" s="5">
        <v>2315.31</v>
      </c>
      <c r="H42" s="5">
        <v>7.7218099999999996</v>
      </c>
      <c r="I42" s="5">
        <v>284.8</v>
      </c>
      <c r="J42" s="5">
        <v>15.24</v>
      </c>
      <c r="K42" s="5">
        <v>2.68</v>
      </c>
      <c r="L42" s="10">
        <v>39.5</v>
      </c>
      <c r="M42" s="5">
        <v>79.037800687285227</v>
      </c>
      <c r="N42" s="5">
        <v>38.74</v>
      </c>
      <c r="O42" s="6">
        <v>107.5</v>
      </c>
      <c r="P42" s="8">
        <v>19.5</v>
      </c>
      <c r="Q42" s="6">
        <v>38.9</v>
      </c>
      <c r="R42" s="6">
        <v>3308.4</v>
      </c>
      <c r="S42" s="6">
        <v>161.6</v>
      </c>
    </row>
    <row r="43" spans="1:19" x14ac:dyDescent="0.2">
      <c r="A43" s="11">
        <v>82</v>
      </c>
      <c r="B43" s="3" t="str">
        <f ca="1">VLOOKUP(A43,'[1]Escape Latency'!A:B, 2, FALSE)</f>
        <v>E-OVX + V</v>
      </c>
      <c r="C43" s="3" t="s">
        <v>38</v>
      </c>
      <c r="D43" s="3" t="s">
        <v>24</v>
      </c>
      <c r="E43" s="3" t="s">
        <v>108</v>
      </c>
      <c r="F43" s="5">
        <f>VLOOKUP(A43,'[3]Manual Correction'!$A$12:$O$47,15,FALSE)</f>
        <v>491.24491598403705</v>
      </c>
      <c r="G43" s="5">
        <v>2831.36</v>
      </c>
      <c r="H43" s="5">
        <v>9.4428900000000002</v>
      </c>
      <c r="I43" s="5">
        <v>285.44</v>
      </c>
      <c r="J43" s="5">
        <v>14.6</v>
      </c>
      <c r="K43" s="5">
        <v>4.88</v>
      </c>
      <c r="L43" s="10">
        <v>25.74</v>
      </c>
      <c r="M43" s="5">
        <v>90.384615384615444</v>
      </c>
      <c r="N43" s="5">
        <v>43.83</v>
      </c>
      <c r="O43" s="6">
        <v>111.1</v>
      </c>
      <c r="P43" s="6">
        <v>7.5</v>
      </c>
      <c r="Q43" s="6">
        <v>35.6</v>
      </c>
      <c r="R43" s="8">
        <v>5590.1</v>
      </c>
      <c r="S43" s="6"/>
    </row>
    <row r="44" spans="1:19" x14ac:dyDescent="0.2">
      <c r="A44" s="11">
        <v>83</v>
      </c>
      <c r="B44" s="3" t="str">
        <f ca="1">VLOOKUP(A44,'[1]Escape Latency'!A:B, 2, FALSE)</f>
        <v>Young Sham + V</v>
      </c>
      <c r="C44" s="3" t="s">
        <v>39</v>
      </c>
      <c r="D44" s="3" t="s">
        <v>22</v>
      </c>
      <c r="E44" s="3" t="s">
        <v>110</v>
      </c>
      <c r="F44" s="5">
        <f>VLOOKUP(A44,'[3]Manual Correction'!$A$12:$O$47,15,FALSE)</f>
        <v>133.25150081497904</v>
      </c>
      <c r="G44" s="5">
        <v>3704.16</v>
      </c>
      <c r="H44" s="5">
        <v>12.3538</v>
      </c>
      <c r="I44" s="5">
        <v>286.39999999999998</v>
      </c>
      <c r="J44" s="5">
        <v>13.64</v>
      </c>
      <c r="K44" s="5">
        <v>4.6399999999999997</v>
      </c>
      <c r="L44" s="10">
        <v>84.94</v>
      </c>
      <c r="M44" s="5">
        <v>91.338582677165391</v>
      </c>
      <c r="N44" s="5">
        <v>31.52</v>
      </c>
      <c r="O44" s="6">
        <v>90.7</v>
      </c>
      <c r="P44" s="8">
        <v>15.2</v>
      </c>
      <c r="Q44" s="6">
        <v>179.8</v>
      </c>
      <c r="R44" s="6">
        <v>1163.5</v>
      </c>
      <c r="S44" s="6">
        <v>80.2</v>
      </c>
    </row>
    <row r="45" spans="1:19" x14ac:dyDescent="0.2">
      <c r="A45" s="11">
        <v>84</v>
      </c>
      <c r="B45" s="3" t="str">
        <f ca="1">VLOOKUP(A45,'[1]Escape Latency'!A:B, 2, FALSE)</f>
        <v>Young Sham + V</v>
      </c>
      <c r="C45" s="3" t="s">
        <v>39</v>
      </c>
      <c r="D45" s="3" t="s">
        <v>23</v>
      </c>
      <c r="E45" s="3" t="s">
        <v>111</v>
      </c>
      <c r="F45" s="5">
        <f>VLOOKUP(A45,'[3]Manual Correction'!$A$12:$O$47,15,FALSE)</f>
        <v>359.84866341008609</v>
      </c>
      <c r="G45" s="5">
        <v>2673.1</v>
      </c>
      <c r="H45" s="5">
        <v>8.9151000000000007</v>
      </c>
      <c r="I45" s="5">
        <v>270.8</v>
      </c>
      <c r="J45" s="5">
        <v>29.24</v>
      </c>
      <c r="K45" s="5">
        <v>7.16</v>
      </c>
      <c r="L45" s="10">
        <v>51.01</v>
      </c>
      <c r="M45" s="5">
        <v>79.634464751958191</v>
      </c>
      <c r="N45" s="5">
        <v>24.62</v>
      </c>
      <c r="O45" s="6">
        <v>92.3</v>
      </c>
      <c r="P45" s="6">
        <v>10.199999999999999</v>
      </c>
      <c r="Q45" s="6">
        <v>99.4</v>
      </c>
      <c r="R45" s="6">
        <v>436.4</v>
      </c>
      <c r="S45" s="6">
        <v>76.900000000000006</v>
      </c>
    </row>
    <row r="46" spans="1:19" x14ac:dyDescent="0.2">
      <c r="A46" s="11">
        <v>89</v>
      </c>
      <c r="B46" s="3" t="str">
        <f ca="1">VLOOKUP(A46,'[1]Escape Latency'!A:B, 2, FALSE)</f>
        <v>L-OVX + V</v>
      </c>
      <c r="C46" s="3" t="s">
        <v>36</v>
      </c>
      <c r="D46" s="3" t="s">
        <v>24</v>
      </c>
      <c r="E46" s="3" t="s">
        <v>110</v>
      </c>
      <c r="F46" s="5">
        <f>VLOOKUP(A46,'[3]Manual Correction'!$A$12:$O$47,15,FALSE)</f>
        <v>400.25375599276214</v>
      </c>
      <c r="G46" s="5">
        <v>2605.1999999999998</v>
      </c>
      <c r="H46" s="5">
        <v>8.6886399999999995</v>
      </c>
      <c r="I46" s="5">
        <v>295.12</v>
      </c>
      <c r="J46" s="5">
        <v>4.92</v>
      </c>
      <c r="K46" s="5">
        <v>1</v>
      </c>
      <c r="L46" s="10">
        <v>30.35</v>
      </c>
      <c r="M46" s="5">
        <v>98.351648351648294</v>
      </c>
      <c r="N46" s="5">
        <v>34</v>
      </c>
      <c r="O46" s="6">
        <v>152.69999999999999</v>
      </c>
      <c r="P46" s="6">
        <v>9.1999999999999993</v>
      </c>
      <c r="Q46" s="8">
        <v>44.3</v>
      </c>
      <c r="R46" s="6">
        <v>2119.5</v>
      </c>
      <c r="S46" s="6"/>
    </row>
    <row r="47" spans="1:19" x14ac:dyDescent="0.2">
      <c r="A47" s="11">
        <v>91</v>
      </c>
      <c r="B47" s="3" t="str">
        <f ca="1">VLOOKUP(A47,'[1]Escape Latency'!A:B, 2, FALSE)</f>
        <v>L-OVX + E</v>
      </c>
      <c r="C47" s="3" t="s">
        <v>38</v>
      </c>
      <c r="D47" s="3" t="s">
        <v>22</v>
      </c>
      <c r="E47" s="3" t="s">
        <v>108</v>
      </c>
      <c r="F47" s="5">
        <f>VLOOKUP(A47,'[3]Manual Correction'!$A$12:$O$47,15,FALSE)</f>
        <v>153.56082227773803</v>
      </c>
      <c r="G47" s="5">
        <v>2802.54</v>
      </c>
      <c r="H47" s="5">
        <v>9.3467900000000004</v>
      </c>
      <c r="I47" s="5">
        <v>287.24</v>
      </c>
      <c r="J47" s="5">
        <v>12.8</v>
      </c>
      <c r="K47" s="5">
        <v>4.32</v>
      </c>
      <c r="L47" s="10">
        <v>44.52</v>
      </c>
      <c r="M47" s="5">
        <v>76.470588235294116</v>
      </c>
      <c r="N47" s="5">
        <v>30.67</v>
      </c>
      <c r="O47" s="6">
        <v>121.5</v>
      </c>
      <c r="P47" s="6">
        <v>6.5</v>
      </c>
      <c r="Q47" s="6">
        <v>33.799999999999997</v>
      </c>
      <c r="R47" s="6">
        <v>1422.8</v>
      </c>
      <c r="S47" s="6"/>
    </row>
    <row r="48" spans="1:19" x14ac:dyDescent="0.2">
      <c r="L48" s="2"/>
    </row>
    <row r="49" spans="12:12" x14ac:dyDescent="0.2">
      <c r="L49" s="2"/>
    </row>
    <row r="50" spans="12:12" x14ac:dyDescent="0.2">
      <c r="L50" s="2"/>
    </row>
  </sheetData>
  <autoFilter ref="A1:S47" xr:uid="{001A8D91-BC5D-E541-94F3-37DBFC50E26F}"/>
  <pageMargins left="0.7" right="0.7" top="0.75" bottom="0.75" header="0.3" footer="0.3"/>
  <ignoredErrors>
    <ignoredError sqref="A2:A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Survivors' Log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Sanchez</dc:creator>
  <cp:lastModifiedBy>Kevin Sanchez</cp:lastModifiedBy>
  <dcterms:created xsi:type="dcterms:W3CDTF">2021-12-08T17:52:57Z</dcterms:created>
  <dcterms:modified xsi:type="dcterms:W3CDTF">2022-04-28T17:26:06Z</dcterms:modified>
</cp:coreProperties>
</file>