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vans\Documents\eelab\lab1\"/>
    </mc:Choice>
  </mc:AlternateContent>
  <xr:revisionPtr revIDLastSave="0" documentId="13_ncr:1_{1C43B437-F064-4C5F-88BD-673BEF1684D0}" xr6:coauthVersionLast="45" xr6:coauthVersionMax="45" xr10:uidLastSave="{00000000-0000-0000-0000-000000000000}"/>
  <bookViews>
    <workbookView xWindow="-120" yWindow="-120" windowWidth="29040" windowHeight="15990" xr2:uid="{182EDDC5-306F-45CC-9656-A38F80CC89B6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8" i="3" l="1"/>
  <c r="G18" i="3" s="1"/>
  <c r="E18" i="3"/>
  <c r="F18" i="3" s="1"/>
  <c r="D17" i="3"/>
  <c r="G17" i="3" s="1"/>
  <c r="E17" i="3"/>
  <c r="F17" i="3"/>
  <c r="D16" i="3"/>
  <c r="G16" i="3" s="1"/>
  <c r="E16" i="3"/>
  <c r="F16" i="3" s="1"/>
  <c r="D15" i="3"/>
  <c r="G15" i="3" s="1"/>
  <c r="E15" i="3"/>
  <c r="F15" i="3" s="1"/>
  <c r="D14" i="3"/>
  <c r="G14" i="3"/>
  <c r="E14" i="3"/>
  <c r="F14" i="3"/>
  <c r="E13" i="3"/>
  <c r="F13" i="3" s="1"/>
  <c r="D13" i="3"/>
  <c r="G13" i="3" s="1"/>
  <c r="D12" i="3"/>
  <c r="G12" i="3" s="1"/>
  <c r="E12" i="3"/>
  <c r="F12" i="3" s="1"/>
  <c r="E11" i="3"/>
  <c r="F11" i="3" s="1"/>
  <c r="D11" i="3"/>
  <c r="G11" i="3" s="1"/>
  <c r="E10" i="3"/>
  <c r="F10" i="3" s="1"/>
  <c r="D10" i="3"/>
  <c r="G10" i="3" s="1"/>
  <c r="E9" i="3"/>
  <c r="F9" i="3" s="1"/>
  <c r="D9" i="3"/>
  <c r="G9" i="3" s="1"/>
  <c r="E8" i="3"/>
  <c r="F8" i="3" s="1"/>
  <c r="D8" i="3"/>
  <c r="G8" i="3" s="1"/>
  <c r="E7" i="3"/>
  <c r="F7" i="3" s="1"/>
  <c r="D7" i="3"/>
  <c r="G7" i="3" s="1"/>
  <c r="E6" i="3"/>
  <c r="F6" i="3" s="1"/>
  <c r="D6" i="3"/>
  <c r="G6" i="3" s="1"/>
  <c r="E5" i="3"/>
  <c r="F5" i="3" s="1"/>
  <c r="D5" i="3"/>
  <c r="G5" i="3" s="1"/>
  <c r="E4" i="3"/>
  <c r="F4" i="3" s="1"/>
  <c r="D4" i="3"/>
  <c r="G4" i="3" s="1"/>
  <c r="E3" i="3"/>
  <c r="F3" i="3" s="1"/>
  <c r="D3" i="3"/>
  <c r="G3" i="3" s="1"/>
  <c r="E2" i="3"/>
  <c r="F2" i="3" s="1"/>
  <c r="D2" i="3"/>
  <c r="G2" i="3" s="1"/>
  <c r="E9" i="2"/>
  <c r="F9" i="2" s="1"/>
  <c r="D9" i="2"/>
  <c r="G9" i="2" s="1"/>
  <c r="D8" i="2"/>
  <c r="G8" i="2" s="1"/>
  <c r="E8" i="2"/>
  <c r="F8" i="2" s="1"/>
  <c r="E6" i="2"/>
  <c r="F6" i="2" s="1"/>
  <c r="D6" i="2"/>
  <c r="G6" i="2" s="1"/>
  <c r="E7" i="2"/>
  <c r="F7" i="2" s="1"/>
  <c r="D7" i="2"/>
  <c r="G7" i="2" s="1"/>
  <c r="E10" i="2"/>
  <c r="F10" i="2" s="1"/>
  <c r="D10" i="2"/>
  <c r="G10" i="2" s="1"/>
  <c r="E5" i="2"/>
  <c r="F5" i="2" s="1"/>
  <c r="D5" i="2"/>
  <c r="G5" i="2" s="1"/>
  <c r="D11" i="2"/>
  <c r="G11" i="2" s="1"/>
  <c r="E11" i="2"/>
  <c r="F11" i="2" s="1"/>
  <c r="D3" i="2"/>
  <c r="G3" i="2" s="1"/>
  <c r="E3" i="2"/>
  <c r="F3" i="2" s="1"/>
  <c r="D4" i="2"/>
  <c r="G4" i="2" s="1"/>
  <c r="E4" i="2"/>
  <c r="F4" i="2" s="1"/>
  <c r="D12" i="2"/>
  <c r="G12" i="2" s="1"/>
  <c r="E12" i="2"/>
  <c r="F12" i="2" s="1"/>
  <c r="D13" i="2"/>
  <c r="G13" i="2" s="1"/>
  <c r="E13" i="2"/>
  <c r="F13" i="2" s="1"/>
  <c r="D2" i="2"/>
  <c r="G2" i="2" s="1"/>
  <c r="E2" i="2"/>
  <c r="F2" i="2" s="1"/>
  <c r="D14" i="1"/>
  <c r="G14" i="1" s="1"/>
  <c r="D16" i="1"/>
  <c r="G16" i="1" s="1"/>
  <c r="D5" i="1"/>
  <c r="G5" i="1" s="1"/>
  <c r="D8" i="1"/>
  <c r="G8" i="1" s="1"/>
  <c r="D6" i="1"/>
  <c r="G6" i="1" s="1"/>
  <c r="D15" i="1"/>
  <c r="G15" i="1" s="1"/>
  <c r="E14" i="1"/>
  <c r="F14" i="1" s="1"/>
  <c r="E16" i="1"/>
  <c r="F16" i="1" s="1"/>
  <c r="E5" i="1"/>
  <c r="F5" i="1" s="1"/>
  <c r="E8" i="1"/>
  <c r="F8" i="1" s="1"/>
  <c r="E6" i="1"/>
  <c r="F6" i="1" s="1"/>
  <c r="E15" i="1"/>
  <c r="F15" i="1" s="1"/>
  <c r="D7" i="1"/>
  <c r="G7" i="1" s="1"/>
  <c r="E7" i="1"/>
  <c r="F7" i="1" s="1"/>
  <c r="D9" i="1"/>
  <c r="G9" i="1" s="1"/>
  <c r="A9" i="1"/>
  <c r="E9" i="1" s="1"/>
  <c r="F9" i="1" s="1"/>
  <c r="F10" i="1"/>
  <c r="E2" i="1"/>
  <c r="F2" i="1" s="1"/>
  <c r="E3" i="1"/>
  <c r="F3" i="1" s="1"/>
  <c r="E4" i="1"/>
  <c r="F4" i="1" s="1"/>
  <c r="E10" i="1"/>
  <c r="E11" i="1"/>
  <c r="F11" i="1" s="1"/>
  <c r="E12" i="1"/>
  <c r="F12" i="1" s="1"/>
  <c r="E13" i="1"/>
  <c r="F13" i="1" s="1"/>
  <c r="G4" i="1"/>
  <c r="G10" i="1"/>
  <c r="D3" i="1"/>
  <c r="G3" i="1" s="1"/>
  <c r="D4" i="1"/>
  <c r="D10" i="1"/>
  <c r="D11" i="1"/>
  <c r="G11" i="1" s="1"/>
  <c r="D12" i="1"/>
  <c r="G12" i="1" s="1"/>
  <c r="D13" i="1"/>
  <c r="G13" i="1" s="1"/>
  <c r="D2" i="1"/>
  <c r="G2" i="1" s="1"/>
</calcChain>
</file>

<file path=xl/sharedStrings.xml><?xml version="1.0" encoding="utf-8"?>
<sst xmlns="http://schemas.openxmlformats.org/spreadsheetml/2006/main" count="24" uniqueCount="11">
  <si>
    <t>V_O</t>
  </si>
  <si>
    <t>V_I</t>
  </si>
  <si>
    <t>f</t>
  </si>
  <si>
    <t>A_v</t>
  </si>
  <si>
    <t>Omega</t>
  </si>
  <si>
    <t>dB</t>
  </si>
  <si>
    <t>Log10Omega</t>
  </si>
  <si>
    <t>Actual omega</t>
  </si>
  <si>
    <t>Predicted omega</t>
  </si>
  <si>
    <t>*</t>
  </si>
  <si>
    <t>Log10 Omega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</si>
</sst>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9787804677862385E-2"/>
          <c:y val="0.15696038060751233"/>
          <c:w val="0.85510317870258779"/>
          <c:h val="0.80166074126382436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dB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15875">
                <a:solidFill>
                  <a:schemeClr val="tx2"/>
                </a:solidFill>
              </a:ln>
              <a:effectLst/>
            </c:spPr>
          </c:marker>
          <c:xVal>
            <c:numRef>
              <c:f>Sheet1!$E$2:$E$16</c:f>
              <c:numCache>
                <c:formatCode>General</c:formatCode>
                <c:ptCount val="15"/>
                <c:pt idx="0">
                  <c:v>62.831853071795862</c:v>
                </c:pt>
                <c:pt idx="1">
                  <c:v>628.31853071795865</c:v>
                </c:pt>
                <c:pt idx="2">
                  <c:v>6283.1853071795858</c:v>
                </c:pt>
                <c:pt idx="3">
                  <c:v>188495.55921538759</c:v>
                </c:pt>
                <c:pt idx="4">
                  <c:v>297320.328735738</c:v>
                </c:pt>
                <c:pt idx="5">
                  <c:v>309886.69935009722</c:v>
                </c:pt>
                <c:pt idx="6">
                  <c:v>314159.26535897929</c:v>
                </c:pt>
                <c:pt idx="7">
                  <c:v>319623.12330210267</c:v>
                </c:pt>
                <c:pt idx="8">
                  <c:v>628318.53071795858</c:v>
                </c:pt>
                <c:pt idx="9">
                  <c:v>1256637.0614359172</c:v>
                </c:pt>
                <c:pt idx="10">
                  <c:v>1884955.5921538759</c:v>
                </c:pt>
                <c:pt idx="11">
                  <c:v>2513274.1228718343</c:v>
                </c:pt>
                <c:pt idx="12">
                  <c:v>2973203.2873573801</c:v>
                </c:pt>
                <c:pt idx="13">
                  <c:v>3141592.653589793</c:v>
                </c:pt>
                <c:pt idx="14">
                  <c:v>6283185.307179586</c:v>
                </c:pt>
              </c:numCache>
            </c:numRef>
          </c:xVal>
          <c:yVal>
            <c:numRef>
              <c:f>Sheet1!$G$2:$G$16</c:f>
              <c:numCache>
                <c:formatCode>General</c:formatCode>
                <c:ptCount val="15"/>
                <c:pt idx="0">
                  <c:v>-9.87043535102438E-2</c:v>
                </c:pt>
                <c:pt idx="1">
                  <c:v>-9.87043535102438E-2</c:v>
                </c:pt>
                <c:pt idx="2">
                  <c:v>-9.87043535102438E-2</c:v>
                </c:pt>
                <c:pt idx="3">
                  <c:v>-1.4171171452698736</c:v>
                </c:pt>
                <c:pt idx="4">
                  <c:v>-3.0216232554763849</c:v>
                </c:pt>
                <c:pt idx="5">
                  <c:v>-3.1493592287043977</c:v>
                </c:pt>
                <c:pt idx="6">
                  <c:v>-2.9829926219330365</c:v>
                </c:pt>
                <c:pt idx="7">
                  <c:v>-3.279001779262805</c:v>
                </c:pt>
                <c:pt idx="8">
                  <c:v>-7.0660655737331668</c:v>
                </c:pt>
                <c:pt idx="9">
                  <c:v>-12.39577516576788</c:v>
                </c:pt>
                <c:pt idx="10">
                  <c:v>-16.054388837487615</c:v>
                </c:pt>
                <c:pt idx="11">
                  <c:v>-18.786043192927767</c:v>
                </c:pt>
                <c:pt idx="12">
                  <c:v>-20.131275390047769</c:v>
                </c:pt>
                <c:pt idx="13">
                  <c:v>-20.724243453088892</c:v>
                </c:pt>
                <c:pt idx="14">
                  <c:v>-31.292669867746774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3A-4EAE-ADE2-DB4C245FD5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377864"/>
        <c:axId val="512383768"/>
      </c:scatterChart>
      <c:valAx>
        <c:axId val="512377864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t" anchorCtr="0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Frequency</a:t>
                </a:r>
              </a:p>
            </c:rich>
          </c:tx>
          <c:layout>
            <c:manualLayout>
              <c:xMode val="edge"/>
              <c:yMode val="edge"/>
              <c:x val="0.46786702983031281"/>
              <c:y val="9.6157866987737428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t" anchorCtr="0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&gt;=1000000]\ #,##0,,&quot; MHz&quot;;[&lt;1000000]\ #,##0,&quot; kHz&quot;;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383768"/>
        <c:crosses val="autoZero"/>
        <c:crossBetween val="midCat"/>
      </c:valAx>
      <c:valAx>
        <c:axId val="512383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Gain (dB)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377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9787804677862385E-2"/>
          <c:y val="0.15696038060751233"/>
          <c:w val="0.85510317870258779"/>
          <c:h val="0.80166074126382436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15875">
                <a:solidFill>
                  <a:schemeClr val="tx2"/>
                </a:solidFill>
              </a:ln>
              <a:effectLst/>
            </c:spPr>
          </c:marker>
          <c:xVal>
            <c:numRef>
              <c:f>Sheet2!$E$2:$E$13</c:f>
              <c:numCache>
                <c:formatCode>General</c:formatCode>
                <c:ptCount val="12"/>
                <c:pt idx="0">
                  <c:v>628.31853071795865</c:v>
                </c:pt>
                <c:pt idx="1">
                  <c:v>6283.1853071795858</c:v>
                </c:pt>
                <c:pt idx="2">
                  <c:v>62831.853071795864</c:v>
                </c:pt>
                <c:pt idx="3">
                  <c:v>93556.629223904034</c:v>
                </c:pt>
                <c:pt idx="4">
                  <c:v>96132.735199847666</c:v>
                </c:pt>
                <c:pt idx="5">
                  <c:v>100530.96491487337</c:v>
                </c:pt>
                <c:pt idx="6">
                  <c:v>106814.15022205297</c:v>
                </c:pt>
                <c:pt idx="7">
                  <c:v>109955.74287564275</c:v>
                </c:pt>
                <c:pt idx="8">
                  <c:v>157079.63267948964</c:v>
                </c:pt>
                <c:pt idx="9">
                  <c:v>314159.26535897929</c:v>
                </c:pt>
                <c:pt idx="10">
                  <c:v>628318.53071795858</c:v>
                </c:pt>
                <c:pt idx="11">
                  <c:v>6283185.307179586</c:v>
                </c:pt>
              </c:numCache>
            </c:numRef>
          </c:xVal>
          <c:yVal>
            <c:numRef>
              <c:f>Sheet2!$G$2:$G$13</c:f>
              <c:numCache>
                <c:formatCode>General</c:formatCode>
                <c:ptCount val="12"/>
                <c:pt idx="0">
                  <c:v>-6.5580428412856513</c:v>
                </c:pt>
                <c:pt idx="1">
                  <c:v>-6.5119637430943653</c:v>
                </c:pt>
                <c:pt idx="2">
                  <c:v>-8.0680580874707957</c:v>
                </c:pt>
                <c:pt idx="3">
                  <c:v>-8.9344790772580112</c:v>
                </c:pt>
                <c:pt idx="4">
                  <c:v>-9.0568175734516494</c:v>
                </c:pt>
                <c:pt idx="5">
                  <c:v>-9.306788483431113</c:v>
                </c:pt>
                <c:pt idx="6">
                  <c:v>-9.4345244566591244</c:v>
                </c:pt>
                <c:pt idx="7">
                  <c:v>-9.4991038592630943</c:v>
                </c:pt>
                <c:pt idx="8">
                  <c:v>-11.453524272855054</c:v>
                </c:pt>
                <c:pt idx="9">
                  <c:v>-16.334603126343907</c:v>
                </c:pt>
                <c:pt idx="10">
                  <c:v>-21.938200260161128</c:v>
                </c:pt>
                <c:pt idx="11">
                  <c:v>-36.334603126343907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1D-4834-AA2A-4A073099ED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377864"/>
        <c:axId val="512383768"/>
      </c:scatterChart>
      <c:valAx>
        <c:axId val="512377864"/>
        <c:scaling>
          <c:logBase val="10"/>
          <c:orientation val="minMax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t" anchorCtr="0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Frequency</a:t>
                </a:r>
              </a:p>
            </c:rich>
          </c:tx>
          <c:layout>
            <c:manualLayout>
              <c:xMode val="edge"/>
              <c:yMode val="edge"/>
              <c:x val="0.46786702983031281"/>
              <c:y val="9.6157866987737428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t" anchorCtr="0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&gt;=1000000]\ #,##0,,&quot; MHz&quot;;[&lt;1000000]\ #,##0,&quot; kHz&quot;;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383768"/>
        <c:crosses val="autoZero"/>
        <c:crossBetween val="midCat"/>
      </c:valAx>
      <c:valAx>
        <c:axId val="512383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Gain (dB)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377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9787804677862385E-2"/>
          <c:y val="0.15696038060751233"/>
          <c:w val="0.85510317870258779"/>
          <c:h val="0.80166074126382436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Sheet3!$E$2:$E$18</c:f>
              <c:strCache>
                <c:ptCount val="17"/>
                <c:pt idx="0">
                  <c:v>628.3185307</c:v>
                </c:pt>
                <c:pt idx="1">
                  <c:v>6283.185307</c:v>
                </c:pt>
                <c:pt idx="2">
                  <c:v>62831.85307</c:v>
                </c:pt>
                <c:pt idx="3">
                  <c:v>617027.6467</c:v>
                </c:pt>
                <c:pt idx="4">
                  <c:v>868355.059</c:v>
                </c:pt>
                <c:pt idx="5">
                  <c:v>1056850.618</c:v>
                </c:pt>
                <c:pt idx="6">
                  <c:v>931186.9121</c:v>
                </c:pt>
                <c:pt idx="7">
                  <c:v>994018.7652</c:v>
                </c:pt>
                <c:pt idx="8">
                  <c:v>968886.0239</c:v>
                </c:pt>
                <c:pt idx="9">
                  <c:v>943753.2827</c:v>
                </c:pt>
                <c:pt idx="10">
                  <c:v>50265.48246</c:v>
                </c:pt>
                <c:pt idx="11">
                  <c:v>885929.1283</c:v>
                </c:pt>
                <c:pt idx="12">
                  <c:v>446106.1568</c:v>
                </c:pt>
                <c:pt idx="13">
                  <c:v>502654.8246</c:v>
                </c:pt>
                <c:pt idx="14">
                  <c:v>565486.6776</c:v>
                </c:pt>
                <c:pt idx="15">
                  <c:v>125663.7061</c:v>
                </c:pt>
                <c:pt idx="16">
                  <c:v>188495.5592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15875">
                <a:solidFill>
                  <a:schemeClr val="tx2"/>
                </a:solidFill>
              </a:ln>
              <a:effectLst/>
            </c:spPr>
          </c:marker>
          <c:xVal>
            <c:numRef>
              <c:f>Sheet3!$E$2:$E$18</c:f>
              <c:numCache>
                <c:formatCode>General</c:formatCode>
                <c:ptCount val="17"/>
                <c:pt idx="0">
                  <c:v>628.31853071795865</c:v>
                </c:pt>
                <c:pt idx="1">
                  <c:v>6283.1853071795858</c:v>
                </c:pt>
                <c:pt idx="2">
                  <c:v>62831.853071795864</c:v>
                </c:pt>
                <c:pt idx="3">
                  <c:v>617027.64672095689</c:v>
                </c:pt>
                <c:pt idx="4">
                  <c:v>868355.05900814035</c:v>
                </c:pt>
                <c:pt idx="5">
                  <c:v>1056850.6182235279</c:v>
                </c:pt>
                <c:pt idx="6">
                  <c:v>931186.91207993624</c:v>
                </c:pt>
                <c:pt idx="7">
                  <c:v>994018.76515173214</c:v>
                </c:pt>
                <c:pt idx="8">
                  <c:v>968886.02392301371</c:v>
                </c:pt>
                <c:pt idx="9">
                  <c:v>943753.2826942954</c:v>
                </c:pt>
                <c:pt idx="10">
                  <c:v>50265.482457436687</c:v>
                </c:pt>
                <c:pt idx="11">
                  <c:v>885929.12831232161</c:v>
                </c:pt>
                <c:pt idx="12">
                  <c:v>446106.1568097506</c:v>
                </c:pt>
                <c:pt idx="13">
                  <c:v>502654.82457436691</c:v>
                </c:pt>
                <c:pt idx="14">
                  <c:v>565486.6776461628</c:v>
                </c:pt>
                <c:pt idx="15">
                  <c:v>125663.70614359173</c:v>
                </c:pt>
                <c:pt idx="16">
                  <c:v>188495.55921538759</c:v>
                </c:pt>
              </c:numCache>
            </c:numRef>
          </c:xVal>
          <c:yVal>
            <c:numRef>
              <c:f>Sheet3!$G$2:$G$18</c:f>
              <c:numCache>
                <c:formatCode>General</c:formatCode>
                <c:ptCount val="17"/>
                <c:pt idx="0">
                  <c:v>-6.1078960213286262</c:v>
                </c:pt>
                <c:pt idx="1">
                  <c:v>-5.5968139318808614</c:v>
                </c:pt>
                <c:pt idx="2">
                  <c:v>-3.8572293861114848</c:v>
                </c:pt>
                <c:pt idx="3">
                  <c:v>-7.0327997803813682</c:v>
                </c:pt>
                <c:pt idx="4">
                  <c:v>-8.6359655186601003</c:v>
                </c:pt>
                <c:pt idx="5">
                  <c:v>-9.7623327804225131</c:v>
                </c:pt>
                <c:pt idx="6">
                  <c:v>-8.8739499846542547</c:v>
                </c:pt>
                <c:pt idx="7">
                  <c:v>-9.3704216591548963</c:v>
                </c:pt>
                <c:pt idx="8">
                  <c:v>-9.3704216591548963</c:v>
                </c:pt>
                <c:pt idx="9">
                  <c:v>-9.1186391129944884</c:v>
                </c:pt>
                <c:pt idx="10">
                  <c:v>-4.0996164865812172</c:v>
                </c:pt>
                <c:pt idx="11">
                  <c:v>-8.7223929943129512</c:v>
                </c:pt>
                <c:pt idx="12">
                  <c:v>-5.7663606029568681</c:v>
                </c:pt>
                <c:pt idx="13">
                  <c:v>-6.3715927036075781</c:v>
                </c:pt>
                <c:pt idx="14">
                  <c:v>-6.8312708420213699</c:v>
                </c:pt>
                <c:pt idx="15">
                  <c:v>-4.2385936856877739</c:v>
                </c:pt>
                <c:pt idx="16">
                  <c:v>-4.2036403602973724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457-4BFF-B9FF-D2D09655A8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377864"/>
        <c:axId val="512383768"/>
      </c:scatterChart>
      <c:valAx>
        <c:axId val="512377864"/>
        <c:scaling>
          <c:logBase val="10"/>
          <c:orientation val="minMax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t" anchorCtr="0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Frequency</a:t>
                </a:r>
              </a:p>
            </c:rich>
          </c:tx>
          <c:layout>
            <c:manualLayout>
              <c:xMode val="edge"/>
              <c:yMode val="edge"/>
              <c:x val="0.46786702983031281"/>
              <c:y val="9.6157866987737428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t" anchorCtr="0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&gt;=1000000]\ #,##0,,&quot; MHz&quot;;[&lt;1000000]\ #,##0,&quot; kHz&quot;;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383768"/>
        <c:crosses val="autoZero"/>
        <c:crossBetween val="midCat"/>
      </c:valAx>
      <c:valAx>
        <c:axId val="512383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Gain (dB)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377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227359</xdr:colOff>
      <xdr:row>2</xdr:row>
      <xdr:rowOff>149087</xdr:rowOff>
    </xdr:from>
    <xdr:to>
      <xdr:col>19</xdr:col>
      <xdr:colOff>372718</xdr:colOff>
      <xdr:row>24</xdr:row>
      <xdr:rowOff>157369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434AB3-067B-4A68-83B0-CE115C234D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119062</xdr:colOff>
      <xdr:row>0</xdr:row>
      <xdr:rowOff>119062</xdr:rowOff>
    </xdr:from>
    <xdr:to>
      <xdr:col>18</xdr:col>
      <xdr:colOff>300353</xdr:colOff>
      <xdr:row>22</xdr:row>
      <xdr:rowOff>158160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0745520-240C-4734-A399-22EFEE46E7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443176</xdr:colOff>
      <xdr:row>0</xdr:row>
      <xdr:rowOff>112449</xdr:rowOff>
    </xdr:from>
    <xdr:to>
      <xdr:col>18</xdr:col>
      <xdr:colOff>23708</xdr:colOff>
      <xdr:row>22</xdr:row>
      <xdr:rowOff>91627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5D93D7F-7816-4DBA-8E3A-F06867FB92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20898-4335-4A82-BE39-C45539C07BBB}">
  <dimension ref="A1:H16"/>
  <sheetViews>
    <sheetView tabSelected="1" zoomScale="115" zoomScaleNormal="115" workbookViewId="0">
      <selection activeCell="A7" sqref="A7"/>
    </sheetView>
  </sheetViews>
  <sheetFormatPr defaultRowHeight="15" x14ac:dyDescent="0.25"/>
  <sheetData>
    <row r="1" spans="1:8" x14ac:dyDescent="0.25">
      <c r="A1" t="s">
        <v>2</v>
      </c>
      <c r="B1" t="s">
        <v>1</v>
      </c>
      <c r="C1" t="s">
        <v>0</v>
      </c>
      <c r="D1" t="s">
        <v>3</v>
      </c>
      <c r="E1" t="s">
        <v>4</v>
      </c>
      <c r="F1" t="s">
        <v>6</v>
      </c>
      <c r="G1" t="s">
        <v>5</v>
      </c>
    </row>
    <row r="2" spans="1:8" x14ac:dyDescent="0.25">
      <c r="A2">
        <v>10</v>
      </c>
      <c r="B2">
        <v>7.08</v>
      </c>
      <c r="C2">
        <v>7</v>
      </c>
      <c r="D2">
        <f t="shared" ref="D2:D16" si="0">C2/B2</f>
        <v>0.98870056497175141</v>
      </c>
      <c r="E2">
        <f t="shared" ref="E2:E16" si="1">2*PI()*A2</f>
        <v>62.831853071795862</v>
      </c>
      <c r="F2">
        <f t="shared" ref="F2:F16" si="2">LOG10(E2)</f>
        <v>1.7981798683581149</v>
      </c>
      <c r="G2">
        <f t="shared" ref="G2:G16" si="3">20*LOG10(D2)</f>
        <v>-9.87043535102438E-2</v>
      </c>
    </row>
    <row r="3" spans="1:8" x14ac:dyDescent="0.25">
      <c r="A3">
        <v>100</v>
      </c>
      <c r="B3">
        <v>7.08</v>
      </c>
      <c r="C3">
        <v>7</v>
      </c>
      <c r="D3">
        <f t="shared" si="0"/>
        <v>0.98870056497175141</v>
      </c>
      <c r="E3">
        <f t="shared" si="1"/>
        <v>628.31853071795865</v>
      </c>
      <c r="F3">
        <f t="shared" si="2"/>
        <v>2.7981798683581149</v>
      </c>
      <c r="G3">
        <f t="shared" si="3"/>
        <v>-9.87043535102438E-2</v>
      </c>
    </row>
    <row r="4" spans="1:8" x14ac:dyDescent="0.25">
      <c r="A4">
        <v>1000</v>
      </c>
      <c r="B4">
        <v>7.08</v>
      </c>
      <c r="C4">
        <v>7</v>
      </c>
      <c r="D4">
        <f t="shared" si="0"/>
        <v>0.98870056497175141</v>
      </c>
      <c r="E4">
        <f t="shared" si="1"/>
        <v>6283.1853071795858</v>
      </c>
      <c r="F4">
        <f t="shared" si="2"/>
        <v>3.7981798683581149</v>
      </c>
      <c r="G4">
        <f t="shared" si="3"/>
        <v>-9.87043535102438E-2</v>
      </c>
    </row>
    <row r="5" spans="1:8" x14ac:dyDescent="0.25">
      <c r="A5">
        <v>30000</v>
      </c>
      <c r="B5">
        <v>7.44</v>
      </c>
      <c r="C5">
        <v>6.32</v>
      </c>
      <c r="D5">
        <f t="shared" si="0"/>
        <v>0.84946236559139787</v>
      </c>
      <c r="E5">
        <f t="shared" si="1"/>
        <v>188495.55921538759</v>
      </c>
      <c r="F5">
        <f t="shared" si="2"/>
        <v>5.2753011230777771</v>
      </c>
      <c r="G5">
        <f t="shared" si="3"/>
        <v>-1.4171171452698736</v>
      </c>
    </row>
    <row r="6" spans="1:8" x14ac:dyDescent="0.25">
      <c r="A6">
        <v>47320</v>
      </c>
      <c r="B6">
        <v>7.76</v>
      </c>
      <c r="C6">
        <v>5.48</v>
      </c>
      <c r="D6">
        <f t="shared" si="0"/>
        <v>0.70618556701030932</v>
      </c>
      <c r="E6">
        <f t="shared" si="1"/>
        <v>297320.328735738</v>
      </c>
      <c r="F6">
        <f t="shared" si="2"/>
        <v>5.4732246043140078</v>
      </c>
      <c r="G6">
        <f t="shared" si="3"/>
        <v>-3.0216232554763849</v>
      </c>
      <c r="H6" t="s">
        <v>7</v>
      </c>
    </row>
    <row r="7" spans="1:8" x14ac:dyDescent="0.25">
      <c r="A7">
        <v>49320</v>
      </c>
      <c r="B7">
        <v>7.76</v>
      </c>
      <c r="C7">
        <v>5.4</v>
      </c>
      <c r="D7">
        <f t="shared" si="0"/>
        <v>0.6958762886597939</v>
      </c>
      <c r="E7">
        <f t="shared" si="1"/>
        <v>309886.69935009722</v>
      </c>
      <c r="F7">
        <f t="shared" si="2"/>
        <v>5.4912029362818089</v>
      </c>
      <c r="G7">
        <f t="shared" si="3"/>
        <v>-3.1493592287043977</v>
      </c>
      <c r="H7" t="s">
        <v>8</v>
      </c>
    </row>
    <row r="8" spans="1:8" x14ac:dyDescent="0.25">
      <c r="A8">
        <v>50000</v>
      </c>
      <c r="B8">
        <v>7.5</v>
      </c>
      <c r="C8">
        <v>5.32</v>
      </c>
      <c r="D8">
        <f t="shared" si="0"/>
        <v>0.70933333333333337</v>
      </c>
      <c r="E8">
        <f t="shared" si="1"/>
        <v>314159.26535897929</v>
      </c>
      <c r="F8">
        <f t="shared" si="2"/>
        <v>5.4971498726941341</v>
      </c>
      <c r="G8">
        <f t="shared" si="3"/>
        <v>-2.9829926219330365</v>
      </c>
    </row>
    <row r="9" spans="1:8" x14ac:dyDescent="0.25">
      <c r="A9">
        <f>50.8696*1000</f>
        <v>50869.599999999999</v>
      </c>
      <c r="B9">
        <v>7.76</v>
      </c>
      <c r="C9">
        <v>5.32</v>
      </c>
      <c r="D9">
        <f t="shared" si="0"/>
        <v>0.68556701030927836</v>
      </c>
      <c r="E9">
        <f t="shared" si="1"/>
        <v>319623.12330210267</v>
      </c>
      <c r="F9">
        <f t="shared" si="2"/>
        <v>5.5046381910400743</v>
      </c>
      <c r="G9">
        <f t="shared" si="3"/>
        <v>-3.279001779262805</v>
      </c>
    </row>
    <row r="10" spans="1:8" x14ac:dyDescent="0.25">
      <c r="A10">
        <v>100000</v>
      </c>
      <c r="B10">
        <v>7.76</v>
      </c>
      <c r="C10">
        <v>3.44</v>
      </c>
      <c r="D10">
        <f t="shared" si="0"/>
        <v>0.44329896907216493</v>
      </c>
      <c r="E10">
        <f t="shared" si="1"/>
        <v>628318.53071795858</v>
      </c>
      <c r="F10">
        <f t="shared" si="2"/>
        <v>5.7981798683581154</v>
      </c>
      <c r="G10">
        <f t="shared" si="3"/>
        <v>-7.0660655737331668</v>
      </c>
    </row>
    <row r="11" spans="1:8" x14ac:dyDescent="0.25">
      <c r="A11">
        <v>200000</v>
      </c>
      <c r="B11">
        <v>8</v>
      </c>
      <c r="C11">
        <v>1.92</v>
      </c>
      <c r="D11">
        <f t="shared" si="0"/>
        <v>0.24</v>
      </c>
      <c r="E11">
        <f t="shared" si="1"/>
        <v>1256637.0614359172</v>
      </c>
      <c r="F11">
        <f t="shared" si="2"/>
        <v>6.0992098640220966</v>
      </c>
      <c r="G11">
        <f t="shared" si="3"/>
        <v>-12.39577516576788</v>
      </c>
    </row>
    <row r="12" spans="1:8" x14ac:dyDescent="0.25">
      <c r="A12">
        <v>300000</v>
      </c>
      <c r="B12">
        <v>8</v>
      </c>
      <c r="C12">
        <v>1.26</v>
      </c>
      <c r="D12">
        <f t="shared" si="0"/>
        <v>0.1575</v>
      </c>
      <c r="E12">
        <f t="shared" si="1"/>
        <v>1884955.5921538759</v>
      </c>
      <c r="F12">
        <f t="shared" si="2"/>
        <v>6.2753011230777771</v>
      </c>
      <c r="G12">
        <f t="shared" si="3"/>
        <v>-16.054388837487615</v>
      </c>
    </row>
    <row r="13" spans="1:8" x14ac:dyDescent="0.25">
      <c r="A13">
        <v>400000</v>
      </c>
      <c r="B13">
        <v>8</v>
      </c>
      <c r="C13">
        <v>0.92</v>
      </c>
      <c r="D13">
        <f t="shared" si="0"/>
        <v>0.115</v>
      </c>
      <c r="E13">
        <f t="shared" si="1"/>
        <v>2513274.1228718343</v>
      </c>
      <c r="F13">
        <f t="shared" si="2"/>
        <v>6.400239859686077</v>
      </c>
      <c r="G13">
        <f t="shared" si="3"/>
        <v>-18.786043192927767</v>
      </c>
    </row>
    <row r="14" spans="1:8" x14ac:dyDescent="0.25">
      <c r="A14">
        <v>473200</v>
      </c>
      <c r="B14">
        <v>8</v>
      </c>
      <c r="C14">
        <v>0.78800000000000003</v>
      </c>
      <c r="D14">
        <f t="shared" si="0"/>
        <v>9.8500000000000004E-2</v>
      </c>
      <c r="E14">
        <f t="shared" si="1"/>
        <v>2973203.2873573801</v>
      </c>
      <c r="F14">
        <f t="shared" si="2"/>
        <v>6.4732246043140078</v>
      </c>
      <c r="G14">
        <f t="shared" si="3"/>
        <v>-20.131275390047769</v>
      </c>
    </row>
    <row r="15" spans="1:8" x14ac:dyDescent="0.25">
      <c r="A15">
        <v>500000</v>
      </c>
      <c r="B15">
        <v>8</v>
      </c>
      <c r="C15">
        <v>0.73599999999999999</v>
      </c>
      <c r="D15">
        <f t="shared" si="0"/>
        <v>9.1999999999999998E-2</v>
      </c>
      <c r="E15">
        <f t="shared" si="1"/>
        <v>3141592.653589793</v>
      </c>
      <c r="F15">
        <f t="shared" si="2"/>
        <v>6.4971498726941341</v>
      </c>
      <c r="G15">
        <f t="shared" si="3"/>
        <v>-20.724243453088892</v>
      </c>
    </row>
    <row r="16" spans="1:8" x14ac:dyDescent="0.25">
      <c r="A16">
        <v>1000000</v>
      </c>
      <c r="B16">
        <v>8</v>
      </c>
      <c r="C16">
        <v>0.218</v>
      </c>
      <c r="D16">
        <f t="shared" si="0"/>
        <v>2.725E-2</v>
      </c>
      <c r="E16">
        <f t="shared" si="1"/>
        <v>6283185.307179586</v>
      </c>
      <c r="F16">
        <f t="shared" si="2"/>
        <v>6.7981798683581154</v>
      </c>
      <c r="G16">
        <f t="shared" si="3"/>
        <v>-31.292669867746774</v>
      </c>
    </row>
  </sheetData>
  <sortState xmlns:xlrd2="http://schemas.microsoft.com/office/spreadsheetml/2017/richdata2" ref="A2:H16">
    <sortCondition ref="A3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D3D6A-2CAB-4616-8B95-B787B0355A5E}">
  <dimension ref="A1:H13"/>
  <sheetViews>
    <sheetView zoomScale="136" workbookViewId="0">
      <selection activeCell="A9" sqref="A9"/>
    </sheetView>
  </sheetViews>
  <sheetFormatPr defaultRowHeight="15" x14ac:dyDescent="0.25"/>
  <cols>
    <col min="6" max="6" width="17.7109375" customWidth="1"/>
  </cols>
  <sheetData>
    <row r="1" spans="1:8" x14ac:dyDescent="0.25">
      <c r="A1" t="s">
        <v>2</v>
      </c>
      <c r="B1" t="s">
        <v>1</v>
      </c>
      <c r="C1" t="s">
        <v>0</v>
      </c>
      <c r="D1" t="s">
        <v>3</v>
      </c>
      <c r="E1" t="s">
        <v>4</v>
      </c>
      <c r="F1" t="s">
        <v>10</v>
      </c>
      <c r="G1" t="s">
        <v>5</v>
      </c>
    </row>
    <row r="2" spans="1:8" x14ac:dyDescent="0.25">
      <c r="A2">
        <v>100</v>
      </c>
      <c r="B2">
        <v>8</v>
      </c>
      <c r="C2">
        <v>3.76</v>
      </c>
      <c r="D2">
        <f t="shared" ref="D2:D13" si="0">C2/B2</f>
        <v>0.47</v>
      </c>
      <c r="E2">
        <f t="shared" ref="E2:E13" si="1">2*PI()*A2</f>
        <v>628.31853071795865</v>
      </c>
      <c r="F2">
        <f t="shared" ref="F2:F13" si="2">LOG10(E2)</f>
        <v>2.7981798683581149</v>
      </c>
      <c r="G2">
        <f t="shared" ref="G2:G13" si="3">20*LOG10(D2)</f>
        <v>-6.5580428412856513</v>
      </c>
    </row>
    <row r="3" spans="1:8" x14ac:dyDescent="0.25">
      <c r="A3">
        <v>1000</v>
      </c>
      <c r="B3">
        <v>8</v>
      </c>
      <c r="C3">
        <v>3.78</v>
      </c>
      <c r="D3">
        <f t="shared" si="0"/>
        <v>0.47249999999999998</v>
      </c>
      <c r="E3">
        <f t="shared" si="1"/>
        <v>6283.1853071795858</v>
      </c>
      <c r="F3">
        <f t="shared" si="2"/>
        <v>3.7981798683581149</v>
      </c>
      <c r="G3">
        <f t="shared" si="3"/>
        <v>-6.5119637430943653</v>
      </c>
    </row>
    <row r="4" spans="1:8" x14ac:dyDescent="0.25">
      <c r="A4">
        <v>10000</v>
      </c>
      <c r="B4">
        <v>8</v>
      </c>
      <c r="C4">
        <v>3.16</v>
      </c>
      <c r="D4">
        <f t="shared" si="0"/>
        <v>0.39500000000000002</v>
      </c>
      <c r="E4">
        <f t="shared" si="1"/>
        <v>62831.853071795864</v>
      </c>
      <c r="F4">
        <f t="shared" si="2"/>
        <v>4.7981798683581154</v>
      </c>
      <c r="G4">
        <f t="shared" si="3"/>
        <v>-8.0680580874707957</v>
      </c>
    </row>
    <row r="5" spans="1:8" x14ac:dyDescent="0.25">
      <c r="A5">
        <v>14890</v>
      </c>
      <c r="B5">
        <v>8</v>
      </c>
      <c r="C5">
        <v>2.86</v>
      </c>
      <c r="D5">
        <f t="shared" si="0"/>
        <v>0.35749999999999998</v>
      </c>
      <c r="E5">
        <f t="shared" si="1"/>
        <v>93556.629223904034</v>
      </c>
      <c r="F5">
        <f t="shared" si="2"/>
        <v>4.9710745661102909</v>
      </c>
      <c r="G5">
        <f t="shared" si="3"/>
        <v>-8.9344790772580112</v>
      </c>
    </row>
    <row r="6" spans="1:8" x14ac:dyDescent="0.25">
      <c r="A6">
        <v>15300</v>
      </c>
      <c r="B6">
        <v>8</v>
      </c>
      <c r="C6">
        <v>2.82</v>
      </c>
      <c r="D6">
        <f t="shared" si="0"/>
        <v>0.35249999999999998</v>
      </c>
      <c r="E6">
        <f t="shared" si="1"/>
        <v>96132.735199847666</v>
      </c>
      <c r="F6">
        <f t="shared" si="2"/>
        <v>4.9828712991757138</v>
      </c>
      <c r="G6">
        <f t="shared" si="3"/>
        <v>-9.0568175734516494</v>
      </c>
    </row>
    <row r="7" spans="1:8" x14ac:dyDescent="0.25">
      <c r="A7">
        <v>16000</v>
      </c>
      <c r="B7">
        <v>8</v>
      </c>
      <c r="C7">
        <v>2.74</v>
      </c>
      <c r="D7">
        <f t="shared" si="0"/>
        <v>0.34250000000000003</v>
      </c>
      <c r="E7">
        <f t="shared" si="1"/>
        <v>100530.96491487337</v>
      </c>
      <c r="F7">
        <f t="shared" si="2"/>
        <v>5.0022998510140395</v>
      </c>
      <c r="G7">
        <f t="shared" si="3"/>
        <v>-9.306788483431113</v>
      </c>
    </row>
    <row r="8" spans="1:8" x14ac:dyDescent="0.25">
      <c r="A8">
        <v>17000</v>
      </c>
      <c r="B8">
        <v>8</v>
      </c>
      <c r="C8">
        <v>2.7</v>
      </c>
      <c r="D8">
        <f t="shared" si="0"/>
        <v>0.33750000000000002</v>
      </c>
      <c r="E8">
        <f t="shared" si="1"/>
        <v>106814.15022205297</v>
      </c>
      <c r="F8">
        <f t="shared" si="2"/>
        <v>5.0286287897363886</v>
      </c>
      <c r="G8">
        <f t="shared" si="3"/>
        <v>-9.4345244566591244</v>
      </c>
    </row>
    <row r="9" spans="1:8" x14ac:dyDescent="0.25">
      <c r="A9">
        <v>17500</v>
      </c>
      <c r="B9">
        <v>8</v>
      </c>
      <c r="C9">
        <v>2.68</v>
      </c>
      <c r="D9">
        <f t="shared" si="0"/>
        <v>0.33500000000000002</v>
      </c>
      <c r="E9">
        <f t="shared" si="1"/>
        <v>109955.74287564275</v>
      </c>
      <c r="F9">
        <f t="shared" si="2"/>
        <v>5.0412179170444098</v>
      </c>
      <c r="G9">
        <f t="shared" si="3"/>
        <v>-9.4991038592630943</v>
      </c>
      <c r="H9" t="s">
        <v>9</v>
      </c>
    </row>
    <row r="10" spans="1:8" x14ac:dyDescent="0.25">
      <c r="A10">
        <v>25000</v>
      </c>
      <c r="B10">
        <v>8</v>
      </c>
      <c r="C10">
        <v>2.14</v>
      </c>
      <c r="D10">
        <f t="shared" si="0"/>
        <v>0.26750000000000002</v>
      </c>
      <c r="E10">
        <f t="shared" si="1"/>
        <v>157079.63267948964</v>
      </c>
      <c r="F10">
        <f t="shared" si="2"/>
        <v>5.1961198770301529</v>
      </c>
      <c r="G10">
        <f t="shared" si="3"/>
        <v>-11.453524272855054</v>
      </c>
    </row>
    <row r="11" spans="1:8" x14ac:dyDescent="0.25">
      <c r="A11">
        <v>50000</v>
      </c>
      <c r="B11">
        <v>8</v>
      </c>
      <c r="C11">
        <v>1.22</v>
      </c>
      <c r="D11">
        <f t="shared" si="0"/>
        <v>0.1525</v>
      </c>
      <c r="E11">
        <f t="shared" si="1"/>
        <v>314159.26535897929</v>
      </c>
      <c r="F11">
        <f t="shared" si="2"/>
        <v>5.4971498726941341</v>
      </c>
      <c r="G11">
        <f t="shared" si="3"/>
        <v>-16.334603126343907</v>
      </c>
    </row>
    <row r="12" spans="1:8" x14ac:dyDescent="0.25">
      <c r="A12">
        <v>100000</v>
      </c>
      <c r="B12">
        <v>8</v>
      </c>
      <c r="C12">
        <v>0.64</v>
      </c>
      <c r="D12">
        <f t="shared" si="0"/>
        <v>0.08</v>
      </c>
      <c r="E12">
        <f t="shared" si="1"/>
        <v>628318.53071795858</v>
      </c>
      <c r="F12">
        <f t="shared" si="2"/>
        <v>5.7981798683581154</v>
      </c>
      <c r="G12">
        <f t="shared" si="3"/>
        <v>-21.938200260161128</v>
      </c>
    </row>
    <row r="13" spans="1:8" x14ac:dyDescent="0.25">
      <c r="A13">
        <v>1000000</v>
      </c>
      <c r="B13">
        <v>8</v>
      </c>
      <c r="C13">
        <v>0.122</v>
      </c>
      <c r="D13">
        <f t="shared" si="0"/>
        <v>1.525E-2</v>
      </c>
      <c r="E13">
        <f t="shared" si="1"/>
        <v>6283185.307179586</v>
      </c>
      <c r="F13">
        <f t="shared" si="2"/>
        <v>6.7981798683581154</v>
      </c>
      <c r="G13">
        <f t="shared" si="3"/>
        <v>-36.334603126343907</v>
      </c>
    </row>
  </sheetData>
  <sortState xmlns:xlrd2="http://schemas.microsoft.com/office/spreadsheetml/2017/richdata2" ref="A2:G13">
    <sortCondition ref="A2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5496E3-214B-4ADF-B24B-51C4E8EA165D}">
  <dimension ref="A1:G18"/>
  <sheetViews>
    <sheetView zoomScale="144" workbookViewId="0">
      <selection activeCell="A5" sqref="A5"/>
    </sheetView>
  </sheetViews>
  <sheetFormatPr defaultRowHeight="15" x14ac:dyDescent="0.25"/>
  <sheetData>
    <row r="1" spans="1:7" x14ac:dyDescent="0.25">
      <c r="A1" t="s">
        <v>2</v>
      </c>
      <c r="B1" t="s">
        <v>1</v>
      </c>
      <c r="C1" t="s">
        <v>0</v>
      </c>
      <c r="D1" t="s">
        <v>3</v>
      </c>
      <c r="E1" t="s">
        <v>4</v>
      </c>
      <c r="F1" t="s">
        <v>10</v>
      </c>
      <c r="G1" t="s">
        <v>5</v>
      </c>
    </row>
    <row r="2" spans="1:7" x14ac:dyDescent="0.25">
      <c r="A2">
        <v>100</v>
      </c>
      <c r="B2">
        <v>8</v>
      </c>
      <c r="C2">
        <v>3.96</v>
      </c>
      <c r="D2">
        <f t="shared" ref="D2:D18" si="0">C2/B2</f>
        <v>0.495</v>
      </c>
      <c r="E2">
        <f t="shared" ref="E2:E18" si="1">2*PI()*A2</f>
        <v>628.31853071795865</v>
      </c>
      <c r="F2">
        <f t="shared" ref="F2:F18" si="2">LOG10(E2)</f>
        <v>2.7981798683581149</v>
      </c>
      <c r="G2">
        <f t="shared" ref="G2:G18" si="3">20*LOG10(D2)</f>
        <v>-6.1078960213286262</v>
      </c>
    </row>
    <row r="3" spans="1:7" x14ac:dyDescent="0.25">
      <c r="A3">
        <v>1000</v>
      </c>
      <c r="B3">
        <v>8</v>
      </c>
      <c r="C3">
        <v>4.2</v>
      </c>
      <c r="D3">
        <f t="shared" si="0"/>
        <v>0.52500000000000002</v>
      </c>
      <c r="E3">
        <f t="shared" si="1"/>
        <v>6283.1853071795858</v>
      </c>
      <c r="F3">
        <f t="shared" si="2"/>
        <v>3.7981798683581149</v>
      </c>
      <c r="G3">
        <f t="shared" si="3"/>
        <v>-5.5968139318808614</v>
      </c>
    </row>
    <row r="4" spans="1:7" x14ac:dyDescent="0.25">
      <c r="A4">
        <v>10000</v>
      </c>
      <c r="B4">
        <v>7.92</v>
      </c>
      <c r="C4">
        <v>5.08</v>
      </c>
      <c r="D4">
        <f t="shared" si="0"/>
        <v>0.64141414141414144</v>
      </c>
      <c r="E4">
        <f t="shared" si="1"/>
        <v>62831.853071795864</v>
      </c>
      <c r="F4">
        <f t="shared" si="2"/>
        <v>4.7981798683581154</v>
      </c>
      <c r="G4">
        <f t="shared" si="3"/>
        <v>-3.8572293861114848</v>
      </c>
    </row>
    <row r="5" spans="1:7" x14ac:dyDescent="0.25">
      <c r="A5">
        <v>98203</v>
      </c>
      <c r="B5">
        <v>8</v>
      </c>
      <c r="C5">
        <v>3.56</v>
      </c>
      <c r="D5">
        <f t="shared" si="0"/>
        <v>0.44500000000000001</v>
      </c>
      <c r="E5">
        <f t="shared" si="1"/>
        <v>617027.64672095689</v>
      </c>
      <c r="F5">
        <f t="shared" si="2"/>
        <v>5.7903046235946025</v>
      </c>
      <c r="G5">
        <f t="shared" si="3"/>
        <v>-7.0327997803813682</v>
      </c>
    </row>
    <row r="6" spans="1:7" x14ac:dyDescent="0.25">
      <c r="A6">
        <v>138203</v>
      </c>
      <c r="B6">
        <v>8</v>
      </c>
      <c r="C6">
        <v>2.96</v>
      </c>
      <c r="D6">
        <f t="shared" si="0"/>
        <v>0.37</v>
      </c>
      <c r="E6">
        <f t="shared" si="1"/>
        <v>868355.05900814035</v>
      </c>
      <c r="F6">
        <f t="shared" si="2"/>
        <v>5.9386973388152864</v>
      </c>
      <c r="G6">
        <f t="shared" si="3"/>
        <v>-8.6359655186601003</v>
      </c>
    </row>
    <row r="7" spans="1:7" x14ac:dyDescent="0.25">
      <c r="A7">
        <v>168203</v>
      </c>
      <c r="B7">
        <v>8</v>
      </c>
      <c r="C7">
        <v>2.6</v>
      </c>
      <c r="D7">
        <f t="shared" si="0"/>
        <v>0.32500000000000001</v>
      </c>
      <c r="E7">
        <f t="shared" si="1"/>
        <v>1056850.6182235279</v>
      </c>
      <c r="F7">
        <f t="shared" si="2"/>
        <v>6.0240136057880633</v>
      </c>
      <c r="G7">
        <f t="shared" si="3"/>
        <v>-9.7623327804225131</v>
      </c>
    </row>
    <row r="8" spans="1:7" x14ac:dyDescent="0.25">
      <c r="A8">
        <v>148203</v>
      </c>
      <c r="B8">
        <v>8</v>
      </c>
      <c r="C8">
        <v>2.88</v>
      </c>
      <c r="D8">
        <f t="shared" si="0"/>
        <v>0.36</v>
      </c>
      <c r="E8">
        <f t="shared" si="1"/>
        <v>931186.91207993624</v>
      </c>
      <c r="F8">
        <f t="shared" si="2"/>
        <v>5.969036863298717</v>
      </c>
      <c r="G8">
        <f t="shared" si="3"/>
        <v>-8.8739499846542547</v>
      </c>
    </row>
    <row r="9" spans="1:7" x14ac:dyDescent="0.25">
      <c r="A9">
        <v>158203</v>
      </c>
      <c r="B9">
        <v>8</v>
      </c>
      <c r="C9">
        <v>2.72</v>
      </c>
      <c r="D9">
        <f t="shared" si="0"/>
        <v>0.34</v>
      </c>
      <c r="E9">
        <f t="shared" si="1"/>
        <v>994018.76515173214</v>
      </c>
      <c r="F9">
        <f t="shared" si="2"/>
        <v>5.9973945831145414</v>
      </c>
      <c r="G9">
        <f t="shared" si="3"/>
        <v>-9.3704216591548963</v>
      </c>
    </row>
    <row r="10" spans="1:7" x14ac:dyDescent="0.25">
      <c r="A10">
        <v>154203</v>
      </c>
      <c r="B10">
        <v>8</v>
      </c>
      <c r="C10">
        <v>2.72</v>
      </c>
      <c r="D10">
        <f t="shared" si="0"/>
        <v>0.34</v>
      </c>
      <c r="E10">
        <f t="shared" si="1"/>
        <v>968886.02392301371</v>
      </c>
      <c r="F10">
        <f t="shared" si="2"/>
        <v>5.986272691299849</v>
      </c>
      <c r="G10">
        <f t="shared" si="3"/>
        <v>-9.3704216591548963</v>
      </c>
    </row>
    <row r="11" spans="1:7" x14ac:dyDescent="0.25">
      <c r="A11">
        <v>150203</v>
      </c>
      <c r="B11">
        <v>8</v>
      </c>
      <c r="C11">
        <v>2.8</v>
      </c>
      <c r="D11">
        <f t="shared" si="0"/>
        <v>0.35</v>
      </c>
      <c r="E11">
        <f t="shared" si="1"/>
        <v>943753.2826942954</v>
      </c>
      <c r="F11">
        <f t="shared" si="2"/>
        <v>5.9748584752635105</v>
      </c>
      <c r="G11">
        <f t="shared" si="3"/>
        <v>-9.1186391129944884</v>
      </c>
    </row>
    <row r="12" spans="1:7" x14ac:dyDescent="0.25">
      <c r="A12">
        <v>8000</v>
      </c>
      <c r="B12">
        <v>8.08</v>
      </c>
      <c r="C12">
        <v>5.04</v>
      </c>
      <c r="D12">
        <f t="shared" si="0"/>
        <v>0.62376237623762376</v>
      </c>
      <c r="E12">
        <f t="shared" si="1"/>
        <v>50265.482457436687</v>
      </c>
      <c r="F12">
        <f t="shared" si="2"/>
        <v>4.7012698553500583</v>
      </c>
      <c r="G12">
        <f t="shared" si="3"/>
        <v>-4.0996164865812172</v>
      </c>
    </row>
    <row r="13" spans="1:7" x14ac:dyDescent="0.25">
      <c r="A13">
        <v>141000</v>
      </c>
      <c r="B13">
        <v>8.08</v>
      </c>
      <c r="C13">
        <v>2.96</v>
      </c>
      <c r="D13">
        <f t="shared" si="0"/>
        <v>0.36633663366336633</v>
      </c>
      <c r="E13">
        <f t="shared" si="1"/>
        <v>885929.12831232161</v>
      </c>
      <c r="F13">
        <f t="shared" si="2"/>
        <v>5.9473989810134951</v>
      </c>
      <c r="G13">
        <f t="shared" si="3"/>
        <v>-8.7223929943129512</v>
      </c>
    </row>
    <row r="14" spans="1:7" x14ac:dyDescent="0.25">
      <c r="A14">
        <v>71000</v>
      </c>
      <c r="B14">
        <v>8.08</v>
      </c>
      <c r="C14">
        <v>4.16</v>
      </c>
      <c r="D14">
        <f t="shared" si="0"/>
        <v>0.51485148514851486</v>
      </c>
      <c r="E14">
        <f t="shared" si="1"/>
        <v>446106.1568097506</v>
      </c>
      <c r="F14">
        <f t="shared" si="2"/>
        <v>5.64943821707719</v>
      </c>
      <c r="G14">
        <f t="shared" si="3"/>
        <v>-5.7663606029568681</v>
      </c>
    </row>
    <row r="15" spans="1:7" x14ac:dyDescent="0.25">
      <c r="A15">
        <v>80000</v>
      </c>
      <c r="B15">
        <v>8.08</v>
      </c>
      <c r="C15">
        <v>3.88</v>
      </c>
      <c r="D15">
        <f t="shared" si="0"/>
        <v>0.48019801980198018</v>
      </c>
      <c r="E15">
        <f t="shared" si="1"/>
        <v>502654.82457436691</v>
      </c>
      <c r="F15">
        <f t="shared" si="2"/>
        <v>5.7012698553500583</v>
      </c>
      <c r="G15">
        <f t="shared" si="3"/>
        <v>-6.3715927036075781</v>
      </c>
    </row>
    <row r="16" spans="1:7" x14ac:dyDescent="0.25">
      <c r="A16">
        <v>90000</v>
      </c>
      <c r="B16">
        <v>8.08</v>
      </c>
      <c r="C16">
        <v>3.68</v>
      </c>
      <c r="D16">
        <f t="shared" si="0"/>
        <v>0.45544554455445546</v>
      </c>
      <c r="E16">
        <f t="shared" si="1"/>
        <v>565486.6776461628</v>
      </c>
      <c r="F16">
        <f t="shared" si="2"/>
        <v>5.7524223777974397</v>
      </c>
      <c r="G16">
        <f t="shared" si="3"/>
        <v>-6.8312708420213699</v>
      </c>
    </row>
    <row r="17" spans="1:7" x14ac:dyDescent="0.25">
      <c r="A17">
        <v>20000</v>
      </c>
      <c r="B17">
        <v>8.08</v>
      </c>
      <c r="C17">
        <v>4.96</v>
      </c>
      <c r="D17">
        <f t="shared" si="0"/>
        <v>0.61386138613861385</v>
      </c>
      <c r="E17">
        <f t="shared" si="1"/>
        <v>125663.70614359173</v>
      </c>
      <c r="F17">
        <f t="shared" si="2"/>
        <v>5.0992098640220966</v>
      </c>
      <c r="G17">
        <f t="shared" si="3"/>
        <v>-4.2385936856877739</v>
      </c>
    </row>
    <row r="18" spans="1:7" x14ac:dyDescent="0.25">
      <c r="A18">
        <v>30000</v>
      </c>
      <c r="B18">
        <v>8.08</v>
      </c>
      <c r="C18">
        <v>4.9800000000000004</v>
      </c>
      <c r="D18">
        <f t="shared" si="0"/>
        <v>0.61633663366336633</v>
      </c>
      <c r="E18">
        <f t="shared" si="1"/>
        <v>188495.55921538759</v>
      </c>
      <c r="F18">
        <f t="shared" si="2"/>
        <v>5.2753011230777771</v>
      </c>
      <c r="G18">
        <f t="shared" si="3"/>
        <v>-4.2036403602973724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Evans</dc:creator>
  <cp:lastModifiedBy>Kevin Evans</cp:lastModifiedBy>
  <dcterms:created xsi:type="dcterms:W3CDTF">2020-01-22T00:10:54Z</dcterms:created>
  <dcterms:modified xsi:type="dcterms:W3CDTF">2020-01-29T01:56:13Z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c695208e-ded9-45ad-8f97-f1db5ff4db8c</vt:lpwstr>
  </property>
</Properties>
</file>