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paolella/Downloads/"/>
    </mc:Choice>
  </mc:AlternateContent>
  <xr:revisionPtr revIDLastSave="0" documentId="13_ncr:1_{3E159538-C928-2341-905A-4015CA29FA6D}" xr6:coauthVersionLast="36" xr6:coauthVersionMax="36" xr10:uidLastSave="{00000000-0000-0000-0000-000000000000}"/>
  <bookViews>
    <workbookView xWindow="35520" yWindow="2660" windowWidth="28660" windowHeight="1610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5" i="1" l="1"/>
  <c r="Y42" i="1"/>
  <c r="W46" i="1"/>
  <c r="W47" i="1"/>
  <c r="V45" i="1"/>
  <c r="W44" i="1"/>
  <c r="Z44" i="1"/>
  <c r="Z43" i="1"/>
  <c r="AB42" i="1"/>
  <c r="Z3" i="1"/>
  <c r="AB3" i="1" l="1"/>
  <c r="AA3" i="1"/>
  <c r="N3" i="1"/>
  <c r="M3" i="1"/>
  <c r="L3" i="1"/>
  <c r="K3" i="1"/>
  <c r="Q3" i="1" s="1"/>
  <c r="T3" i="1" s="1"/>
  <c r="W3" i="1" s="1"/>
  <c r="O3" i="1"/>
  <c r="R3" i="1" s="1"/>
  <c r="U3" i="1" s="1"/>
  <c r="K5" i="1"/>
  <c r="N5" i="1"/>
  <c r="Q5" i="1"/>
  <c r="T5" i="1" s="1"/>
  <c r="W5" i="1" s="1"/>
  <c r="Z5" i="1" s="1"/>
  <c r="L5" i="1"/>
  <c r="O5" i="1"/>
  <c r="R5" i="1"/>
  <c r="U5" i="1" s="1"/>
  <c r="K6" i="1"/>
  <c r="Q6" i="1" s="1"/>
  <c r="T6" i="1" s="1"/>
  <c r="N6" i="1"/>
  <c r="L6" i="1"/>
  <c r="R6" i="1" s="1"/>
  <c r="O6" i="1"/>
  <c r="U6" i="1"/>
  <c r="K7" i="1"/>
  <c r="N7" i="1"/>
  <c r="Q7" i="1" s="1"/>
  <c r="T7" i="1" s="1"/>
  <c r="L7" i="1"/>
  <c r="O7" i="1"/>
  <c r="R7" i="1" s="1"/>
  <c r="U7" i="1" s="1"/>
  <c r="K8" i="1"/>
  <c r="Q8" i="1" s="1"/>
  <c r="N8" i="1"/>
  <c r="T8" i="1"/>
  <c r="W8" i="1" s="1"/>
  <c r="Z8" i="1" s="1"/>
  <c r="L8" i="1"/>
  <c r="R8" i="1" s="1"/>
  <c r="O8" i="1"/>
  <c r="U8" i="1"/>
  <c r="K9" i="1"/>
  <c r="N9" i="1"/>
  <c r="Q9" i="1" s="1"/>
  <c r="T9" i="1" s="1"/>
  <c r="L9" i="1"/>
  <c r="O9" i="1"/>
  <c r="R9" i="1" s="1"/>
  <c r="U9" i="1" s="1"/>
  <c r="K10" i="1"/>
  <c r="Q10" i="1" s="1"/>
  <c r="N10" i="1"/>
  <c r="T10" i="1"/>
  <c r="L10" i="1"/>
  <c r="R10" i="1" s="1"/>
  <c r="U10" i="1" s="1"/>
  <c r="O10" i="1"/>
  <c r="K11" i="1"/>
  <c r="N11" i="1"/>
  <c r="Q11" i="1" s="1"/>
  <c r="T11" i="1" s="1"/>
  <c r="W11" i="1" s="1"/>
  <c r="Z11" i="1" s="1"/>
  <c r="L11" i="1"/>
  <c r="O11" i="1"/>
  <c r="R11" i="1" s="1"/>
  <c r="U11" i="1" s="1"/>
  <c r="K12" i="1"/>
  <c r="Q12" i="1" s="1"/>
  <c r="T12" i="1" s="1"/>
  <c r="N12" i="1"/>
  <c r="L12" i="1"/>
  <c r="R12" i="1" s="1"/>
  <c r="U12" i="1" s="1"/>
  <c r="O12" i="1"/>
  <c r="K13" i="1"/>
  <c r="N13" i="1"/>
  <c r="Q13" i="1" s="1"/>
  <c r="T13" i="1" s="1"/>
  <c r="W13" i="1" s="1"/>
  <c r="Z13" i="1" s="1"/>
  <c r="L13" i="1"/>
  <c r="O13" i="1"/>
  <c r="R13" i="1" s="1"/>
  <c r="U13" i="1" s="1"/>
  <c r="K15" i="1"/>
  <c r="Q15" i="1" s="1"/>
  <c r="T15" i="1" s="1"/>
  <c r="N15" i="1"/>
  <c r="L15" i="1"/>
  <c r="R15" i="1" s="1"/>
  <c r="O15" i="1"/>
  <c r="U15" i="1"/>
  <c r="K16" i="1"/>
  <c r="N16" i="1"/>
  <c r="Q16" i="1" s="1"/>
  <c r="T16" i="1" s="1"/>
  <c r="L16" i="1"/>
  <c r="O16" i="1"/>
  <c r="R16" i="1" s="1"/>
  <c r="U16" i="1" s="1"/>
  <c r="K17" i="1"/>
  <c r="Q17" i="1" s="1"/>
  <c r="N17" i="1"/>
  <c r="T17" i="1"/>
  <c r="W17" i="1" s="1"/>
  <c r="Z17" i="1" s="1"/>
  <c r="L17" i="1"/>
  <c r="R17" i="1" s="1"/>
  <c r="O17" i="1"/>
  <c r="U17" i="1"/>
  <c r="K19" i="1"/>
  <c r="N19" i="1"/>
  <c r="Q19" i="1" s="1"/>
  <c r="T19" i="1" s="1"/>
  <c r="L19" i="1"/>
  <c r="O19" i="1"/>
  <c r="R19" i="1" s="1"/>
  <c r="U19" i="1" s="1"/>
  <c r="K20" i="1"/>
  <c r="Q20" i="1" s="1"/>
  <c r="N20" i="1"/>
  <c r="T20" i="1"/>
  <c r="L20" i="1"/>
  <c r="R20" i="1" s="1"/>
  <c r="U20" i="1" s="1"/>
  <c r="O20" i="1"/>
  <c r="K21" i="1"/>
  <c r="N21" i="1"/>
  <c r="Q21" i="1" s="1"/>
  <c r="T21" i="1" s="1"/>
  <c r="W21" i="1" s="1"/>
  <c r="L21" i="1"/>
  <c r="O21" i="1"/>
  <c r="R21" i="1" s="1"/>
  <c r="U21" i="1" s="1"/>
  <c r="K23" i="1"/>
  <c r="Q23" i="1" s="1"/>
  <c r="T23" i="1" s="1"/>
  <c r="N23" i="1"/>
  <c r="L23" i="1"/>
  <c r="R23" i="1" s="1"/>
  <c r="U23" i="1" s="1"/>
  <c r="O23" i="1"/>
  <c r="K24" i="1"/>
  <c r="N24" i="1"/>
  <c r="Q24" i="1" s="1"/>
  <c r="T24" i="1" s="1"/>
  <c r="W24" i="1" s="1"/>
  <c r="Z24" i="1" s="1"/>
  <c r="L24" i="1"/>
  <c r="O24" i="1"/>
  <c r="R24" i="1" s="1"/>
  <c r="U24" i="1" s="1"/>
  <c r="K26" i="1"/>
  <c r="Q26" i="1" s="1"/>
  <c r="T26" i="1" s="1"/>
  <c r="N26" i="1"/>
  <c r="L26" i="1"/>
  <c r="R26" i="1" s="1"/>
  <c r="O26" i="1"/>
  <c r="U26" i="1"/>
  <c r="K27" i="1"/>
  <c r="N27" i="1"/>
  <c r="Q27" i="1" s="1"/>
  <c r="T27" i="1" s="1"/>
  <c r="L27" i="1"/>
  <c r="O27" i="1"/>
  <c r="R27" i="1" s="1"/>
  <c r="U27" i="1" s="1"/>
  <c r="K28" i="1"/>
  <c r="Q28" i="1" s="1"/>
  <c r="N28" i="1"/>
  <c r="T28" i="1"/>
  <c r="W28" i="1" s="1"/>
  <c r="Z28" i="1" s="1"/>
  <c r="L28" i="1"/>
  <c r="R28" i="1" s="1"/>
  <c r="O28" i="1"/>
  <c r="U28" i="1"/>
  <c r="K29" i="1"/>
  <c r="N29" i="1"/>
  <c r="Q29" i="1" s="1"/>
  <c r="T29" i="1" s="1"/>
  <c r="L29" i="1"/>
  <c r="O29" i="1"/>
  <c r="R29" i="1" s="1"/>
  <c r="U29" i="1" s="1"/>
  <c r="K30" i="1"/>
  <c r="Q30" i="1" s="1"/>
  <c r="N30" i="1"/>
  <c r="T30" i="1"/>
  <c r="L30" i="1"/>
  <c r="R30" i="1" s="1"/>
  <c r="U30" i="1" s="1"/>
  <c r="O30" i="1"/>
  <c r="K31" i="1"/>
  <c r="N31" i="1"/>
  <c r="Q31" i="1" s="1"/>
  <c r="T31" i="1" s="1"/>
  <c r="W31" i="1" s="1"/>
  <c r="Z31" i="1" s="1"/>
  <c r="L31" i="1"/>
  <c r="O31" i="1"/>
  <c r="R31" i="1" s="1"/>
  <c r="U31" i="1" s="1"/>
  <c r="K32" i="1"/>
  <c r="Q32" i="1" s="1"/>
  <c r="T32" i="1" s="1"/>
  <c r="W32" i="1" s="1"/>
  <c r="Z32" i="1" s="1"/>
  <c r="N32" i="1"/>
  <c r="L32" i="1"/>
  <c r="R32" i="1" s="1"/>
  <c r="U32" i="1" s="1"/>
  <c r="O32" i="1"/>
  <c r="K34" i="1"/>
  <c r="N34" i="1"/>
  <c r="Q34" i="1" s="1"/>
  <c r="T34" i="1" s="1"/>
  <c r="W34" i="1" s="1"/>
  <c r="L34" i="1"/>
  <c r="O34" i="1"/>
  <c r="R34" i="1" s="1"/>
  <c r="U34" i="1" s="1"/>
  <c r="K35" i="1"/>
  <c r="Q35" i="1" s="1"/>
  <c r="T35" i="1" s="1"/>
  <c r="N35" i="1"/>
  <c r="L35" i="1"/>
  <c r="R35" i="1" s="1"/>
  <c r="O35" i="1"/>
  <c r="U35" i="1"/>
  <c r="K36" i="1"/>
  <c r="N36" i="1"/>
  <c r="Q36" i="1" s="1"/>
  <c r="T36" i="1" s="1"/>
  <c r="L36" i="1"/>
  <c r="O36" i="1"/>
  <c r="R36" i="1" s="1"/>
  <c r="U36" i="1" s="1"/>
  <c r="K37" i="1"/>
  <c r="Q37" i="1" s="1"/>
  <c r="N37" i="1"/>
  <c r="T37" i="1"/>
  <c r="W37" i="1" s="1"/>
  <c r="Z37" i="1" s="1"/>
  <c r="L37" i="1"/>
  <c r="R37" i="1" s="1"/>
  <c r="O37" i="1"/>
  <c r="U37" i="1"/>
  <c r="K38" i="1"/>
  <c r="N38" i="1"/>
  <c r="Q38" i="1" s="1"/>
  <c r="T38" i="1" s="1"/>
  <c r="L38" i="1"/>
  <c r="O38" i="1"/>
  <c r="R38" i="1" s="1"/>
  <c r="U38" i="1" s="1"/>
  <c r="K39" i="1"/>
  <c r="Q39" i="1" s="1"/>
  <c r="N39" i="1"/>
  <c r="T39" i="1"/>
  <c r="L39" i="1"/>
  <c r="R39" i="1" s="1"/>
  <c r="U39" i="1" s="1"/>
  <c r="O39" i="1"/>
  <c r="K41" i="1"/>
  <c r="N41" i="1"/>
  <c r="Q41" i="1" s="1"/>
  <c r="T41" i="1" s="1"/>
  <c r="W41" i="1" s="1"/>
  <c r="L41" i="1"/>
  <c r="O41" i="1"/>
  <c r="R41" i="1" s="1"/>
  <c r="U41" i="1" s="1"/>
  <c r="Z41" i="1"/>
  <c r="K43" i="1"/>
  <c r="Q43" i="1" s="1"/>
  <c r="T43" i="1" s="1"/>
  <c r="N43" i="1"/>
  <c r="L43" i="1"/>
  <c r="R43" i="1" s="1"/>
  <c r="U43" i="1" s="1"/>
  <c r="O43" i="1"/>
  <c r="K44" i="1"/>
  <c r="N44" i="1"/>
  <c r="Q44" i="1" s="1"/>
  <c r="T44" i="1" s="1"/>
  <c r="L44" i="1"/>
  <c r="O44" i="1"/>
  <c r="R44" i="1" s="1"/>
  <c r="U44" i="1" s="1"/>
  <c r="K47" i="1"/>
  <c r="Q47" i="1" s="1"/>
  <c r="T47" i="1" s="1"/>
  <c r="N47" i="1"/>
  <c r="L47" i="1"/>
  <c r="R47" i="1" s="1"/>
  <c r="O47" i="1"/>
  <c r="U47" i="1"/>
  <c r="K48" i="1"/>
  <c r="N48" i="1"/>
  <c r="Q48" i="1" s="1"/>
  <c r="T48" i="1" s="1"/>
  <c r="W48" i="1" s="1"/>
  <c r="Z48" i="1" s="1"/>
  <c r="L48" i="1"/>
  <c r="O48" i="1"/>
  <c r="R48" i="1" s="1"/>
  <c r="U48" i="1" s="1"/>
  <c r="K49" i="1"/>
  <c r="Q49" i="1" s="1"/>
  <c r="N49" i="1"/>
  <c r="T49" i="1"/>
  <c r="W49" i="1" s="1"/>
  <c r="Z49" i="1" s="1"/>
  <c r="L49" i="1"/>
  <c r="R49" i="1" s="1"/>
  <c r="O49" i="1"/>
  <c r="U49" i="1"/>
  <c r="K50" i="1"/>
  <c r="N50" i="1"/>
  <c r="Q50" i="1" s="1"/>
  <c r="T50" i="1" s="1"/>
  <c r="L50" i="1"/>
  <c r="O50" i="1"/>
  <c r="R50" i="1" s="1"/>
  <c r="U50" i="1" s="1"/>
  <c r="L4" i="1"/>
  <c r="R4" i="1" s="1"/>
  <c r="U4" i="1" s="1"/>
  <c r="O4" i="1"/>
  <c r="M4" i="1"/>
  <c r="S4" i="1" s="1"/>
  <c r="P4" i="1"/>
  <c r="V4" i="1"/>
  <c r="M5" i="1"/>
  <c r="S5" i="1" s="1"/>
  <c r="P5" i="1"/>
  <c r="V5" i="1"/>
  <c r="M6" i="1"/>
  <c r="S6" i="1" s="1"/>
  <c r="V6" i="1" s="1"/>
  <c r="P6" i="1"/>
  <c r="M7" i="1"/>
  <c r="S7" i="1" s="1"/>
  <c r="V7" i="1" s="1"/>
  <c r="P7" i="1"/>
  <c r="M8" i="1"/>
  <c r="S8" i="1" s="1"/>
  <c r="V8" i="1" s="1"/>
  <c r="P8" i="1"/>
  <c r="M9" i="1"/>
  <c r="S9" i="1" s="1"/>
  <c r="P9" i="1"/>
  <c r="V9" i="1"/>
  <c r="M10" i="1"/>
  <c r="S10" i="1" s="1"/>
  <c r="P10" i="1"/>
  <c r="V10" i="1"/>
  <c r="M11" i="1"/>
  <c r="S11" i="1" s="1"/>
  <c r="V11" i="1" s="1"/>
  <c r="P11" i="1"/>
  <c r="M12" i="1"/>
  <c r="S12" i="1" s="1"/>
  <c r="V12" i="1" s="1"/>
  <c r="P12" i="1"/>
  <c r="M13" i="1"/>
  <c r="P13" i="1"/>
  <c r="S13" i="1"/>
  <c r="V13" i="1" s="1"/>
  <c r="M14" i="1"/>
  <c r="P14" i="1"/>
  <c r="S14" i="1"/>
  <c r="V14" i="1" s="1"/>
  <c r="M15" i="1"/>
  <c r="S15" i="1" s="1"/>
  <c r="V15" i="1" s="1"/>
  <c r="P15" i="1"/>
  <c r="M16" i="1"/>
  <c r="S16" i="1" s="1"/>
  <c r="V16" i="1" s="1"/>
  <c r="P16" i="1"/>
  <c r="M17" i="1"/>
  <c r="P17" i="1"/>
  <c r="S17" i="1"/>
  <c r="V17" i="1" s="1"/>
  <c r="M18" i="1"/>
  <c r="P18" i="1"/>
  <c r="S18" i="1"/>
  <c r="V18" i="1" s="1"/>
  <c r="M19" i="1"/>
  <c r="S19" i="1" s="1"/>
  <c r="V19" i="1" s="1"/>
  <c r="P19" i="1"/>
  <c r="M20" i="1"/>
  <c r="S20" i="1" s="1"/>
  <c r="V20" i="1" s="1"/>
  <c r="P20" i="1"/>
  <c r="M21" i="1"/>
  <c r="P21" i="1"/>
  <c r="S21" i="1"/>
  <c r="V21" i="1" s="1"/>
  <c r="M22" i="1"/>
  <c r="P22" i="1"/>
  <c r="S22" i="1"/>
  <c r="V22" i="1" s="1"/>
  <c r="M23" i="1"/>
  <c r="S23" i="1" s="1"/>
  <c r="V23" i="1" s="1"/>
  <c r="P23" i="1"/>
  <c r="M24" i="1"/>
  <c r="S24" i="1" s="1"/>
  <c r="V24" i="1" s="1"/>
  <c r="P24" i="1"/>
  <c r="M25" i="1"/>
  <c r="P25" i="1"/>
  <c r="S25" i="1"/>
  <c r="V25" i="1" s="1"/>
  <c r="M26" i="1"/>
  <c r="P26" i="1"/>
  <c r="S26" i="1"/>
  <c r="V26" i="1" s="1"/>
  <c r="M27" i="1"/>
  <c r="S27" i="1" s="1"/>
  <c r="V27" i="1" s="1"/>
  <c r="P27" i="1"/>
  <c r="M28" i="1"/>
  <c r="S28" i="1" s="1"/>
  <c r="V28" i="1" s="1"/>
  <c r="P28" i="1"/>
  <c r="M29" i="1"/>
  <c r="P29" i="1"/>
  <c r="S29" i="1"/>
  <c r="V29" i="1" s="1"/>
  <c r="M30" i="1"/>
  <c r="P30" i="1"/>
  <c r="S30" i="1"/>
  <c r="V30" i="1" s="1"/>
  <c r="M31" i="1"/>
  <c r="S31" i="1" s="1"/>
  <c r="V31" i="1" s="1"/>
  <c r="P31" i="1"/>
  <c r="M32" i="1"/>
  <c r="S32" i="1" s="1"/>
  <c r="V32" i="1" s="1"/>
  <c r="P32" i="1"/>
  <c r="M33" i="1"/>
  <c r="P33" i="1"/>
  <c r="S33" i="1"/>
  <c r="V33" i="1" s="1"/>
  <c r="M34" i="1"/>
  <c r="P34" i="1"/>
  <c r="S34" i="1"/>
  <c r="V34" i="1" s="1"/>
  <c r="M35" i="1"/>
  <c r="S35" i="1" s="1"/>
  <c r="V35" i="1" s="1"/>
  <c r="P35" i="1"/>
  <c r="M36" i="1"/>
  <c r="S36" i="1" s="1"/>
  <c r="V36" i="1" s="1"/>
  <c r="P36" i="1"/>
  <c r="M37" i="1"/>
  <c r="P37" i="1"/>
  <c r="S37" i="1"/>
  <c r="V37" i="1" s="1"/>
  <c r="M38" i="1"/>
  <c r="P38" i="1"/>
  <c r="S38" i="1"/>
  <c r="V38" i="1" s="1"/>
  <c r="M39" i="1"/>
  <c r="S39" i="1" s="1"/>
  <c r="V39" i="1" s="1"/>
  <c r="P39" i="1"/>
  <c r="M40" i="1"/>
  <c r="S40" i="1" s="1"/>
  <c r="V40" i="1" s="1"/>
  <c r="P40" i="1"/>
  <c r="M41" i="1"/>
  <c r="P41" i="1"/>
  <c r="S41" i="1"/>
  <c r="V41" i="1" s="1"/>
  <c r="M42" i="1"/>
  <c r="P42" i="1"/>
  <c r="S42" i="1"/>
  <c r="V42" i="1" s="1"/>
  <c r="M43" i="1"/>
  <c r="S43" i="1" s="1"/>
  <c r="V43" i="1" s="1"/>
  <c r="P43" i="1"/>
  <c r="M44" i="1"/>
  <c r="S44" i="1" s="1"/>
  <c r="V44" i="1" s="1"/>
  <c r="P44" i="1"/>
  <c r="M45" i="1"/>
  <c r="P45" i="1"/>
  <c r="S45" i="1"/>
  <c r="M46" i="1"/>
  <c r="P46" i="1"/>
  <c r="S46" i="1"/>
  <c r="V46" i="1" s="1"/>
  <c r="M47" i="1"/>
  <c r="S47" i="1" s="1"/>
  <c r="V47" i="1" s="1"/>
  <c r="P47" i="1"/>
  <c r="M48" i="1"/>
  <c r="S48" i="1" s="1"/>
  <c r="V48" i="1" s="1"/>
  <c r="P48" i="1"/>
  <c r="M49" i="1"/>
  <c r="P49" i="1"/>
  <c r="S49" i="1"/>
  <c r="V49" i="1" s="1"/>
  <c r="M50" i="1"/>
  <c r="P50" i="1"/>
  <c r="S50" i="1"/>
  <c r="V50" i="1" s="1"/>
  <c r="L14" i="1"/>
  <c r="R14" i="1" s="1"/>
  <c r="U14" i="1" s="1"/>
  <c r="O14" i="1"/>
  <c r="L18" i="1"/>
  <c r="R18" i="1" s="1"/>
  <c r="U18" i="1" s="1"/>
  <c r="O18" i="1"/>
  <c r="L22" i="1"/>
  <c r="O22" i="1"/>
  <c r="R22" i="1"/>
  <c r="U22" i="1" s="1"/>
  <c r="L25" i="1"/>
  <c r="O25" i="1"/>
  <c r="R25" i="1"/>
  <c r="U25" i="1" s="1"/>
  <c r="L33" i="1"/>
  <c r="R33" i="1" s="1"/>
  <c r="U33" i="1" s="1"/>
  <c r="O33" i="1"/>
  <c r="L40" i="1"/>
  <c r="R40" i="1" s="1"/>
  <c r="U40" i="1" s="1"/>
  <c r="O40" i="1"/>
  <c r="L42" i="1"/>
  <c r="O42" i="1"/>
  <c r="R42" i="1"/>
  <c r="U42" i="1" s="1"/>
  <c r="L45" i="1"/>
  <c r="O45" i="1"/>
  <c r="R45" i="1"/>
  <c r="U45" i="1" s="1"/>
  <c r="L46" i="1"/>
  <c r="R46" i="1" s="1"/>
  <c r="U46" i="1" s="1"/>
  <c r="O46" i="1"/>
  <c r="K4" i="1"/>
  <c r="Q4" i="1" s="1"/>
  <c r="T4" i="1" s="1"/>
  <c r="N4" i="1"/>
  <c r="K14" i="1"/>
  <c r="N14" i="1"/>
  <c r="Q14" i="1"/>
  <c r="T14" i="1" s="1"/>
  <c r="K18" i="1"/>
  <c r="N18" i="1"/>
  <c r="Q18" i="1"/>
  <c r="T18" i="1" s="1"/>
  <c r="K22" i="1"/>
  <c r="Q22" i="1" s="1"/>
  <c r="T22" i="1" s="1"/>
  <c r="N22" i="1"/>
  <c r="K25" i="1"/>
  <c r="Q25" i="1" s="1"/>
  <c r="T25" i="1" s="1"/>
  <c r="N25" i="1"/>
  <c r="K33" i="1"/>
  <c r="N33" i="1"/>
  <c r="Q33" i="1"/>
  <c r="T33" i="1" s="1"/>
  <c r="K40" i="1"/>
  <c r="N40" i="1"/>
  <c r="Q40" i="1"/>
  <c r="T40" i="1"/>
  <c r="K42" i="1"/>
  <c r="N42" i="1"/>
  <c r="Q42" i="1"/>
  <c r="T42" i="1"/>
  <c r="K45" i="1"/>
  <c r="N45" i="1"/>
  <c r="Q45" i="1"/>
  <c r="T45" i="1"/>
  <c r="K46" i="1"/>
  <c r="N46" i="1"/>
  <c r="Q46" i="1"/>
  <c r="T46" i="1"/>
  <c r="P3" i="1"/>
  <c r="S3" i="1" s="1"/>
  <c r="V3" i="1" s="1"/>
  <c r="X3" i="1" l="1"/>
  <c r="W35" i="1"/>
  <c r="Z21" i="1"/>
  <c r="W26" i="1"/>
  <c r="W23" i="1"/>
  <c r="Z23" i="1" s="1"/>
  <c r="W6" i="1"/>
  <c r="Y3" i="1"/>
  <c r="Y21" i="1"/>
  <c r="W43" i="1"/>
  <c r="W39" i="1"/>
  <c r="W15" i="1"/>
  <c r="W12" i="1"/>
  <c r="X33" i="1"/>
  <c r="W30" i="1"/>
  <c r="W20" i="1"/>
  <c r="Z20" i="1" s="1"/>
  <c r="W10" i="1"/>
  <c r="Z10" i="1" s="1"/>
  <c r="W36" i="1"/>
  <c r="Z34" i="1"/>
  <c r="W27" i="1"/>
  <c r="W16" i="1"/>
  <c r="Z16" i="1" s="1"/>
  <c r="W7" i="1"/>
  <c r="Z7" i="1" s="1"/>
  <c r="W50" i="1"/>
  <c r="W38" i="1"/>
  <c r="Z38" i="1" s="1"/>
  <c r="W29" i="1"/>
  <c r="Z29" i="1" s="1"/>
  <c r="W19" i="1"/>
  <c r="W9" i="1"/>
  <c r="X9" i="1" l="1"/>
  <c r="Y9" i="1"/>
  <c r="Z9" i="1"/>
  <c r="Z39" i="1"/>
  <c r="Y39" i="1"/>
  <c r="X39" i="1"/>
  <c r="X42" i="1"/>
  <c r="Z12" i="1"/>
  <c r="Y12" i="1"/>
  <c r="X12" i="1"/>
  <c r="Z47" i="1"/>
  <c r="AA45" i="1" s="1"/>
  <c r="X45" i="1"/>
  <c r="Z6" i="1"/>
  <c r="X6" i="1"/>
  <c r="Y6" i="1"/>
  <c r="AA21" i="1"/>
  <c r="AB21" i="1"/>
  <c r="Y27" i="1"/>
  <c r="Z27" i="1"/>
  <c r="X27" i="1"/>
  <c r="Z15" i="1"/>
  <c r="Y15" i="1"/>
  <c r="X15" i="1"/>
  <c r="X21" i="1"/>
  <c r="Z26" i="1"/>
  <c r="Y24" i="1"/>
  <c r="X24" i="1"/>
  <c r="Z50" i="1"/>
  <c r="Y48" i="1"/>
  <c r="Z30" i="1"/>
  <c r="X30" i="1"/>
  <c r="Y30" i="1"/>
  <c r="X18" i="1"/>
  <c r="Y18" i="1"/>
  <c r="Z19" i="1"/>
  <c r="Z36" i="1"/>
  <c r="Y36" i="1"/>
  <c r="X36" i="1"/>
  <c r="X48" i="1"/>
  <c r="Z35" i="1"/>
  <c r="AB33" i="1" s="1"/>
  <c r="Y33" i="1"/>
  <c r="AA36" i="1" l="1"/>
  <c r="AB36" i="1"/>
  <c r="AA27" i="1"/>
  <c r="AB27" i="1"/>
  <c r="AA12" i="1"/>
  <c r="AB12" i="1"/>
  <c r="AA33" i="1"/>
  <c r="AB30" i="1"/>
  <c r="AA30" i="1"/>
  <c r="AA48" i="1"/>
  <c r="AB48" i="1"/>
  <c r="AB18" i="1"/>
  <c r="AA18" i="1"/>
  <c r="AA9" i="1"/>
  <c r="AB9" i="1"/>
  <c r="AA39" i="1"/>
  <c r="AB39" i="1"/>
  <c r="AA24" i="1"/>
  <c r="AB24" i="1"/>
  <c r="AA15" i="1"/>
  <c r="AB15" i="1"/>
  <c r="AB6" i="1"/>
  <c r="AA6" i="1"/>
  <c r="AA42" i="1"/>
</calcChain>
</file>

<file path=xl/sharedStrings.xml><?xml version="1.0" encoding="utf-8"?>
<sst xmlns="http://schemas.openxmlformats.org/spreadsheetml/2006/main" count="66" uniqueCount="54">
  <si>
    <t>SAM GAPDH</t>
  </si>
  <si>
    <t>SAM S</t>
  </si>
  <si>
    <t>SAM FL</t>
  </si>
  <si>
    <t>CT Values</t>
  </si>
  <si>
    <t>Ave REF GAPDH</t>
  </si>
  <si>
    <t>SAM 6b</t>
  </si>
  <si>
    <t>NA</t>
  </si>
  <si>
    <t>Ave REF FL</t>
  </si>
  <si>
    <t>Ave REF 6b</t>
  </si>
  <si>
    <t>Ave REF S</t>
  </si>
  <si>
    <t>∆CT FL (within sample)</t>
  </si>
  <si>
    <t>∆CT S (within sample)</t>
  </si>
  <si>
    <t>∆CT 6b (within sample)</t>
  </si>
  <si>
    <t>∆CT Within Sample</t>
  </si>
  <si>
    <t>∆CT REF FL</t>
  </si>
  <si>
    <t>∆CT REF S</t>
  </si>
  <si>
    <t>∆CT REF 6b</t>
  </si>
  <si>
    <t>∆CT Within REF</t>
  </si>
  <si>
    <t>∆∆CT FL</t>
  </si>
  <si>
    <t>∆∆CT S</t>
  </si>
  <si>
    <t>∆∆CT 6b</t>
  </si>
  <si>
    <t>∆∆CT</t>
  </si>
  <si>
    <t>2^(-∆∆CT)</t>
  </si>
  <si>
    <t>RQ FL</t>
  </si>
  <si>
    <t>RQ S</t>
  </si>
  <si>
    <t>RQ 6b</t>
  </si>
  <si>
    <t>FL/S</t>
  </si>
  <si>
    <t>LOG(FL/S)</t>
  </si>
  <si>
    <r>
      <t>AVE</t>
    </r>
    <r>
      <rPr>
        <sz val="12"/>
        <color theme="1"/>
        <rFont val="Calibri"/>
        <family val="2"/>
        <scheme val="minor"/>
      </rPr>
      <t>(FL/S)</t>
    </r>
  </si>
  <si>
    <t>SD(FL/S)</t>
  </si>
  <si>
    <t>AVE(LOG(FL/S))</t>
  </si>
  <si>
    <t>SD(LOG(FL/S))</t>
  </si>
  <si>
    <t>RNAseq INC ratio</t>
  </si>
  <si>
    <t>LN-443</t>
  </si>
  <si>
    <t>SK-MEL-3</t>
  </si>
  <si>
    <t>COLO 668</t>
  </si>
  <si>
    <t>OCI-LY-19</t>
  </si>
  <si>
    <t>OVK18</t>
  </si>
  <si>
    <t>EFM-19</t>
  </si>
  <si>
    <t>JJN-3</t>
  </si>
  <si>
    <t>COLO-679</t>
  </si>
  <si>
    <t>HCC1806</t>
  </si>
  <si>
    <t>CW-2</t>
  </si>
  <si>
    <t>BHT-101</t>
  </si>
  <si>
    <t>JIMT-1</t>
  </si>
  <si>
    <t>MCAS</t>
  </si>
  <si>
    <t>NB-1</t>
  </si>
  <si>
    <t>Hs 343.T</t>
  </si>
  <si>
    <t>HuNS1</t>
  </si>
  <si>
    <t>Sample and replicate #</t>
  </si>
  <si>
    <t>Cell line</t>
  </si>
  <si>
    <t>Y Axis</t>
  </si>
  <si>
    <t>Y axis error bars</t>
  </si>
  <si>
    <t>X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</si>
</sst>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2" fillId="0" borderId="0" xfId="0" applyFont="1"/>
    <xf numFmtId="0" fontId="0" fillId="4" borderId="0" xfId="0" applyFill="1"/>
    <xf numFmtId="0" fontId="2" fillId="3" borderId="0" xfId="0" applyFont="1" applyFill="1" applyAlignment="1"/>
    <xf numFmtId="0" fontId="2" fillId="2" borderId="0" xfId="0" applyFont="1" applyFill="1" applyAlignment="1"/>
    <xf numFmtId="0" fontId="1" fillId="2" borderId="0" xfId="0" applyFont="1" applyFill="1"/>
    <xf numFmtId="0" fontId="5" fillId="0" borderId="0" xfId="0" applyFont="1"/>
    <xf numFmtId="0" fontId="7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0"/>
  <sheetViews>
    <sheetView tabSelected="1" zoomScale="138" zoomScaleNormal="61" zoomScalePageLayoutView="61" workbookViewId="0">
      <pane xSplit="2" ySplit="2" topLeftCell="S30" activePane="bottomRight" state="frozenSplit"/>
      <selection pane="topRight" activeCell="J1" sqref="J1"/>
      <selection pane="bottomLeft" activeCell="A3" sqref="A3:A5"/>
      <selection pane="bottomRight" activeCell="X51" sqref="X51"/>
    </sheetView>
  </sheetViews>
  <sheetFormatPr baseColWidth="10" defaultRowHeight="16" x14ac:dyDescent="0.2"/>
  <cols>
    <col min="2" max="2" width="20.5" bestFit="1" customWidth="1"/>
    <col min="3" max="3" width="14" customWidth="1"/>
    <col min="4" max="4" width="11.33203125" customWidth="1"/>
    <col min="5" max="5" width="9.83203125" customWidth="1"/>
    <col min="6" max="8" width="10.83203125" customWidth="1"/>
    <col min="9" max="9" width="13.1640625" customWidth="1"/>
    <col min="10" max="10" width="10.83203125" customWidth="1"/>
    <col min="11" max="11" width="20" customWidth="1"/>
    <col min="12" max="12" width="19" customWidth="1"/>
    <col min="13" max="13" width="20.1640625" customWidth="1"/>
    <col min="14" max="14" width="10.33203125" customWidth="1"/>
    <col min="15" max="15" width="9.5" customWidth="1"/>
    <col min="16" max="16" width="10.6640625" customWidth="1"/>
    <col min="17" max="26" width="10.83203125" customWidth="1"/>
    <col min="27" max="28" width="14.83203125" bestFit="1" customWidth="1"/>
    <col min="29" max="29" width="16.33203125" bestFit="1" customWidth="1"/>
    <col min="31" max="31" width="19" bestFit="1" customWidth="1"/>
    <col min="36" max="36" width="12.6640625" bestFit="1" customWidth="1"/>
    <col min="40" max="40" width="16.33203125" bestFit="1" customWidth="1"/>
  </cols>
  <sheetData>
    <row r="1" spans="1:36" s="4" customFormat="1" x14ac:dyDescent="0.2">
      <c r="C1" s="11" t="s">
        <v>3</v>
      </c>
      <c r="D1" s="11"/>
      <c r="E1" s="11"/>
      <c r="F1" s="11"/>
      <c r="G1" s="11"/>
      <c r="H1" s="11"/>
      <c r="I1" s="11"/>
      <c r="J1" s="11"/>
      <c r="K1" s="12" t="s">
        <v>13</v>
      </c>
      <c r="L1" s="12"/>
      <c r="M1" s="12"/>
      <c r="N1" s="11" t="s">
        <v>17</v>
      </c>
      <c r="O1" s="11"/>
      <c r="P1" s="11"/>
      <c r="Q1" s="12" t="s">
        <v>21</v>
      </c>
      <c r="R1" s="12"/>
      <c r="S1" s="12"/>
      <c r="T1" s="11" t="s">
        <v>22</v>
      </c>
      <c r="U1" s="11"/>
      <c r="V1" s="11"/>
      <c r="W1" s="6" t="s">
        <v>26</v>
      </c>
      <c r="X1" s="4" t="s">
        <v>28</v>
      </c>
      <c r="Y1" s="4" t="s">
        <v>29</v>
      </c>
      <c r="Z1" s="8" t="s">
        <v>27</v>
      </c>
      <c r="AA1" s="3" t="s">
        <v>51</v>
      </c>
      <c r="AB1" s="3" t="s">
        <v>52</v>
      </c>
      <c r="AC1" s="3" t="s">
        <v>53</v>
      </c>
      <c r="AD1"/>
      <c r="AE1"/>
      <c r="AF1"/>
      <c r="AG1"/>
      <c r="AH1"/>
      <c r="AI1"/>
      <c r="AJ1"/>
    </row>
    <row r="2" spans="1:36" s="3" customFormat="1" x14ac:dyDescent="0.2">
      <c r="A2" s="3" t="s">
        <v>50</v>
      </c>
      <c r="B2" s="3" t="s">
        <v>49</v>
      </c>
      <c r="C2" s="3" t="s">
        <v>4</v>
      </c>
      <c r="D2" s="3" t="s">
        <v>0</v>
      </c>
      <c r="E2" s="3" t="s">
        <v>7</v>
      </c>
      <c r="F2" s="3" t="s">
        <v>2</v>
      </c>
      <c r="G2" s="3" t="s">
        <v>9</v>
      </c>
      <c r="H2" s="3" t="s">
        <v>1</v>
      </c>
      <c r="I2" s="3" t="s">
        <v>8</v>
      </c>
      <c r="J2" s="3" t="s">
        <v>5</v>
      </c>
      <c r="K2" s="3" t="s">
        <v>10</v>
      </c>
      <c r="L2" s="3" t="s">
        <v>11</v>
      </c>
      <c r="M2" s="3" t="s">
        <v>12</v>
      </c>
      <c r="N2" s="3" t="s">
        <v>14</v>
      </c>
      <c r="O2" s="3" t="s">
        <v>15</v>
      </c>
      <c r="P2" s="3" t="s">
        <v>16</v>
      </c>
      <c r="Q2" s="3" t="s">
        <v>18</v>
      </c>
      <c r="R2" s="3" t="s">
        <v>19</v>
      </c>
      <c r="S2" s="3" t="s">
        <v>20</v>
      </c>
      <c r="T2" s="3" t="s">
        <v>23</v>
      </c>
      <c r="U2" s="3" t="s">
        <v>24</v>
      </c>
      <c r="V2" s="3" t="s">
        <v>25</v>
      </c>
      <c r="W2" s="3" t="s">
        <v>26</v>
      </c>
      <c r="AA2" s="7" t="s">
        <v>30</v>
      </c>
      <c r="AB2" s="7" t="s">
        <v>31</v>
      </c>
      <c r="AC2" s="6" t="s">
        <v>32</v>
      </c>
      <c r="AG2"/>
      <c r="AH2"/>
      <c r="AI2"/>
      <c r="AJ2"/>
    </row>
    <row r="3" spans="1:36" x14ac:dyDescent="0.2">
      <c r="A3" s="10" t="s">
        <v>33</v>
      </c>
      <c r="B3">
        <v>1.1000000000000001</v>
      </c>
      <c r="C3" s="1">
        <v>12.811999956766764</v>
      </c>
      <c r="D3" s="2">
        <v>12.515999794006348</v>
      </c>
      <c r="E3">
        <v>22.920999999999999</v>
      </c>
      <c r="F3" s="2">
        <v>23.947999954223633</v>
      </c>
      <c r="G3">
        <v>26.454999923706055</v>
      </c>
      <c r="H3" s="2">
        <v>21.844999313354492</v>
      </c>
      <c r="I3">
        <v>24.382333119710285</v>
      </c>
      <c r="J3" s="2">
        <v>25.788999557495117</v>
      </c>
      <c r="K3" s="1">
        <f>F3-D3</f>
        <v>11.432000160217285</v>
      </c>
      <c r="L3" s="1">
        <f>H3-D3</f>
        <v>9.3289995193481445</v>
      </c>
      <c r="M3" s="1">
        <f>J3-D3</f>
        <v>13.27299976348877</v>
      </c>
      <c r="N3" s="1">
        <f>E3-C3</f>
        <v>10.109000043233236</v>
      </c>
      <c r="O3" s="1">
        <f>G3-C3</f>
        <v>13.642999966939291</v>
      </c>
      <c r="P3" s="1">
        <f>I3-C3</f>
        <v>11.570333162943522</v>
      </c>
      <c r="Q3" s="1">
        <f>K3-N3</f>
        <v>1.3230001169840495</v>
      </c>
      <c r="R3" s="1">
        <f>L3-O3</f>
        <v>-4.3140004475911464</v>
      </c>
      <c r="S3" s="1">
        <f>M3-P3</f>
        <v>1.702666600545248</v>
      </c>
      <c r="T3">
        <f>2^(-Q3)</f>
        <v>0.39970288276546156</v>
      </c>
      <c r="U3">
        <f>2^(-R3)</f>
        <v>19.890400873390146</v>
      </c>
      <c r="V3">
        <f t="shared" ref="V3:V18" si="0">2^(-S3)</f>
        <v>0.30721773335751573</v>
      </c>
      <c r="W3" s="5">
        <f>T3/U3</f>
        <v>2.0095265314647007E-2</v>
      </c>
      <c r="X3">
        <f>AVERAGE(W3:W5)</f>
        <v>2.7181562460479848E-2</v>
      </c>
      <c r="Y3">
        <f>STDEV(W3:W5)</f>
        <v>1.0021537530642541E-2</v>
      </c>
      <c r="Z3" s="5">
        <f>LOG(W3,2)</f>
        <v>-5.6370005645751959</v>
      </c>
      <c r="AA3">
        <f>AVERAGE(Z3:Z5)</f>
        <v>-5.25200033569336</v>
      </c>
      <c r="AB3">
        <f>STDEV(Z3:Z5)</f>
        <v>0.54447254520143817</v>
      </c>
      <c r="AC3" s="9">
        <v>0.15</v>
      </c>
    </row>
    <row r="4" spans="1:36" x14ac:dyDescent="0.2">
      <c r="A4" s="10"/>
      <c r="B4">
        <v>1.2</v>
      </c>
      <c r="C4" s="1">
        <v>12.811999956766764</v>
      </c>
      <c r="D4" s="2">
        <v>12.123000144958496</v>
      </c>
      <c r="E4">
        <v>22.920999999999999</v>
      </c>
      <c r="F4" s="2">
        <v>23.618999481201172</v>
      </c>
      <c r="G4">
        <v>26.454999923706055</v>
      </c>
      <c r="H4" t="s">
        <v>6</v>
      </c>
      <c r="I4">
        <v>24.382333119710285</v>
      </c>
      <c r="J4" s="2">
        <v>25.910999298095703</v>
      </c>
      <c r="K4" s="1">
        <f t="shared" ref="K4:K50" si="1">F4-D4</f>
        <v>11.495999336242676</v>
      </c>
      <c r="L4" s="1" t="e">
        <f t="shared" ref="L4:L50" si="2">H4-D4</f>
        <v>#VALUE!</v>
      </c>
      <c r="M4" s="1">
        <f t="shared" ref="M4:M50" si="3">J4-D4</f>
        <v>13.787999153137207</v>
      </c>
      <c r="N4" s="1">
        <f t="shared" ref="N4:N50" si="4">E4-C4</f>
        <v>10.109000043233236</v>
      </c>
      <c r="O4" s="1">
        <f t="shared" ref="O4:O50" si="5">G4-C4</f>
        <v>13.642999966939291</v>
      </c>
      <c r="P4" s="1">
        <f t="shared" ref="P4:P50" si="6">I4-C4</f>
        <v>11.570333162943522</v>
      </c>
      <c r="Q4" s="1">
        <f t="shared" ref="Q4:Q49" si="7">K4-N4</f>
        <v>1.3869992930094401</v>
      </c>
      <c r="R4" s="1" t="e">
        <f t="shared" ref="R4:R50" si="8">L4-O4</f>
        <v>#VALUE!</v>
      </c>
      <c r="S4" s="1">
        <f t="shared" ref="S4:S50" si="9">M4-P4</f>
        <v>2.2176659901936855</v>
      </c>
      <c r="T4">
        <f t="shared" ref="T4:T50" si="10">2^(-Q4)</f>
        <v>0.38235925684523137</v>
      </c>
      <c r="U4" t="e">
        <f>2^(-R4)</f>
        <v>#VALUE!</v>
      </c>
      <c r="V4">
        <f t="shared" si="0"/>
        <v>0.21498888958761161</v>
      </c>
      <c r="W4" s="5"/>
      <c r="Z4" s="5"/>
    </row>
    <row r="5" spans="1:36" x14ac:dyDescent="0.2">
      <c r="A5" s="10"/>
      <c r="B5">
        <v>1.3</v>
      </c>
      <c r="C5" s="1">
        <v>12.811999956766764</v>
      </c>
      <c r="D5" s="2">
        <v>12.725000381469727</v>
      </c>
      <c r="E5">
        <v>22.920999999999999</v>
      </c>
      <c r="F5" s="2">
        <v>23.082000732421875</v>
      </c>
      <c r="G5">
        <v>26.454999923706055</v>
      </c>
      <c r="H5" s="2">
        <v>21.749000549316406</v>
      </c>
      <c r="I5">
        <v>24.382333119710285</v>
      </c>
      <c r="J5" s="2">
        <v>25.620000839233398</v>
      </c>
      <c r="K5" s="1">
        <f t="shared" si="1"/>
        <v>10.357000350952148</v>
      </c>
      <c r="L5" s="1">
        <f t="shared" si="2"/>
        <v>9.0240001678466797</v>
      </c>
      <c r="M5" s="1">
        <f t="shared" si="3"/>
        <v>12.895000457763672</v>
      </c>
      <c r="N5" s="1">
        <f t="shared" si="4"/>
        <v>10.109000043233236</v>
      </c>
      <c r="O5" s="1">
        <f t="shared" si="5"/>
        <v>13.642999966939291</v>
      </c>
      <c r="P5" s="1">
        <f t="shared" si="6"/>
        <v>11.570333162943522</v>
      </c>
      <c r="Q5" s="1">
        <f>K5-N5</f>
        <v>0.24800030771891279</v>
      </c>
      <c r="R5" s="1">
        <f t="shared" si="8"/>
        <v>-4.6189997990926113</v>
      </c>
      <c r="S5" s="1">
        <f t="shared" si="9"/>
        <v>1.3246672948201503</v>
      </c>
      <c r="T5">
        <f t="shared" si="10"/>
        <v>0.84206277400104124</v>
      </c>
      <c r="U5">
        <f t="shared" ref="U5:V50" si="11">2^(-R5)</f>
        <v>24.572960893242364</v>
      </c>
      <c r="V5">
        <f t="shared" si="0"/>
        <v>0.39924125304832397</v>
      </c>
      <c r="W5" s="5">
        <f t="shared" ref="W5:W50" si="12">T5/U5</f>
        <v>3.4267859606312685E-2</v>
      </c>
      <c r="Z5" s="5">
        <f t="shared" ref="Z5:Z13" si="13">LOG(W5,2)</f>
        <v>-4.8670001068115241</v>
      </c>
    </row>
    <row r="6" spans="1:36" x14ac:dyDescent="0.2">
      <c r="A6" s="10" t="s">
        <v>34</v>
      </c>
      <c r="B6">
        <v>2.1</v>
      </c>
      <c r="C6" s="1">
        <v>12.811999956766764</v>
      </c>
      <c r="D6" s="2">
        <v>15.458999633789062</v>
      </c>
      <c r="E6">
        <v>22.920999999999999</v>
      </c>
      <c r="F6" s="2">
        <v>27.132999420166016</v>
      </c>
      <c r="G6">
        <v>26.454999923706055</v>
      </c>
      <c r="H6" s="2">
        <v>23.561000823974609</v>
      </c>
      <c r="I6">
        <v>24.382333119710285</v>
      </c>
      <c r="J6" s="2">
        <v>29.065999984741211</v>
      </c>
      <c r="K6" s="1">
        <f t="shared" si="1"/>
        <v>11.673999786376953</v>
      </c>
      <c r="L6" s="1">
        <f t="shared" si="2"/>
        <v>8.1020011901855469</v>
      </c>
      <c r="M6" s="1">
        <f t="shared" si="3"/>
        <v>13.607000350952148</v>
      </c>
      <c r="N6" s="1">
        <f t="shared" si="4"/>
        <v>10.109000043233236</v>
      </c>
      <c r="O6" s="1">
        <f t="shared" si="5"/>
        <v>13.642999966939291</v>
      </c>
      <c r="P6" s="1">
        <f t="shared" si="6"/>
        <v>11.570333162943522</v>
      </c>
      <c r="Q6" s="1">
        <f t="shared" si="7"/>
        <v>1.5649997431437175</v>
      </c>
      <c r="R6" s="1">
        <f t="shared" si="8"/>
        <v>-5.5409987767537441</v>
      </c>
      <c r="S6" s="1">
        <f t="shared" si="9"/>
        <v>2.0366671880086269</v>
      </c>
      <c r="T6">
        <f t="shared" si="10"/>
        <v>0.33797776843032035</v>
      </c>
      <c r="U6">
        <f t="shared" si="11"/>
        <v>46.559342399108942</v>
      </c>
      <c r="V6">
        <f t="shared" si="0"/>
        <v>0.24372612585603592</v>
      </c>
      <c r="W6" s="5">
        <f t="shared" si="12"/>
        <v>7.2590752148765014E-3</v>
      </c>
      <c r="X6">
        <f t="shared" ref="X6:X48" si="14">AVERAGE(W6:W8)</f>
        <v>6.100381048356994E-3</v>
      </c>
      <c r="Y6">
        <f t="shared" ref="Y6:Y48" si="15">STDEV(W6:W8)</f>
        <v>1.5016348944881402E-3</v>
      </c>
      <c r="Z6" s="5">
        <f t="shared" si="13"/>
        <v>-7.1059985198974625</v>
      </c>
      <c r="AA6">
        <f>AVERAGE(Z6:Z8)</f>
        <v>-7.3893332519531256</v>
      </c>
      <c r="AB6">
        <f>STDEV(Z6:Z8)</f>
        <v>0.3844804446755648</v>
      </c>
      <c r="AC6" s="9">
        <v>2.7777777999999999E-2</v>
      </c>
    </row>
    <row r="7" spans="1:36" x14ac:dyDescent="0.2">
      <c r="A7" s="10"/>
      <c r="B7">
        <v>2.2000000000000002</v>
      </c>
      <c r="C7" s="1">
        <v>12.811999956766764</v>
      </c>
      <c r="D7" s="2">
        <v>15.227999687194824</v>
      </c>
      <c r="E7">
        <v>22.920999999999999</v>
      </c>
      <c r="F7" s="2">
        <v>27.370000839233398</v>
      </c>
      <c r="G7">
        <v>26.454999923706055</v>
      </c>
      <c r="H7" s="2">
        <v>23.076999664306641</v>
      </c>
      <c r="I7">
        <v>24.382333119710285</v>
      </c>
      <c r="J7" s="2">
        <v>29.641000747680664</v>
      </c>
      <c r="K7" s="1">
        <f t="shared" si="1"/>
        <v>12.142001152038574</v>
      </c>
      <c r="L7" s="1">
        <f t="shared" si="2"/>
        <v>7.8489999771118164</v>
      </c>
      <c r="M7" s="1">
        <f t="shared" si="3"/>
        <v>14.41300106048584</v>
      </c>
      <c r="N7" s="1">
        <f t="shared" si="4"/>
        <v>10.109000043233236</v>
      </c>
      <c r="O7" s="1">
        <f t="shared" si="5"/>
        <v>13.642999966939291</v>
      </c>
      <c r="P7" s="1">
        <f t="shared" si="6"/>
        <v>11.570333162943522</v>
      </c>
      <c r="Q7" s="1">
        <f t="shared" si="7"/>
        <v>2.0330011088053386</v>
      </c>
      <c r="R7" s="1">
        <f t="shared" si="8"/>
        <v>-5.7939999898274746</v>
      </c>
      <c r="S7" s="1">
        <f>M7-P7</f>
        <v>2.8426678975423183</v>
      </c>
      <c r="T7">
        <f t="shared" si="10"/>
        <v>0.24434625380657876</v>
      </c>
      <c r="U7">
        <f t="shared" si="11"/>
        <v>55.484003673719023</v>
      </c>
      <c r="V7">
        <f t="shared" si="0"/>
        <v>0.13940286361292711</v>
      </c>
      <c r="W7" s="5">
        <f t="shared" si="12"/>
        <v>4.4039045063057995E-3</v>
      </c>
      <c r="Z7" s="5">
        <f t="shared" si="13"/>
        <v>-7.8270010986328122</v>
      </c>
    </row>
    <row r="8" spans="1:36" x14ac:dyDescent="0.2">
      <c r="A8" s="10"/>
      <c r="B8">
        <v>2.2999999999999998</v>
      </c>
      <c r="C8" s="1">
        <v>12.811999956766764</v>
      </c>
      <c r="D8" s="2">
        <v>15.809000015258789</v>
      </c>
      <c r="E8">
        <v>22.920999999999999</v>
      </c>
      <c r="F8" s="2">
        <v>27.155000686645508</v>
      </c>
      <c r="G8">
        <v>26.454999923706055</v>
      </c>
      <c r="H8" s="2">
        <v>23.454000473022461</v>
      </c>
      <c r="I8">
        <v>24.382333119710285</v>
      </c>
      <c r="J8" s="2">
        <v>29.548999786376953</v>
      </c>
      <c r="K8" s="1">
        <f t="shared" si="1"/>
        <v>11.346000671386719</v>
      </c>
      <c r="L8" s="1">
        <f t="shared" si="2"/>
        <v>7.6450004577636719</v>
      </c>
      <c r="M8" s="1">
        <f t="shared" si="3"/>
        <v>13.739999771118164</v>
      </c>
      <c r="N8" s="1">
        <f t="shared" si="4"/>
        <v>10.109000043233236</v>
      </c>
      <c r="O8" s="1">
        <f t="shared" si="5"/>
        <v>13.642999966939291</v>
      </c>
      <c r="P8" s="1">
        <f t="shared" si="6"/>
        <v>11.570333162943522</v>
      </c>
      <c r="Q8" s="1">
        <f t="shared" si="7"/>
        <v>1.2370006281534831</v>
      </c>
      <c r="R8" s="1">
        <f t="shared" si="8"/>
        <v>-5.9979995091756191</v>
      </c>
      <c r="S8" s="1">
        <f t="shared" si="9"/>
        <v>2.1696666081746425</v>
      </c>
      <c r="T8">
        <f t="shared" si="10"/>
        <v>0.42425376613162358</v>
      </c>
      <c r="U8">
        <f t="shared" si="11"/>
        <v>63.911316886967064</v>
      </c>
      <c r="V8">
        <f t="shared" si="0"/>
        <v>0.22226202680114249</v>
      </c>
      <c r="W8" s="5">
        <f t="shared" si="12"/>
        <v>6.6381634238886784E-3</v>
      </c>
      <c r="Z8" s="5">
        <f t="shared" si="13"/>
        <v>-7.2350001373291022</v>
      </c>
    </row>
    <row r="9" spans="1:36" x14ac:dyDescent="0.2">
      <c r="A9" s="10" t="s">
        <v>35</v>
      </c>
      <c r="B9">
        <v>3.1</v>
      </c>
      <c r="C9" s="1">
        <v>12.811999956766764</v>
      </c>
      <c r="D9" s="2">
        <v>15.727999687194824</v>
      </c>
      <c r="E9">
        <v>22.920999999999999</v>
      </c>
      <c r="F9" s="2">
        <v>24.621000289916992</v>
      </c>
      <c r="G9">
        <v>26.454999923706055</v>
      </c>
      <c r="H9" s="2">
        <v>22.562000274658203</v>
      </c>
      <c r="I9">
        <v>24.382333119710285</v>
      </c>
      <c r="J9" s="2">
        <v>26.708000183105469</v>
      </c>
      <c r="K9" s="1">
        <f t="shared" si="1"/>
        <v>8.893000602722168</v>
      </c>
      <c r="L9" s="1">
        <f t="shared" si="2"/>
        <v>6.8340005874633789</v>
      </c>
      <c r="M9" s="1">
        <f t="shared" si="3"/>
        <v>10.980000495910645</v>
      </c>
      <c r="N9" s="1">
        <f t="shared" si="4"/>
        <v>10.109000043233236</v>
      </c>
      <c r="O9" s="1">
        <f t="shared" si="5"/>
        <v>13.642999966939291</v>
      </c>
      <c r="P9" s="1">
        <f t="shared" si="6"/>
        <v>11.570333162943522</v>
      </c>
      <c r="Q9" s="1">
        <f t="shared" si="7"/>
        <v>-1.2159994405110677</v>
      </c>
      <c r="R9" s="1">
        <f t="shared" si="8"/>
        <v>-6.8089993794759121</v>
      </c>
      <c r="S9" s="1">
        <f t="shared" si="9"/>
        <v>-0.59033266703287701</v>
      </c>
      <c r="T9">
        <f t="shared" si="10"/>
        <v>2.3230165629664534</v>
      </c>
      <c r="U9">
        <f t="shared" si="11"/>
        <v>112.1277361008141</v>
      </c>
      <c r="V9">
        <f t="shared" si="0"/>
        <v>1.5055938780882112</v>
      </c>
      <c r="W9" s="5">
        <f t="shared" si="12"/>
        <v>2.0717590881152083E-2</v>
      </c>
      <c r="X9">
        <f t="shared" si="14"/>
        <v>1.9903890122527464E-2</v>
      </c>
      <c r="Y9">
        <f t="shared" si="15"/>
        <v>1.4218230725447315E-3</v>
      </c>
      <c r="Z9" s="5">
        <f t="shared" si="13"/>
        <v>-5.5929999389648444</v>
      </c>
      <c r="AA9">
        <f>AVERAGE(Z9:Z11)</f>
        <v>-5.6533338267008473</v>
      </c>
      <c r="AB9">
        <f>STDEV(Z9:Z11)</f>
        <v>0.10536809367980177</v>
      </c>
      <c r="AC9" s="9">
        <v>0.14285714299999999</v>
      </c>
    </row>
    <row r="10" spans="1:36" x14ac:dyDescent="0.2">
      <c r="A10" s="10"/>
      <c r="B10">
        <v>3.2</v>
      </c>
      <c r="C10" s="1">
        <v>12.811999956766764</v>
      </c>
      <c r="D10" s="2">
        <v>16.120000839233398</v>
      </c>
      <c r="E10">
        <v>22.920999999999999</v>
      </c>
      <c r="F10" s="2">
        <v>25.044000625610352</v>
      </c>
      <c r="G10">
        <v>26.454999923706055</v>
      </c>
      <c r="H10" s="2">
        <v>22.986000061035156</v>
      </c>
      <c r="I10">
        <v>24.382333119710285</v>
      </c>
      <c r="J10" s="2">
        <v>26.826000213623047</v>
      </c>
      <c r="K10" s="1">
        <f t="shared" si="1"/>
        <v>8.9239997863769531</v>
      </c>
      <c r="L10" s="1">
        <f t="shared" si="2"/>
        <v>6.8659992218017578</v>
      </c>
      <c r="M10" s="1">
        <f t="shared" si="3"/>
        <v>10.705999374389648</v>
      </c>
      <c r="N10" s="1">
        <f t="shared" si="4"/>
        <v>10.109000043233236</v>
      </c>
      <c r="O10" s="1">
        <f t="shared" si="5"/>
        <v>13.642999966939291</v>
      </c>
      <c r="P10" s="1">
        <f t="shared" si="6"/>
        <v>11.570333162943522</v>
      </c>
      <c r="Q10" s="1">
        <f t="shared" si="7"/>
        <v>-1.1850002568562825</v>
      </c>
      <c r="R10" s="1">
        <f t="shared" si="8"/>
        <v>-6.7770007451375331</v>
      </c>
      <c r="S10" s="1">
        <f t="shared" si="9"/>
        <v>-0.86433378855387311</v>
      </c>
      <c r="T10">
        <f t="shared" si="10"/>
        <v>2.273634351268051</v>
      </c>
      <c r="U10">
        <f t="shared" si="11"/>
        <v>109.66814685286126</v>
      </c>
      <c r="V10">
        <f t="shared" si="0"/>
        <v>1.82049879840752</v>
      </c>
      <c r="W10" s="5">
        <f t="shared" si="12"/>
        <v>2.0731948305085558E-2</v>
      </c>
      <c r="Z10" s="5">
        <f t="shared" si="13"/>
        <v>-5.5920004882812506</v>
      </c>
    </row>
    <row r="11" spans="1:36" x14ac:dyDescent="0.2">
      <c r="A11" s="10"/>
      <c r="B11">
        <v>3.3</v>
      </c>
      <c r="C11" s="1">
        <v>12.811999956766764</v>
      </c>
      <c r="D11" s="2">
        <v>16.409999847412109</v>
      </c>
      <c r="E11">
        <v>22.920999999999999</v>
      </c>
      <c r="F11" s="2">
        <v>24.48900032043457</v>
      </c>
      <c r="G11">
        <v>26.454999923706055</v>
      </c>
      <c r="H11" s="2">
        <v>22.24799919128418</v>
      </c>
      <c r="I11">
        <v>24.382333119710285</v>
      </c>
      <c r="J11" s="2">
        <v>26.952999114990234</v>
      </c>
      <c r="K11" s="1">
        <f t="shared" si="1"/>
        <v>8.0790004730224609</v>
      </c>
      <c r="L11" s="1">
        <f t="shared" si="2"/>
        <v>5.8379993438720703</v>
      </c>
      <c r="M11" s="1">
        <f t="shared" si="3"/>
        <v>10.542999267578125</v>
      </c>
      <c r="N11" s="1">
        <f t="shared" si="4"/>
        <v>10.109000043233236</v>
      </c>
      <c r="O11" s="1">
        <f t="shared" si="5"/>
        <v>13.642999966939291</v>
      </c>
      <c r="P11" s="1">
        <f t="shared" si="6"/>
        <v>11.570333162943522</v>
      </c>
      <c r="Q11" s="1">
        <f t="shared" si="7"/>
        <v>-2.0299995702107747</v>
      </c>
      <c r="R11" s="1">
        <f t="shared" si="8"/>
        <v>-7.8050006230672206</v>
      </c>
      <c r="S11" s="1">
        <f t="shared" si="9"/>
        <v>-1.0273338953653965</v>
      </c>
      <c r="T11">
        <f t="shared" si="10"/>
        <v>4.0840472861615424</v>
      </c>
      <c r="U11">
        <f t="shared" si="11"/>
        <v>223.63475793742546</v>
      </c>
      <c r="V11">
        <f t="shared" si="0"/>
        <v>2.0382540693810052</v>
      </c>
      <c r="W11" s="5">
        <f t="shared" si="12"/>
        <v>1.8262131181344749E-2</v>
      </c>
      <c r="Z11" s="5">
        <f t="shared" si="13"/>
        <v>-5.7750010528564459</v>
      </c>
    </row>
    <row r="12" spans="1:36" x14ac:dyDescent="0.2">
      <c r="A12" s="10" t="s">
        <v>36</v>
      </c>
      <c r="B12">
        <v>4.0999999999999996</v>
      </c>
      <c r="C12" s="1">
        <v>12.811999956766764</v>
      </c>
      <c r="D12" s="2">
        <v>14.918000221252441</v>
      </c>
      <c r="E12">
        <v>22.920999999999999</v>
      </c>
      <c r="F12" s="2">
        <v>22.409999847412109</v>
      </c>
      <c r="G12">
        <v>26.454999923706055</v>
      </c>
      <c r="H12" s="2">
        <v>24.670999526977539</v>
      </c>
      <c r="I12">
        <v>24.382333119710285</v>
      </c>
      <c r="J12" s="2">
        <v>23.687999725341797</v>
      </c>
      <c r="K12" s="1">
        <f t="shared" si="1"/>
        <v>7.491999626159668</v>
      </c>
      <c r="L12" s="1">
        <f t="shared" si="2"/>
        <v>9.7529993057250977</v>
      </c>
      <c r="M12" s="1">
        <f t="shared" si="3"/>
        <v>8.7699995040893555</v>
      </c>
      <c r="N12" s="1">
        <f t="shared" si="4"/>
        <v>10.109000043233236</v>
      </c>
      <c r="O12" s="1">
        <f t="shared" si="5"/>
        <v>13.642999966939291</v>
      </c>
      <c r="P12" s="1">
        <f t="shared" si="6"/>
        <v>11.570333162943522</v>
      </c>
      <c r="Q12" s="1">
        <f t="shared" si="7"/>
        <v>-2.6170004170735677</v>
      </c>
      <c r="R12" s="1">
        <f t="shared" si="8"/>
        <v>-3.8900006612141933</v>
      </c>
      <c r="S12" s="1">
        <f t="shared" si="9"/>
        <v>-2.8003336588541661</v>
      </c>
      <c r="T12">
        <f t="shared" si="10"/>
        <v>6.1347324122025633</v>
      </c>
      <c r="U12">
        <f t="shared" si="11"/>
        <v>14.825415785010463</v>
      </c>
      <c r="V12">
        <f t="shared" si="0"/>
        <v>6.9660153831606717</v>
      </c>
      <c r="W12" s="5">
        <f t="shared" si="12"/>
        <v>0.41379833801391314</v>
      </c>
      <c r="X12">
        <f t="shared" si="14"/>
        <v>0.40509539391723393</v>
      </c>
      <c r="Y12">
        <f t="shared" si="15"/>
        <v>1.2307821574098564E-2</v>
      </c>
      <c r="Z12" s="5">
        <f t="shared" si="13"/>
        <v>-1.2730002441406256</v>
      </c>
      <c r="AA12">
        <f>AVERAGE(Z12:Z14)</f>
        <v>-1.3039994277954108</v>
      </c>
      <c r="AB12">
        <f>STDEV(Z12:Z14)</f>
        <v>4.3839465947091538E-2</v>
      </c>
      <c r="AC12" s="9">
        <v>0.90625</v>
      </c>
    </row>
    <row r="13" spans="1:36" x14ac:dyDescent="0.2">
      <c r="A13" s="10"/>
      <c r="B13">
        <v>4.2</v>
      </c>
      <c r="C13" s="1">
        <v>12.811999956766764</v>
      </c>
      <c r="D13" s="2">
        <v>14.744999885559082</v>
      </c>
      <c r="E13">
        <v>22.920999999999999</v>
      </c>
      <c r="F13" s="2">
        <v>22.028999328613281</v>
      </c>
      <c r="G13">
        <v>26.454999923706055</v>
      </c>
      <c r="H13" s="2">
        <v>24.228000640869141</v>
      </c>
      <c r="I13">
        <v>24.382333119710285</v>
      </c>
      <c r="J13" s="2">
        <v>23.767999649047852</v>
      </c>
      <c r="K13" s="1">
        <f t="shared" si="1"/>
        <v>7.2839994430541992</v>
      </c>
      <c r="L13" s="1">
        <f t="shared" si="2"/>
        <v>9.4830007553100586</v>
      </c>
      <c r="M13" s="1">
        <f t="shared" si="3"/>
        <v>9.0229997634887695</v>
      </c>
      <c r="N13" s="1">
        <f t="shared" si="4"/>
        <v>10.109000043233236</v>
      </c>
      <c r="O13" s="1">
        <f t="shared" si="5"/>
        <v>13.642999966939291</v>
      </c>
      <c r="P13" s="1">
        <f t="shared" si="6"/>
        <v>11.570333162943522</v>
      </c>
      <c r="Q13" s="1">
        <f t="shared" si="7"/>
        <v>-2.8250006001790364</v>
      </c>
      <c r="R13" s="1">
        <f t="shared" si="8"/>
        <v>-4.1599992116292324</v>
      </c>
      <c r="S13" s="1">
        <f t="shared" si="9"/>
        <v>-2.547333399454752</v>
      </c>
      <c r="T13">
        <f t="shared" si="10"/>
        <v>7.0861431007417179</v>
      </c>
      <c r="U13">
        <f t="shared" si="11"/>
        <v>17.876584440368593</v>
      </c>
      <c r="V13">
        <f t="shared" si="0"/>
        <v>5.8455282298202622</v>
      </c>
      <c r="W13" s="5">
        <f t="shared" si="12"/>
        <v>0.39639244982055477</v>
      </c>
      <c r="Z13" s="5">
        <f t="shared" si="13"/>
        <v>-1.3349986114501959</v>
      </c>
    </row>
    <row r="14" spans="1:36" x14ac:dyDescent="0.2">
      <c r="A14" s="10"/>
      <c r="B14">
        <v>4.3</v>
      </c>
      <c r="C14" s="1">
        <v>12.811999956766764</v>
      </c>
      <c r="D14" t="s">
        <v>6</v>
      </c>
      <c r="E14">
        <v>22.920999999999999</v>
      </c>
      <c r="F14" s="2">
        <v>21.879999160766602</v>
      </c>
      <c r="G14">
        <v>26.454999923706055</v>
      </c>
      <c r="H14" s="2">
        <v>24.853000640869141</v>
      </c>
      <c r="I14">
        <v>24.382333119710285</v>
      </c>
      <c r="J14" s="2">
        <v>23.533000946044922</v>
      </c>
      <c r="K14" s="1" t="e">
        <f t="shared" si="1"/>
        <v>#VALUE!</v>
      </c>
      <c r="L14" s="1" t="e">
        <f t="shared" si="2"/>
        <v>#VALUE!</v>
      </c>
      <c r="M14" s="1" t="e">
        <f t="shared" si="3"/>
        <v>#VALUE!</v>
      </c>
      <c r="N14" s="1">
        <f t="shared" si="4"/>
        <v>10.109000043233236</v>
      </c>
      <c r="O14" s="1">
        <f t="shared" si="5"/>
        <v>13.642999966939291</v>
      </c>
      <c r="P14" s="1">
        <f t="shared" si="6"/>
        <v>11.570333162943522</v>
      </c>
      <c r="Q14" s="1" t="e">
        <f t="shared" si="7"/>
        <v>#VALUE!</v>
      </c>
      <c r="R14" s="1" t="e">
        <f t="shared" si="8"/>
        <v>#VALUE!</v>
      </c>
      <c r="S14" s="1" t="e">
        <f t="shared" si="9"/>
        <v>#VALUE!</v>
      </c>
      <c r="T14" t="e">
        <f t="shared" si="10"/>
        <v>#VALUE!</v>
      </c>
      <c r="U14" t="e">
        <f t="shared" si="11"/>
        <v>#VALUE!</v>
      </c>
      <c r="V14" t="e">
        <f t="shared" si="0"/>
        <v>#VALUE!</v>
      </c>
      <c r="W14" s="5"/>
      <c r="Z14" s="5"/>
    </row>
    <row r="15" spans="1:36" x14ac:dyDescent="0.2">
      <c r="A15" s="10" t="s">
        <v>37</v>
      </c>
      <c r="B15">
        <v>5.0999999999999996</v>
      </c>
      <c r="C15">
        <v>13.137333234151205</v>
      </c>
      <c r="D15" s="2">
        <v>15.097999572753906</v>
      </c>
      <c r="E15">
        <v>22.458499908447266</v>
      </c>
      <c r="F15" s="2">
        <v>21.461999893188477</v>
      </c>
      <c r="G15">
        <v>26.089333216349285</v>
      </c>
      <c r="H15" s="2">
        <v>24.257999420166016</v>
      </c>
      <c r="I15">
        <v>24.440000534057617</v>
      </c>
      <c r="J15" s="2">
        <v>25.364999771118164</v>
      </c>
      <c r="K15" s="1">
        <f t="shared" si="1"/>
        <v>6.3640003204345703</v>
      </c>
      <c r="L15" s="1">
        <f t="shared" si="2"/>
        <v>9.1599998474121094</v>
      </c>
      <c r="M15" s="1">
        <f t="shared" si="3"/>
        <v>10.267000198364258</v>
      </c>
      <c r="N15" s="1">
        <f t="shared" si="4"/>
        <v>9.3211666742960606</v>
      </c>
      <c r="O15" s="1">
        <f t="shared" si="5"/>
        <v>12.95199998219808</v>
      </c>
      <c r="P15" s="1">
        <f t="shared" si="6"/>
        <v>11.302667299906412</v>
      </c>
      <c r="Q15" s="1">
        <f t="shared" si="7"/>
        <v>-2.9571663538614903</v>
      </c>
      <c r="R15" s="1">
        <f t="shared" si="8"/>
        <v>-3.7920001347859706</v>
      </c>
      <c r="S15" s="1">
        <f t="shared" si="9"/>
        <v>-1.0356671015421544</v>
      </c>
      <c r="T15">
        <f t="shared" si="10"/>
        <v>7.7659711828842406</v>
      </c>
      <c r="U15">
        <f t="shared" si="11"/>
        <v>13.851786342438606</v>
      </c>
      <c r="V15">
        <f t="shared" si="0"/>
        <v>2.0500613743974694</v>
      </c>
      <c r="W15" s="5">
        <f t="shared" si="12"/>
        <v>0.56064762990829109</v>
      </c>
      <c r="X15">
        <f t="shared" si="14"/>
        <v>0.49977357126564687</v>
      </c>
      <c r="Y15">
        <f t="shared" si="15"/>
        <v>7.5299581271214319E-2</v>
      </c>
      <c r="Z15" s="5">
        <f>LOG(W15,2)</f>
        <v>-0.83483378092448013</v>
      </c>
      <c r="AA15">
        <f>AVERAGE(Z15:Z17)</f>
        <v>-1.0121676127115897</v>
      </c>
      <c r="AB15">
        <f>STDEV(Z15:Z17)</f>
        <v>0.22614505854515032</v>
      </c>
      <c r="AC15" s="9">
        <v>0.94623655900000003</v>
      </c>
    </row>
    <row r="16" spans="1:36" x14ac:dyDescent="0.2">
      <c r="A16" s="10"/>
      <c r="B16">
        <v>5.2</v>
      </c>
      <c r="C16">
        <v>13.137333234151205</v>
      </c>
      <c r="D16" s="2">
        <v>14.805000305175781</v>
      </c>
      <c r="E16">
        <v>22.458499908447266</v>
      </c>
      <c r="F16" s="2">
        <v>21.620000839233398</v>
      </c>
      <c r="G16">
        <v>26.089333216349285</v>
      </c>
      <c r="H16" s="2">
        <v>23.983999252319336</v>
      </c>
      <c r="I16">
        <v>24.440000534057617</v>
      </c>
      <c r="J16" s="2">
        <v>25.489999771118164</v>
      </c>
      <c r="K16" s="1">
        <f t="shared" si="1"/>
        <v>6.8150005340576172</v>
      </c>
      <c r="L16" s="1">
        <f t="shared" si="2"/>
        <v>9.1789989471435547</v>
      </c>
      <c r="M16" s="1">
        <f t="shared" si="3"/>
        <v>10.684999465942383</v>
      </c>
      <c r="N16" s="1">
        <f t="shared" si="4"/>
        <v>9.3211666742960606</v>
      </c>
      <c r="O16" s="1">
        <f t="shared" si="5"/>
        <v>12.95199998219808</v>
      </c>
      <c r="P16" s="1">
        <f t="shared" si="6"/>
        <v>11.302667299906412</v>
      </c>
      <c r="Q16" s="1">
        <f t="shared" si="7"/>
        <v>-2.5061661402384434</v>
      </c>
      <c r="R16" s="1">
        <f t="shared" si="8"/>
        <v>-3.7730010350545253</v>
      </c>
      <c r="S16" s="1">
        <f t="shared" si="9"/>
        <v>-0.61766783396402936</v>
      </c>
      <c r="T16">
        <f t="shared" si="10"/>
        <v>5.6810836280378476</v>
      </c>
      <c r="U16">
        <f t="shared" si="11"/>
        <v>13.670565662112914</v>
      </c>
      <c r="V16">
        <f t="shared" si="0"/>
        <v>1.5343927768101264</v>
      </c>
      <c r="W16" s="5">
        <f t="shared" si="12"/>
        <v>0.41557048687331222</v>
      </c>
      <c r="Z16" s="5">
        <f>LOG(W16,2)</f>
        <v>-1.2668348948160821</v>
      </c>
    </row>
    <row r="17" spans="1:29" x14ac:dyDescent="0.2">
      <c r="A17" s="10"/>
      <c r="B17">
        <v>5.3</v>
      </c>
      <c r="C17">
        <v>13.137333234151205</v>
      </c>
      <c r="D17" s="2">
        <v>15.270999908447266</v>
      </c>
      <c r="E17">
        <v>22.458499908447266</v>
      </c>
      <c r="F17" s="2">
        <v>22.090000152587891</v>
      </c>
      <c r="G17">
        <v>26.089333216349285</v>
      </c>
      <c r="H17" s="2">
        <v>24.785999298095703</v>
      </c>
      <c r="I17">
        <v>24.440000534057617</v>
      </c>
      <c r="J17" s="2">
        <v>24.96299934387207</v>
      </c>
      <c r="K17" s="1">
        <f t="shared" si="1"/>
        <v>6.819000244140625</v>
      </c>
      <c r="L17" s="1">
        <f t="shared" si="2"/>
        <v>9.5149993896484375</v>
      </c>
      <c r="M17" s="1">
        <f t="shared" si="3"/>
        <v>9.6919994354248047</v>
      </c>
      <c r="N17" s="1">
        <f t="shared" si="4"/>
        <v>9.3211666742960606</v>
      </c>
      <c r="O17" s="1">
        <f t="shared" si="5"/>
        <v>12.95199998219808</v>
      </c>
      <c r="P17" s="1">
        <f t="shared" si="6"/>
        <v>11.302667299906412</v>
      </c>
      <c r="Q17" s="1">
        <f t="shared" si="7"/>
        <v>-2.5021664301554356</v>
      </c>
      <c r="R17" s="1">
        <f t="shared" si="8"/>
        <v>-3.4370005925496425</v>
      </c>
      <c r="S17" s="1">
        <f t="shared" si="9"/>
        <v>-1.6106678644816075</v>
      </c>
      <c r="T17">
        <f t="shared" si="10"/>
        <v>5.6653552739061181</v>
      </c>
      <c r="U17">
        <f t="shared" si="11"/>
        <v>10.830294680681945</v>
      </c>
      <c r="V17">
        <f t="shared" si="0"/>
        <v>3.0539318424665685</v>
      </c>
      <c r="W17" s="5">
        <f t="shared" si="12"/>
        <v>0.52310259701533723</v>
      </c>
      <c r="Z17" s="5">
        <f>LOG(W17,2)</f>
        <v>-0.9348341623942068</v>
      </c>
    </row>
    <row r="18" spans="1:29" x14ac:dyDescent="0.2">
      <c r="A18" s="10" t="s">
        <v>38</v>
      </c>
      <c r="B18">
        <v>6.1</v>
      </c>
      <c r="C18">
        <v>13.137333234151205</v>
      </c>
      <c r="D18" t="s">
        <v>6</v>
      </c>
      <c r="E18">
        <v>22.458499908447266</v>
      </c>
      <c r="F18" s="2">
        <v>21.499000549316406</v>
      </c>
      <c r="G18">
        <v>26.089333216349285</v>
      </c>
      <c r="H18" s="2">
        <v>23.468999862670898</v>
      </c>
      <c r="I18">
        <v>24.440000534057617</v>
      </c>
      <c r="J18" s="2">
        <v>24.221000671386719</v>
      </c>
      <c r="K18" s="1" t="e">
        <f t="shared" si="1"/>
        <v>#VALUE!</v>
      </c>
      <c r="L18" s="1" t="e">
        <f t="shared" si="2"/>
        <v>#VALUE!</v>
      </c>
      <c r="M18" s="1" t="e">
        <f t="shared" si="3"/>
        <v>#VALUE!</v>
      </c>
      <c r="N18" s="1">
        <f t="shared" si="4"/>
        <v>9.3211666742960606</v>
      </c>
      <c r="O18" s="1">
        <f t="shared" si="5"/>
        <v>12.95199998219808</v>
      </c>
      <c r="P18" s="1">
        <f t="shared" si="6"/>
        <v>11.302667299906412</v>
      </c>
      <c r="Q18" s="1" t="e">
        <f t="shared" si="7"/>
        <v>#VALUE!</v>
      </c>
      <c r="R18" s="1" t="e">
        <f t="shared" si="8"/>
        <v>#VALUE!</v>
      </c>
      <c r="S18" s="1" t="e">
        <f>M18-P18</f>
        <v>#VALUE!</v>
      </c>
      <c r="T18" t="e">
        <f t="shared" si="10"/>
        <v>#VALUE!</v>
      </c>
      <c r="U18" t="e">
        <f t="shared" si="11"/>
        <v>#VALUE!</v>
      </c>
      <c r="V18" t="e">
        <f t="shared" si="0"/>
        <v>#VALUE!</v>
      </c>
      <c r="W18" s="5"/>
      <c r="X18">
        <f t="shared" si="14"/>
        <v>0.35604317666311813</v>
      </c>
      <c r="Y18">
        <f t="shared" si="15"/>
        <v>0.19248242410386152</v>
      </c>
      <c r="Z18" s="5"/>
      <c r="AA18">
        <f>AVERAGE(Z18:Z20)</f>
        <v>-1.6038338343302425</v>
      </c>
      <c r="AB18">
        <f>STDEV(Z18:Z20)</f>
        <v>0.82165854369127556</v>
      </c>
      <c r="AC18" s="9">
        <v>0.92920354000000005</v>
      </c>
    </row>
    <row r="19" spans="1:29" x14ac:dyDescent="0.2">
      <c r="A19" s="10"/>
      <c r="B19">
        <v>6.2</v>
      </c>
      <c r="C19">
        <v>13.137333234151205</v>
      </c>
      <c r="D19" s="2">
        <v>16.121999740600586</v>
      </c>
      <c r="E19">
        <v>22.458499908447266</v>
      </c>
      <c r="F19" s="2">
        <v>22.023000717163086</v>
      </c>
      <c r="G19">
        <v>26.089333216349285</v>
      </c>
      <c r="H19" s="2">
        <v>23.468999862670898</v>
      </c>
      <c r="I19">
        <v>24.440000534057617</v>
      </c>
      <c r="J19" s="2">
        <v>23.635000228881836</v>
      </c>
      <c r="K19" s="1">
        <f t="shared" si="1"/>
        <v>5.9010009765625</v>
      </c>
      <c r="L19" s="1">
        <f t="shared" si="2"/>
        <v>7.3470001220703125</v>
      </c>
      <c r="M19" s="1">
        <f t="shared" si="3"/>
        <v>7.51300048828125</v>
      </c>
      <c r="N19" s="1">
        <f t="shared" si="4"/>
        <v>9.3211666742960606</v>
      </c>
      <c r="O19" s="1">
        <f t="shared" si="5"/>
        <v>12.95199998219808</v>
      </c>
      <c r="P19" s="1">
        <f t="shared" si="6"/>
        <v>11.302667299906412</v>
      </c>
      <c r="Q19" s="1">
        <f t="shared" si="7"/>
        <v>-3.4201656977335606</v>
      </c>
      <c r="R19" s="1">
        <f t="shared" si="8"/>
        <v>-5.6049998601277675</v>
      </c>
      <c r="S19" s="1">
        <f t="shared" si="9"/>
        <v>-3.7896668116251622</v>
      </c>
      <c r="T19">
        <f t="shared" si="10"/>
        <v>10.704649827944571</v>
      </c>
      <c r="U19">
        <f t="shared" si="11"/>
        <v>48.671315384928576</v>
      </c>
      <c r="V19">
        <f t="shared" si="11"/>
        <v>13.829401451422733</v>
      </c>
      <c r="W19" s="5">
        <f t="shared" si="12"/>
        <v>0.21993754932005277</v>
      </c>
      <c r="Z19" s="5">
        <f>LOG(W19,2)</f>
        <v>-2.1848341623942069</v>
      </c>
    </row>
    <row r="20" spans="1:29" x14ac:dyDescent="0.2">
      <c r="A20" s="10"/>
      <c r="B20">
        <v>6.3</v>
      </c>
      <c r="C20">
        <v>13.137333234151205</v>
      </c>
      <c r="D20" s="2">
        <v>16.71299934387207</v>
      </c>
      <c r="E20">
        <v>22.458499908447266</v>
      </c>
      <c r="F20" s="2">
        <v>21.038999557495117</v>
      </c>
      <c r="G20">
        <v>26.089333216349285</v>
      </c>
      <c r="H20" s="2">
        <v>23.646999359130859</v>
      </c>
      <c r="I20">
        <v>24.440000534057617</v>
      </c>
      <c r="J20" s="2">
        <v>24.031000137329102</v>
      </c>
      <c r="K20" s="1">
        <f t="shared" si="1"/>
        <v>4.3260002136230469</v>
      </c>
      <c r="L20" s="1">
        <f t="shared" si="2"/>
        <v>6.9340000152587891</v>
      </c>
      <c r="M20" s="1">
        <f t="shared" si="3"/>
        <v>7.3180007934570312</v>
      </c>
      <c r="N20" s="1">
        <f t="shared" si="4"/>
        <v>9.3211666742960606</v>
      </c>
      <c r="O20" s="1">
        <f t="shared" si="5"/>
        <v>12.95199998219808</v>
      </c>
      <c r="P20" s="1">
        <f t="shared" si="6"/>
        <v>11.302667299906412</v>
      </c>
      <c r="Q20" s="1">
        <f t="shared" si="7"/>
        <v>-4.9951664606730137</v>
      </c>
      <c r="R20" s="1">
        <f t="shared" si="8"/>
        <v>-6.017999966939291</v>
      </c>
      <c r="S20" s="1">
        <f t="shared" si="9"/>
        <v>-3.9846665064493809</v>
      </c>
      <c r="T20">
        <f t="shared" si="10"/>
        <v>31.89296806455117</v>
      </c>
      <c r="U20">
        <f t="shared" si="11"/>
        <v>64.803506185398462</v>
      </c>
      <c r="V20">
        <f t="shared" si="11"/>
        <v>15.830846619335357</v>
      </c>
      <c r="W20" s="5">
        <f t="shared" si="12"/>
        <v>0.49214880400618355</v>
      </c>
      <c r="Z20" s="5">
        <f>LOG(W20,2)</f>
        <v>-1.0228335062662779</v>
      </c>
    </row>
    <row r="21" spans="1:29" x14ac:dyDescent="0.2">
      <c r="A21" s="10" t="s">
        <v>39</v>
      </c>
      <c r="B21">
        <v>7.1</v>
      </c>
      <c r="C21">
        <v>13.137333234151205</v>
      </c>
      <c r="D21" s="2">
        <v>13.947999954223633</v>
      </c>
      <c r="E21">
        <v>22.458499908447266</v>
      </c>
      <c r="F21" s="2">
        <v>23.313999176025391</v>
      </c>
      <c r="G21">
        <v>26.089333216349285</v>
      </c>
      <c r="H21" s="2">
        <v>20.409000396728516</v>
      </c>
      <c r="I21">
        <v>24.440000534057617</v>
      </c>
      <c r="J21" s="2">
        <v>26.402000427246094</v>
      </c>
      <c r="K21" s="1">
        <f t="shared" si="1"/>
        <v>9.3659992218017578</v>
      </c>
      <c r="L21" s="1">
        <f t="shared" si="2"/>
        <v>6.4610004425048828</v>
      </c>
      <c r="M21" s="1">
        <f t="shared" si="3"/>
        <v>12.454000473022461</v>
      </c>
      <c r="N21" s="1">
        <f t="shared" si="4"/>
        <v>9.3211666742960606</v>
      </c>
      <c r="O21" s="1">
        <f t="shared" si="5"/>
        <v>12.95199998219808</v>
      </c>
      <c r="P21" s="1">
        <f t="shared" si="6"/>
        <v>11.302667299906412</v>
      </c>
      <c r="Q21" s="1">
        <f t="shared" si="7"/>
        <v>4.4832547505697207E-2</v>
      </c>
      <c r="R21" s="1">
        <f t="shared" si="8"/>
        <v>-6.4909995396931972</v>
      </c>
      <c r="S21" s="1">
        <f t="shared" si="9"/>
        <v>1.1513331731160488</v>
      </c>
      <c r="T21">
        <f t="shared" si="10"/>
        <v>0.96940232818166239</v>
      </c>
      <c r="U21">
        <f t="shared" si="11"/>
        <v>89.946768114777043</v>
      </c>
      <c r="V21">
        <f t="shared" si="11"/>
        <v>0.45020900754718685</v>
      </c>
      <c r="W21" s="5">
        <f t="shared" si="12"/>
        <v>1.0777511504856422E-2</v>
      </c>
      <c r="X21">
        <f t="shared" si="14"/>
        <v>9.7325310238873218E-3</v>
      </c>
      <c r="Y21">
        <f t="shared" si="15"/>
        <v>1.477825568601663E-3</v>
      </c>
      <c r="Z21" s="5">
        <f>LOG(W21,2)</f>
        <v>-6.5358320871988944</v>
      </c>
      <c r="AA21">
        <f>AVERAGE(Z21:Z23)</f>
        <v>-6.6913334528605155</v>
      </c>
      <c r="AB21">
        <f>STDEV(Z21:Z23)</f>
        <v>0.21991214028620246</v>
      </c>
      <c r="AC21" s="9">
        <v>0.18367346900000001</v>
      </c>
    </row>
    <row r="22" spans="1:29" x14ac:dyDescent="0.2">
      <c r="A22" s="10"/>
      <c r="B22">
        <v>7.2</v>
      </c>
      <c r="C22">
        <v>13.137333234151205</v>
      </c>
      <c r="D22" s="2">
        <v>13.788000106811523</v>
      </c>
      <c r="E22">
        <v>22.458499908447266</v>
      </c>
      <c r="F22" s="2">
        <v>23.974000930786133</v>
      </c>
      <c r="G22">
        <v>26.089333216349285</v>
      </c>
      <c r="H22" t="s">
        <v>6</v>
      </c>
      <c r="I22">
        <v>24.440000534057617</v>
      </c>
      <c r="J22" s="2">
        <v>26.715000152587891</v>
      </c>
      <c r="K22" s="1">
        <f t="shared" si="1"/>
        <v>10.186000823974609</v>
      </c>
      <c r="L22" s="1" t="e">
        <f t="shared" si="2"/>
        <v>#VALUE!</v>
      </c>
      <c r="M22" s="1">
        <f t="shared" si="3"/>
        <v>12.927000045776367</v>
      </c>
      <c r="N22" s="1">
        <f t="shared" si="4"/>
        <v>9.3211666742960606</v>
      </c>
      <c r="O22" s="1">
        <f t="shared" si="5"/>
        <v>12.95199998219808</v>
      </c>
      <c r="P22" s="1">
        <f t="shared" si="6"/>
        <v>11.302667299906412</v>
      </c>
      <c r="Q22" s="1">
        <f t="shared" si="7"/>
        <v>0.86483414967854877</v>
      </c>
      <c r="R22" s="1" t="e">
        <f t="shared" si="8"/>
        <v>#VALUE!</v>
      </c>
      <c r="S22" s="1">
        <f t="shared" si="9"/>
        <v>1.624332745869955</v>
      </c>
      <c r="T22">
        <f t="shared" si="10"/>
        <v>0.54910952817330749</v>
      </c>
      <c r="U22" t="e">
        <f t="shared" si="11"/>
        <v>#VALUE!</v>
      </c>
      <c r="V22">
        <f t="shared" si="11"/>
        <v>0.32435987214212247</v>
      </c>
      <c r="W22" s="5"/>
      <c r="Z22" s="5"/>
    </row>
    <row r="23" spans="1:29" x14ac:dyDescent="0.2">
      <c r="A23" s="10"/>
      <c r="B23">
        <v>7.3</v>
      </c>
      <c r="C23">
        <v>13.137333234151205</v>
      </c>
      <c r="D23" s="2">
        <v>14.38700008392334</v>
      </c>
      <c r="E23">
        <v>22.458499908447266</v>
      </c>
      <c r="F23" s="2">
        <v>23.610000610351562</v>
      </c>
      <c r="G23">
        <v>26.089333216349285</v>
      </c>
      <c r="H23" s="2">
        <v>20.393999099731445</v>
      </c>
      <c r="I23">
        <v>24.440000534057617</v>
      </c>
      <c r="J23" s="2">
        <v>25.764999389648438</v>
      </c>
      <c r="K23" s="1">
        <f t="shared" si="1"/>
        <v>9.2230005264282227</v>
      </c>
      <c r="L23" s="1">
        <f t="shared" si="2"/>
        <v>6.0069990158081055</v>
      </c>
      <c r="M23" s="1">
        <f t="shared" si="3"/>
        <v>11.377999305725098</v>
      </c>
      <c r="N23" s="1">
        <f t="shared" si="4"/>
        <v>9.3211666742960606</v>
      </c>
      <c r="O23" s="1">
        <f t="shared" si="5"/>
        <v>12.95199998219808</v>
      </c>
      <c r="P23" s="1">
        <f t="shared" si="6"/>
        <v>11.302667299906412</v>
      </c>
      <c r="Q23" s="1">
        <f t="shared" si="7"/>
        <v>-9.816614786783795E-2</v>
      </c>
      <c r="R23" s="1">
        <f t="shared" si="8"/>
        <v>-6.9450009663899746</v>
      </c>
      <c r="S23" s="1">
        <f t="shared" si="9"/>
        <v>7.5332005818685488E-2</v>
      </c>
      <c r="T23">
        <f t="shared" si="10"/>
        <v>1.0704119652434059</v>
      </c>
      <c r="U23">
        <f t="shared" si="11"/>
        <v>123.2121712507293</v>
      </c>
      <c r="V23">
        <f t="shared" si="11"/>
        <v>0.94912367503152884</v>
      </c>
      <c r="W23" s="5">
        <f t="shared" si="12"/>
        <v>8.6875505429182195E-3</v>
      </c>
      <c r="Z23" s="5">
        <f>LOG(W23,2)</f>
        <v>-6.8468348185221366</v>
      </c>
    </row>
    <row r="24" spans="1:29" x14ac:dyDescent="0.2">
      <c r="A24" s="10" t="s">
        <v>40</v>
      </c>
      <c r="B24">
        <v>8.1</v>
      </c>
      <c r="C24">
        <v>13.137333234151205</v>
      </c>
      <c r="D24" s="2">
        <v>11.921999931335449</v>
      </c>
      <c r="E24">
        <v>22.458499908447266</v>
      </c>
      <c r="F24" s="2">
        <v>25.047000885009766</v>
      </c>
      <c r="G24">
        <v>26.089333216349285</v>
      </c>
      <c r="H24" s="2">
        <v>21.974000930786133</v>
      </c>
      <c r="I24">
        <v>24.440000534057617</v>
      </c>
      <c r="J24" s="2">
        <v>27.767999649047852</v>
      </c>
      <c r="K24" s="1">
        <f t="shared" si="1"/>
        <v>13.125000953674316</v>
      </c>
      <c r="L24" s="1">
        <f t="shared" si="2"/>
        <v>10.052000999450684</v>
      </c>
      <c r="M24" s="1">
        <f t="shared" si="3"/>
        <v>15.845999717712402</v>
      </c>
      <c r="N24" s="1">
        <f t="shared" si="4"/>
        <v>9.3211666742960606</v>
      </c>
      <c r="O24" s="1">
        <f t="shared" si="5"/>
        <v>12.95199998219808</v>
      </c>
      <c r="P24" s="1">
        <f t="shared" si="6"/>
        <v>11.302667299906412</v>
      </c>
      <c r="Q24" s="1">
        <f t="shared" si="7"/>
        <v>3.8038342793782558</v>
      </c>
      <c r="R24" s="1">
        <f t="shared" si="8"/>
        <v>-2.8999989827473964</v>
      </c>
      <c r="S24" s="1">
        <f t="shared" si="9"/>
        <v>4.5433324178059902</v>
      </c>
      <c r="T24">
        <f t="shared" si="10"/>
        <v>7.1603093111430621E-2</v>
      </c>
      <c r="U24">
        <f t="shared" si="11"/>
        <v>7.464258669200718</v>
      </c>
      <c r="V24">
        <f t="shared" si="11"/>
        <v>4.2886505666929989E-2</v>
      </c>
      <c r="W24" s="5">
        <f t="shared" si="12"/>
        <v>9.5927936429751268E-3</v>
      </c>
      <c r="X24">
        <f t="shared" si="14"/>
        <v>7.5038760310851289E-3</v>
      </c>
      <c r="Y24">
        <f t="shared" si="15"/>
        <v>2.9541756174148517E-3</v>
      </c>
      <c r="Z24" s="5">
        <f>LOG(W24,2)</f>
        <v>-6.7038332621256522</v>
      </c>
      <c r="AA24">
        <f>AVERAGE(Z24:Z26)</f>
        <v>-7.1163336435953788</v>
      </c>
      <c r="AB24">
        <f>STDEV(Z24:Z26)</f>
        <v>0.58336363395856261</v>
      </c>
      <c r="AC24" s="9">
        <v>4.1666666999999998E-2</v>
      </c>
    </row>
    <row r="25" spans="1:29" x14ac:dyDescent="0.2">
      <c r="A25" s="10"/>
      <c r="B25">
        <v>8.1999999999999993</v>
      </c>
      <c r="C25">
        <v>13.137333234151205</v>
      </c>
      <c r="D25" s="2">
        <v>11.74899959564209</v>
      </c>
      <c r="E25">
        <v>22.458499908447266</v>
      </c>
      <c r="F25" t="s">
        <v>6</v>
      </c>
      <c r="G25">
        <v>26.089333216349285</v>
      </c>
      <c r="H25" s="2">
        <v>22.271999359130859</v>
      </c>
      <c r="I25">
        <v>24.440000534057617</v>
      </c>
      <c r="J25" s="2">
        <v>27.370000839233398</v>
      </c>
      <c r="K25" s="1" t="e">
        <f t="shared" si="1"/>
        <v>#VALUE!</v>
      </c>
      <c r="L25" s="1">
        <f t="shared" si="2"/>
        <v>10.52299976348877</v>
      </c>
      <c r="M25" s="1">
        <f t="shared" si="3"/>
        <v>15.621001243591309</v>
      </c>
      <c r="N25" s="1">
        <f t="shared" si="4"/>
        <v>9.3211666742960606</v>
      </c>
      <c r="O25" s="1">
        <f t="shared" si="5"/>
        <v>12.95199998219808</v>
      </c>
      <c r="P25" s="1">
        <f t="shared" si="6"/>
        <v>11.302667299906412</v>
      </c>
      <c r="Q25" s="1" t="e">
        <f t="shared" si="7"/>
        <v>#VALUE!</v>
      </c>
      <c r="R25" s="1">
        <f t="shared" si="8"/>
        <v>-2.4290002187093105</v>
      </c>
      <c r="S25" s="1">
        <f t="shared" si="9"/>
        <v>4.3183339436848964</v>
      </c>
      <c r="T25" t="e">
        <f t="shared" si="10"/>
        <v>#VALUE!</v>
      </c>
      <c r="U25">
        <f t="shared" si="11"/>
        <v>5.3852010934913928</v>
      </c>
      <c r="V25">
        <f t="shared" si="11"/>
        <v>5.0124719078929361E-2</v>
      </c>
      <c r="W25" s="5"/>
      <c r="Z25" s="5"/>
    </row>
    <row r="26" spans="1:29" x14ac:dyDescent="0.2">
      <c r="A26" s="10"/>
      <c r="B26">
        <v>8.3000000000000007</v>
      </c>
      <c r="C26">
        <v>13.137333234151205</v>
      </c>
      <c r="D26" s="2">
        <v>12.364999771118164</v>
      </c>
      <c r="E26">
        <v>22.458499908447266</v>
      </c>
      <c r="F26" s="2">
        <v>25.329999923706055</v>
      </c>
      <c r="G26">
        <v>26.089333216349285</v>
      </c>
      <c r="H26" s="2">
        <v>21.431999206542969</v>
      </c>
      <c r="I26">
        <v>24.440000534057617</v>
      </c>
      <c r="J26" s="2">
        <v>27.059999465942383</v>
      </c>
      <c r="K26" s="1">
        <f t="shared" si="1"/>
        <v>12.965000152587891</v>
      </c>
      <c r="L26" s="1">
        <f t="shared" si="2"/>
        <v>9.0669994354248047</v>
      </c>
      <c r="M26" s="1">
        <f t="shared" si="3"/>
        <v>14.694999694824219</v>
      </c>
      <c r="N26" s="1">
        <f t="shared" si="4"/>
        <v>9.3211666742960606</v>
      </c>
      <c r="O26" s="1">
        <f t="shared" si="5"/>
        <v>12.95199998219808</v>
      </c>
      <c r="P26" s="1">
        <f t="shared" si="6"/>
        <v>11.302667299906412</v>
      </c>
      <c r="Q26" s="1">
        <f t="shared" si="7"/>
        <v>3.64383347829183</v>
      </c>
      <c r="R26" s="1">
        <f t="shared" si="8"/>
        <v>-3.8850005467732753</v>
      </c>
      <c r="S26" s="1">
        <f t="shared" si="9"/>
        <v>3.3923323949178066</v>
      </c>
      <c r="T26">
        <f t="shared" si="10"/>
        <v>8.000125940193975E-2</v>
      </c>
      <c r="U26">
        <f t="shared" si="11"/>
        <v>14.774122570978298</v>
      </c>
      <c r="V26">
        <f t="shared" si="11"/>
        <v>9.5237106872179358E-2</v>
      </c>
      <c r="W26" s="5">
        <f t="shared" si="12"/>
        <v>5.414958419195131E-3</v>
      </c>
      <c r="Z26" s="5">
        <f t="shared" ref="Z26:Z32" si="16">LOG(W26,2)</f>
        <v>-7.5288340250651054</v>
      </c>
    </row>
    <row r="27" spans="1:29" x14ac:dyDescent="0.2">
      <c r="A27" s="10" t="s">
        <v>41</v>
      </c>
      <c r="B27">
        <v>9.1</v>
      </c>
      <c r="C27">
        <v>13.137333234151205</v>
      </c>
      <c r="D27" s="2">
        <v>20</v>
      </c>
      <c r="E27">
        <v>22.458499908447266</v>
      </c>
      <c r="F27" s="2">
        <v>28.954999923706055</v>
      </c>
      <c r="G27">
        <v>26.089333216349285</v>
      </c>
      <c r="H27" s="2">
        <v>25.760000228881836</v>
      </c>
      <c r="I27">
        <v>24.440000534057617</v>
      </c>
      <c r="J27" s="2">
        <v>31.091999053955078</v>
      </c>
      <c r="K27" s="1">
        <f t="shared" si="1"/>
        <v>8.9549999237060547</v>
      </c>
      <c r="L27" s="1">
        <f t="shared" si="2"/>
        <v>5.7600002288818359</v>
      </c>
      <c r="M27" s="1">
        <f t="shared" si="3"/>
        <v>11.091999053955078</v>
      </c>
      <c r="N27" s="1">
        <f t="shared" si="4"/>
        <v>9.3211666742960606</v>
      </c>
      <c r="O27" s="1">
        <f t="shared" si="5"/>
        <v>12.95199998219808</v>
      </c>
      <c r="P27" s="1">
        <f t="shared" si="6"/>
        <v>11.302667299906412</v>
      </c>
      <c r="Q27" s="1">
        <f t="shared" si="7"/>
        <v>-0.36616675059000592</v>
      </c>
      <c r="R27" s="1">
        <f t="shared" si="8"/>
        <v>-7.1919997533162441</v>
      </c>
      <c r="S27" s="1">
        <f t="shared" si="9"/>
        <v>-0.21066824595133404</v>
      </c>
      <c r="T27">
        <f t="shared" si="10"/>
        <v>1.2889235991471331</v>
      </c>
      <c r="U27">
        <f t="shared" si="11"/>
        <v>146.22029459467402</v>
      </c>
      <c r="V27">
        <f t="shared" si="11"/>
        <v>1.1572240776420271</v>
      </c>
      <c r="W27" s="5">
        <f t="shared" si="12"/>
        <v>8.8149432520298124E-3</v>
      </c>
      <c r="X27">
        <f t="shared" si="14"/>
        <v>1.2926082924262748E-2</v>
      </c>
      <c r="Y27">
        <f t="shared" si="15"/>
        <v>3.632654613351096E-3</v>
      </c>
      <c r="Z27" s="5">
        <f t="shared" si="16"/>
        <v>-6.8258330027262391</v>
      </c>
      <c r="AA27">
        <f>AVERAGE(Z27:Z29)</f>
        <v>-6.3168328603108739</v>
      </c>
      <c r="AB27">
        <f>STDEV(Z27:Z29)</f>
        <v>0.4462522879405818</v>
      </c>
      <c r="AC27" s="9">
        <v>0.16129032300000001</v>
      </c>
    </row>
    <row r="28" spans="1:29" x14ac:dyDescent="0.2">
      <c r="A28" s="10"/>
      <c r="B28">
        <v>9.1999999999999993</v>
      </c>
      <c r="C28">
        <v>13.137333234151205</v>
      </c>
      <c r="D28" s="2">
        <v>20.167999267578125</v>
      </c>
      <c r="E28">
        <v>22.458499908447266</v>
      </c>
      <c r="F28" s="2">
        <v>28.375</v>
      </c>
      <c r="G28">
        <v>26.089333216349285</v>
      </c>
      <c r="H28" s="2">
        <v>26.01300048828125</v>
      </c>
      <c r="I28">
        <v>24.440000534057617</v>
      </c>
      <c r="J28" s="2">
        <v>30.940999984741211</v>
      </c>
      <c r="K28" s="1">
        <f t="shared" si="1"/>
        <v>8.207000732421875</v>
      </c>
      <c r="L28" s="1">
        <f t="shared" si="2"/>
        <v>5.845001220703125</v>
      </c>
      <c r="M28" s="1">
        <f t="shared" si="3"/>
        <v>10.773000717163086</v>
      </c>
      <c r="N28" s="1">
        <f t="shared" si="4"/>
        <v>9.3211666742960606</v>
      </c>
      <c r="O28" s="1">
        <f t="shared" si="5"/>
        <v>12.95199998219808</v>
      </c>
      <c r="P28" s="1">
        <f t="shared" si="6"/>
        <v>11.302667299906412</v>
      </c>
      <c r="Q28" s="1">
        <f t="shared" si="7"/>
        <v>-1.1141659418741856</v>
      </c>
      <c r="R28" s="1">
        <f t="shared" si="8"/>
        <v>-7.106998761494955</v>
      </c>
      <c r="S28" s="1">
        <f t="shared" si="9"/>
        <v>-0.52966658274332623</v>
      </c>
      <c r="T28">
        <f t="shared" si="10"/>
        <v>2.1646982629638836</v>
      </c>
      <c r="U28">
        <f t="shared" si="11"/>
        <v>137.8541378095305</v>
      </c>
      <c r="V28">
        <f t="shared" si="11"/>
        <v>1.4435955316013194</v>
      </c>
      <c r="W28" s="5">
        <f t="shared" si="12"/>
        <v>1.5702816740653741E-2</v>
      </c>
      <c r="Z28" s="5">
        <f t="shared" si="16"/>
        <v>-5.9928328196207694</v>
      </c>
    </row>
    <row r="29" spans="1:29" x14ac:dyDescent="0.2">
      <c r="A29" s="10"/>
      <c r="B29">
        <v>9.3000000000000007</v>
      </c>
      <c r="C29">
        <v>13.137333234151205</v>
      </c>
      <c r="D29" s="2">
        <v>20.778999328613281</v>
      </c>
      <c r="E29">
        <v>22.458499908447266</v>
      </c>
      <c r="F29" s="2">
        <v>28.472999572753906</v>
      </c>
      <c r="G29">
        <v>26.089333216349285</v>
      </c>
      <c r="H29" s="2">
        <v>25.972000122070312</v>
      </c>
      <c r="I29">
        <v>24.440000534057617</v>
      </c>
      <c r="J29" s="2">
        <v>30.632999420166016</v>
      </c>
      <c r="K29" s="1">
        <f t="shared" si="1"/>
        <v>7.694000244140625</v>
      </c>
      <c r="L29" s="1">
        <f t="shared" si="2"/>
        <v>5.1930007934570312</v>
      </c>
      <c r="M29" s="1">
        <f t="shared" si="3"/>
        <v>9.8540000915527344</v>
      </c>
      <c r="N29" s="1">
        <f t="shared" si="4"/>
        <v>9.3211666742960606</v>
      </c>
      <c r="O29" s="1">
        <f t="shared" si="5"/>
        <v>12.95199998219808</v>
      </c>
      <c r="P29" s="1">
        <f t="shared" si="6"/>
        <v>11.302667299906412</v>
      </c>
      <c r="Q29" s="1">
        <f t="shared" si="7"/>
        <v>-1.6271664301554356</v>
      </c>
      <c r="R29" s="1">
        <f t="shared" si="8"/>
        <v>-7.7589991887410488</v>
      </c>
      <c r="S29" s="1">
        <f t="shared" si="9"/>
        <v>-1.4486672083536778</v>
      </c>
      <c r="T29">
        <f t="shared" si="10"/>
        <v>3.0890568672452603</v>
      </c>
      <c r="U29">
        <f t="shared" si="11"/>
        <v>216.61647892145973</v>
      </c>
      <c r="V29">
        <f t="shared" si="11"/>
        <v>2.729557726260901</v>
      </c>
      <c r="W29" s="5">
        <f t="shared" si="12"/>
        <v>1.4260488780104689E-2</v>
      </c>
      <c r="Z29" s="5">
        <f t="shared" si="16"/>
        <v>-6.1318327585856141</v>
      </c>
    </row>
    <row r="30" spans="1:29" x14ac:dyDescent="0.2">
      <c r="A30" s="10" t="s">
        <v>42</v>
      </c>
      <c r="B30">
        <v>10.1</v>
      </c>
      <c r="C30">
        <v>13.137333234151205</v>
      </c>
      <c r="D30" s="2">
        <v>17.239999771118164</v>
      </c>
      <c r="E30">
        <v>22.458499908447266</v>
      </c>
      <c r="F30" s="2">
        <v>25.878999710083008</v>
      </c>
      <c r="G30">
        <v>26.089333216349285</v>
      </c>
      <c r="H30" s="2">
        <v>28.330999374389648</v>
      </c>
      <c r="I30">
        <v>24.440000534057617</v>
      </c>
      <c r="J30" s="2">
        <v>27.273000717163086</v>
      </c>
      <c r="K30" s="1">
        <f t="shared" si="1"/>
        <v>8.6389999389648438</v>
      </c>
      <c r="L30" s="1">
        <f t="shared" si="2"/>
        <v>11.090999603271484</v>
      </c>
      <c r="M30" s="1">
        <f t="shared" si="3"/>
        <v>10.033000946044922</v>
      </c>
      <c r="N30" s="1">
        <f t="shared" si="4"/>
        <v>9.3211666742960606</v>
      </c>
      <c r="O30" s="1">
        <f t="shared" si="5"/>
        <v>12.95199998219808</v>
      </c>
      <c r="P30" s="1">
        <f t="shared" si="6"/>
        <v>11.302667299906412</v>
      </c>
      <c r="Q30" s="1">
        <f t="shared" si="7"/>
        <v>-0.68216673533121686</v>
      </c>
      <c r="R30" s="1">
        <f t="shared" si="8"/>
        <v>-1.8610003789265956</v>
      </c>
      <c r="S30" s="1">
        <f t="shared" si="9"/>
        <v>-1.2696663538614903</v>
      </c>
      <c r="T30">
        <f t="shared" si="10"/>
        <v>1.6045477629836837</v>
      </c>
      <c r="U30">
        <f t="shared" si="11"/>
        <v>3.6325946249937981</v>
      </c>
      <c r="V30">
        <f t="shared" si="11"/>
        <v>2.4110579954505869</v>
      </c>
      <c r="W30" s="5">
        <f t="shared" si="12"/>
        <v>0.44170845597351044</v>
      </c>
      <c r="X30">
        <f t="shared" si="14"/>
        <v>0.4658850584040663</v>
      </c>
      <c r="Y30">
        <f t="shared" si="15"/>
        <v>7.8564191603406303E-2</v>
      </c>
      <c r="Z30" s="5">
        <f t="shared" si="16"/>
        <v>-1.1788336435953788</v>
      </c>
      <c r="AA30">
        <f>AVERAGE(Z30:Z32)</f>
        <v>-1.1151669820149752</v>
      </c>
      <c r="AB30">
        <f>STDEV(Z30:Z32)</f>
        <v>0.23700302707986579</v>
      </c>
      <c r="AC30" s="9">
        <v>0.96296296299999995</v>
      </c>
    </row>
    <row r="31" spans="1:29" x14ac:dyDescent="0.2">
      <c r="A31" s="10"/>
      <c r="B31">
        <v>10.199999999999999</v>
      </c>
      <c r="C31">
        <v>13.137333234151205</v>
      </c>
      <c r="D31" s="2">
        <v>17.827999114990234</v>
      </c>
      <c r="E31">
        <v>22.458499908447266</v>
      </c>
      <c r="F31" s="2">
        <v>25.802000045776367</v>
      </c>
      <c r="G31">
        <v>26.089333216349285</v>
      </c>
      <c r="H31" s="2">
        <v>28.579999923706055</v>
      </c>
      <c r="I31">
        <v>24.440000534057617</v>
      </c>
      <c r="J31" s="2">
        <v>27.246000289916992</v>
      </c>
      <c r="K31" s="1">
        <f t="shared" si="1"/>
        <v>7.9740009307861328</v>
      </c>
      <c r="L31" s="1">
        <f t="shared" si="2"/>
        <v>10.75200080871582</v>
      </c>
      <c r="M31" s="1">
        <f t="shared" si="3"/>
        <v>9.4180011749267578</v>
      </c>
      <c r="N31" s="1">
        <f t="shared" si="4"/>
        <v>9.3211666742960606</v>
      </c>
      <c r="O31" s="1">
        <f t="shared" si="5"/>
        <v>12.95199998219808</v>
      </c>
      <c r="P31" s="1">
        <f t="shared" si="6"/>
        <v>11.302667299906412</v>
      </c>
      <c r="Q31" s="1">
        <f t="shared" si="7"/>
        <v>-1.3471657435099278</v>
      </c>
      <c r="R31" s="1">
        <f t="shared" si="8"/>
        <v>-2.1999991734822597</v>
      </c>
      <c r="S31" s="1">
        <f t="shared" si="9"/>
        <v>-1.8846661249796544</v>
      </c>
      <c r="T31">
        <f t="shared" si="10"/>
        <v>2.5441182768276889</v>
      </c>
      <c r="U31">
        <f t="shared" si="11"/>
        <v>4.5947907876389049</v>
      </c>
      <c r="V31">
        <f t="shared" si="11"/>
        <v>3.6926745685522659</v>
      </c>
      <c r="W31" s="5">
        <f t="shared" si="12"/>
        <v>0.55369621695768623</v>
      </c>
      <c r="Z31" s="5">
        <f t="shared" si="16"/>
        <v>-0.8528334299723318</v>
      </c>
    </row>
    <row r="32" spans="1:29" x14ac:dyDescent="0.2">
      <c r="A32" s="10"/>
      <c r="B32">
        <v>10.3</v>
      </c>
      <c r="C32">
        <v>13.137333234151205</v>
      </c>
      <c r="D32" s="2">
        <v>17.700000762939453</v>
      </c>
      <c r="E32">
        <v>22.458499908447266</v>
      </c>
      <c r="F32" s="2">
        <v>25.64900016784668</v>
      </c>
      <c r="G32">
        <v>26.089333216349285</v>
      </c>
      <c r="H32" s="2">
        <v>27.965999603271484</v>
      </c>
      <c r="I32">
        <v>24.440000534057617</v>
      </c>
      <c r="J32" t="s">
        <v>6</v>
      </c>
      <c r="K32" s="1">
        <f t="shared" si="1"/>
        <v>7.9489994049072266</v>
      </c>
      <c r="L32" s="1">
        <f t="shared" si="2"/>
        <v>10.265998840332031</v>
      </c>
      <c r="M32" s="1" t="e">
        <f t="shared" si="3"/>
        <v>#VALUE!</v>
      </c>
      <c r="N32" s="1">
        <f t="shared" si="4"/>
        <v>9.3211666742960606</v>
      </c>
      <c r="O32" s="1">
        <f t="shared" si="5"/>
        <v>12.95199998219808</v>
      </c>
      <c r="P32" s="1">
        <f t="shared" si="6"/>
        <v>11.302667299906412</v>
      </c>
      <c r="Q32" s="1">
        <f t="shared" si="7"/>
        <v>-1.372167269388834</v>
      </c>
      <c r="R32" s="1">
        <f t="shared" si="8"/>
        <v>-2.6860011418660488</v>
      </c>
      <c r="S32" s="1" t="e">
        <f t="shared" si="9"/>
        <v>#VALUE!</v>
      </c>
      <c r="T32">
        <f t="shared" si="10"/>
        <v>2.5885914188241421</v>
      </c>
      <c r="U32">
        <f t="shared" si="11"/>
        <v>6.4352720609303713</v>
      </c>
      <c r="V32" t="e">
        <f t="shared" si="11"/>
        <v>#VALUE!</v>
      </c>
      <c r="W32" s="5">
        <f t="shared" si="12"/>
        <v>0.40225050228100223</v>
      </c>
      <c r="Z32" s="5">
        <f t="shared" si="16"/>
        <v>-1.3138338724772147</v>
      </c>
    </row>
    <row r="33" spans="1:29" x14ac:dyDescent="0.2">
      <c r="A33" s="10" t="s">
        <v>43</v>
      </c>
      <c r="B33">
        <v>11.1</v>
      </c>
      <c r="C33">
        <v>13.137333234151205</v>
      </c>
      <c r="D33" s="2">
        <v>17.545000076293945</v>
      </c>
      <c r="E33">
        <v>22.458499908447266</v>
      </c>
      <c r="F33" t="s">
        <v>6</v>
      </c>
      <c r="G33">
        <v>26.089333216349285</v>
      </c>
      <c r="H33" s="2">
        <v>24.011999130249023</v>
      </c>
      <c r="I33">
        <v>24.440000534057617</v>
      </c>
      <c r="J33" s="2">
        <v>29.367000579833984</v>
      </c>
      <c r="K33" s="1" t="e">
        <f t="shared" si="1"/>
        <v>#VALUE!</v>
      </c>
      <c r="L33" s="1">
        <f t="shared" si="2"/>
        <v>6.4669990539550781</v>
      </c>
      <c r="M33" s="1">
        <f t="shared" si="3"/>
        <v>11.822000503540039</v>
      </c>
      <c r="N33" s="1">
        <f t="shared" si="4"/>
        <v>9.3211666742960606</v>
      </c>
      <c r="O33" s="1">
        <f t="shared" si="5"/>
        <v>12.95199998219808</v>
      </c>
      <c r="P33" s="1">
        <f t="shared" si="6"/>
        <v>11.302667299906412</v>
      </c>
      <c r="Q33" s="1" t="e">
        <f t="shared" si="7"/>
        <v>#VALUE!</v>
      </c>
      <c r="R33" s="1">
        <f t="shared" si="8"/>
        <v>-6.4850009282430019</v>
      </c>
      <c r="S33" s="1">
        <f t="shared" si="9"/>
        <v>0.51933320363362689</v>
      </c>
      <c r="T33" t="e">
        <f t="shared" si="10"/>
        <v>#VALUE!</v>
      </c>
      <c r="U33">
        <f t="shared" si="11"/>
        <v>89.573553030505892</v>
      </c>
      <c r="V33">
        <f t="shared" si="11"/>
        <v>0.69769422457991326</v>
      </c>
      <c r="W33" s="5"/>
      <c r="X33">
        <f t="shared" si="14"/>
        <v>6.6077230102453959E-3</v>
      </c>
      <c r="Y33">
        <f t="shared" si="15"/>
        <v>1.0800978475949208E-3</v>
      </c>
      <c r="Z33" s="5"/>
      <c r="AA33">
        <f>AVERAGE(Z33:Z35)</f>
        <v>-7.2513329188028983</v>
      </c>
      <c r="AB33">
        <f>STDEV(Z33:Z35)</f>
        <v>0.23688147302105139</v>
      </c>
      <c r="AC33" s="9">
        <v>0.127659575</v>
      </c>
    </row>
    <row r="34" spans="1:29" x14ac:dyDescent="0.2">
      <c r="A34" s="10"/>
      <c r="B34">
        <v>11.2</v>
      </c>
      <c r="C34">
        <v>13.137333234151205</v>
      </c>
      <c r="D34" s="2">
        <v>17.503999710083008</v>
      </c>
      <c r="E34">
        <v>22.458499908447266</v>
      </c>
      <c r="F34" s="2">
        <v>27.316999435424805</v>
      </c>
      <c r="G34">
        <v>26.089333216349285</v>
      </c>
      <c r="H34" s="2">
        <v>23.86400032043457</v>
      </c>
      <c r="I34">
        <v>24.440000534057617</v>
      </c>
      <c r="J34" s="2">
        <v>29.145000457763672</v>
      </c>
      <c r="K34" s="1">
        <f t="shared" si="1"/>
        <v>9.8129997253417969</v>
      </c>
      <c r="L34" s="1">
        <f t="shared" si="2"/>
        <v>6.3600006103515625</v>
      </c>
      <c r="M34" s="1">
        <f t="shared" si="3"/>
        <v>11.641000747680664</v>
      </c>
      <c r="N34" s="1">
        <f t="shared" si="4"/>
        <v>9.3211666742960606</v>
      </c>
      <c r="O34" s="1">
        <f t="shared" si="5"/>
        <v>12.95199998219808</v>
      </c>
      <c r="P34" s="1">
        <f t="shared" si="6"/>
        <v>11.302667299906412</v>
      </c>
      <c r="Q34" s="1">
        <f t="shared" si="7"/>
        <v>0.49183305104573627</v>
      </c>
      <c r="R34" s="1">
        <f t="shared" si="8"/>
        <v>-6.5919993718465175</v>
      </c>
      <c r="S34" s="1">
        <f t="shared" si="9"/>
        <v>0.33833344777425189</v>
      </c>
      <c r="T34">
        <f t="shared" si="10"/>
        <v>0.71112099159365139</v>
      </c>
      <c r="U34">
        <f t="shared" si="11"/>
        <v>96.469392208682294</v>
      </c>
      <c r="V34">
        <f t="shared" si="11"/>
        <v>0.79095446802882063</v>
      </c>
      <c r="W34" s="5">
        <f t="shared" si="12"/>
        <v>7.3714675226247582E-3</v>
      </c>
      <c r="Z34" s="5">
        <f t="shared" ref="Z34:Z39" si="17">LOG(W34,2)</f>
        <v>-7.0838324228922547</v>
      </c>
    </row>
    <row r="35" spans="1:29" x14ac:dyDescent="0.2">
      <c r="A35" s="10"/>
      <c r="B35">
        <v>11.3</v>
      </c>
      <c r="C35">
        <v>13.137333234151205</v>
      </c>
      <c r="D35" s="2">
        <v>17.326000213623047</v>
      </c>
      <c r="E35">
        <v>22.458499908447266</v>
      </c>
      <c r="F35" s="2">
        <v>27.426000595092773</v>
      </c>
      <c r="G35">
        <v>26.089333216349285</v>
      </c>
      <c r="H35" s="2">
        <v>23.63800048828125</v>
      </c>
      <c r="I35">
        <v>24.440000534057617</v>
      </c>
      <c r="J35" s="2">
        <v>29.23699951171875</v>
      </c>
      <c r="K35" s="1">
        <f t="shared" si="1"/>
        <v>10.100000381469727</v>
      </c>
      <c r="L35" s="1">
        <f t="shared" si="2"/>
        <v>6.3120002746582031</v>
      </c>
      <c r="M35" s="1">
        <f t="shared" si="3"/>
        <v>11.910999298095703</v>
      </c>
      <c r="N35" s="1">
        <f t="shared" si="4"/>
        <v>9.3211666742960606</v>
      </c>
      <c r="O35" s="1">
        <f t="shared" si="5"/>
        <v>12.95199998219808</v>
      </c>
      <c r="P35" s="1">
        <f t="shared" si="6"/>
        <v>11.302667299906412</v>
      </c>
      <c r="Q35" s="1">
        <f t="shared" si="7"/>
        <v>0.77883370717366596</v>
      </c>
      <c r="R35" s="1">
        <f t="shared" si="8"/>
        <v>-6.6399997075398769</v>
      </c>
      <c r="S35" s="1">
        <f t="shared" si="9"/>
        <v>0.60833199818929096</v>
      </c>
      <c r="T35">
        <f t="shared" si="10"/>
        <v>0.5828377762271848</v>
      </c>
      <c r="U35">
        <f t="shared" si="11"/>
        <v>99.733045978867281</v>
      </c>
      <c r="V35">
        <f t="shared" si="11"/>
        <v>0.65595465927255447</v>
      </c>
      <c r="W35" s="5">
        <f t="shared" si="12"/>
        <v>5.8439784978660328E-3</v>
      </c>
      <c r="Z35" s="5">
        <f t="shared" si="17"/>
        <v>-7.418833414713542</v>
      </c>
    </row>
    <row r="36" spans="1:29" x14ac:dyDescent="0.2">
      <c r="A36" s="10" t="s">
        <v>44</v>
      </c>
      <c r="B36">
        <v>12.1</v>
      </c>
      <c r="C36">
        <v>13.137333234151205</v>
      </c>
      <c r="D36" s="2">
        <v>18.194999694824219</v>
      </c>
      <c r="E36">
        <v>22.458499908447266</v>
      </c>
      <c r="F36" s="2">
        <v>29.677000045776367</v>
      </c>
      <c r="G36">
        <v>26.089333216349285</v>
      </c>
      <c r="H36" s="2">
        <v>25.548999786376953</v>
      </c>
      <c r="I36">
        <v>24.440000534057617</v>
      </c>
      <c r="J36" t="s">
        <v>6</v>
      </c>
      <c r="K36" s="1">
        <f t="shared" si="1"/>
        <v>11.482000350952148</v>
      </c>
      <c r="L36" s="1">
        <f t="shared" si="2"/>
        <v>7.3540000915527344</v>
      </c>
      <c r="M36" s="1" t="e">
        <f t="shared" si="3"/>
        <v>#VALUE!</v>
      </c>
      <c r="N36" s="1">
        <f t="shared" si="4"/>
        <v>9.3211666742960606</v>
      </c>
      <c r="O36" s="1">
        <f t="shared" si="5"/>
        <v>12.95199998219808</v>
      </c>
      <c r="P36" s="1">
        <f t="shared" si="6"/>
        <v>11.302667299906412</v>
      </c>
      <c r="Q36" s="1">
        <f t="shared" si="7"/>
        <v>2.1608336766560878</v>
      </c>
      <c r="R36" s="1">
        <f t="shared" si="8"/>
        <v>-5.5979998906453456</v>
      </c>
      <c r="S36" s="1" t="e">
        <f t="shared" si="9"/>
        <v>#VALUE!</v>
      </c>
      <c r="T36">
        <f t="shared" si="10"/>
        <v>0.22362700514704825</v>
      </c>
      <c r="U36">
        <f t="shared" si="11"/>
        <v>48.435733703652495</v>
      </c>
      <c r="V36" t="e">
        <f t="shared" si="11"/>
        <v>#VALUE!</v>
      </c>
      <c r="W36" s="5">
        <f t="shared" si="12"/>
        <v>4.6169839506361139E-3</v>
      </c>
      <c r="X36">
        <f t="shared" si="14"/>
        <v>4.0195893263170641E-3</v>
      </c>
      <c r="Y36">
        <f t="shared" si="15"/>
        <v>5.4790796890136478E-4</v>
      </c>
      <c r="Z36" s="5">
        <f t="shared" si="17"/>
        <v>-7.7588335673014344</v>
      </c>
      <c r="AA36">
        <f>AVERAGE(Z36:Z38)</f>
        <v>-7.9675000508626317</v>
      </c>
      <c r="AB36">
        <f>STDEV(Z36:Z38)</f>
        <v>0.19379430666774056</v>
      </c>
      <c r="AC36" s="9">
        <v>0.16666666699999999</v>
      </c>
    </row>
    <row r="37" spans="1:29" x14ac:dyDescent="0.2">
      <c r="A37" s="10"/>
      <c r="B37">
        <v>12.2</v>
      </c>
      <c r="C37">
        <v>13.137333234151205</v>
      </c>
      <c r="D37" s="2">
        <v>18.531000137329102</v>
      </c>
      <c r="E37">
        <v>22.458499908447266</v>
      </c>
      <c r="F37" s="2">
        <v>29.743999481201172</v>
      </c>
      <c r="G37">
        <v>26.089333216349285</v>
      </c>
      <c r="H37" s="2">
        <v>25.37299919128418</v>
      </c>
      <c r="I37">
        <v>24.440000534057617</v>
      </c>
      <c r="J37" s="2">
        <v>31.261999130249023</v>
      </c>
      <c r="K37" s="1">
        <f t="shared" si="1"/>
        <v>11.21299934387207</v>
      </c>
      <c r="L37" s="1">
        <f t="shared" si="2"/>
        <v>6.8419990539550781</v>
      </c>
      <c r="M37" s="1">
        <f t="shared" si="3"/>
        <v>12.730998992919922</v>
      </c>
      <c r="N37" s="1">
        <f t="shared" si="4"/>
        <v>9.3211666742960606</v>
      </c>
      <c r="O37" s="1">
        <f t="shared" si="5"/>
        <v>12.95199998219808</v>
      </c>
      <c r="P37" s="1">
        <f t="shared" si="6"/>
        <v>11.302667299906412</v>
      </c>
      <c r="Q37" s="1">
        <f t="shared" si="7"/>
        <v>1.8918326695760097</v>
      </c>
      <c r="R37" s="1">
        <f t="shared" si="8"/>
        <v>-6.1100009282430019</v>
      </c>
      <c r="S37" s="1">
        <f t="shared" si="9"/>
        <v>1.4283316930135097</v>
      </c>
      <c r="T37">
        <f t="shared" si="10"/>
        <v>0.26946453818831601</v>
      </c>
      <c r="U37">
        <f t="shared" si="11"/>
        <v>69.070651576949231</v>
      </c>
      <c r="V37">
        <f t="shared" si="11"/>
        <v>0.37156031008407436</v>
      </c>
      <c r="W37" s="5">
        <f t="shared" si="12"/>
        <v>3.9012884928139829E-3</v>
      </c>
      <c r="Z37" s="5">
        <f t="shared" si="17"/>
        <v>-8.0018335978190098</v>
      </c>
    </row>
    <row r="38" spans="1:29" x14ac:dyDescent="0.2">
      <c r="A38" s="10"/>
      <c r="B38">
        <v>12.3</v>
      </c>
      <c r="C38">
        <v>13.137333234151205</v>
      </c>
      <c r="D38" s="2">
        <v>18.292999267578125</v>
      </c>
      <c r="E38">
        <v>22.458499908447266</v>
      </c>
      <c r="F38" s="2">
        <v>30.190000534057617</v>
      </c>
      <c r="G38">
        <v>26.089333216349285</v>
      </c>
      <c r="H38" s="2">
        <v>25.679000854492188</v>
      </c>
      <c r="I38">
        <v>24.440000534057617</v>
      </c>
      <c r="J38" s="2">
        <v>31.215999603271484</v>
      </c>
      <c r="K38" s="1">
        <f t="shared" si="1"/>
        <v>11.897001266479492</v>
      </c>
      <c r="L38" s="1">
        <f t="shared" si="2"/>
        <v>7.3860015869140625</v>
      </c>
      <c r="M38" s="1">
        <f t="shared" si="3"/>
        <v>12.923000335693359</v>
      </c>
      <c r="N38" s="1">
        <f t="shared" si="4"/>
        <v>9.3211666742960606</v>
      </c>
      <c r="O38" s="1">
        <f t="shared" si="5"/>
        <v>12.95199998219808</v>
      </c>
      <c r="P38" s="1">
        <f t="shared" si="6"/>
        <v>11.302667299906412</v>
      </c>
      <c r="Q38" s="1">
        <f t="shared" si="7"/>
        <v>2.5758345921834316</v>
      </c>
      <c r="R38" s="1">
        <f t="shared" si="8"/>
        <v>-5.5659983952840175</v>
      </c>
      <c r="S38" s="1">
        <f t="shared" si="9"/>
        <v>1.6203330357869472</v>
      </c>
      <c r="T38">
        <f t="shared" si="10"/>
        <v>0.16772450695169608</v>
      </c>
      <c r="U38">
        <f t="shared" si="11"/>
        <v>47.37317284258561</v>
      </c>
      <c r="V38">
        <f t="shared" si="11"/>
        <v>0.32526037117325501</v>
      </c>
      <c r="W38" s="5">
        <f t="shared" si="12"/>
        <v>3.5404955355010951E-3</v>
      </c>
      <c r="Z38" s="5">
        <f t="shared" si="17"/>
        <v>-8.1418329874674491</v>
      </c>
    </row>
    <row r="39" spans="1:29" x14ac:dyDescent="0.2">
      <c r="A39" s="10" t="s">
        <v>45</v>
      </c>
      <c r="B39">
        <v>13.1</v>
      </c>
      <c r="C39">
        <v>13.137333234151205</v>
      </c>
      <c r="D39" s="2">
        <v>15.810000419616699</v>
      </c>
      <c r="E39">
        <v>22.458499908447266</v>
      </c>
      <c r="F39" s="2">
        <v>24.594999313354492</v>
      </c>
      <c r="G39">
        <v>26.089333216349285</v>
      </c>
      <c r="H39" s="2">
        <v>25.420999526977539</v>
      </c>
      <c r="I39">
        <v>24.440000534057617</v>
      </c>
      <c r="J39" s="2">
        <v>26.905000686645508</v>
      </c>
      <c r="K39" s="1">
        <f t="shared" si="1"/>
        <v>8.784998893737793</v>
      </c>
      <c r="L39" s="1">
        <f t="shared" si="2"/>
        <v>9.6109991073608398</v>
      </c>
      <c r="M39" s="1">
        <f t="shared" si="3"/>
        <v>11.095000267028809</v>
      </c>
      <c r="N39" s="1">
        <f t="shared" si="4"/>
        <v>9.3211666742960606</v>
      </c>
      <c r="O39" s="1">
        <f t="shared" si="5"/>
        <v>12.95199998219808</v>
      </c>
      <c r="P39" s="1">
        <f t="shared" si="6"/>
        <v>11.302667299906412</v>
      </c>
      <c r="Q39" s="1">
        <f t="shared" si="7"/>
        <v>-0.53616778055826764</v>
      </c>
      <c r="R39" s="1">
        <f t="shared" si="8"/>
        <v>-3.3410008748372402</v>
      </c>
      <c r="S39" s="1">
        <f t="shared" si="9"/>
        <v>-0.20766703287760357</v>
      </c>
      <c r="T39">
        <f t="shared" si="10"/>
        <v>1.4501154666015994</v>
      </c>
      <c r="U39">
        <f t="shared" si="11"/>
        <v>10.133080174392155</v>
      </c>
      <c r="V39">
        <f t="shared" si="11"/>
        <v>1.1548192270346682</v>
      </c>
      <c r="W39" s="5">
        <f t="shared" si="12"/>
        <v>0.14310707520762178</v>
      </c>
      <c r="X39">
        <f t="shared" si="14"/>
        <v>0.1460423447900554</v>
      </c>
      <c r="Y39">
        <f t="shared" si="15"/>
        <v>4.1510980526988555E-3</v>
      </c>
      <c r="Z39" s="5">
        <f t="shared" si="17"/>
        <v>-2.8048330942789721</v>
      </c>
      <c r="AA39">
        <f>AVERAGE(Z39:Z41)</f>
        <v>-2.7758328119913749</v>
      </c>
      <c r="AB39">
        <f>STDEV(Z39:Z41)</f>
        <v>4.1012592523768536E-2</v>
      </c>
      <c r="AC39" s="9">
        <v>0.82352941199999996</v>
      </c>
    </row>
    <row r="40" spans="1:29" x14ac:dyDescent="0.2">
      <c r="A40" s="10"/>
      <c r="B40">
        <v>13.2</v>
      </c>
      <c r="C40">
        <v>13.137333234151205</v>
      </c>
      <c r="D40" s="2">
        <v>15.440999984741211</v>
      </c>
      <c r="E40">
        <v>22.458499908447266</v>
      </c>
      <c r="F40" t="s">
        <v>6</v>
      </c>
      <c r="G40">
        <v>26.089333216349285</v>
      </c>
      <c r="H40" s="2">
        <v>25.327999114990234</v>
      </c>
      <c r="I40">
        <v>24.440000534057617</v>
      </c>
      <c r="J40" s="2">
        <v>26.340999603271484</v>
      </c>
      <c r="K40" s="1" t="e">
        <f t="shared" si="1"/>
        <v>#VALUE!</v>
      </c>
      <c r="L40" s="1">
        <f t="shared" si="2"/>
        <v>9.8869991302490234</v>
      </c>
      <c r="M40" s="1">
        <f t="shared" si="3"/>
        <v>10.899999618530273</v>
      </c>
      <c r="N40" s="1">
        <f t="shared" si="4"/>
        <v>9.3211666742960606</v>
      </c>
      <c r="O40" s="1">
        <f t="shared" si="5"/>
        <v>12.95199998219808</v>
      </c>
      <c r="P40" s="1">
        <f t="shared" si="6"/>
        <v>11.302667299906412</v>
      </c>
      <c r="Q40" s="1" t="e">
        <f t="shared" si="7"/>
        <v>#VALUE!</v>
      </c>
      <c r="R40" s="1">
        <f t="shared" si="8"/>
        <v>-3.0650008519490566</v>
      </c>
      <c r="S40" s="1">
        <f t="shared" si="9"/>
        <v>-0.40266768137613873</v>
      </c>
      <c r="T40" t="e">
        <f t="shared" si="10"/>
        <v>#VALUE!</v>
      </c>
      <c r="U40">
        <f t="shared" si="11"/>
        <v>8.3686844602652588</v>
      </c>
      <c r="V40">
        <f t="shared" si="11"/>
        <v>1.3219500645334217</v>
      </c>
      <c r="W40" s="5"/>
      <c r="Z40" s="5"/>
    </row>
    <row r="41" spans="1:29" x14ac:dyDescent="0.2">
      <c r="A41" s="10"/>
      <c r="B41">
        <v>13.3</v>
      </c>
      <c r="C41">
        <v>13.137333234151205</v>
      </c>
      <c r="D41" s="2">
        <v>14.91100025177002</v>
      </c>
      <c r="E41">
        <v>22.458499908447266</v>
      </c>
      <c r="F41" s="2">
        <v>24.365999221801758</v>
      </c>
      <c r="G41">
        <v>26.089333216349285</v>
      </c>
      <c r="H41" s="2">
        <v>25.25</v>
      </c>
      <c r="I41">
        <v>24.440000534057617</v>
      </c>
      <c r="J41" s="2">
        <v>26.291000366210938</v>
      </c>
      <c r="K41" s="1">
        <f t="shared" si="1"/>
        <v>9.4549989700317383</v>
      </c>
      <c r="L41" s="1">
        <f t="shared" si="2"/>
        <v>10.33899974822998</v>
      </c>
      <c r="M41" s="1">
        <f t="shared" si="3"/>
        <v>11.380000114440918</v>
      </c>
      <c r="N41" s="1">
        <f t="shared" si="4"/>
        <v>9.3211666742960606</v>
      </c>
      <c r="O41" s="1">
        <f t="shared" si="5"/>
        <v>12.95199998219808</v>
      </c>
      <c r="P41" s="1">
        <f t="shared" si="6"/>
        <v>11.302667299906412</v>
      </c>
      <c r="Q41" s="1">
        <f t="shared" si="7"/>
        <v>0.13383229573567768</v>
      </c>
      <c r="R41" s="1">
        <f t="shared" si="8"/>
        <v>-2.6130002339680996</v>
      </c>
      <c r="S41" s="1">
        <f t="shared" si="9"/>
        <v>7.73328145345058E-2</v>
      </c>
      <c r="T41">
        <f t="shared" si="10"/>
        <v>0.9114072198616977</v>
      </c>
      <c r="U41">
        <f t="shared" si="11"/>
        <v>6.1177461036723564</v>
      </c>
      <c r="V41">
        <f t="shared" si="11"/>
        <v>0.94780829052748927</v>
      </c>
      <c r="W41" s="5">
        <f t="shared" si="12"/>
        <v>0.14897761437248905</v>
      </c>
      <c r="Z41" s="5">
        <f>LOG(W41,2)</f>
        <v>-2.7468325297037772</v>
      </c>
    </row>
    <row r="42" spans="1:29" x14ac:dyDescent="0.2">
      <c r="A42" s="10" t="s">
        <v>46</v>
      </c>
      <c r="B42">
        <v>14.1</v>
      </c>
      <c r="C42">
        <v>13.137333234151205</v>
      </c>
      <c r="D42" s="2">
        <v>14.72700023651123</v>
      </c>
      <c r="E42">
        <v>22.458499908447266</v>
      </c>
      <c r="F42" t="s">
        <v>6</v>
      </c>
      <c r="G42">
        <v>26.089333216349285</v>
      </c>
      <c r="H42" s="2">
        <v>23.96299934387207</v>
      </c>
      <c r="I42">
        <v>24.440000534057617</v>
      </c>
      <c r="J42" s="2">
        <v>23.643999099731445</v>
      </c>
      <c r="K42" s="1" t="e">
        <f t="shared" si="1"/>
        <v>#VALUE!</v>
      </c>
      <c r="L42" s="1">
        <f t="shared" si="2"/>
        <v>9.2359991073608398</v>
      </c>
      <c r="M42" s="1">
        <f t="shared" si="3"/>
        <v>8.9169988632202148</v>
      </c>
      <c r="N42" s="1">
        <f t="shared" si="4"/>
        <v>9.3211666742960606</v>
      </c>
      <c r="O42" s="1">
        <f t="shared" si="5"/>
        <v>12.95199998219808</v>
      </c>
      <c r="P42" s="1">
        <f t="shared" si="6"/>
        <v>11.302667299906412</v>
      </c>
      <c r="Q42" s="1" t="e">
        <f t="shared" si="7"/>
        <v>#VALUE!</v>
      </c>
      <c r="R42" s="1">
        <f t="shared" si="8"/>
        <v>-3.7160008748372402</v>
      </c>
      <c r="S42" s="1">
        <f t="shared" si="9"/>
        <v>-2.3856684366861973</v>
      </c>
      <c r="T42" t="e">
        <f t="shared" si="10"/>
        <v>#VALUE!</v>
      </c>
      <c r="U42">
        <f t="shared" si="11"/>
        <v>13.140979180601702</v>
      </c>
      <c r="V42">
        <f t="shared" si="11"/>
        <v>5.2258598590667686</v>
      </c>
      <c r="W42" s="5"/>
      <c r="X42">
        <f t="shared" si="14"/>
        <v>0.19738909422991327</v>
      </c>
      <c r="Y42">
        <f>STDEV(W42:W44)</f>
        <v>4.9395444495781857E-2</v>
      </c>
      <c r="Z42" s="5"/>
      <c r="AA42">
        <f>AVERAGE(Z42:Z44)</f>
        <v>-2.3638331095377616</v>
      </c>
      <c r="AB42">
        <f>STDEV(Z42:Z44)</f>
        <v>0.36486627908317387</v>
      </c>
      <c r="AC42" s="9">
        <v>0.85795454599999998</v>
      </c>
    </row>
    <row r="43" spans="1:29" x14ac:dyDescent="0.2">
      <c r="A43" s="10"/>
      <c r="B43">
        <v>14.2</v>
      </c>
      <c r="C43">
        <v>13.137333234151205</v>
      </c>
      <c r="D43" s="2">
        <v>14.006999969482422</v>
      </c>
      <c r="E43">
        <v>22.458499908447266</v>
      </c>
      <c r="F43" s="2">
        <v>22.482999801635742</v>
      </c>
      <c r="G43">
        <v>26.089333216349285</v>
      </c>
      <c r="H43" s="2">
        <v>24.007999420166016</v>
      </c>
      <c r="I43">
        <v>24.440000534057617</v>
      </c>
      <c r="J43" s="2">
        <v>24.12299919128418</v>
      </c>
      <c r="K43" s="1">
        <f t="shared" si="1"/>
        <v>8.4759998321533203</v>
      </c>
      <c r="L43" s="1">
        <f t="shared" si="2"/>
        <v>10.000999450683594</v>
      </c>
      <c r="M43" s="1">
        <f t="shared" si="3"/>
        <v>10.115999221801758</v>
      </c>
      <c r="N43" s="1">
        <f t="shared" si="4"/>
        <v>9.3211666742960606</v>
      </c>
      <c r="O43" s="1">
        <f t="shared" si="5"/>
        <v>12.95199998219808</v>
      </c>
      <c r="P43" s="1">
        <f t="shared" si="6"/>
        <v>11.302667299906412</v>
      </c>
      <c r="Q43" s="1">
        <f t="shared" si="7"/>
        <v>-0.84516684214274029</v>
      </c>
      <c r="R43" s="1">
        <f t="shared" si="8"/>
        <v>-2.9510005315144863</v>
      </c>
      <c r="S43" s="1">
        <f t="shared" si="9"/>
        <v>-1.1866680781046544</v>
      </c>
      <c r="T43">
        <f t="shared" si="10"/>
        <v>1.7964724889016834</v>
      </c>
      <c r="U43">
        <f t="shared" si="11"/>
        <v>7.732851625439193</v>
      </c>
      <c r="V43">
        <f t="shared" si="11"/>
        <v>2.2762642961219051</v>
      </c>
      <c r="W43" s="5">
        <f t="shared" si="12"/>
        <v>0.23231694799260441</v>
      </c>
      <c r="Z43" s="5">
        <f>LOG(W43,2)</f>
        <v>-2.105833689371746</v>
      </c>
    </row>
    <row r="44" spans="1:29" x14ac:dyDescent="0.2">
      <c r="A44" s="10"/>
      <c r="B44">
        <v>14.3</v>
      </c>
      <c r="C44">
        <v>13.137333234151205</v>
      </c>
      <c r="D44" s="2">
        <v>13.822999954223633</v>
      </c>
      <c r="E44">
        <v>22.458499908447266</v>
      </c>
      <c r="F44" s="2">
        <v>22.705999374389648</v>
      </c>
      <c r="G44">
        <v>26.089333216349285</v>
      </c>
      <c r="H44" s="2">
        <v>23.715000152587891</v>
      </c>
      <c r="I44">
        <v>24.440000534057617</v>
      </c>
      <c r="J44" s="2">
        <v>23.784000396728516</v>
      </c>
      <c r="K44" s="1">
        <f t="shared" si="1"/>
        <v>8.8829994201660156</v>
      </c>
      <c r="L44" s="1">
        <f t="shared" si="2"/>
        <v>9.8920001983642578</v>
      </c>
      <c r="M44" s="1">
        <f t="shared" si="3"/>
        <v>9.9610004425048828</v>
      </c>
      <c r="N44" s="1">
        <f t="shared" si="4"/>
        <v>9.3211666742960606</v>
      </c>
      <c r="O44" s="1">
        <f t="shared" si="5"/>
        <v>12.95199998219808</v>
      </c>
      <c r="P44" s="1">
        <f t="shared" si="6"/>
        <v>11.302667299906412</v>
      </c>
      <c r="Q44" s="1">
        <f t="shared" si="7"/>
        <v>-0.43816725413004498</v>
      </c>
      <c r="R44" s="1">
        <f t="shared" si="8"/>
        <v>-3.0599997838338222</v>
      </c>
      <c r="S44" s="1">
        <f t="shared" si="9"/>
        <v>-1.3416668574015294</v>
      </c>
      <c r="T44">
        <f t="shared" si="10"/>
        <v>1.3548820421981063</v>
      </c>
      <c r="U44">
        <f t="shared" si="11"/>
        <v>8.3397248371464006</v>
      </c>
      <c r="V44">
        <f t="shared" si="11"/>
        <v>2.5344397316456178</v>
      </c>
      <c r="W44" s="5">
        <f>T44/U44</f>
        <v>0.16246124046722213</v>
      </c>
      <c r="Z44" s="5">
        <f>LOG(W44,2)</f>
        <v>-2.6218325297037772</v>
      </c>
    </row>
    <row r="45" spans="1:29" x14ac:dyDescent="0.2">
      <c r="A45" s="10" t="s">
        <v>47</v>
      </c>
      <c r="B45">
        <v>15.1</v>
      </c>
      <c r="C45">
        <v>13.137333234151205</v>
      </c>
      <c r="D45" s="2">
        <v>16.940000534057617</v>
      </c>
      <c r="E45">
        <v>22.458499908447266</v>
      </c>
      <c r="F45" t="s">
        <v>6</v>
      </c>
      <c r="G45">
        <v>26.089333216349285</v>
      </c>
      <c r="H45" s="2">
        <v>28.635000228881836</v>
      </c>
      <c r="I45">
        <v>24.440000534057617</v>
      </c>
      <c r="J45" s="2">
        <v>27.868999481201172</v>
      </c>
      <c r="K45" s="1" t="e">
        <f t="shared" si="1"/>
        <v>#VALUE!</v>
      </c>
      <c r="L45" s="1">
        <f t="shared" si="2"/>
        <v>11.694999694824219</v>
      </c>
      <c r="M45" s="1">
        <f t="shared" si="3"/>
        <v>10.928998947143555</v>
      </c>
      <c r="N45" s="1">
        <f t="shared" si="4"/>
        <v>9.3211666742960606</v>
      </c>
      <c r="O45" s="1">
        <f t="shared" si="5"/>
        <v>12.95199998219808</v>
      </c>
      <c r="P45" s="1">
        <f t="shared" si="6"/>
        <v>11.302667299906412</v>
      </c>
      <c r="Q45" s="1" t="e">
        <f t="shared" si="7"/>
        <v>#VALUE!</v>
      </c>
      <c r="R45" s="1">
        <f t="shared" si="8"/>
        <v>-1.2570002873738613</v>
      </c>
      <c r="S45" s="1">
        <f t="shared" si="9"/>
        <v>-0.37366835276285748</v>
      </c>
      <c r="T45" t="e">
        <f t="shared" si="10"/>
        <v>#VALUE!</v>
      </c>
      <c r="U45">
        <f t="shared" si="11"/>
        <v>2.3899828857799004</v>
      </c>
      <c r="V45">
        <f>2^(-S45)</f>
        <v>1.2956430883133938</v>
      </c>
      <c r="W45" s="5"/>
      <c r="X45">
        <f t="shared" si="14"/>
        <v>0.43396234441176984</v>
      </c>
      <c r="Y45">
        <f>STDEV(W45:W47)</f>
        <v>9.4945522925233478E-2</v>
      </c>
      <c r="Z45" s="5"/>
      <c r="AA45">
        <f>AVERAGE(Z45:Z47)</f>
        <v>-1.4468332926432301</v>
      </c>
      <c r="AB45">
        <v>0</v>
      </c>
      <c r="AC45" s="9">
        <v>0.875</v>
      </c>
    </row>
    <row r="46" spans="1:29" x14ac:dyDescent="0.2">
      <c r="A46" s="10"/>
      <c r="B46">
        <v>15.2</v>
      </c>
      <c r="C46">
        <v>13.137333234151205</v>
      </c>
      <c r="D46" s="2">
        <v>17.488000869750977</v>
      </c>
      <c r="E46">
        <v>22.458499908447266</v>
      </c>
      <c r="F46" s="2">
        <v>26.548999786376953</v>
      </c>
      <c r="G46">
        <v>26.089333216349285</v>
      </c>
      <c r="H46" t="s">
        <v>6</v>
      </c>
      <c r="I46">
        <v>24.440000534057617</v>
      </c>
      <c r="J46" s="2">
        <v>28.593000411987305</v>
      </c>
      <c r="K46" s="1">
        <f t="shared" si="1"/>
        <v>9.0609989166259766</v>
      </c>
      <c r="L46" s="1" t="e">
        <f t="shared" si="2"/>
        <v>#VALUE!</v>
      </c>
      <c r="M46" s="1">
        <f t="shared" si="3"/>
        <v>11.104999542236328</v>
      </c>
      <c r="N46" s="1">
        <f t="shared" si="4"/>
        <v>9.3211666742960606</v>
      </c>
      <c r="O46" s="1">
        <f t="shared" si="5"/>
        <v>12.95199998219808</v>
      </c>
      <c r="P46" s="1">
        <f t="shared" si="6"/>
        <v>11.302667299906412</v>
      </c>
      <c r="Q46" s="1">
        <f t="shared" si="7"/>
        <v>-0.26016775767008404</v>
      </c>
      <c r="R46" s="1" t="e">
        <f t="shared" si="8"/>
        <v>#VALUE!</v>
      </c>
      <c r="S46" s="1">
        <f t="shared" si="9"/>
        <v>-0.19766775767008404</v>
      </c>
      <c r="T46">
        <f t="shared" si="10"/>
        <v>1.1976179564440357</v>
      </c>
      <c r="U46" t="e">
        <f t="shared" si="11"/>
        <v>#VALUE!</v>
      </c>
      <c r="V46">
        <f t="shared" si="11"/>
        <v>1.1468428841143301</v>
      </c>
      <c r="W46" s="5">
        <f>T46/U45</f>
        <v>0.5010989675155052</v>
      </c>
      <c r="Z46" s="5"/>
    </row>
    <row r="47" spans="1:29" x14ac:dyDescent="0.2">
      <c r="A47" s="10"/>
      <c r="B47">
        <v>15.3</v>
      </c>
      <c r="C47">
        <v>13.137333234151205</v>
      </c>
      <c r="D47" s="2">
        <v>16.721000671386719</v>
      </c>
      <c r="E47">
        <v>22.458499908447266</v>
      </c>
      <c r="F47" s="2">
        <v>26.518999099731445</v>
      </c>
      <c r="G47">
        <v>26.089333216349285</v>
      </c>
      <c r="H47" s="2">
        <v>28.702999114990234</v>
      </c>
      <c r="I47">
        <v>24.440000534057617</v>
      </c>
      <c r="J47" s="2">
        <v>28.395999908447266</v>
      </c>
      <c r="K47" s="1">
        <f t="shared" si="1"/>
        <v>9.7979984283447266</v>
      </c>
      <c r="L47" s="1">
        <f t="shared" si="2"/>
        <v>11.981998443603516</v>
      </c>
      <c r="M47" s="1">
        <f t="shared" si="3"/>
        <v>11.674999237060547</v>
      </c>
      <c r="N47" s="1">
        <f t="shared" si="4"/>
        <v>9.3211666742960606</v>
      </c>
      <c r="O47" s="1">
        <f t="shared" si="5"/>
        <v>12.95199998219808</v>
      </c>
      <c r="P47" s="1">
        <f t="shared" si="6"/>
        <v>11.302667299906412</v>
      </c>
      <c r="Q47" s="1">
        <f t="shared" si="7"/>
        <v>0.47683175404866596</v>
      </c>
      <c r="R47" s="1">
        <f t="shared" si="8"/>
        <v>-0.97000153859456439</v>
      </c>
      <c r="S47" s="1">
        <f t="shared" si="9"/>
        <v>0.37233193715413471</v>
      </c>
      <c r="T47">
        <f t="shared" si="10"/>
        <v>0.71855388056964176</v>
      </c>
      <c r="U47">
        <f t="shared" si="11"/>
        <v>1.9588426842245634</v>
      </c>
      <c r="V47">
        <f t="shared" si="11"/>
        <v>0.77253278384933743</v>
      </c>
      <c r="W47" s="5">
        <f>T47/U47</f>
        <v>0.36682572130803442</v>
      </c>
      <c r="Z47" s="5">
        <f>LOG(W47,2)</f>
        <v>-1.4468332926432301</v>
      </c>
    </row>
    <row r="48" spans="1:29" x14ac:dyDescent="0.2">
      <c r="A48" s="10" t="s">
        <v>48</v>
      </c>
      <c r="B48">
        <v>16.100000000000001</v>
      </c>
      <c r="C48">
        <v>13.137333234151205</v>
      </c>
      <c r="D48" s="2">
        <v>17.275999069213867</v>
      </c>
      <c r="E48">
        <v>22.458499908447266</v>
      </c>
      <c r="F48" s="2">
        <v>24.834999084472656</v>
      </c>
      <c r="G48">
        <v>26.089333216349285</v>
      </c>
      <c r="H48" s="2">
        <v>26.496999740600586</v>
      </c>
      <c r="I48">
        <v>24.440000534057617</v>
      </c>
      <c r="J48" s="2">
        <v>27.343000411987305</v>
      </c>
      <c r="K48" s="1">
        <f t="shared" si="1"/>
        <v>7.5590000152587891</v>
      </c>
      <c r="L48" s="1">
        <f t="shared" si="2"/>
        <v>9.2210006713867188</v>
      </c>
      <c r="M48" s="1">
        <f t="shared" si="3"/>
        <v>10.067001342773438</v>
      </c>
      <c r="N48" s="1">
        <f t="shared" si="4"/>
        <v>9.3211666742960606</v>
      </c>
      <c r="O48" s="1">
        <f t="shared" si="5"/>
        <v>12.95199998219808</v>
      </c>
      <c r="P48" s="1">
        <f t="shared" si="6"/>
        <v>11.302667299906412</v>
      </c>
      <c r="Q48" s="1">
        <f t="shared" si="7"/>
        <v>-1.7621666590372715</v>
      </c>
      <c r="R48" s="1">
        <f t="shared" si="8"/>
        <v>-3.7309993108113613</v>
      </c>
      <c r="S48" s="1">
        <f t="shared" si="9"/>
        <v>-1.2356659571329747</v>
      </c>
      <c r="T48">
        <f t="shared" si="10"/>
        <v>3.392071685449614</v>
      </c>
      <c r="U48">
        <f t="shared" si="11"/>
        <v>13.278307026269283</v>
      </c>
      <c r="V48">
        <f t="shared" si="11"/>
        <v>2.3549002604020992</v>
      </c>
      <c r="W48" s="5">
        <f t="shared" si="12"/>
        <v>0.25545965150066735</v>
      </c>
      <c r="X48">
        <f t="shared" si="14"/>
        <v>0.18719893393801423</v>
      </c>
      <c r="Y48">
        <f t="shared" si="15"/>
        <v>6.7531235300844858E-2</v>
      </c>
      <c r="Z48" s="5">
        <f>LOG(W48,2)</f>
        <v>-1.9688326517740897</v>
      </c>
      <c r="AA48">
        <f>AVERAGE(Z48:Z50)</f>
        <v>-2.4838333129882826</v>
      </c>
      <c r="AB48">
        <f>STDEV(Z48:Z50)</f>
        <v>0.54458746844588002</v>
      </c>
      <c r="AC48" s="9">
        <v>0.87301587300000005</v>
      </c>
    </row>
    <row r="49" spans="1:26" x14ac:dyDescent="0.2">
      <c r="A49" s="10"/>
      <c r="B49">
        <v>16.2</v>
      </c>
      <c r="C49">
        <v>13.137333234151205</v>
      </c>
      <c r="D49" s="2">
        <v>16.804000854492188</v>
      </c>
      <c r="E49">
        <v>22.458499908447266</v>
      </c>
      <c r="F49" s="2">
        <v>25.23900032043457</v>
      </c>
      <c r="G49">
        <v>26.089333216349285</v>
      </c>
      <c r="H49" s="2">
        <v>25.815999984741211</v>
      </c>
      <c r="I49">
        <v>24.440000534057617</v>
      </c>
      <c r="J49" s="2">
        <v>27.607000350952148</v>
      </c>
      <c r="K49" s="1">
        <f t="shared" si="1"/>
        <v>8.4349994659423828</v>
      </c>
      <c r="L49" s="1">
        <f t="shared" si="2"/>
        <v>9.0119991302490234</v>
      </c>
      <c r="M49" s="1">
        <f t="shared" si="3"/>
        <v>10.802999496459961</v>
      </c>
      <c r="N49" s="1">
        <f t="shared" si="4"/>
        <v>9.3211666742960606</v>
      </c>
      <c r="O49" s="1">
        <f t="shared" si="5"/>
        <v>12.95199998219808</v>
      </c>
      <c r="P49" s="1">
        <f t="shared" si="6"/>
        <v>11.302667299906412</v>
      </c>
      <c r="Q49" s="1">
        <f t="shared" si="7"/>
        <v>-0.88616720835367779</v>
      </c>
      <c r="R49" s="1">
        <f t="shared" si="8"/>
        <v>-3.9400008519490566</v>
      </c>
      <c r="S49" s="1">
        <f t="shared" si="9"/>
        <v>-0.49966780344645123</v>
      </c>
      <c r="T49">
        <f t="shared" si="10"/>
        <v>1.848259345736639</v>
      </c>
      <c r="U49">
        <f t="shared" si="11"/>
        <v>15.348234972734685</v>
      </c>
      <c r="V49">
        <f t="shared" si="11"/>
        <v>1.4138879614842954</v>
      </c>
      <c r="W49" s="5">
        <f t="shared" si="12"/>
        <v>0.12042162170568618</v>
      </c>
      <c r="Z49" s="5">
        <f>LOG(W49,2)</f>
        <v>-3.0538336435953788</v>
      </c>
    </row>
    <row r="50" spans="1:26" x14ac:dyDescent="0.2">
      <c r="A50" s="10"/>
      <c r="B50">
        <v>16.3</v>
      </c>
      <c r="C50">
        <v>13.137333234151205</v>
      </c>
      <c r="D50" s="2">
        <v>16.971000671386719</v>
      </c>
      <c r="E50">
        <v>22.458499908447266</v>
      </c>
      <c r="F50" s="2">
        <v>25.065999984741211</v>
      </c>
      <c r="G50">
        <v>26.089333216349285</v>
      </c>
      <c r="H50" s="2">
        <v>26.267999649047852</v>
      </c>
      <c r="I50">
        <v>24.440000534057617</v>
      </c>
      <c r="J50" s="2">
        <v>26.684000015258789</v>
      </c>
      <c r="K50" s="1">
        <f t="shared" si="1"/>
        <v>8.0949993133544922</v>
      </c>
      <c r="L50" s="1">
        <f t="shared" si="2"/>
        <v>9.2969989776611328</v>
      </c>
      <c r="M50" s="1">
        <f t="shared" si="3"/>
        <v>9.7129993438720703</v>
      </c>
      <c r="N50" s="1">
        <f t="shared" si="4"/>
        <v>9.3211666742960606</v>
      </c>
      <c r="O50" s="1">
        <f t="shared" si="5"/>
        <v>12.95199998219808</v>
      </c>
      <c r="P50" s="1">
        <f t="shared" si="6"/>
        <v>11.302667299906412</v>
      </c>
      <c r="Q50" s="1">
        <f>K50-N50</f>
        <v>-1.2261673609415684</v>
      </c>
      <c r="R50" s="1">
        <f t="shared" si="8"/>
        <v>-3.6550010045369472</v>
      </c>
      <c r="S50" s="1">
        <f t="shared" si="9"/>
        <v>-1.5896679560343419</v>
      </c>
      <c r="T50">
        <f t="shared" si="10"/>
        <v>2.3394467016669398</v>
      </c>
      <c r="U50">
        <f t="shared" si="11"/>
        <v>12.596936396249641</v>
      </c>
      <c r="V50">
        <f t="shared" si="11"/>
        <v>3.0098006934014578</v>
      </c>
      <c r="W50" s="5">
        <f t="shared" si="12"/>
        <v>0.18571552860768908</v>
      </c>
      <c r="Z50" s="5">
        <f>LOG(W50,2)</f>
        <v>-2.4288336435953788</v>
      </c>
    </row>
  </sheetData>
  <mergeCells count="21">
    <mergeCell ref="C1:J1"/>
    <mergeCell ref="K1:M1"/>
    <mergeCell ref="N1:P1"/>
    <mergeCell ref="Q1:S1"/>
    <mergeCell ref="T1:V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48:A50"/>
    <mergeCell ref="A33:A35"/>
    <mergeCell ref="A36:A38"/>
    <mergeCell ref="A39:A41"/>
    <mergeCell ref="A42:A44"/>
    <mergeCell ref="A45:A47"/>
  </mergeCells>
  <phoneticPr fontId="6" type="noConversion"/>
  <conditionalFormatting sqref="B3:B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J14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6:F3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3 E40 E41:F50 B15:C50 E15:J21 E22:G22 I22:J22 E37:I39 J39:J47 G48:J50 G40:I45 G46 I46 E23:J36 G47:I47 B4:J14 L2:M50 K4:M50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:F19 C51:J1048576 D11 C2:J3 C12:J12 C6:J6 C9:J9 C14:J14 C13 E13:J13 C4:C5 E4:J5 C7:C8 E7:J8 C10:C11 E10:J11 E16:E50 F26:F39 F41:F50 C15:C50 E15:F15 G15:J21 G22 I22:J22 J39:J47 G48:J50 G37:I45 G46 I46 G23:J36 G47:I47 L2:M2 C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J21 B22:G22 I22:J22 B23:J45 B46:G46 I46:J46 B47:J51 L2:M2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M1048576 K1">
    <cfRule type="colorScale" priority="15">
      <colorScale>
        <cfvo type="min"/>
        <cfvo type="max"/>
        <color rgb="FFFCFCFF"/>
        <color rgb="FF63BE7B"/>
      </colorScale>
    </cfRule>
  </conditionalFormatting>
  <conditionalFormatting sqref="Q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9:AC50 AC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:AP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:AP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:Z1048576 AA1 B1:C1 K1 N1 T1 W2 AQ15:XFD30 AO15:AO30 AO31:XFD50 AL49:AM50 AN1:XFD5 AO6:XFD14 AN6:AN50 B51:W1048576 B2:V50 AA76:AC1048576 AC51:AC66 AB67:AC75 AK51:XFD1048576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3:AC5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{56BDB7F3-58C1-B148-B090-786FE58D3C22}</x14:id>
        </ext>
      </extLst>
    </cfRule>
  </conditionalFormatting>
  <conditionalFormatting sqref="AB3:AB50 AB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{594510AF-FFB2-174F-B3B0-15F7177BFD96}</x14:id>
        </ext>
      </extLst>
    </cfRule>
  </conditionalFormatting>
  <pageMargins left="0.7" right="0.7" top="0.75" bottom="0.75" header="0.3" footer="0.3"/>
  <pageSetup scale="20" orientation="portrait" horizontalDpi="0" verticalDpi="0"/>
  <ignoredErrors>
    <ignoredError sqref="L4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BDB7F3-58C1-B148-B090-786FE58D3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AC3:AC50</xm:sqref>
        </x14:conditionalFormatting>
        <x14:conditionalFormatting xmlns:xm="http://schemas.microsoft.com/office/excel/2006/main">
          <x14:cfRule type="dataBar" id="{594510AF-FFB2-174F-B3B0-15F7177BF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AB3:AB50 AB1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2018-12-19T16:28:29Z</cp:lastPrinted>
  <dcterms:created xsi:type="dcterms:W3CDTF">2018-03-23T18:05:50Z</dcterms:created>
  <dcterms:modified xsi:type="dcterms:W3CDTF">2019-02-26T16:31:28Z</dcterms:modified>
</cp:coreProperties>
</file>