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 Data Frame" sheetId="1" r:id="rId3"/>
    <sheet state="visible" name="Variance Calculations" sheetId="2" r:id="rId4"/>
    <sheet state="visible" name="qPCR PlateMap  " sheetId="3" r:id="rId5"/>
    <sheet state="visible" name="CCLE MetaData" sheetId="4" r:id="rId6"/>
    <sheet state="visible" name="CCLE Sample cDNA Prep" sheetId="5" r:id="rId7"/>
    <sheet state="visible" name="Primer Test qPCR" sheetId="6" r:id="rId8"/>
    <sheet state="visible" name="Reference Sample cDNA Prep " sheetId="7" r:id="rId9"/>
  </sheets>
  <definedNames/>
  <calcPr/>
</workbook>
</file>

<file path=xl/sharedStrings.xml><?xml version="1.0" encoding="utf-8"?>
<sst xmlns="http://schemas.openxmlformats.org/spreadsheetml/2006/main" count="1045" uniqueCount="540">
  <si>
    <t>Sample</t>
  </si>
  <si>
    <t>Variable (CT)</t>
  </si>
  <si>
    <t>SAMPLE #</t>
  </si>
  <si>
    <t>∆CT SD FL</t>
  </si>
  <si>
    <t>384-well plate design</t>
  </si>
  <si>
    <t>∆CT SD S</t>
  </si>
  <si>
    <t>∆CT SD 6b</t>
  </si>
  <si>
    <t>Function</t>
  </si>
  <si>
    <t>Formula</t>
  </si>
  <si>
    <t>REF (1-4 run)</t>
  </si>
  <si>
    <t>REFa GAPDH</t>
  </si>
  <si>
    <t>Ref_run1-4</t>
  </si>
  <si>
    <t>RQ_FL</t>
  </si>
  <si>
    <t>RQ_FL = 2^-(∆CT_sample - ∆CT_ref)</t>
  </si>
  <si>
    <t>REFa FL</t>
  </si>
  <si>
    <t>Ref_run5-16</t>
  </si>
  <si>
    <t>RQ_S</t>
  </si>
  <si>
    <t>RQ_S = 2^-(∆CT_sample - ∆CT_ref)</t>
  </si>
  <si>
    <t>REFa S</t>
  </si>
  <si>
    <t>RQ_6b</t>
  </si>
  <si>
    <t>RQ_6b = 2^-(∆CT_sample - ∆CT_ref)</t>
  </si>
  <si>
    <t>REFa 6b</t>
  </si>
  <si>
    <t>Inc</t>
  </si>
  <si>
    <t>Inc_FL = [RQ_FL / (RQ_S + RQ_6b)]</t>
  </si>
  <si>
    <t>REF (5-16 run)</t>
  </si>
  <si>
    <t>REFb GAPDH</t>
  </si>
  <si>
    <t>REF SAMPLE</t>
  </si>
  <si>
    <t>Var(Inc)</t>
  </si>
  <si>
    <t>Var(Inc) = Sqrt((FL/(S+6b))^2 * (Var(FL)^2/FL^2) + (Var(S)^2/S^2) + (Var(6b)^2/6b^2))</t>
  </si>
  <si>
    <t>REFb FL</t>
  </si>
  <si>
    <t>REFb S</t>
  </si>
  <si>
    <t>REFb 6b</t>
  </si>
  <si>
    <t>Sample 5</t>
  </si>
  <si>
    <t>Sample 6</t>
  </si>
  <si>
    <t>Sample 7</t>
  </si>
  <si>
    <t>Sample 8</t>
  </si>
  <si>
    <t>Sample 9</t>
  </si>
  <si>
    <t>Sample 10</t>
  </si>
  <si>
    <t>Sample 11</t>
  </si>
  <si>
    <t>Sample 12</t>
  </si>
  <si>
    <t>Sample 13</t>
  </si>
  <si>
    <t>Sample 14</t>
  </si>
  <si>
    <t>Sample 15</t>
  </si>
  <si>
    <t>Sample 16</t>
  </si>
  <si>
    <t>Calculation</t>
  </si>
  <si>
    <t>Result</t>
  </si>
  <si>
    <t>Var(RQ_FL_1</t>
  </si>
  <si>
    <t>MDM4-FL</t>
  </si>
  <si>
    <t>Var(RQ_S_1</t>
  </si>
  <si>
    <t>A</t>
  </si>
  <si>
    <t>Var(RQ_6b_1</t>
  </si>
  <si>
    <t>NTC</t>
  </si>
  <si>
    <t>Var(Inc_1</t>
  </si>
  <si>
    <t>NoRT</t>
  </si>
  <si>
    <t>B</t>
  </si>
  <si>
    <t>C</t>
  </si>
  <si>
    <t>MDM4-6b F1 R1</t>
  </si>
  <si>
    <t>Var(RQ_FL_2</t>
  </si>
  <si>
    <t>Var(RQ_S_2</t>
  </si>
  <si>
    <t>Var(RQ_6b_2</t>
  </si>
  <si>
    <t>Var(Inc_2</t>
  </si>
  <si>
    <t>D</t>
  </si>
  <si>
    <t>E</t>
  </si>
  <si>
    <t>Var(RQ_FL_3</t>
  </si>
  <si>
    <t>Var(RQ_S_3</t>
  </si>
  <si>
    <t>Var(RQ_6b_3</t>
  </si>
  <si>
    <t>F</t>
  </si>
  <si>
    <t>Var(Inc_3</t>
  </si>
  <si>
    <t>MDM4-Short</t>
  </si>
  <si>
    <t>G</t>
  </si>
  <si>
    <t>Var(RQ_FL_4</t>
  </si>
  <si>
    <t>Var(RQ_S_4</t>
  </si>
  <si>
    <t>Var(RQ_6b_4</t>
  </si>
  <si>
    <t>Var(Inc_4</t>
  </si>
  <si>
    <t>Var(RQ_FL_5</t>
  </si>
  <si>
    <t>H</t>
  </si>
  <si>
    <t>Var(RQ_S_5</t>
  </si>
  <si>
    <t>Var(RQ_6b_5</t>
  </si>
  <si>
    <t>I</t>
  </si>
  <si>
    <t>GAPDH</t>
  </si>
  <si>
    <t>Var(Inc_5</t>
  </si>
  <si>
    <t>J</t>
  </si>
  <si>
    <t>Var(RQ_FL_6</t>
  </si>
  <si>
    <t>Var(RQ_S_6</t>
  </si>
  <si>
    <t>Var(RQ_6b_6</t>
  </si>
  <si>
    <t>Var(Inc_6</t>
  </si>
  <si>
    <t>Var(RQ_FL_7</t>
  </si>
  <si>
    <t>Var(RQ_S_7</t>
  </si>
  <si>
    <t>Var(RQ_6b_7</t>
  </si>
  <si>
    <t>Var(Inc_7</t>
  </si>
  <si>
    <t>K</t>
  </si>
  <si>
    <t>Var(RQ_FL_8</t>
  </si>
  <si>
    <t>Var(RQ_S_8</t>
  </si>
  <si>
    <t>Var(RQ_6b_8</t>
  </si>
  <si>
    <t>Var(Inc_8</t>
  </si>
  <si>
    <t>L</t>
  </si>
  <si>
    <t>M</t>
  </si>
  <si>
    <t>Var(RQ_FL_9</t>
  </si>
  <si>
    <t>Var(RQ_S_9</t>
  </si>
  <si>
    <t>Var(RQ_6b_9</t>
  </si>
  <si>
    <t>Var(Inc_9</t>
  </si>
  <si>
    <t>N</t>
  </si>
  <si>
    <t>Var(RQ_FL_10</t>
  </si>
  <si>
    <t>O</t>
  </si>
  <si>
    <t>Var(RQ_S_10</t>
  </si>
  <si>
    <t>Var(RQ_6b_10</t>
  </si>
  <si>
    <t>Var(Inc_10</t>
  </si>
  <si>
    <t>P</t>
  </si>
  <si>
    <t>Var(RQ_FL_11</t>
  </si>
  <si>
    <t>Var(RQ_S_11</t>
  </si>
  <si>
    <t>Var(RQ_6b_11</t>
  </si>
  <si>
    <t>Var(Inc_11</t>
  </si>
  <si>
    <t>1)</t>
  </si>
  <si>
    <t>diliute cDNA 1:4</t>
  </si>
  <si>
    <t>13µL cDNA with 39µL water</t>
  </si>
  <si>
    <t>Var(RQ_FL_12</t>
  </si>
  <si>
    <t>Var(RQ_S_12</t>
  </si>
  <si>
    <t>Var(RQ_6b_12</t>
  </si>
  <si>
    <t>Var(Inc_12</t>
  </si>
  <si>
    <t>2)</t>
  </si>
  <si>
    <t>set up primer master mixes and distribute to plate</t>
  </si>
  <si>
    <t>Var(RQ_FL_13</t>
  </si>
  <si>
    <t>Var(RQ_S_13</t>
  </si>
  <si>
    <t>Var(RQ_6b_13</t>
  </si>
  <si>
    <t>Var(Inc_13</t>
  </si>
  <si>
    <t>Var(RQ_FL_14</t>
  </si>
  <si>
    <t>Primers</t>
  </si>
  <si>
    <t>Var(RQ_S_14</t>
  </si>
  <si>
    <t>Var(RQ_6b_14</t>
  </si>
  <si>
    <t>Var(Inc_14</t>
  </si>
  <si>
    <t>Mix preparation: MDM4-FL</t>
  </si>
  <si>
    <t>Var(RQ_FL_15</t>
  </si>
  <si>
    <t>Var(RQ_S_15</t>
  </si>
  <si>
    <t>Var(RQ_6b_15</t>
  </si>
  <si>
    <t>Var(Inc_15</t>
  </si>
  <si>
    <t>Var(RQ_FL_16</t>
  </si>
  <si>
    <t>Var(RQ_S_16</t>
  </si>
  <si>
    <t>Mix preparation: MDM4-Long</t>
  </si>
  <si>
    <t>Var(RQ_6b_16</t>
  </si>
  <si>
    <t>Var(Inc_16</t>
  </si>
  <si>
    <t>For each primer</t>
  </si>
  <si>
    <t>For 1 reaction1 (uL)</t>
  </si>
  <si>
    <t>For 26 rxn w/ 25% spare (uL)</t>
  </si>
  <si>
    <t>Master Mix</t>
  </si>
  <si>
    <t xml:space="preserve"> </t>
  </si>
  <si>
    <t>LO BIN</t>
  </si>
  <si>
    <t>HI BIN</t>
  </si>
  <si>
    <t>Primer</t>
  </si>
  <si>
    <t>Name</t>
  </si>
  <si>
    <t>0.5 forward, 0.5 rev.</t>
  </si>
  <si>
    <t xml:space="preserve">MDM4_FL / (MDM4_S + MDM4_6b) </t>
  </si>
  <si>
    <t>CCLE RNASeq Cat</t>
  </si>
  <si>
    <t>FL: RQ Average</t>
  </si>
  <si>
    <t>S: RQ Average</t>
  </si>
  <si>
    <t>6b: RQ Average</t>
  </si>
  <si>
    <t>Value</t>
  </si>
  <si>
    <t>Total MM volume</t>
  </si>
  <si>
    <t>LN-443</t>
  </si>
  <si>
    <t>Low</t>
  </si>
  <si>
    <t>OCI-LY-19</t>
  </si>
  <si>
    <t>SK-MEL-3</t>
  </si>
  <si>
    <t>then add to appropriate wells:</t>
  </si>
  <si>
    <t>Very Low</t>
  </si>
  <si>
    <t>OVK18</t>
  </si>
  <si>
    <t>Template cDNA</t>
  </si>
  <si>
    <t>MDM4-Long</t>
  </si>
  <si>
    <t>COLO 668</t>
  </si>
  <si>
    <t>EFM-19</t>
  </si>
  <si>
    <t>Total rxn volume</t>
  </si>
  <si>
    <t>RPL22L1</t>
  </si>
  <si>
    <t>High</t>
  </si>
  <si>
    <t>JJN-3</t>
  </si>
  <si>
    <t>CW-2</t>
  </si>
  <si>
    <t>Mix preparation: MDM4-Short</t>
  </si>
  <si>
    <t>Mix preparation: GAPDH</t>
  </si>
  <si>
    <t>Very High</t>
  </si>
  <si>
    <t>COLO-679</t>
  </si>
  <si>
    <t>MCAS</t>
  </si>
  <si>
    <t>HCC1806</t>
  </si>
  <si>
    <t>NB-1</t>
  </si>
  <si>
    <t>Cut into Hi and Lo</t>
  </si>
  <si>
    <t>BHT-101</t>
  </si>
  <si>
    <t>Hs 343.T</t>
  </si>
  <si>
    <t>-----&gt;</t>
  </si>
  <si>
    <t>JIMT-1</t>
  </si>
  <si>
    <t>HuNS1</t>
  </si>
  <si>
    <t>On ice:</t>
  </si>
  <si>
    <t>1. Create mix (+10%) for each primer (SYBR MM, Primer, H2O)</t>
  </si>
  <si>
    <t>2. Add 6 µl of mix to each appropriate well</t>
  </si>
  <si>
    <t>3. Add 4 µl of cDNA to appropriate wells</t>
  </si>
  <si>
    <t>MDM4 Full Length</t>
  </si>
  <si>
    <t>MDM4-6b F1R1</t>
  </si>
  <si>
    <t>MDM4 Short</t>
  </si>
  <si>
    <t>Cell Line</t>
  </si>
  <si>
    <t>RNAseq Inclusion ratio</t>
  </si>
  <si>
    <t>Position</t>
  </si>
  <si>
    <t>Internal Name</t>
  </si>
  <si>
    <t>RQ Average</t>
  </si>
  <si>
    <t>RQ Min</t>
  </si>
  <si>
    <t>RQ Max</t>
  </si>
  <si>
    <t>QC: NT/NoRT</t>
  </si>
  <si>
    <t>MDM4_FL / MDM4_S</t>
  </si>
  <si>
    <t>MDM4_FL / MDM4_S (MIN)</t>
  </si>
  <si>
    <t>MDM4_FL / MDM4_S (MAX)</t>
  </si>
  <si>
    <t>MDM4_FL / (MDM4_S + MDM4_6b) (MIN)</t>
  </si>
  <si>
    <t>MDM4_FL / (MDM4_S + MDM4_6b) (MAX)</t>
  </si>
  <si>
    <t>A01</t>
  </si>
  <si>
    <t>CCLE_1</t>
  </si>
  <si>
    <t>PASS</t>
  </si>
  <si>
    <t>A02</t>
  </si>
  <si>
    <t>CCLE_2</t>
  </si>
  <si>
    <t>Sample ID</t>
  </si>
  <si>
    <t>Sample LSID</t>
  </si>
  <si>
    <t>Sample Status</t>
  </si>
  <si>
    <t>Stock Sample</t>
  </si>
  <si>
    <t>Stock Type</t>
  </si>
  <si>
    <t>Root Sample(s)</t>
  </si>
  <si>
    <t>Sample Kit</t>
  </si>
  <si>
    <t>Site</t>
  </si>
  <si>
    <t>Participant ID(s)</t>
  </si>
  <si>
    <t>Participant LSID</t>
  </si>
  <si>
    <t>Collection</t>
  </si>
  <si>
    <t>Original Material Type</t>
  </si>
  <si>
    <t>Material Type</t>
  </si>
  <si>
    <t>Produced By Method</t>
  </si>
  <si>
    <t>Volume</t>
  </si>
  <si>
    <t>Conc</t>
  </si>
  <si>
    <t>Mass</t>
  </si>
  <si>
    <t>Cell Count</t>
  </si>
  <si>
    <t>Manufacturer Tube Barcode</t>
  </si>
  <si>
    <t>Container</t>
  </si>
  <si>
    <t>Position (ColWise)</t>
  </si>
  <si>
    <t>Location</t>
  </si>
  <si>
    <t>Container Name</t>
  </si>
  <si>
    <t>RIN Number</t>
  </si>
  <si>
    <t>A03</t>
  </si>
  <si>
    <t>18S/28S Ratio</t>
  </si>
  <si>
    <t>CCLE_3</t>
  </si>
  <si>
    <t>Collaborator Pool Name</t>
  </si>
  <si>
    <t>Collaborator Family ID</t>
  </si>
  <si>
    <t>Collaborator Participant ID</t>
  </si>
  <si>
    <t>Collaborator Participant ID_2</t>
  </si>
  <si>
    <t>Collaborator Participant ID_3</t>
  </si>
  <si>
    <t>Collaborator Participant ID_Kinome</t>
  </si>
  <si>
    <t>GTEx Private Donor ID</t>
  </si>
  <si>
    <t>Participant Cohort</t>
  </si>
  <si>
    <t>Peptide Catalog Number</t>
  </si>
  <si>
    <t>Collaborator NCI Plate ID</t>
  </si>
  <si>
    <t>Collaborator Sample ID</t>
  </si>
  <si>
    <t>Collaborator Sample ID_2</t>
  </si>
  <si>
    <t>Collaborator Sample ID_3</t>
  </si>
  <si>
    <t>Collaborator Sample ID_4</t>
  </si>
  <si>
    <t>Collaborator Sample ID_5</t>
  </si>
  <si>
    <t>Collaborator Sample ID_Kinome</t>
  </si>
  <si>
    <t>Collaborator Sample ID_Kinome_Instance</t>
  </si>
  <si>
    <t>Collaborator Sample ID_Outsourced</t>
  </si>
  <si>
    <t>Collaborator Sample ID_Proteomics</t>
  </si>
  <si>
    <t>Collaborator TCGA Plate ID</t>
  </si>
  <si>
    <t>GTEx Private Sample ID</t>
  </si>
  <si>
    <t>Original GSSR ID</t>
  </si>
  <si>
    <t>UUID</t>
  </si>
  <si>
    <t>Age</t>
  </si>
  <si>
    <t>Gender</t>
  </si>
  <si>
    <t>OSH Diagnosis PT</t>
  </si>
  <si>
    <t>Primary Disease</t>
  </si>
  <si>
    <t>Race</t>
  </si>
  <si>
    <t>Radiation Therapy</t>
  </si>
  <si>
    <t>BSP Notes</t>
  </si>
  <si>
    <t>Cancer Stage</t>
  </si>
  <si>
    <t>OSH Diagnosis</t>
  </si>
  <si>
    <t>Sample Type</t>
  </si>
  <si>
    <t>Tissue Site</t>
  </si>
  <si>
    <t>Tumor Type</t>
  </si>
  <si>
    <t>SM-H1MF4</t>
  </si>
  <si>
    <t>broadinstitute.org:bsp.prod.sample:H1MF4</t>
  </si>
  <si>
    <t>EXPORTED</t>
  </si>
  <si>
    <t>SM-1S2Z5</t>
  </si>
  <si>
    <t>Not Stock</t>
  </si>
  <si>
    <t>SM-TR9N</t>
  </si>
  <si>
    <t>SK-1FF1</t>
  </si>
  <si>
    <t>Achilles Project</t>
  </si>
  <si>
    <t>PT-EDEV</t>
  </si>
  <si>
    <t>broadinstitute.org:bsp.prod.participant:EDEV</t>
  </si>
  <si>
    <t>Cancer Genome Analysis / Project Achilles - Cell Line Samples</t>
  </si>
  <si>
    <t>A04</t>
  </si>
  <si>
    <t>Cells:Pellet frozen</t>
  </si>
  <si>
    <t>CCLE_4</t>
  </si>
  <si>
    <t>RNA:Total RNA</t>
  </si>
  <si>
    <t>CO-25854386</t>
  </si>
  <si>
    <t>GAPREQ-115282 DAUGHTER PLATE</t>
  </si>
  <si>
    <t>Glioblastoma Multiforme (GBM)</t>
  </si>
  <si>
    <t>GBM</t>
  </si>
  <si>
    <t>cell line</t>
  </si>
  <si>
    <t>Glioblastoma</t>
  </si>
  <si>
    <t>Tumor</t>
  </si>
  <si>
    <t>SM-H1MF5</t>
  </si>
  <si>
    <t>broadinstitute.org:bsp.prod.sample:H1MF5</t>
  </si>
  <si>
    <t>SM-BV1E</t>
  </si>
  <si>
    <t>SM-BME6</t>
  </si>
  <si>
    <t>SK-16WF</t>
  </si>
  <si>
    <t>Novartis-Cambridge</t>
  </si>
  <si>
    <t>PT-72VC</t>
  </si>
  <si>
    <t>broad.mit.edu:bsp.prod.participant:72VC</t>
  </si>
  <si>
    <t>Cancer Genome Analysis / Novartis/Broad Collaboration - Cell Line Samples</t>
  </si>
  <si>
    <t>A05</t>
  </si>
  <si>
    <t>CCLE_5</t>
  </si>
  <si>
    <t>CP SK-MEL-3 p3 08092007 002</t>
  </si>
  <si>
    <t>Female</t>
  </si>
  <si>
    <t>Skin Cancer</t>
  </si>
  <si>
    <t>White</t>
  </si>
  <si>
    <t>Malignant Melanoma</t>
  </si>
  <si>
    <t>Lymph Node</t>
  </si>
  <si>
    <t>Metastatic</t>
  </si>
  <si>
    <t>SM-H1MF6</t>
  </si>
  <si>
    <t>broadinstitute.org:bsp.prod.sample:H1MF6</t>
  </si>
  <si>
    <t>SM-VF8A</t>
  </si>
  <si>
    <t>SM-TFHT</t>
  </si>
  <si>
    <t>SK-1FCR</t>
  </si>
  <si>
    <t>ECACC - Cell line bank</t>
  </si>
  <si>
    <t>PT-CD6X</t>
  </si>
  <si>
    <t>broad.mit.edu:bsp.prod.participant:CD6X</t>
  </si>
  <si>
    <t>Lung Cancer</t>
  </si>
  <si>
    <t>Small Cell Lung Cancer, Oat</t>
  </si>
  <si>
    <t>Brain</t>
  </si>
  <si>
    <t>SM-H1MF7</t>
  </si>
  <si>
    <t>broadinstitute.org:bsp.prod.sample:H1MF7</t>
  </si>
  <si>
    <t>SM-TGSA</t>
  </si>
  <si>
    <t>SM-P4W7</t>
  </si>
  <si>
    <t>SK-1CZI</t>
  </si>
  <si>
    <t>DSMZ - Cell Line Bank</t>
  </si>
  <si>
    <t>PT-AYQY</t>
  </si>
  <si>
    <t>broad.mit.edu:bsp.prod.participant:AYQY</t>
  </si>
  <si>
    <t>ACC 528</t>
  </si>
  <si>
    <t>Lymphoma</t>
  </si>
  <si>
    <t>Lymphoma, B-Cell, Non-Hodgkin&amp;apos;s, Diffuse Large Cell</t>
  </si>
  <si>
    <t>Bone Marrow</t>
  </si>
  <si>
    <t>Primary</t>
  </si>
  <si>
    <t>SM-H1MF8</t>
  </si>
  <si>
    <t>broadinstitute.org:bsp.prod.sample:H1MF8</t>
  </si>
  <si>
    <t>A06</t>
  </si>
  <si>
    <t>SM-17NLP</t>
  </si>
  <si>
    <t>CCLE_6</t>
  </si>
  <si>
    <t>SM-13IGL</t>
  </si>
  <si>
    <t>SK-1I7I</t>
  </si>
  <si>
    <t>RIKEN - Cell Line Bank</t>
  </si>
  <si>
    <t>PT-F7U6</t>
  </si>
  <si>
    <t>broadinstitute.org:bsp.prod.participant:F7U6</t>
  </si>
  <si>
    <t>RCB1903</t>
  </si>
  <si>
    <t>SM-H1MF9</t>
  </si>
  <si>
    <t>broadinstitute.org:bsp.prod.sample:H1MF9</t>
  </si>
  <si>
    <t>SM-BUUO</t>
  </si>
  <si>
    <t>SM-BM9D</t>
  </si>
  <si>
    <t>SK-16WD</t>
  </si>
  <si>
    <t>PT-71AE</t>
  </si>
  <si>
    <t>broad.mit.edu:bsp.prod.participant:71AE</t>
  </si>
  <si>
    <t>CP EFM-1908012007 002</t>
  </si>
  <si>
    <t>Breast Cancer</t>
  </si>
  <si>
    <t>Carcinoma</t>
  </si>
  <si>
    <t>Pleural Cavity</t>
  </si>
  <si>
    <t>A07</t>
  </si>
  <si>
    <t>CCLE_7</t>
  </si>
  <si>
    <t>SM-H1MFA</t>
  </si>
  <si>
    <t>broadinstitute.org:bsp.prod.sample:H1MFA</t>
  </si>
  <si>
    <t>SM-1QGN8</t>
  </si>
  <si>
    <t>SM-1NZE5</t>
  </si>
  <si>
    <t>SK-1KR5</t>
  </si>
  <si>
    <t>PT-AYQO</t>
  </si>
  <si>
    <t>broad.mit.edu:bsp.prod.participant:AYQO</t>
  </si>
  <si>
    <t>JJN3 p9M 082710</t>
  </si>
  <si>
    <t>Leukemia, Plasma Cell</t>
  </si>
  <si>
    <t>SM-H1MFB</t>
  </si>
  <si>
    <t>broadinstitute.org:bsp.prod.sample:H1MFB</t>
  </si>
  <si>
    <t>SM-CALB</t>
  </si>
  <si>
    <t>SM-BUNA</t>
  </si>
  <si>
    <t>SK-16Y9</t>
  </si>
  <si>
    <t>PT-76PB</t>
  </si>
  <si>
    <t>broad.mit.edu:bsp.prod.participant:76PB</t>
  </si>
  <si>
    <t>A08</t>
  </si>
  <si>
    <t>CCLE_8</t>
  </si>
  <si>
    <t>CP COLO-679 p4 11232007 002</t>
  </si>
  <si>
    <t>Soft tissue</t>
  </si>
  <si>
    <t>SM-H1MFC</t>
  </si>
  <si>
    <t>broadinstitute.org:bsp.prod.sample:H1MFC</t>
  </si>
  <si>
    <t>SM-VF8I</t>
  </si>
  <si>
    <t>SM-FSMY</t>
  </si>
  <si>
    <t>SK-18E4</t>
  </si>
  <si>
    <t>PT-8VLO</t>
  </si>
  <si>
    <t>broad.mit.edu:bsp.prod.participant:8VLO</t>
  </si>
  <si>
    <t>A09</t>
  </si>
  <si>
    <t>4049604 002</t>
  </si>
  <si>
    <t>Black</t>
  </si>
  <si>
    <t>SM-H1MFD</t>
  </si>
  <si>
    <t>broadinstitute.org:bsp.prod.sample:H1MFD</t>
  </si>
  <si>
    <t>SM-16M92</t>
  </si>
  <si>
    <t>SM-13IFY</t>
  </si>
  <si>
    <t>PT-F7TJ</t>
  </si>
  <si>
    <t>broadinstitute.org:bsp.prod.participant:F7TJ</t>
  </si>
  <si>
    <t>CCLE_9</t>
  </si>
  <si>
    <t>A10</t>
  </si>
  <si>
    <t>RCB0778</t>
  </si>
  <si>
    <t>SM-H1MFE</t>
  </si>
  <si>
    <t>broadinstitute.org:bsp.prod.sample:H1MFE</t>
  </si>
  <si>
    <t>SM-SDW3</t>
  </si>
  <si>
    <t>SM-P4SX</t>
  </si>
  <si>
    <t>PT-AYU3</t>
  </si>
  <si>
    <t>broad.mit.edu:bsp.prod.participant:AYU3</t>
  </si>
  <si>
    <t>A11</t>
  </si>
  <si>
    <t>ACC 279</t>
  </si>
  <si>
    <t>Thyroid Cancer</t>
  </si>
  <si>
    <t>Thyroid Carcinoma, papillary</t>
  </si>
  <si>
    <t>SM-H1MFF</t>
  </si>
  <si>
    <t>broadinstitute.org:bsp.prod.sample:H1MFF</t>
  </si>
  <si>
    <t>SM-S94R</t>
  </si>
  <si>
    <t>CCLE_10</t>
  </si>
  <si>
    <t>SM-P4VF</t>
  </si>
  <si>
    <t>PT-AYQ7</t>
  </si>
  <si>
    <t>broad.mit.edu:bsp.prod.participant:AYQ7</t>
  </si>
  <si>
    <t>A12</t>
  </si>
  <si>
    <t>ACC 589</t>
  </si>
  <si>
    <t>Yes</t>
  </si>
  <si>
    <t>Grade III</t>
  </si>
  <si>
    <t>Carcinoma, Ductal</t>
  </si>
  <si>
    <t>SM-H1MFG</t>
  </si>
  <si>
    <t>broadinstitute.org:bsp.prod.sample:H1MFG</t>
  </si>
  <si>
    <t>SM-BK5O</t>
  </si>
  <si>
    <t>SM-BJ9N</t>
  </si>
  <si>
    <t>SK-16W1</t>
  </si>
  <si>
    <t>PT-6ZZG</t>
  </si>
  <si>
    <t>broad.mit.edu:bsp.prod.participant:6ZZG</t>
  </si>
  <si>
    <t>B01</t>
  </si>
  <si>
    <t>CCLE_11</t>
  </si>
  <si>
    <t>CP MCASp4050407_001</t>
  </si>
  <si>
    <t>Ovarian Cancer</t>
  </si>
  <si>
    <t>Cystadenocarcinoma, Mucinous</t>
  </si>
  <si>
    <t>Ovary</t>
  </si>
  <si>
    <t>SM-H1MFH</t>
  </si>
  <si>
    <t>broadinstitute.org:bsp.prod.sample:H1MFH</t>
  </si>
  <si>
    <t>SM-P9XY</t>
  </si>
  <si>
    <t>SM-OV2F</t>
  </si>
  <si>
    <t>SK-1CVD</t>
  </si>
  <si>
    <t>Novartis-GNF</t>
  </si>
  <si>
    <t>PT-AUSZ</t>
  </si>
  <si>
    <t>broad.mit.edu:bsp.prod.participant:AUSZ</t>
  </si>
  <si>
    <t>B02</t>
  </si>
  <si>
    <t>CP NB-1 p+5 11072008</t>
  </si>
  <si>
    <t>Male</t>
  </si>
  <si>
    <t>Neuroblastoma</t>
  </si>
  <si>
    <t>SM-H1MFI</t>
  </si>
  <si>
    <t>broadinstitute.org:bsp.prod.sample:H1MFI</t>
  </si>
  <si>
    <t>SM-OYYW</t>
  </si>
  <si>
    <t>CCLE_12</t>
  </si>
  <si>
    <t>SM-OV24</t>
  </si>
  <si>
    <t>PT-AUSX</t>
  </si>
  <si>
    <t>broad.mit.edu:bsp.prod.participant:AUSX</t>
  </si>
  <si>
    <t>B03</t>
  </si>
  <si>
    <t>CP Hs 343.T p5 10232008</t>
  </si>
  <si>
    <t>Adenocarcinoma</t>
  </si>
  <si>
    <t>Breast</t>
  </si>
  <si>
    <t>SM-H1MFJ</t>
  </si>
  <si>
    <t>broadinstitute.org:bsp.prod.sample:H1MFJ</t>
  </si>
  <si>
    <t>SM-NZQP</t>
  </si>
  <si>
    <t>SM-NYE2</t>
  </si>
  <si>
    <t>SK-1CBC</t>
  </si>
  <si>
    <t>PT-8STV</t>
  </si>
  <si>
    <t>broad.mit.edu:bsp.prod.participant:8STV</t>
  </si>
  <si>
    <t>B04</t>
  </si>
  <si>
    <t>CP HUNS1 p3 11072008</t>
  </si>
  <si>
    <t>Multiple Myeloma</t>
  </si>
  <si>
    <t>CCLE_13</t>
  </si>
  <si>
    <t>CCLE_14</t>
  </si>
  <si>
    <t>CCLE_15</t>
  </si>
  <si>
    <t>CCLE_16</t>
  </si>
  <si>
    <t>***Normalized to GAPDH in REF Sample</t>
  </si>
  <si>
    <t>MDM4_FL / (MDM4_S + MDM4_FL)</t>
  </si>
  <si>
    <t>Var(FL/(FL+S))</t>
  </si>
  <si>
    <t>Received Feb 15, 2018</t>
  </si>
  <si>
    <t>Stored: -80ºC</t>
  </si>
  <si>
    <t>Volume: (µL)</t>
  </si>
  <si>
    <t>Conc (ng/µL)</t>
  </si>
  <si>
    <t>Scanned barcode</t>
  </si>
  <si>
    <t>batch</t>
  </si>
  <si>
    <t>Component</t>
  </si>
  <si>
    <t>Vol (µL) for single prep</t>
  </si>
  <si>
    <t>Vol (µL) for double prep</t>
  </si>
  <si>
    <t>1-4_MR</t>
  </si>
  <si>
    <t>5x iScript Mix</t>
  </si>
  <si>
    <t>REF 1-4</t>
  </si>
  <si>
    <t>NA</t>
  </si>
  <si>
    <t>REF 5-16</t>
  </si>
  <si>
    <t>iScript RT</t>
  </si>
  <si>
    <t>Water</t>
  </si>
  <si>
    <t>1µg RNA (2 for double)</t>
  </si>
  <si>
    <t>5-8_MR</t>
  </si>
  <si>
    <t>total</t>
  </si>
  <si>
    <t>Do these</t>
  </si>
  <si>
    <t>9-12_MA</t>
  </si>
  <si>
    <t>13-18_MA</t>
  </si>
  <si>
    <t>6b F1 R1</t>
  </si>
  <si>
    <t>6b F1 R2</t>
  </si>
  <si>
    <t>6b F2 R1</t>
  </si>
  <si>
    <t>6b F2 R2</t>
  </si>
  <si>
    <t>i5-6 F1 R1</t>
  </si>
  <si>
    <t>i5-6 F1 R2</t>
  </si>
  <si>
    <t>sgNeg</t>
  </si>
  <si>
    <t>sg705</t>
  </si>
  <si>
    <t>Mix preparation:</t>
  </si>
  <si>
    <t>Sample Criteria</t>
  </si>
  <si>
    <t>Forward primer</t>
  </si>
  <si>
    <t>High quality RNA</t>
  </si>
  <si>
    <t>High quantity (500-750ng/µL)</t>
  </si>
  <si>
    <t>Re-quant to ensure curve/quantity</t>
  </si>
  <si>
    <t>Reverse Primer</t>
  </si>
  <si>
    <t>Short name</t>
  </si>
  <si>
    <t>6b MDM4-S</t>
  </si>
  <si>
    <t>MDM4 5-6b-7 F1</t>
  </si>
  <si>
    <t>MDM4 exon 7 R1</t>
  </si>
  <si>
    <t>Non targeting control infection</t>
  </si>
  <si>
    <t>MDM4 exon 7 R2</t>
  </si>
  <si>
    <t>x5</t>
  </si>
  <si>
    <t>cDNA Prep</t>
  </si>
  <si>
    <t>5 1x reactions</t>
  </si>
  <si>
    <t>1 ug RNA per reaction</t>
  </si>
  <si>
    <t>MDM4 5-6b-7 F2</t>
  </si>
  <si>
    <t>Pool after thermocycling</t>
  </si>
  <si>
    <t>Intron retention</t>
  </si>
  <si>
    <t>Intron i[5-6]-6-7 F1</t>
  </si>
  <si>
    <t>Bartel et al MDM4-S</t>
  </si>
  <si>
    <t>Bartel MDM4-S qPCR F</t>
  </si>
  <si>
    <t>Bartel MDM4-S qPCR R</t>
  </si>
  <si>
    <t>Bartel MDM4-S F/R</t>
  </si>
  <si>
    <t>18rxns/template</t>
  </si>
  <si>
    <t>Make 25rxns worth</t>
  </si>
  <si>
    <t>Resuspend Primers</t>
  </si>
  <si>
    <t>--&gt; 100µM</t>
  </si>
  <si>
    <t>per rxn</t>
  </si>
  <si>
    <t>25 rxns</t>
  </si>
  <si>
    <t>Take 10µL of each FP/RP, mix with 80µL H2O</t>
  </si>
  <si>
    <t>Yield: 100µL of 10µM Primer Set</t>
  </si>
  <si>
    <t>cDNA</t>
  </si>
  <si>
    <t>Spike in 1µL of primer set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</si>
</sst>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16">
    <font>
      <sz val="10.0"/>
      <color rgb="FF000000"/>
      <name val="Arial"/>
    </font>
    <font>
      <b/>
      <i/>
    </font>
    <font>
      <sz val="11.0"/>
      <color rgb="FF000000"/>
      <name val="Calibri"/>
    </font>
    <font>
      <b/>
    </font>
    <font/>
    <font>
      <name val="Arial"/>
    </font>
    <font>
      <i/>
    </font>
    <font>
      <b/>
      <sz val="11.0"/>
      <color rgb="FF000000"/>
      <name val="Calibri"/>
    </font>
    <font>
      <i/>
      <sz val="11.0"/>
      <color rgb="FF000000"/>
      <name val="Calibri"/>
    </font>
    <font>
      <u/>
    </font>
    <font>
      <sz val="12.0"/>
      <color rgb="FF000000"/>
      <name val="Calibri"/>
    </font>
    <font>
      <b/>
      <color rgb="FF000000"/>
      <name val="Arial"/>
    </font>
    <font>
      <b/>
      <name val="Arial"/>
    </font>
    <font>
      <i/>
      <u/>
    </font>
    <font>
      <sz val="11.0"/>
      <color rgb="FF000000"/>
      <name val="Arial"/>
    </font>
    <font>
      <color rgb="FF222222"/>
      <name val="Arial"/>
    </font>
  </fonts>
  <fills count="33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C5D9F1"/>
        <bgColor rgb="FFC5D9F1"/>
      </patternFill>
    </fill>
    <fill>
      <patternFill patternType="solid">
        <fgColor rgb="FFEAD1DC"/>
        <bgColor rgb="FFEAD1DC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D8E4BC"/>
        <bgColor rgb="FFD8E4BC"/>
      </patternFill>
    </fill>
    <fill>
      <patternFill patternType="solid">
        <fgColor rgb="FFFCD5B4"/>
        <bgColor rgb="FFFCD5B4"/>
      </patternFill>
    </fill>
    <fill>
      <patternFill patternType="solid">
        <fgColor rgb="FFC9DAF8"/>
        <bgColor rgb="FFC9DAF8"/>
      </patternFill>
    </fill>
    <fill>
      <patternFill patternType="solid">
        <fgColor rgb="FFF9A2A5"/>
        <bgColor rgb="FFF9A2A5"/>
      </patternFill>
    </fill>
    <fill>
      <patternFill patternType="solid">
        <fgColor rgb="FFF8696B"/>
        <bgColor rgb="FFF8696B"/>
      </patternFill>
    </fill>
    <fill>
      <patternFill patternType="solid">
        <fgColor rgb="FFF99FA1"/>
        <bgColor rgb="FFF99FA1"/>
      </patternFill>
    </fill>
    <fill>
      <patternFill patternType="solid">
        <fgColor rgb="FF6A95CC"/>
        <bgColor rgb="FF6A95CC"/>
      </patternFill>
    </fill>
    <fill>
      <patternFill patternType="solid">
        <fgColor rgb="FFEA9999"/>
        <bgColor rgb="FFEA9999"/>
      </patternFill>
    </fill>
    <fill>
      <patternFill patternType="solid">
        <fgColor rgb="FF608EC8"/>
        <bgColor rgb="FF608EC8"/>
      </patternFill>
    </fill>
    <fill>
      <patternFill patternType="solid">
        <fgColor rgb="FF6491CA"/>
        <bgColor rgb="FF6491CA"/>
      </patternFill>
    </fill>
    <fill>
      <patternFill patternType="solid">
        <fgColor rgb="FFFAB2B5"/>
        <bgColor rgb="FFFAB2B5"/>
      </patternFill>
    </fill>
    <fill>
      <patternFill patternType="solid">
        <fgColor rgb="FFF86F71"/>
        <bgColor rgb="FFF86F71"/>
      </patternFill>
    </fill>
    <fill>
      <patternFill patternType="solid">
        <fgColor rgb="FFF9A7AA"/>
        <bgColor rgb="FFF9A7AA"/>
      </patternFill>
    </fill>
    <fill>
      <patternFill patternType="solid">
        <fgColor rgb="FF5B8BC7"/>
        <bgColor rgb="FF5B8BC7"/>
      </patternFill>
    </fill>
    <fill>
      <patternFill patternType="solid">
        <fgColor rgb="FFF9989A"/>
        <bgColor rgb="FFF9989A"/>
      </patternFill>
    </fill>
    <fill>
      <patternFill patternType="solid">
        <fgColor rgb="FFF9AAAC"/>
        <bgColor rgb="FFF9AAAC"/>
      </patternFill>
    </fill>
    <fill>
      <patternFill patternType="solid">
        <fgColor rgb="FF7FA5D4"/>
        <bgColor rgb="FF7FA5D4"/>
      </patternFill>
    </fill>
    <fill>
      <patternFill patternType="solid">
        <fgColor rgb="FF779ED0"/>
        <bgColor rgb="FF779ED0"/>
      </patternFill>
    </fill>
    <fill>
      <patternFill patternType="solid">
        <fgColor rgb="FF729BCF"/>
        <bgColor rgb="FF729BCF"/>
      </patternFill>
    </fill>
    <fill>
      <patternFill patternType="solid">
        <fgColor rgb="FF739CCF"/>
        <bgColor rgb="FF739CCF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</fills>
  <borders count="9">
    <border/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right/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/>
    </border>
  </borders>
  <cellStyleXfs count="1">
    <xf borderId="0" fillId="0" fontId="0" numFmtId="0" applyAlignment="1" applyFont="1"/>
  </cellStyleXfs>
  <cellXfs count="1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vertical="bottom"/>
    </xf>
    <xf borderId="0" fillId="0" fontId="6" numFmtId="0" xfId="0" applyAlignment="1" applyFont="1">
      <alignment readingOrder="0"/>
    </xf>
    <xf borderId="0" fillId="0" fontId="7" numFmtId="0" xfId="0" applyAlignment="1" applyFont="1">
      <alignment horizontal="center" readingOrder="0" vertical="bottom"/>
    </xf>
    <xf borderId="1" fillId="0" fontId="5" numFmtId="0" xfId="0" applyAlignment="1" applyBorder="1" applyFont="1">
      <alignment vertical="bottom"/>
    </xf>
    <xf borderId="0" fillId="2" fontId="7" numFmtId="0" xfId="0" applyAlignment="1" applyFill="1" applyFont="1">
      <alignment horizontal="center" readingOrder="0" vertical="bottom"/>
    </xf>
    <xf borderId="2" fillId="3" fontId="8" numFmtId="0" xfId="0" applyAlignment="1" applyBorder="1" applyFill="1" applyFont="1">
      <alignment horizontal="center" readingOrder="0" vertical="bottom"/>
    </xf>
    <xf borderId="0" fillId="0" fontId="9" numFmtId="0" xfId="0" applyAlignment="1" applyFont="1">
      <alignment horizontal="left" readingOrder="0"/>
    </xf>
    <xf borderId="3" fillId="0" fontId="5" numFmtId="0" xfId="0" applyAlignment="1" applyBorder="1" applyFont="1">
      <alignment vertical="bottom"/>
    </xf>
    <xf borderId="1" fillId="4" fontId="5" numFmtId="0" xfId="0" applyAlignment="1" applyBorder="1" applyFill="1" applyFont="1">
      <alignment vertical="bottom"/>
    </xf>
    <xf borderId="0" fillId="0" fontId="1" numFmtId="0" xfId="0" applyAlignment="1" applyFont="1">
      <alignment horizontal="left" readingOrder="0"/>
    </xf>
    <xf borderId="3" fillId="4" fontId="2" numFmtId="0" xfId="0" applyAlignment="1" applyBorder="1" applyFont="1">
      <alignment horizontal="center" readingOrder="0" vertical="bottom"/>
    </xf>
    <xf borderId="0" fillId="0" fontId="4" numFmtId="164" xfId="0" applyAlignment="1" applyFont="1" applyNumberFormat="1">
      <alignment horizontal="left"/>
    </xf>
    <xf borderId="3" fillId="5" fontId="7" numFmtId="0" xfId="0" applyAlignment="1" applyBorder="1" applyFill="1" applyFont="1">
      <alignment horizontal="center" readingOrder="0" vertical="center"/>
    </xf>
    <xf borderId="2" fillId="4" fontId="2" numFmtId="0" xfId="0" applyAlignment="1" applyBorder="1" applyFont="1">
      <alignment vertical="bottom"/>
    </xf>
    <xf borderId="4" fillId="5" fontId="5" numFmtId="0" xfId="0" applyAlignment="1" applyBorder="1" applyFont="1">
      <alignment vertical="bottom"/>
    </xf>
    <xf borderId="4" fillId="5" fontId="2" numFmtId="0" xfId="0" applyAlignment="1" applyBorder="1" applyFont="1">
      <alignment vertical="bottom"/>
    </xf>
    <xf borderId="4" fillId="5" fontId="2" numFmtId="0" xfId="0" applyAlignment="1" applyBorder="1" applyFont="1">
      <alignment readingOrder="0" vertical="bottom"/>
    </xf>
    <xf borderId="4" fillId="0" fontId="4" numFmtId="0" xfId="0" applyBorder="1" applyFont="1"/>
    <xf borderId="3" fillId="0" fontId="4" numFmtId="0" xfId="0" applyBorder="1" applyFont="1"/>
    <xf borderId="0" fillId="0" fontId="4" numFmtId="0" xfId="0" applyAlignment="1" applyFont="1">
      <alignment horizontal="left"/>
    </xf>
    <xf borderId="0" fillId="0" fontId="2" numFmtId="0" xfId="0" applyAlignment="1" applyFont="1">
      <alignment horizontal="right" readingOrder="0" shrinkToFit="0" vertical="bottom" wrapText="0"/>
    </xf>
    <xf borderId="3" fillId="6" fontId="7" numFmtId="0" xfId="0" applyAlignment="1" applyBorder="1" applyFill="1" applyFont="1">
      <alignment horizontal="center" readingOrder="0" shrinkToFit="0" vertical="center" wrapText="1"/>
    </xf>
    <xf borderId="4" fillId="7" fontId="5" numFmtId="0" xfId="0" applyAlignment="1" applyBorder="1" applyFill="1" applyFont="1">
      <alignment vertical="bottom"/>
    </xf>
    <xf borderId="4" fillId="6" fontId="2" numFmtId="0" xfId="0" applyAlignment="1" applyBorder="1" applyFont="1">
      <alignment vertical="bottom"/>
    </xf>
    <xf borderId="4" fillId="6" fontId="2" numFmtId="0" xfId="0" applyAlignment="1" applyBorder="1" applyFont="1">
      <alignment readingOrder="0" vertical="bottom"/>
    </xf>
    <xf borderId="3" fillId="8" fontId="7" numFmtId="0" xfId="0" applyAlignment="1" applyBorder="1" applyFill="1" applyFont="1">
      <alignment horizontal="center" readingOrder="0" vertical="center"/>
    </xf>
    <xf borderId="4" fillId="9" fontId="5" numFmtId="0" xfId="0" applyAlignment="1" applyBorder="1" applyFill="1" applyFont="1">
      <alignment vertical="bottom"/>
    </xf>
    <xf borderId="4" fillId="9" fontId="2" numFmtId="0" xfId="0" applyAlignment="1" applyBorder="1" applyFont="1">
      <alignment vertical="bottom"/>
    </xf>
    <xf borderId="4" fillId="9" fontId="2" numFmtId="0" xfId="0" applyAlignment="1" applyBorder="1" applyFont="1">
      <alignment readingOrder="0" vertical="bottom"/>
    </xf>
    <xf borderId="3" fillId="10" fontId="7" numFmtId="0" xfId="0" applyAlignment="1" applyBorder="1" applyFill="1" applyFont="1">
      <alignment horizontal="center" vertical="center"/>
    </xf>
    <xf borderId="4" fillId="10" fontId="5" numFmtId="0" xfId="0" applyAlignment="1" applyBorder="1" applyFont="1">
      <alignment vertical="bottom"/>
    </xf>
    <xf borderId="4" fillId="10" fontId="2" numFmtId="0" xfId="0" applyAlignment="1" applyBorder="1" applyFont="1">
      <alignment vertical="bottom"/>
    </xf>
    <xf borderId="4" fillId="10" fontId="2" numFmtId="0" xfId="0" applyAlignment="1" applyBorder="1" applyFont="1">
      <alignment readingOrder="0" vertical="bottom"/>
    </xf>
    <xf borderId="4" fillId="0" fontId="2" numFmtId="0" xfId="0" applyAlignment="1" applyBorder="1" applyFont="1">
      <alignment shrinkToFit="0" vertical="bottom" wrapText="0"/>
    </xf>
    <xf borderId="0" fillId="0" fontId="5" numFmtId="0" xfId="0" applyAlignment="1" applyFont="1">
      <alignment horizontal="center" readingOrder="0" shrinkToFit="0" vertical="center" wrapText="0"/>
    </xf>
    <xf borderId="0" fillId="0" fontId="4" numFmtId="0" xfId="0" applyFont="1"/>
    <xf borderId="0" fillId="0" fontId="2" numFmtId="0" xfId="0" applyAlignment="1" applyFont="1">
      <alignment vertical="bottom"/>
    </xf>
    <xf borderId="5" fillId="0" fontId="2" numFmtId="0" xfId="0" applyAlignment="1" applyBorder="1" applyFont="1">
      <alignment readingOrder="0" shrinkToFit="0" vertical="bottom" wrapText="0"/>
    </xf>
    <xf borderId="5" fillId="0" fontId="5" numFmtId="0" xfId="0" applyAlignment="1" applyBorder="1" applyFont="1">
      <alignment vertical="bottom"/>
    </xf>
    <xf borderId="5" fillId="0" fontId="5" numFmtId="0" xfId="0" applyAlignment="1" applyBorder="1" applyFont="1">
      <alignment shrinkToFit="0" vertical="bottom" wrapText="0"/>
    </xf>
    <xf borderId="5" fillId="0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0" fillId="0" fontId="2" numFmtId="0" xfId="0" applyAlignment="1" applyFont="1">
      <alignment vertical="bottom"/>
    </xf>
    <xf borderId="2" fillId="11" fontId="2" numFmtId="0" xfId="0" applyAlignment="1" applyBorder="1" applyFill="1" applyFont="1">
      <alignment readingOrder="0" vertical="bottom"/>
    </xf>
    <xf borderId="2" fillId="0" fontId="4" numFmtId="0" xfId="0" applyBorder="1" applyFont="1"/>
    <xf borderId="2" fillId="0" fontId="5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2" fillId="9" fontId="2" numFmtId="0" xfId="0" applyAlignment="1" applyBorder="1" applyFont="1">
      <alignment vertical="bottom"/>
    </xf>
    <xf borderId="0" fillId="5" fontId="2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4" numFmtId="0" xfId="0" applyAlignment="1" applyFont="1">
      <alignment readingOrder="0"/>
    </xf>
    <xf borderId="0" fillId="0" fontId="6" numFmtId="0" xfId="0" applyAlignment="1" applyFont="1">
      <alignment horizontal="center" readingOrder="0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readingOrder="0"/>
    </xf>
    <xf borderId="5" fillId="0" fontId="2" numFmtId="0" xfId="0" applyAlignment="1" applyBorder="1" applyFont="1">
      <alignment shrinkToFit="0" vertical="bottom" wrapText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6" fontId="2" numFmtId="0" xfId="0" applyAlignment="1" applyFont="1">
      <alignment vertical="bottom"/>
    </xf>
    <xf borderId="0" fillId="12" fontId="10" numFmtId="0" xfId="0" applyAlignment="1" applyFill="1" applyFont="1">
      <alignment horizontal="right" readingOrder="0" shrinkToFit="0" vertical="bottom" wrapText="0"/>
    </xf>
    <xf borderId="2" fillId="0" fontId="2" numFmtId="0" xfId="0" applyAlignment="1" applyBorder="1" applyFont="1">
      <alignment horizontal="right" vertical="bottom"/>
    </xf>
    <xf borderId="2" fillId="0" fontId="2" numFmtId="0" xfId="0" applyAlignment="1" applyBorder="1" applyFont="1">
      <alignment horizontal="right" vertical="bottom"/>
    </xf>
    <xf borderId="0" fillId="13" fontId="10" numFmtId="0" xfId="0" applyAlignment="1" applyFill="1" applyFont="1">
      <alignment horizontal="right" readingOrder="0" shrinkToFit="0" vertical="bottom" wrapText="0"/>
    </xf>
    <xf borderId="0" fillId="14" fontId="10" numFmtId="0" xfId="0" applyAlignment="1" applyFill="1" applyFont="1">
      <alignment horizontal="right" readingOrder="0" shrinkToFit="0" vertical="bottom" wrapText="0"/>
    </xf>
    <xf borderId="0" fillId="8" fontId="2" numFmtId="0" xfId="0" applyAlignment="1" applyFont="1">
      <alignment vertical="bottom"/>
    </xf>
    <xf borderId="0" fillId="15" fontId="10" numFmtId="0" xfId="0" applyAlignment="1" applyFill="1" applyFont="1">
      <alignment horizontal="right" readingOrder="0" shrinkToFit="0" vertical="bottom" wrapText="0"/>
    </xf>
    <xf borderId="0" fillId="16" fontId="2" numFmtId="0" xfId="0" applyAlignment="1" applyFill="1" applyFont="1">
      <alignment vertical="bottom"/>
    </xf>
    <xf borderId="2" fillId="6" fontId="2" numFmtId="0" xfId="0" applyAlignment="1" applyBorder="1" applyFont="1">
      <alignment vertical="bottom"/>
    </xf>
    <xf borderId="0" fillId="17" fontId="10" numFmtId="0" xfId="0" applyAlignment="1" applyFill="1" applyFont="1">
      <alignment horizontal="right" readingOrder="0" shrinkToFit="0" vertical="bottom" wrapText="0"/>
    </xf>
    <xf borderId="2" fillId="10" fontId="2" numFmtId="0" xfId="0" applyAlignment="1" applyBorder="1" applyFont="1">
      <alignment vertical="bottom"/>
    </xf>
    <xf borderId="2" fillId="0" fontId="5" numFmtId="0" xfId="0" applyAlignment="1" applyBorder="1" applyFont="1">
      <alignment vertical="bottom"/>
    </xf>
    <xf borderId="0" fillId="18" fontId="10" numFmtId="0" xfId="0" applyAlignment="1" applyFill="1" applyFont="1">
      <alignment horizontal="right" readingOrder="0" shrinkToFit="0" vertical="bottom" wrapText="0"/>
    </xf>
    <xf borderId="0" fillId="19" fontId="10" numFmtId="0" xfId="0" applyAlignment="1" applyFill="1" applyFont="1">
      <alignment horizontal="right" readingOrder="0" shrinkToFit="0" vertical="bottom" wrapText="0"/>
    </xf>
    <xf borderId="0" fillId="10" fontId="2" numFmtId="0" xfId="0" applyAlignment="1" applyFont="1">
      <alignment vertical="bottom"/>
    </xf>
    <xf borderId="0" fillId="20" fontId="10" numFmtId="0" xfId="0" applyAlignment="1" applyFill="1" applyFont="1">
      <alignment horizontal="right" readingOrder="0" shrinkToFit="0" vertical="bottom" wrapText="0"/>
    </xf>
    <xf borderId="5" fillId="0" fontId="2" numFmtId="0" xfId="0" applyAlignment="1" applyBorder="1" applyFont="1">
      <alignment shrinkToFit="0" vertical="bottom" wrapText="0"/>
    </xf>
    <xf borderId="0" fillId="21" fontId="10" numFmtId="0" xfId="0" applyAlignment="1" applyFill="1" applyFont="1">
      <alignment horizontal="right" readingOrder="0" shrinkToFit="0" vertical="bottom" wrapText="0"/>
    </xf>
    <xf borderId="2" fillId="0" fontId="2" numFmtId="0" xfId="0" applyAlignment="1" applyBorder="1" applyFont="1">
      <alignment vertical="bottom"/>
    </xf>
    <xf borderId="0" fillId="22" fontId="10" numFmtId="0" xfId="0" applyAlignment="1" applyFill="1" applyFont="1">
      <alignment horizontal="right" readingOrder="0" shrinkToFit="0" vertical="bottom" wrapText="0"/>
    </xf>
    <xf borderId="0" fillId="23" fontId="10" numFmtId="0" xfId="0" applyAlignment="1" applyFill="1" applyFont="1">
      <alignment horizontal="right" readingOrder="0" shrinkToFit="0" vertical="bottom" wrapText="0"/>
    </xf>
    <xf borderId="0" fillId="24" fontId="10" numFmtId="0" xfId="0" applyAlignment="1" applyFill="1" applyFont="1">
      <alignment horizontal="right" readingOrder="0" shrinkToFit="0" vertical="bottom" wrapText="0"/>
    </xf>
    <xf borderId="0" fillId="25" fontId="10" numFmtId="0" xfId="0" applyAlignment="1" applyFill="1" applyFont="1">
      <alignment horizontal="right" readingOrder="0" shrinkToFit="0" vertical="bottom" wrapText="0"/>
    </xf>
    <xf borderId="0" fillId="26" fontId="10" numFmtId="0" xfId="0" applyAlignment="1" applyFill="1" applyFont="1">
      <alignment horizontal="right" readingOrder="0" shrinkToFit="0" vertical="bottom" wrapText="0"/>
    </xf>
    <xf borderId="0" fillId="27" fontId="10" numFmtId="0" xfId="0" applyAlignment="1" applyFill="1" applyFont="1">
      <alignment horizontal="right" readingOrder="0" shrinkToFit="0" vertical="bottom" wrapText="0"/>
    </xf>
    <xf borderId="0" fillId="28" fontId="10" numFmtId="0" xfId="0" applyAlignment="1" applyFill="1" applyFont="1">
      <alignment horizontal="right" readingOrder="0" shrinkToFit="0" vertical="bottom" wrapText="0"/>
    </xf>
    <xf borderId="0" fillId="0" fontId="4" numFmtId="0" xfId="0" applyAlignment="1" applyFont="1">
      <alignment horizontal="center" vertical="center"/>
    </xf>
    <xf borderId="0" fillId="0" fontId="3" numFmtId="0" xfId="0" applyFont="1"/>
    <xf borderId="0" fillId="3" fontId="3" numFmtId="0" xfId="0" applyAlignment="1" applyFont="1">
      <alignment readingOrder="0"/>
    </xf>
    <xf borderId="0" fillId="29" fontId="11" numFmtId="0" xfId="0" applyAlignment="1" applyFill="1" applyFont="1">
      <alignment horizontal="left" readingOrder="0" shrinkToFit="0" wrapText="1"/>
    </xf>
    <xf borderId="0" fillId="3" fontId="4" numFmtId="0" xfId="0" applyAlignment="1" applyFont="1">
      <alignment readingOrder="0"/>
    </xf>
    <xf borderId="0" fillId="0" fontId="3" numFmtId="0" xfId="0" applyAlignment="1" applyFont="1">
      <alignment shrinkToFit="0" wrapText="1"/>
    </xf>
    <xf borderId="0" fillId="30" fontId="12" numFmtId="0" xfId="0" applyAlignment="1" applyFill="1" applyFont="1">
      <alignment vertical="bottom"/>
    </xf>
    <xf borderId="0" fillId="30" fontId="12" numFmtId="0" xfId="0" applyAlignment="1" applyFont="1">
      <alignment readingOrder="0" vertical="bottom"/>
    </xf>
    <xf borderId="0" fillId="30" fontId="3" numFmtId="0" xfId="0" applyAlignment="1" applyFont="1">
      <alignment readingOrder="0"/>
    </xf>
    <xf borderId="0" fillId="30" fontId="13" numFmtId="0" xfId="0" applyAlignment="1" applyFont="1">
      <alignment readingOrder="0"/>
    </xf>
    <xf borderId="0" fillId="3" fontId="5" numFmtId="0" xfId="0" applyAlignment="1" applyFont="1">
      <alignment vertical="bottom"/>
    </xf>
    <xf borderId="0" fillId="29" fontId="3" numFmtId="0" xfId="0" applyAlignment="1" applyFont="1">
      <alignment readingOrder="0"/>
    </xf>
    <xf borderId="0" fillId="8" fontId="4" numFmtId="0" xfId="0" applyAlignment="1" applyFont="1">
      <alignment readingOrder="0"/>
    </xf>
    <xf borderId="0" fillId="31" fontId="4" numFmtId="0" xfId="0" applyAlignment="1" applyFill="1" applyFont="1">
      <alignment readingOrder="0"/>
    </xf>
    <xf borderId="0" fillId="0" fontId="4" numFmtId="0" xfId="0" applyAlignment="1" applyFont="1">
      <alignment horizontal="center"/>
    </xf>
    <xf borderId="0" fillId="8" fontId="4" numFmtId="0" xfId="0" applyFont="1"/>
    <xf borderId="0" fillId="31" fontId="4" numFmtId="0" xfId="0" applyFont="1"/>
    <xf borderId="0" fillId="32" fontId="6" numFmtId="0" xfId="0" applyAlignment="1" applyFill="1" applyFont="1">
      <alignment readingOrder="0"/>
    </xf>
    <xf borderId="0" fillId="32" fontId="4" numFmtId="0" xfId="0" applyAlignment="1" applyFont="1">
      <alignment readingOrder="0"/>
    </xf>
    <xf borderId="0" fillId="3" fontId="5" numFmtId="0" xfId="0" applyAlignment="1" applyFont="1">
      <alignment vertical="bottom"/>
    </xf>
    <xf borderId="0" fillId="0" fontId="10" numFmtId="0" xfId="0" applyAlignment="1" applyFont="1">
      <alignment readingOrder="0" shrinkToFit="0" vertical="bottom" wrapText="0"/>
    </xf>
    <xf borderId="0" fillId="0" fontId="10" numFmtId="0" xfId="0" applyAlignment="1" applyFont="1">
      <alignment horizontal="right" readingOrder="0" shrinkToFit="0" vertical="bottom" wrapText="0"/>
    </xf>
    <xf borderId="3" fillId="4" fontId="2" numFmtId="0" xfId="0" applyAlignment="1" applyBorder="1" applyFont="1">
      <alignment horizontal="center" vertical="bottom"/>
    </xf>
    <xf borderId="2" fillId="30" fontId="8" numFmtId="0" xfId="0" applyAlignment="1" applyBorder="1" applyFont="1">
      <alignment horizontal="center" readingOrder="0" vertical="bottom"/>
    </xf>
    <xf borderId="0" fillId="0" fontId="12" numFmtId="0" xfId="0" applyAlignment="1" applyFont="1">
      <alignment vertical="bottom"/>
    </xf>
    <xf borderId="6" fillId="0" fontId="2" numFmtId="0" xfId="0" applyAlignment="1" applyBorder="1" applyFont="1">
      <alignment vertical="bottom"/>
    </xf>
    <xf borderId="0" fillId="0" fontId="12" numFmtId="0" xfId="0" applyAlignment="1" applyFont="1">
      <alignment vertical="bottom"/>
    </xf>
    <xf borderId="0" fillId="0" fontId="14" numFmtId="0" xfId="0" applyAlignment="1" applyFont="1">
      <alignment vertical="bottom"/>
    </xf>
    <xf borderId="7" fillId="0" fontId="2" numFmtId="0" xfId="0" applyAlignment="1" applyBorder="1" applyFont="1">
      <alignment vertical="bottom"/>
    </xf>
    <xf borderId="8" fillId="0" fontId="2" numFmtId="0" xfId="0" applyAlignment="1" applyBorder="1" applyFont="1">
      <alignment shrinkToFit="0" vertical="bottom" wrapText="0"/>
    </xf>
    <xf borderId="0" fillId="29" fontId="15" numFmtId="0" xfId="0" applyAlignment="1" applyFont="1">
      <alignment vertical="bottom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46524"/>
          <bgColor rgb="FFF4652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FE6DD"/>
          <bgColor rgb="FFFFE6DD"/>
        </patternFill>
      </fill>
      <border/>
    </dxf>
  </dxfs>
  <tableStyles count="1">
    <tableStyle count="3" pivot="0" name="Variance Calculations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MDM4_FL / MDM4_S vs. RNAseq Inclusion ratio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'Results Data Frame'!$C$24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'Results Data Frame'!$B$25:$B$40</c:f>
            </c:numRef>
          </c:xVal>
          <c:yVal>
            <c:numRef>
              <c:f>'Results Data Frame'!$C$25:$C$40</c:f>
            </c:numRef>
          </c:yVal>
        </c:ser>
        <c:ser>
          <c:idx val="1"/>
          <c:order val="1"/>
          <c:tx>
            <c:strRef>
              <c:f>'Results Data Frame'!$D$24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'Results Data Frame'!$B$25:$B$40</c:f>
            </c:numRef>
          </c:xVal>
          <c:yVal>
            <c:numRef>
              <c:f>'Results Data Frame'!$D$25:$D$40</c:f>
            </c:numRef>
          </c:yVal>
        </c:ser>
        <c:ser>
          <c:idx val="2"/>
          <c:order val="2"/>
          <c:tx>
            <c:strRef>
              <c:f>'Results Data Frame'!$E$24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xVal>
            <c:numRef>
              <c:f>'Results Data Frame'!$B$25:$B$40</c:f>
            </c:numRef>
          </c:xVal>
          <c:yVal>
            <c:numRef>
              <c:f>'Results Data Frame'!$E$25:$E$40</c:f>
            </c:numRef>
          </c:yVal>
        </c:ser>
        <c:ser>
          <c:idx val="3"/>
          <c:order val="3"/>
          <c:tx>
            <c:strRef>
              <c:f>'Results Data Frame'!$F$24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xVal>
            <c:numRef>
              <c:f>'Results Data Frame'!$B$25:$B$40</c:f>
            </c:numRef>
          </c:xVal>
          <c:yVal>
            <c:numRef>
              <c:f>'Results Data Frame'!$F$25:$F$40</c:f>
            </c:numRef>
          </c:yVal>
        </c:ser>
        <c:ser>
          <c:idx val="4"/>
          <c:order val="4"/>
          <c:tx>
            <c:strRef>
              <c:f>'Results Data Frame'!$G$24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990099"/>
              </a:solidFill>
              <a:ln cmpd="sng">
                <a:solidFill>
                  <a:srgbClr val="990099"/>
                </a:solidFill>
              </a:ln>
            </c:spPr>
          </c:marker>
          <c:xVal>
            <c:numRef>
              <c:f>'Results Data Frame'!$B$25:$B$40</c:f>
            </c:numRef>
          </c:xVal>
          <c:yVal>
            <c:numRef>
              <c:f>'Results Data Frame'!$G$25:$G$40</c:f>
            </c:numRef>
          </c:yVal>
        </c:ser>
        <c:ser>
          <c:idx val="5"/>
          <c:order val="5"/>
          <c:tx>
            <c:strRef>
              <c:f>'Results Data Frame'!$H$24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99C6"/>
              </a:solidFill>
              <a:ln cmpd="sng">
                <a:solidFill>
                  <a:srgbClr val="0099C6"/>
                </a:solidFill>
              </a:ln>
            </c:spPr>
          </c:marker>
          <c:xVal>
            <c:numRef>
              <c:f>'Results Data Frame'!$B$25:$B$40</c:f>
            </c:numRef>
          </c:xVal>
          <c:yVal>
            <c:numRef>
              <c:f>'Results Data Frame'!$H$25:$H$40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276390"/>
        <c:axId val="58898938"/>
      </c:scatterChart>
      <c:valAx>
        <c:axId val="47427639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RNAseq Inclusion ratio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8898938"/>
      </c:valAx>
      <c:valAx>
        <c:axId val="588989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qPCR Metric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742763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466725</xdr:colOff>
      <xdr:row>20</xdr:row>
      <xdr:rowOff>133350</xdr:rowOff>
    </xdr:from>
    <xdr:ext cx="7610475" cy="47053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D1:G1000" displayName="Table_1" id="1">
  <tableColumns count="4">
    <tableColumn name="SAMPLE #" id="1"/>
    <tableColumn name="∆CT SD FL" id="2"/>
    <tableColumn name="∆CT SD S" id="3"/>
    <tableColumn name="∆CT SD 6b" id="4"/>
  </tableColumns>
  <tableStyleInfo name="Variance Calculations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3.43"/>
    <col customWidth="1" min="3" max="3" width="15.86"/>
  </cols>
  <sheetData>
    <row r="1">
      <c r="E1" s="59" t="s">
        <v>190</v>
      </c>
      <c r="H1" s="59" t="s">
        <v>191</v>
      </c>
      <c r="K1" s="59" t="s">
        <v>192</v>
      </c>
      <c r="T1" s="59"/>
      <c r="V1" s="96"/>
      <c r="W1" s="96"/>
      <c r="X1" s="96"/>
      <c r="Y1" s="96"/>
      <c r="Z1" s="96"/>
    </row>
    <row r="2">
      <c r="A2" s="3" t="s">
        <v>193</v>
      </c>
      <c r="B2" s="65" t="s">
        <v>194</v>
      </c>
      <c r="C2" s="97" t="s">
        <v>195</v>
      </c>
      <c r="D2" s="3" t="s">
        <v>196</v>
      </c>
      <c r="E2" s="3" t="s">
        <v>197</v>
      </c>
      <c r="F2" s="3" t="s">
        <v>198</v>
      </c>
      <c r="G2" s="3" t="s">
        <v>199</v>
      </c>
      <c r="H2" s="3" t="s">
        <v>197</v>
      </c>
      <c r="I2" s="3" t="s">
        <v>198</v>
      </c>
      <c r="J2" s="3" t="s">
        <v>199</v>
      </c>
      <c r="K2" s="3" t="s">
        <v>197</v>
      </c>
      <c r="L2" s="3" t="s">
        <v>198</v>
      </c>
      <c r="M2" s="3" t="s">
        <v>199</v>
      </c>
      <c r="N2" s="3" t="s">
        <v>200</v>
      </c>
      <c r="O2" s="65" t="s">
        <v>201</v>
      </c>
      <c r="P2" s="98" t="s">
        <v>202</v>
      </c>
      <c r="Q2" s="65" t="s">
        <v>203</v>
      </c>
      <c r="R2" s="65" t="s">
        <v>150</v>
      </c>
      <c r="S2" s="65" t="s">
        <v>204</v>
      </c>
      <c r="T2" s="65" t="s">
        <v>205</v>
      </c>
    </row>
    <row r="3">
      <c r="A3" s="49" t="s">
        <v>157</v>
      </c>
      <c r="B3" s="69">
        <v>0.15</v>
      </c>
      <c r="C3" s="99" t="s">
        <v>206</v>
      </c>
      <c r="D3" s="4" t="s">
        <v>207</v>
      </c>
      <c r="E3" s="7">
        <v>0.505</v>
      </c>
      <c r="F3" s="7">
        <v>0.349</v>
      </c>
      <c r="G3" s="7">
        <v>0.731</v>
      </c>
      <c r="H3" s="7">
        <v>0.298</v>
      </c>
      <c r="I3" s="7">
        <v>0.235</v>
      </c>
      <c r="J3" s="7">
        <v>0.377</v>
      </c>
      <c r="K3" s="7">
        <v>19.708</v>
      </c>
      <c r="L3" s="7">
        <v>15.862</v>
      </c>
      <c r="M3" s="7">
        <v>24.486</v>
      </c>
      <c r="N3" s="4" t="s">
        <v>208</v>
      </c>
      <c r="O3">
        <f t="shared" ref="O3:O18" si="1">E3/K3</f>
        <v>0.02562411204</v>
      </c>
      <c r="P3">
        <f t="shared" ref="P3:P18" si="2">F3/M3</f>
        <v>0.01425304255</v>
      </c>
      <c r="Q3">
        <f t="shared" ref="Q3:Q18" si="3">G3/L3</f>
        <v>0.04608498298</v>
      </c>
      <c r="R3">
        <f t="shared" ref="R3:R18" si="4">E3/(H3+K3)</f>
        <v>0.02524242727</v>
      </c>
      <c r="S3">
        <f t="shared" ref="S3:S18" si="5">F3/(J3+M3)</f>
        <v>0.01403692233</v>
      </c>
      <c r="T3">
        <f t="shared" ref="T3:T18" si="6">G3/(I3+L3)</f>
        <v>0.04541218861</v>
      </c>
    </row>
    <row r="4">
      <c r="A4" s="49" t="s">
        <v>160</v>
      </c>
      <c r="B4" s="72">
        <v>0.027777778</v>
      </c>
      <c r="C4" s="99" t="s">
        <v>209</v>
      </c>
      <c r="D4" s="4" t="s">
        <v>210</v>
      </c>
      <c r="E4" s="7">
        <v>0.327</v>
      </c>
      <c r="F4" s="7">
        <v>0.262</v>
      </c>
      <c r="G4" s="7">
        <v>0.409</v>
      </c>
      <c r="H4" s="7">
        <v>0.196</v>
      </c>
      <c r="I4" s="7">
        <v>0.146</v>
      </c>
      <c r="J4" s="7">
        <v>0.264</v>
      </c>
      <c r="K4" s="7">
        <v>54.857</v>
      </c>
      <c r="L4" s="7">
        <v>41.939</v>
      </c>
      <c r="M4" s="7">
        <v>71.755</v>
      </c>
      <c r="N4" s="4" t="s">
        <v>208</v>
      </c>
      <c r="O4">
        <f t="shared" si="1"/>
        <v>0.005960953023</v>
      </c>
      <c r="P4">
        <f t="shared" si="2"/>
        <v>0.003651313497</v>
      </c>
      <c r="Q4">
        <f t="shared" si="3"/>
        <v>0.009752259234</v>
      </c>
      <c r="R4">
        <f t="shared" si="4"/>
        <v>0.005939730805</v>
      </c>
      <c r="S4">
        <f t="shared" si="5"/>
        <v>0.00363792888</v>
      </c>
      <c r="T4">
        <f t="shared" si="6"/>
        <v>0.009718426993</v>
      </c>
    </row>
    <row r="5">
      <c r="A5" s="49" t="s">
        <v>166</v>
      </c>
      <c r="B5" s="73">
        <v>0.142857143</v>
      </c>
      <c r="C5" s="99" t="s">
        <v>235</v>
      </c>
      <c r="D5" s="4" t="s">
        <v>237</v>
      </c>
      <c r="E5" s="7">
        <v>2.783</v>
      </c>
      <c r="F5" s="7">
        <v>2.04</v>
      </c>
      <c r="G5" s="7">
        <v>3.797</v>
      </c>
      <c r="H5" s="7">
        <v>1.775</v>
      </c>
      <c r="I5" s="7">
        <v>1.38</v>
      </c>
      <c r="J5" s="7">
        <v>2.283</v>
      </c>
      <c r="K5" s="7">
        <v>140.1</v>
      </c>
      <c r="L5" s="7">
        <v>98.79</v>
      </c>
      <c r="M5" s="7">
        <v>198.684</v>
      </c>
      <c r="N5" s="4" t="s">
        <v>208</v>
      </c>
      <c r="O5">
        <f t="shared" si="1"/>
        <v>0.01986438258</v>
      </c>
      <c r="P5">
        <f t="shared" si="2"/>
        <v>0.01026756055</v>
      </c>
      <c r="Q5">
        <f t="shared" si="3"/>
        <v>0.03843506428</v>
      </c>
      <c r="R5">
        <f t="shared" si="4"/>
        <v>0.01961585903</v>
      </c>
      <c r="S5">
        <f t="shared" si="5"/>
        <v>0.0101509203</v>
      </c>
      <c r="T5">
        <f t="shared" si="6"/>
        <v>0.03790556055</v>
      </c>
    </row>
    <row r="6">
      <c r="A6" s="49" t="s">
        <v>159</v>
      </c>
      <c r="B6" s="75">
        <v>0.90625</v>
      </c>
      <c r="C6" s="99" t="s">
        <v>284</v>
      </c>
      <c r="D6" s="4" t="s">
        <v>286</v>
      </c>
      <c r="E6" s="7">
        <v>7.13</v>
      </c>
      <c r="F6" s="7">
        <v>5.793</v>
      </c>
      <c r="G6" s="7">
        <v>8.776</v>
      </c>
      <c r="H6" s="7">
        <v>6.677</v>
      </c>
      <c r="I6" s="7">
        <v>5.93</v>
      </c>
      <c r="J6" s="7">
        <v>7.517</v>
      </c>
      <c r="K6" s="7">
        <v>14.829</v>
      </c>
      <c r="L6" s="7">
        <v>11.684</v>
      </c>
      <c r="M6" s="7">
        <v>18.821</v>
      </c>
      <c r="N6" s="4" t="s">
        <v>208</v>
      </c>
      <c r="O6">
        <f t="shared" si="1"/>
        <v>0.48081462</v>
      </c>
      <c r="P6">
        <f t="shared" si="2"/>
        <v>0.3077944849</v>
      </c>
      <c r="Q6">
        <f t="shared" si="3"/>
        <v>0.7511126327</v>
      </c>
      <c r="R6">
        <f t="shared" si="4"/>
        <v>0.3315353855</v>
      </c>
      <c r="S6">
        <f t="shared" si="5"/>
        <v>0.2199483636</v>
      </c>
      <c r="T6">
        <f t="shared" si="6"/>
        <v>0.4982400363</v>
      </c>
    </row>
    <row r="7">
      <c r="A7" s="49" t="s">
        <v>163</v>
      </c>
      <c r="B7" s="78">
        <v>0.946236559</v>
      </c>
      <c r="C7" s="99" t="s">
        <v>304</v>
      </c>
      <c r="D7" s="4" t="s">
        <v>305</v>
      </c>
      <c r="E7" s="7">
        <v>6.299</v>
      </c>
      <c r="F7" s="7">
        <v>4.028</v>
      </c>
      <c r="G7" s="7">
        <v>9.85</v>
      </c>
      <c r="H7" s="7">
        <v>2.127</v>
      </c>
      <c r="I7" s="7">
        <v>1.422</v>
      </c>
      <c r="J7" s="7">
        <v>3.181</v>
      </c>
      <c r="K7" s="7">
        <v>12.707</v>
      </c>
      <c r="L7" s="7">
        <v>7.531</v>
      </c>
      <c r="M7" s="7">
        <v>21.44</v>
      </c>
      <c r="N7" s="4" t="s">
        <v>208</v>
      </c>
      <c r="O7">
        <f t="shared" si="1"/>
        <v>0.4957110254</v>
      </c>
      <c r="P7">
        <f t="shared" si="2"/>
        <v>0.1878731343</v>
      </c>
      <c r="Q7">
        <f t="shared" si="3"/>
        <v>1.307927234</v>
      </c>
      <c r="R7">
        <f t="shared" si="4"/>
        <v>0.4246326008</v>
      </c>
      <c r="S7">
        <f t="shared" si="5"/>
        <v>0.1636001787</v>
      </c>
      <c r="T7">
        <f t="shared" si="6"/>
        <v>1.10018988</v>
      </c>
    </row>
    <row r="8">
      <c r="A8" s="49" t="s">
        <v>167</v>
      </c>
      <c r="B8" s="81">
        <v>0.92920354</v>
      </c>
      <c r="C8" s="99" t="s">
        <v>339</v>
      </c>
      <c r="D8" s="4" t="s">
        <v>341</v>
      </c>
      <c r="E8" s="7">
        <v>15.963</v>
      </c>
      <c r="F8" s="7">
        <v>7.408</v>
      </c>
      <c r="G8" s="7">
        <v>34.397</v>
      </c>
      <c r="H8" s="7">
        <v>11.607</v>
      </c>
      <c r="I8" s="7">
        <v>6.163</v>
      </c>
      <c r="J8" s="7">
        <v>21.859</v>
      </c>
      <c r="K8" s="7">
        <v>49.169</v>
      </c>
      <c r="L8" s="7">
        <v>28.344</v>
      </c>
      <c r="M8" s="7">
        <v>85.295</v>
      </c>
      <c r="N8" s="4" t="s">
        <v>208</v>
      </c>
      <c r="O8">
        <f t="shared" si="1"/>
        <v>0.324655779</v>
      </c>
      <c r="P8">
        <f t="shared" si="2"/>
        <v>0.08685151533</v>
      </c>
      <c r="Q8">
        <f t="shared" si="3"/>
        <v>1.213554897</v>
      </c>
      <c r="R8">
        <f t="shared" si="4"/>
        <v>0.2626530209</v>
      </c>
      <c r="S8">
        <f t="shared" si="5"/>
        <v>0.06913414338</v>
      </c>
      <c r="T8">
        <f t="shared" si="6"/>
        <v>0.996812241</v>
      </c>
    </row>
    <row r="9">
      <c r="A9" s="49" t="s">
        <v>171</v>
      </c>
      <c r="B9" s="82">
        <v>0.183673469</v>
      </c>
      <c r="C9" s="99" t="s">
        <v>359</v>
      </c>
      <c r="D9" s="4" t="s">
        <v>360</v>
      </c>
      <c r="E9" s="7">
        <v>0.829</v>
      </c>
      <c r="F9" s="7">
        <v>0.501</v>
      </c>
      <c r="G9" s="7">
        <v>1.372</v>
      </c>
      <c r="H9" s="7">
        <v>0.518</v>
      </c>
      <c r="I9" s="7">
        <v>0.273</v>
      </c>
      <c r="J9" s="7">
        <v>0.981</v>
      </c>
      <c r="K9" s="7">
        <v>96.441</v>
      </c>
      <c r="L9" s="7">
        <v>64.947</v>
      </c>
      <c r="M9" s="7">
        <v>143.208</v>
      </c>
      <c r="N9" s="4" t="s">
        <v>208</v>
      </c>
      <c r="O9">
        <f t="shared" si="1"/>
        <v>0.008595929117</v>
      </c>
      <c r="P9">
        <f t="shared" si="2"/>
        <v>0.00349840791</v>
      </c>
      <c r="Q9">
        <f t="shared" si="3"/>
        <v>0.02112491724</v>
      </c>
      <c r="R9">
        <f t="shared" si="4"/>
        <v>0.008550005673</v>
      </c>
      <c r="S9">
        <f t="shared" si="5"/>
        <v>0.003474606246</v>
      </c>
      <c r="T9">
        <f t="shared" si="6"/>
        <v>0.02103649187</v>
      </c>
    </row>
    <row r="10">
      <c r="A10" s="49" t="s">
        <v>176</v>
      </c>
      <c r="B10" s="84">
        <v>0.041666667</v>
      </c>
      <c r="C10" s="99" t="s">
        <v>377</v>
      </c>
      <c r="D10" s="4" t="s">
        <v>378</v>
      </c>
      <c r="E10" s="7">
        <v>0.069</v>
      </c>
      <c r="F10" s="7">
        <v>0.041</v>
      </c>
      <c r="G10" s="7">
        <v>0.115</v>
      </c>
      <c r="H10" s="7">
        <v>0.059</v>
      </c>
      <c r="I10" s="7">
        <v>0.035</v>
      </c>
      <c r="J10" s="7">
        <v>0.1</v>
      </c>
      <c r="K10" s="7">
        <v>8.407</v>
      </c>
      <c r="L10" s="7">
        <v>4.658</v>
      </c>
      <c r="M10" s="7">
        <v>15.171</v>
      </c>
      <c r="N10" s="4" t="s">
        <v>208</v>
      </c>
      <c r="O10">
        <f t="shared" si="1"/>
        <v>0.008207446176</v>
      </c>
      <c r="P10">
        <f t="shared" si="2"/>
        <v>0.002702524553</v>
      </c>
      <c r="Q10">
        <f t="shared" si="3"/>
        <v>0.0246887076</v>
      </c>
      <c r="R10">
        <f t="shared" si="4"/>
        <v>0.008150248051</v>
      </c>
      <c r="S10">
        <f t="shared" si="5"/>
        <v>0.002684827451</v>
      </c>
      <c r="T10">
        <f t="shared" si="6"/>
        <v>0.02450458129</v>
      </c>
    </row>
    <row r="11">
      <c r="A11" s="49" t="s">
        <v>178</v>
      </c>
      <c r="B11" s="86">
        <v>0.161290323</v>
      </c>
      <c r="C11" s="99" t="s">
        <v>388</v>
      </c>
      <c r="D11" s="4" t="s">
        <v>397</v>
      </c>
      <c r="E11" s="7">
        <v>2.05</v>
      </c>
      <c r="F11" s="7">
        <v>1.158</v>
      </c>
      <c r="G11" s="7">
        <v>3.63</v>
      </c>
      <c r="H11" s="7">
        <v>1.658</v>
      </c>
      <c r="I11" s="7">
        <v>0.982</v>
      </c>
      <c r="J11" s="7">
        <v>2.802</v>
      </c>
      <c r="K11" s="7">
        <v>163.48</v>
      </c>
      <c r="L11" s="7">
        <v>101.209</v>
      </c>
      <c r="M11" s="7">
        <v>264.066</v>
      </c>
      <c r="N11" s="4" t="s">
        <v>208</v>
      </c>
      <c r="O11">
        <f t="shared" si="1"/>
        <v>0.01253976022</v>
      </c>
      <c r="P11">
        <f t="shared" si="2"/>
        <v>0.00438526732</v>
      </c>
      <c r="Q11">
        <f t="shared" si="3"/>
        <v>0.03586637552</v>
      </c>
      <c r="R11">
        <f t="shared" si="4"/>
        <v>0.01241385992</v>
      </c>
      <c r="S11">
        <f t="shared" si="5"/>
        <v>0.004339223886</v>
      </c>
      <c r="T11">
        <f t="shared" si="6"/>
        <v>0.03552171913</v>
      </c>
    </row>
    <row r="12">
      <c r="A12" s="49" t="s">
        <v>172</v>
      </c>
      <c r="B12" s="88">
        <v>0.962962963</v>
      </c>
      <c r="C12" s="99" t="s">
        <v>398</v>
      </c>
      <c r="D12" s="4" t="s">
        <v>413</v>
      </c>
      <c r="E12" s="7">
        <v>2.194</v>
      </c>
      <c r="F12" s="7">
        <v>1.52</v>
      </c>
      <c r="G12" s="7">
        <v>3.167</v>
      </c>
      <c r="H12" s="7">
        <v>3.101</v>
      </c>
      <c r="I12" s="7">
        <v>2.09</v>
      </c>
      <c r="J12" s="7">
        <v>4.602</v>
      </c>
      <c r="K12" s="7">
        <v>4.754</v>
      </c>
      <c r="L12" s="7">
        <v>2.925</v>
      </c>
      <c r="M12" s="7">
        <v>7.724</v>
      </c>
      <c r="N12" s="4" t="s">
        <v>208</v>
      </c>
      <c r="O12">
        <f t="shared" si="1"/>
        <v>0.4615061001</v>
      </c>
      <c r="P12">
        <f t="shared" si="2"/>
        <v>0.1967892284</v>
      </c>
      <c r="Q12">
        <f t="shared" si="3"/>
        <v>1.082735043</v>
      </c>
      <c r="R12">
        <f t="shared" si="4"/>
        <v>0.2793125398</v>
      </c>
      <c r="S12">
        <f t="shared" si="5"/>
        <v>0.1233165666</v>
      </c>
      <c r="T12">
        <f t="shared" si="6"/>
        <v>0.6315054835</v>
      </c>
    </row>
    <row r="13">
      <c r="A13" s="49" t="s">
        <v>181</v>
      </c>
      <c r="B13" s="89">
        <v>0.127659575</v>
      </c>
      <c r="C13" s="99" t="s">
        <v>406</v>
      </c>
      <c r="D13" s="4" t="s">
        <v>430</v>
      </c>
      <c r="E13" s="7">
        <v>0.663</v>
      </c>
      <c r="F13" s="7">
        <v>0.548</v>
      </c>
      <c r="G13" s="7">
        <v>0.803</v>
      </c>
      <c r="H13" s="7">
        <v>0.713</v>
      </c>
      <c r="I13" s="7">
        <v>0.596</v>
      </c>
      <c r="J13" s="7">
        <v>0.853</v>
      </c>
      <c r="K13" s="7">
        <v>95.193</v>
      </c>
      <c r="L13" s="7">
        <v>74.445</v>
      </c>
      <c r="M13" s="7">
        <v>121.724</v>
      </c>
      <c r="N13" s="4" t="s">
        <v>208</v>
      </c>
      <c r="O13">
        <f t="shared" si="1"/>
        <v>0.006964797832</v>
      </c>
      <c r="P13">
        <f t="shared" si="2"/>
        <v>0.004501988104</v>
      </c>
      <c r="Q13">
        <f t="shared" si="3"/>
        <v>0.01078648667</v>
      </c>
      <c r="R13">
        <f t="shared" si="4"/>
        <v>0.006913018998</v>
      </c>
      <c r="S13">
        <f t="shared" si="5"/>
        <v>0.004470659259</v>
      </c>
      <c r="T13">
        <f t="shared" si="6"/>
        <v>0.01070081689</v>
      </c>
    </row>
    <row r="14">
      <c r="A14" s="49" t="s">
        <v>184</v>
      </c>
      <c r="B14" s="90">
        <v>0.166666667</v>
      </c>
      <c r="C14" s="99" t="s">
        <v>417</v>
      </c>
      <c r="D14" s="4" t="s">
        <v>450</v>
      </c>
      <c r="E14" s="7">
        <v>0.216</v>
      </c>
      <c r="F14" s="7">
        <v>0.15</v>
      </c>
      <c r="G14" s="7">
        <v>0.311</v>
      </c>
      <c r="H14" s="7">
        <v>0.331</v>
      </c>
      <c r="I14" s="7">
        <v>0.264</v>
      </c>
      <c r="J14" s="7">
        <v>0.414</v>
      </c>
      <c r="K14" s="7">
        <v>54.109</v>
      </c>
      <c r="L14" s="7">
        <v>41.843</v>
      </c>
      <c r="M14" s="7">
        <v>69.972</v>
      </c>
      <c r="N14" s="4" t="s">
        <v>208</v>
      </c>
      <c r="O14">
        <f t="shared" si="1"/>
        <v>0.003991942191</v>
      </c>
      <c r="P14">
        <f t="shared" si="2"/>
        <v>0.002143714629</v>
      </c>
      <c r="Q14">
        <f t="shared" si="3"/>
        <v>0.007432545468</v>
      </c>
      <c r="R14">
        <f t="shared" si="4"/>
        <v>0.00396767083</v>
      </c>
      <c r="S14">
        <f t="shared" si="5"/>
        <v>0.002131105618</v>
      </c>
      <c r="T14">
        <f t="shared" si="6"/>
        <v>0.00738594533</v>
      </c>
    </row>
    <row r="15">
      <c r="A15" s="49" t="s">
        <v>177</v>
      </c>
      <c r="B15" s="91">
        <v>0.823529412</v>
      </c>
      <c r="C15" s="99" t="s">
        <v>429</v>
      </c>
      <c r="D15" s="4" t="s">
        <v>468</v>
      </c>
      <c r="E15" s="7">
        <v>1.171</v>
      </c>
      <c r="F15" s="7">
        <v>0.625</v>
      </c>
      <c r="G15" s="7">
        <v>2.196</v>
      </c>
      <c r="H15" s="7">
        <v>1.131</v>
      </c>
      <c r="I15" s="7">
        <v>0.603</v>
      </c>
      <c r="J15" s="7">
        <v>2.121</v>
      </c>
      <c r="K15" s="7">
        <v>8.034</v>
      </c>
      <c r="L15" s="7">
        <v>4.821</v>
      </c>
      <c r="M15" s="7">
        <v>13.389</v>
      </c>
      <c r="N15" s="4" t="s">
        <v>208</v>
      </c>
      <c r="O15">
        <f t="shared" si="1"/>
        <v>0.145755539</v>
      </c>
      <c r="P15">
        <f t="shared" si="2"/>
        <v>0.04668011054</v>
      </c>
      <c r="Q15">
        <f t="shared" si="3"/>
        <v>0.4555071562</v>
      </c>
      <c r="R15">
        <f t="shared" si="4"/>
        <v>0.1277686852</v>
      </c>
      <c r="S15">
        <f t="shared" si="5"/>
        <v>0.04029658285</v>
      </c>
      <c r="T15">
        <f t="shared" si="6"/>
        <v>0.4048672566</v>
      </c>
    </row>
    <row r="16">
      <c r="A16" s="49" t="s">
        <v>179</v>
      </c>
      <c r="B16" s="92">
        <v>0.857954546</v>
      </c>
      <c r="C16" s="99" t="s">
        <v>443</v>
      </c>
      <c r="D16" s="4" t="s">
        <v>469</v>
      </c>
      <c r="E16" s="7">
        <v>1.882</v>
      </c>
      <c r="F16" s="7">
        <v>0.976</v>
      </c>
      <c r="G16" s="7">
        <v>3.628</v>
      </c>
      <c r="H16" s="7">
        <v>3.114</v>
      </c>
      <c r="I16" s="7">
        <v>1.714</v>
      </c>
      <c r="J16" s="7">
        <v>5.659</v>
      </c>
      <c r="K16" s="7">
        <v>9.466</v>
      </c>
      <c r="L16" s="7">
        <v>5.412</v>
      </c>
      <c r="M16" s="7">
        <v>16.558</v>
      </c>
      <c r="N16" s="4" t="s">
        <v>208</v>
      </c>
      <c r="O16">
        <f t="shared" si="1"/>
        <v>0.1988168181</v>
      </c>
      <c r="P16">
        <f t="shared" si="2"/>
        <v>0.05894431695</v>
      </c>
      <c r="Q16">
        <f t="shared" si="3"/>
        <v>0.6703621582</v>
      </c>
      <c r="R16">
        <f t="shared" si="4"/>
        <v>0.1496025437</v>
      </c>
      <c r="S16">
        <f t="shared" si="5"/>
        <v>0.04393032363</v>
      </c>
      <c r="T16">
        <f t="shared" si="6"/>
        <v>0.5091215268</v>
      </c>
    </row>
    <row r="17">
      <c r="A17" s="49" t="s">
        <v>182</v>
      </c>
      <c r="B17" s="93">
        <v>0.875</v>
      </c>
      <c r="C17" s="99" t="s">
        <v>454</v>
      </c>
      <c r="D17" s="4" t="s">
        <v>470</v>
      </c>
      <c r="E17" s="7">
        <v>0.893</v>
      </c>
      <c r="F17" s="7">
        <v>0.539</v>
      </c>
      <c r="G17" s="7">
        <v>1.479</v>
      </c>
      <c r="H17" s="7">
        <v>1.048</v>
      </c>
      <c r="I17" s="7">
        <v>0.572</v>
      </c>
      <c r="J17" s="7">
        <v>1.917</v>
      </c>
      <c r="K17" s="7">
        <v>2.519</v>
      </c>
      <c r="L17" s="7">
        <v>1.514</v>
      </c>
      <c r="M17" s="7">
        <v>4.19</v>
      </c>
      <c r="N17" s="4" t="s">
        <v>208</v>
      </c>
      <c r="O17">
        <f t="shared" si="1"/>
        <v>0.3545057563</v>
      </c>
      <c r="P17">
        <f t="shared" si="2"/>
        <v>0.1286396181</v>
      </c>
      <c r="Q17">
        <f t="shared" si="3"/>
        <v>0.9768824306</v>
      </c>
      <c r="R17">
        <f t="shared" si="4"/>
        <v>0.2503504345</v>
      </c>
      <c r="S17">
        <f t="shared" si="5"/>
        <v>0.08825937449</v>
      </c>
      <c r="T17">
        <f t="shared" si="6"/>
        <v>0.709012464</v>
      </c>
    </row>
    <row r="18">
      <c r="A18" s="8" t="s">
        <v>185</v>
      </c>
      <c r="B18" s="94">
        <v>0.873015873</v>
      </c>
      <c r="C18" s="99" t="s">
        <v>465</v>
      </c>
      <c r="D18" s="4" t="s">
        <v>471</v>
      </c>
      <c r="E18" s="7">
        <v>2.448</v>
      </c>
      <c r="F18" s="7">
        <v>1.728</v>
      </c>
      <c r="G18" s="7">
        <v>3.467</v>
      </c>
      <c r="H18" s="7">
        <v>2.157</v>
      </c>
      <c r="I18" s="7">
        <v>1.194</v>
      </c>
      <c r="J18" s="7">
        <v>3.896</v>
      </c>
      <c r="K18" s="7">
        <v>13.693</v>
      </c>
      <c r="L18" s="7">
        <v>8.579</v>
      </c>
      <c r="M18" s="7">
        <v>21.856</v>
      </c>
      <c r="N18" s="4" t="s">
        <v>208</v>
      </c>
      <c r="O18">
        <f t="shared" si="1"/>
        <v>0.1787774775</v>
      </c>
      <c r="P18">
        <f t="shared" si="2"/>
        <v>0.07906295754</v>
      </c>
      <c r="Q18">
        <f t="shared" si="3"/>
        <v>0.4041263551</v>
      </c>
      <c r="R18">
        <f t="shared" si="4"/>
        <v>0.1544479495</v>
      </c>
      <c r="S18">
        <f t="shared" si="5"/>
        <v>0.06710158434</v>
      </c>
      <c r="T18">
        <f t="shared" si="6"/>
        <v>0.3547528906</v>
      </c>
    </row>
    <row r="19">
      <c r="E19" s="4" t="s">
        <v>472</v>
      </c>
    </row>
    <row r="24">
      <c r="B24" s="65" t="s">
        <v>194</v>
      </c>
      <c r="C24" s="100" t="s">
        <v>201</v>
      </c>
      <c r="D24" s="100" t="s">
        <v>202</v>
      </c>
      <c r="E24" s="100" t="s">
        <v>203</v>
      </c>
      <c r="F24" s="100" t="s">
        <v>150</v>
      </c>
      <c r="G24" s="100" t="s">
        <v>204</v>
      </c>
      <c r="H24" s="100" t="s">
        <v>205</v>
      </c>
    </row>
    <row r="25">
      <c r="A25" s="49" t="s">
        <v>157</v>
      </c>
      <c r="B25" s="69">
        <v>0.15</v>
      </c>
      <c r="C25">
        <v>0.025624112035721538</v>
      </c>
      <c r="D25">
        <v>0.014253042554929346</v>
      </c>
      <c r="E25">
        <v>0.04608498297818686</v>
      </c>
      <c r="F25">
        <v>0.025242427271818458</v>
      </c>
      <c r="G25">
        <v>0.01403692233439247</v>
      </c>
      <c r="H25">
        <v>0.045412188606572645</v>
      </c>
    </row>
    <row r="26">
      <c r="A26" s="49" t="s">
        <v>160</v>
      </c>
      <c r="B26" s="72">
        <v>0.027777778</v>
      </c>
      <c r="C26">
        <v>0.0059609530233151655</v>
      </c>
      <c r="D26">
        <v>0.0036513134973172605</v>
      </c>
      <c r="E26">
        <v>0.00975225923364887</v>
      </c>
      <c r="F26">
        <v>0.005939730804860771</v>
      </c>
      <c r="G26">
        <v>0.0036379288798789214</v>
      </c>
      <c r="H26">
        <v>0.009718426992990376</v>
      </c>
    </row>
    <row r="27">
      <c r="A27" s="49" t="s">
        <v>166</v>
      </c>
      <c r="B27" s="73">
        <v>0.142857143</v>
      </c>
      <c r="C27">
        <v>0.019864382583868665</v>
      </c>
      <c r="D27">
        <v>0.010267560548408529</v>
      </c>
      <c r="E27">
        <v>0.03843506427776091</v>
      </c>
      <c r="F27">
        <v>0.019615859030837002</v>
      </c>
      <c r="G27">
        <v>0.010150920300347819</v>
      </c>
      <c r="H27">
        <v>0.037905560547069984</v>
      </c>
    </row>
    <row r="28">
      <c r="A28" s="49" t="s">
        <v>159</v>
      </c>
      <c r="B28" s="75">
        <v>0.90625</v>
      </c>
      <c r="C28">
        <v>0.48081462000134867</v>
      </c>
      <c r="D28">
        <v>0.30779448488390626</v>
      </c>
      <c r="E28">
        <v>0.7511126326600479</v>
      </c>
      <c r="F28">
        <v>0.3315353854738213</v>
      </c>
      <c r="G28">
        <v>0.2199483635811375</v>
      </c>
      <c r="H28">
        <v>0.4982400363347338</v>
      </c>
    </row>
    <row r="29">
      <c r="A29" s="49" t="s">
        <v>163</v>
      </c>
      <c r="B29" s="78">
        <v>0.946236559</v>
      </c>
      <c r="C29">
        <v>0.49571102541906037</v>
      </c>
      <c r="D29">
        <v>0.18787313432835817</v>
      </c>
      <c r="E29">
        <v>1.3079272340990573</v>
      </c>
      <c r="F29">
        <v>0.42463260078198733</v>
      </c>
      <c r="G29">
        <v>0.16360017870923194</v>
      </c>
      <c r="H29">
        <v>1.1001898804869876</v>
      </c>
    </row>
    <row r="30">
      <c r="A30" s="49" t="s">
        <v>167</v>
      </c>
      <c r="B30" s="81">
        <v>0.92920354</v>
      </c>
      <c r="C30">
        <v>0.324655779047774</v>
      </c>
      <c r="D30">
        <v>0.08685151532915177</v>
      </c>
      <c r="E30">
        <v>1.2135548969799603</v>
      </c>
      <c r="F30">
        <v>0.2626530209293142</v>
      </c>
      <c r="G30">
        <v>0.06913414338242156</v>
      </c>
      <c r="H30">
        <v>0.9968122409945807</v>
      </c>
    </row>
    <row r="31">
      <c r="A31" s="49" t="s">
        <v>171</v>
      </c>
      <c r="B31" s="82">
        <v>0.183673469</v>
      </c>
      <c r="C31">
        <v>0.008595929117284141</v>
      </c>
      <c r="D31">
        <v>0.003498407910172616</v>
      </c>
      <c r="E31">
        <v>0.02112491724021125</v>
      </c>
      <c r="F31">
        <v>0.008550005672500747</v>
      </c>
      <c r="G31">
        <v>0.003474606245968833</v>
      </c>
      <c r="H31">
        <v>0.02103649187365839</v>
      </c>
    </row>
    <row r="32">
      <c r="A32" s="49" t="s">
        <v>176</v>
      </c>
      <c r="B32" s="84">
        <v>0.041666667</v>
      </c>
      <c r="C32">
        <v>0.008207446175805877</v>
      </c>
      <c r="D32">
        <v>0.0027025245534242964</v>
      </c>
      <c r="E32">
        <v>0.02468870759982825</v>
      </c>
      <c r="F32">
        <v>0.008150248051027641</v>
      </c>
      <c r="G32">
        <v>0.002684827450723594</v>
      </c>
      <c r="H32">
        <v>0.02450458129128489</v>
      </c>
    </row>
    <row r="33">
      <c r="A33" s="49" t="s">
        <v>178</v>
      </c>
      <c r="B33" s="86">
        <v>0.161290323</v>
      </c>
      <c r="C33">
        <v>0.012539760215316859</v>
      </c>
      <c r="D33">
        <v>0.004385267319533753</v>
      </c>
      <c r="E33">
        <v>0.03586637551996364</v>
      </c>
      <c r="F33">
        <v>0.012413859923215736</v>
      </c>
      <c r="G33">
        <v>0.004339223885966095</v>
      </c>
      <c r="H33">
        <v>0.035521719133778905</v>
      </c>
    </row>
    <row r="34">
      <c r="A34" s="49" t="s">
        <v>172</v>
      </c>
      <c r="B34" s="88">
        <v>0.962962963</v>
      </c>
      <c r="C34">
        <v>0.4615061001262095</v>
      </c>
      <c r="D34">
        <v>0.1967892283790782</v>
      </c>
      <c r="E34">
        <v>1.0827350427350428</v>
      </c>
      <c r="F34">
        <v>0.27931253978357734</v>
      </c>
      <c r="G34">
        <v>0.12331656660717183</v>
      </c>
      <c r="H34">
        <v>0.631505483549352</v>
      </c>
    </row>
    <row r="35">
      <c r="A35" s="49" t="s">
        <v>181</v>
      </c>
      <c r="B35" s="89">
        <v>0.127659575</v>
      </c>
      <c r="C35">
        <v>0.0069647978317733455</v>
      </c>
      <c r="D35">
        <v>0.004501988104235812</v>
      </c>
      <c r="E35">
        <v>0.010786486668009942</v>
      </c>
      <c r="F35">
        <v>0.00691301899776865</v>
      </c>
      <c r="G35">
        <v>0.0044706592590779675</v>
      </c>
      <c r="H35">
        <v>0.010700816886768568</v>
      </c>
    </row>
    <row r="36">
      <c r="A36" s="49" t="s">
        <v>184</v>
      </c>
      <c r="B36" s="90">
        <v>0.166666667</v>
      </c>
      <c r="C36">
        <v>0.003991942190763089</v>
      </c>
      <c r="D36">
        <v>0.0021437146287086265</v>
      </c>
      <c r="E36">
        <v>0.007432545467581196</v>
      </c>
      <c r="F36">
        <v>0.003967670830271859</v>
      </c>
      <c r="G36">
        <v>0.0021311056175944082</v>
      </c>
      <c r="H36">
        <v>0.0073859453297551465</v>
      </c>
    </row>
    <row r="37">
      <c r="A37" s="49" t="s">
        <v>177</v>
      </c>
      <c r="B37" s="91">
        <v>0.823529412</v>
      </c>
      <c r="C37">
        <v>0.14575553895942245</v>
      </c>
      <c r="D37">
        <v>0.04668011053850176</v>
      </c>
      <c r="E37">
        <v>0.45550715619166154</v>
      </c>
      <c r="F37">
        <v>0.12776868521549373</v>
      </c>
      <c r="G37">
        <v>0.04029658284977434</v>
      </c>
      <c r="H37">
        <v>0.4048672566371682</v>
      </c>
    </row>
    <row r="38">
      <c r="A38" s="49" t="s">
        <v>179</v>
      </c>
      <c r="B38" s="92">
        <v>0.857954546</v>
      </c>
      <c r="C38">
        <v>0.1988168180857807</v>
      </c>
      <c r="D38">
        <v>0.05894431694649112</v>
      </c>
      <c r="E38">
        <v>0.6703621581670363</v>
      </c>
      <c r="F38">
        <v>0.1496025437201908</v>
      </c>
      <c r="G38">
        <v>0.04393032362605213</v>
      </c>
      <c r="H38">
        <v>0.5091215268032557</v>
      </c>
    </row>
    <row r="39">
      <c r="A39" s="49" t="s">
        <v>182</v>
      </c>
      <c r="B39" s="93">
        <v>0.875</v>
      </c>
      <c r="C39">
        <v>0.35450575625248115</v>
      </c>
      <c r="D39">
        <v>0.1286396181384248</v>
      </c>
      <c r="E39">
        <v>0.976882430647292</v>
      </c>
      <c r="F39">
        <v>0.25035043453882816</v>
      </c>
      <c r="G39">
        <v>0.08825937448829213</v>
      </c>
      <c r="H39">
        <v>0.7090124640460211</v>
      </c>
    </row>
    <row r="40">
      <c r="A40" s="8" t="s">
        <v>185</v>
      </c>
      <c r="B40" s="94">
        <v>0.873015873</v>
      </c>
      <c r="C40">
        <v>0.17877747754327028</v>
      </c>
      <c r="D40">
        <v>0.07906295754026353</v>
      </c>
      <c r="E40">
        <v>0.40412635505303646</v>
      </c>
      <c r="F40">
        <v>0.15444794952681387</v>
      </c>
      <c r="G40">
        <v>0.06710158434296365</v>
      </c>
      <c r="H40">
        <v>0.35475289061700604</v>
      </c>
    </row>
    <row r="46">
      <c r="A46" s="3" t="s">
        <v>193</v>
      </c>
      <c r="B46" s="65" t="s">
        <v>194</v>
      </c>
      <c r="C46" s="65" t="s">
        <v>473</v>
      </c>
      <c r="D46" s="3" t="s">
        <v>474</v>
      </c>
    </row>
    <row r="47">
      <c r="A47" s="49" t="s">
        <v>157</v>
      </c>
      <c r="B47" s="69">
        <v>0.15</v>
      </c>
      <c r="C47">
        <f t="shared" ref="C47:C62" si="7">E3/(E3+K3)</f>
        <v>0.02498392124</v>
      </c>
    </row>
    <row r="48">
      <c r="A48" s="49" t="s">
        <v>160</v>
      </c>
      <c r="B48" s="72">
        <v>0.027777778</v>
      </c>
      <c r="C48">
        <f t="shared" si="7"/>
        <v>0.005925630618</v>
      </c>
    </row>
    <row r="49">
      <c r="A49" s="49" t="s">
        <v>166</v>
      </c>
      <c r="B49" s="73">
        <v>0.142857143</v>
      </c>
      <c r="C49">
        <f t="shared" si="7"/>
        <v>0.01947747458</v>
      </c>
    </row>
    <row r="50">
      <c r="A50" s="49" t="s">
        <v>159</v>
      </c>
      <c r="B50" s="75">
        <v>0.90625</v>
      </c>
      <c r="C50">
        <f t="shared" si="7"/>
        <v>0.3246960244</v>
      </c>
    </row>
    <row r="51">
      <c r="A51" s="49" t="s">
        <v>163</v>
      </c>
      <c r="B51" s="78">
        <v>0.946236559</v>
      </c>
      <c r="C51">
        <f t="shared" si="7"/>
        <v>0.3314216563</v>
      </c>
    </row>
    <row r="52">
      <c r="A52" s="49" t="s">
        <v>167</v>
      </c>
      <c r="B52" s="81">
        <v>0.92920354</v>
      </c>
      <c r="C52">
        <f t="shared" si="7"/>
        <v>0.2450869004</v>
      </c>
    </row>
    <row r="53">
      <c r="A53" s="49" t="s">
        <v>171</v>
      </c>
      <c r="B53" s="82">
        <v>0.183673469</v>
      </c>
      <c r="C53">
        <f t="shared" si="7"/>
        <v>0.00852266886</v>
      </c>
    </row>
    <row r="54">
      <c r="A54" s="49" t="s">
        <v>176</v>
      </c>
      <c r="B54" s="84">
        <v>0.041666667</v>
      </c>
      <c r="C54">
        <f t="shared" si="7"/>
        <v>0.008140632374</v>
      </c>
    </row>
    <row r="55">
      <c r="A55" s="49" t="s">
        <v>178</v>
      </c>
      <c r="B55" s="86">
        <v>0.161290323</v>
      </c>
      <c r="C55">
        <f t="shared" si="7"/>
        <v>0.01238446203</v>
      </c>
    </row>
    <row r="56">
      <c r="A56" s="49" t="s">
        <v>172</v>
      </c>
      <c r="B56" s="88">
        <v>0.962962963</v>
      </c>
      <c r="C56">
        <f t="shared" si="7"/>
        <v>0.3157743235</v>
      </c>
    </row>
    <row r="57">
      <c r="A57" s="49" t="s">
        <v>181</v>
      </c>
      <c r="B57" s="89">
        <v>0.127659575</v>
      </c>
      <c r="C57">
        <f t="shared" si="7"/>
        <v>0.006916624937</v>
      </c>
    </row>
    <row r="58">
      <c r="A58" s="49" t="s">
        <v>184</v>
      </c>
      <c r="B58" s="90">
        <v>0.166666667</v>
      </c>
      <c r="C58">
        <f t="shared" si="7"/>
        <v>0.003976069949</v>
      </c>
    </row>
    <row r="59">
      <c r="A59" s="49" t="s">
        <v>177</v>
      </c>
      <c r="B59" s="91">
        <v>0.823529412</v>
      </c>
      <c r="C59">
        <f t="shared" si="7"/>
        <v>0.1272134709</v>
      </c>
    </row>
    <row r="60">
      <c r="A60" s="49" t="s">
        <v>179</v>
      </c>
      <c r="B60" s="92">
        <v>0.857954546</v>
      </c>
      <c r="C60">
        <f t="shared" si="7"/>
        <v>0.1658442016</v>
      </c>
    </row>
    <row r="61">
      <c r="A61" s="49" t="s">
        <v>182</v>
      </c>
      <c r="B61" s="93">
        <v>0.875</v>
      </c>
      <c r="C61">
        <f t="shared" si="7"/>
        <v>0.2617233294</v>
      </c>
    </row>
    <row r="62">
      <c r="A62" s="8" t="s">
        <v>185</v>
      </c>
      <c r="B62" s="94">
        <v>0.873015873</v>
      </c>
      <c r="C62">
        <f t="shared" si="7"/>
        <v>0.1516634657</v>
      </c>
    </row>
    <row r="63">
      <c r="A63" s="3" t="s">
        <v>486</v>
      </c>
      <c r="B63" s="4" t="s">
        <v>487</v>
      </c>
    </row>
    <row r="64">
      <c r="A64" s="3" t="s">
        <v>488</v>
      </c>
      <c r="B64" s="4" t="s">
        <v>487</v>
      </c>
    </row>
  </sheetData>
  <mergeCells count="4">
    <mergeCell ref="T1:U1"/>
    <mergeCell ref="K1:M1"/>
    <mergeCell ref="H1:J1"/>
    <mergeCell ref="E1:G1"/>
  </mergeCells>
  <conditionalFormatting sqref="K3:K18 H3:H18 E3:E18">
    <cfRule type="notContainsBlanks" dxfId="0" priority="1">
      <formula>LEN(TRIM(K3))&gt;0</formula>
    </cfRule>
  </conditionalFormatting>
  <conditionalFormatting sqref="O3:T18">
    <cfRule type="colorScale" priority="2">
      <colorScale>
        <cfvo type="min"/>
        <cfvo type="max"/>
        <color rgb="FFFFFFFF"/>
        <color rgb="FF57BB8A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29"/>
    <col customWidth="1" min="2" max="2" width="13.0"/>
    <col customWidth="1" min="3" max="3" width="23.14"/>
    <col customWidth="1" min="4" max="5" width="12.0"/>
    <col customWidth="1" min="6" max="6" width="15.14"/>
    <col customWidth="1" min="7" max="7" width="13.14"/>
    <col customWidth="1" min="8" max="8" width="12.0"/>
    <col customWidth="1" min="9" max="9" width="13.86"/>
    <col customWidth="1" min="10" max="10" width="13.57"/>
    <col customWidth="1" min="11" max="11" width="12.86"/>
    <col customWidth="1" min="12" max="12" width="12.71"/>
    <col customWidth="1" min="13" max="13" width="13.71"/>
    <col customWidth="1" min="14" max="14" width="12.43"/>
    <col customWidth="1" min="15" max="15" width="10.43"/>
    <col customWidth="1" min="16" max="69" width="12.0"/>
  </cols>
  <sheetData>
    <row r="1">
      <c r="A1" s="1" t="s">
        <v>0</v>
      </c>
      <c r="B1" s="3" t="s">
        <v>1</v>
      </c>
      <c r="D1" s="4" t="s">
        <v>2</v>
      </c>
      <c r="E1" s="5" t="s">
        <v>3</v>
      </c>
      <c r="F1" s="5" t="s">
        <v>5</v>
      </c>
      <c r="G1" s="5" t="s">
        <v>6</v>
      </c>
      <c r="I1" s="1" t="s">
        <v>7</v>
      </c>
      <c r="J1" s="1" t="s">
        <v>8</v>
      </c>
      <c r="K1" s="1"/>
      <c r="L1" s="1"/>
      <c r="M1" s="1"/>
      <c r="N1" s="1"/>
      <c r="R1" s="1"/>
      <c r="V1" s="1"/>
      <c r="Z1" s="1"/>
      <c r="AD1" s="1"/>
      <c r="AH1" s="1"/>
      <c r="AL1" s="1"/>
      <c r="AP1" s="1"/>
      <c r="AT1" s="1"/>
      <c r="AX1" s="1"/>
      <c r="BB1" s="1"/>
      <c r="BF1" s="1"/>
      <c r="BJ1" s="1"/>
      <c r="BN1" s="1"/>
    </row>
    <row r="2">
      <c r="A2" s="1" t="s">
        <v>9</v>
      </c>
      <c r="B2" s="4" t="s">
        <v>10</v>
      </c>
      <c r="D2" s="4" t="s">
        <v>11</v>
      </c>
      <c r="E2" s="7">
        <v>0.448</v>
      </c>
      <c r="F2" s="7">
        <v>0.412</v>
      </c>
      <c r="G2" s="7">
        <v>0.432</v>
      </c>
      <c r="I2" s="9" t="s">
        <v>12</v>
      </c>
      <c r="J2" s="4" t="s">
        <v>13</v>
      </c>
      <c r="K2" s="4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</row>
    <row r="3">
      <c r="B3" s="4" t="s">
        <v>14</v>
      </c>
      <c r="D3" s="4" t="s">
        <v>15</v>
      </c>
      <c r="E3" s="7">
        <v>0.381</v>
      </c>
      <c r="F3" s="7">
        <v>0.377</v>
      </c>
      <c r="G3" s="7">
        <v>0.315</v>
      </c>
      <c r="I3" s="9" t="s">
        <v>16</v>
      </c>
      <c r="J3" s="4" t="s">
        <v>17</v>
      </c>
    </row>
    <row r="4">
      <c r="B4" s="4" t="s">
        <v>18</v>
      </c>
      <c r="D4" s="4">
        <v>1.0</v>
      </c>
      <c r="E4" s="7">
        <v>0.534</v>
      </c>
      <c r="F4" s="7">
        <v>0.313</v>
      </c>
      <c r="G4" s="7">
        <v>0.339</v>
      </c>
      <c r="I4" s="9" t="s">
        <v>19</v>
      </c>
      <c r="J4" s="4" t="s">
        <v>20</v>
      </c>
    </row>
    <row r="5">
      <c r="B5" s="4" t="s">
        <v>21</v>
      </c>
      <c r="D5" s="4">
        <v>2.0</v>
      </c>
      <c r="E5" s="7">
        <v>0.32</v>
      </c>
      <c r="F5" s="7">
        <v>0.387</v>
      </c>
      <c r="G5" s="7">
        <v>0.425</v>
      </c>
      <c r="I5" s="9" t="s">
        <v>22</v>
      </c>
      <c r="J5" s="4" t="s">
        <v>23</v>
      </c>
    </row>
    <row r="6">
      <c r="A6" s="1" t="s">
        <v>24</v>
      </c>
      <c r="B6" s="4" t="s">
        <v>25</v>
      </c>
      <c r="D6" s="4">
        <v>3.0</v>
      </c>
      <c r="E6" s="7">
        <v>0.448</v>
      </c>
      <c r="F6" s="7">
        <v>0.504</v>
      </c>
      <c r="G6" s="7">
        <v>0.363</v>
      </c>
      <c r="I6" s="9" t="s">
        <v>27</v>
      </c>
      <c r="J6" s="4" t="s">
        <v>28</v>
      </c>
    </row>
    <row r="7">
      <c r="B7" s="4" t="s">
        <v>29</v>
      </c>
      <c r="D7" s="4">
        <v>4.0</v>
      </c>
      <c r="E7" s="7">
        <v>0.3</v>
      </c>
      <c r="F7" s="7">
        <v>0.344</v>
      </c>
      <c r="G7" s="7">
        <v>0.171</v>
      </c>
    </row>
    <row r="8">
      <c r="B8" s="4" t="s">
        <v>30</v>
      </c>
      <c r="D8" s="4">
        <v>5.0</v>
      </c>
      <c r="E8" s="7">
        <v>0.402</v>
      </c>
      <c r="F8" s="7">
        <v>0.471</v>
      </c>
      <c r="G8" s="7">
        <v>0.362</v>
      </c>
    </row>
    <row r="9">
      <c r="B9" s="4" t="s">
        <v>31</v>
      </c>
      <c r="D9" s="4">
        <v>6.0</v>
      </c>
      <c r="E9" s="7">
        <v>0.691</v>
      </c>
      <c r="F9" s="7">
        <v>0.496</v>
      </c>
      <c r="G9" s="7">
        <v>0.57</v>
      </c>
      <c r="O9" s="4"/>
    </row>
    <row r="10">
      <c r="A10" s="1">
        <v>1.0</v>
      </c>
      <c r="B10" s="4" t="str">
        <f>A10 &amp; " GAPDH"</f>
        <v>1 GAPDH</v>
      </c>
      <c r="D10" s="4">
        <v>7.0</v>
      </c>
      <c r="E10" s="7">
        <v>0.453</v>
      </c>
      <c r="F10" s="7">
        <v>0.31</v>
      </c>
      <c r="G10" s="7">
        <v>0.575</v>
      </c>
      <c r="I10" s="14" t="s">
        <v>44</v>
      </c>
      <c r="J10" s="14" t="s">
        <v>45</v>
      </c>
      <c r="K10" s="14" t="s">
        <v>44</v>
      </c>
      <c r="L10" s="14" t="s">
        <v>45</v>
      </c>
      <c r="M10" s="14" t="s">
        <v>44</v>
      </c>
      <c r="N10" s="14" t="s">
        <v>45</v>
      </c>
      <c r="O10" s="14" t="s">
        <v>44</v>
      </c>
      <c r="P10" s="14" t="s">
        <v>45</v>
      </c>
    </row>
    <row r="11">
      <c r="B11" s="4" t="str">
        <f>A10 &amp; " FL"</f>
        <v>1 FL</v>
      </c>
      <c r="D11" s="4">
        <v>8.0</v>
      </c>
      <c r="E11" s="7">
        <v>0.375</v>
      </c>
      <c r="F11" s="7">
        <v>0.531</v>
      </c>
      <c r="G11" s="7">
        <v>0.476</v>
      </c>
      <c r="I11" s="17" t="s">
        <v>46</v>
      </c>
      <c r="J11" s="19">
        <f t="shared" ref="J11:J14" si="1">ABS(1- (2^(-(E4-$E$2))))</f>
        <v>0.0578687261</v>
      </c>
      <c r="K11" s="17" t="s">
        <v>48</v>
      </c>
      <c r="L11" s="19">
        <f t="shared" ref="L11:L14" si="2">ABS(1- (2^(-(F4-$F$2))))</f>
        <v>0.07103082319</v>
      </c>
      <c r="M11" s="17" t="s">
        <v>50</v>
      </c>
      <c r="N11" s="19">
        <f t="shared" ref="N11:N14" si="3">ABS(1- (2^(-(G4-$G$2))))</f>
        <v>0.06658578083</v>
      </c>
      <c r="O11" s="17" t="s">
        <v>52</v>
      </c>
      <c r="P11" s="27">
        <f>SQRT((N33)^2 * ((J11^2)/(P33^2)) + ((L11^2)/(Q33^2)) + ((N11^2)/(R33^2)))</f>
        <v>0.2234900032</v>
      </c>
    </row>
    <row r="12">
      <c r="B12" t="str">
        <f>A10 &amp; " S"</f>
        <v>1 S</v>
      </c>
      <c r="D12" s="4">
        <v>9.0</v>
      </c>
      <c r="E12" s="7">
        <v>0.514</v>
      </c>
      <c r="F12" s="7">
        <v>0.432</v>
      </c>
      <c r="G12" s="7">
        <v>0.472</v>
      </c>
      <c r="I12" s="17" t="s">
        <v>57</v>
      </c>
      <c r="J12" s="19">
        <f t="shared" si="1"/>
        <v>0.0927777391</v>
      </c>
      <c r="K12" s="17" t="s">
        <v>58</v>
      </c>
      <c r="L12" s="19">
        <f t="shared" si="2"/>
        <v>0.0174796921</v>
      </c>
      <c r="M12" s="17" t="s">
        <v>59</v>
      </c>
      <c r="N12" s="19">
        <f t="shared" si="3"/>
        <v>0.004863820424</v>
      </c>
      <c r="O12" s="17" t="s">
        <v>60</v>
      </c>
      <c r="P12" s="27">
        <f t="shared" ref="P12:P26" si="4">SQRT((P34/(Q34+R34))^2 * ((J12^2)/(P34^2)) + ((L12^2)/(Q34^2)) + ((N12^2)/(R34^2)))</f>
        <v>0.02487460892</v>
      </c>
    </row>
    <row r="13">
      <c r="B13" t="str">
        <f>A10 &amp; " 6b"</f>
        <v>1 6b</v>
      </c>
      <c r="D13" s="4">
        <v>10.0</v>
      </c>
      <c r="E13" s="7">
        <v>0.33</v>
      </c>
      <c r="F13" s="7">
        <v>0.437</v>
      </c>
      <c r="G13" s="7">
        <v>0.31</v>
      </c>
      <c r="I13" s="17" t="s">
        <v>63</v>
      </c>
      <c r="J13" s="19">
        <f t="shared" si="1"/>
        <v>0</v>
      </c>
      <c r="K13" s="17" t="s">
        <v>64</v>
      </c>
      <c r="L13" s="19">
        <f t="shared" si="2"/>
        <v>0.0617788035</v>
      </c>
      <c r="M13" s="17" t="s">
        <v>65</v>
      </c>
      <c r="N13" s="19">
        <f t="shared" si="3"/>
        <v>0.04898932757</v>
      </c>
      <c r="O13" s="17" t="s">
        <v>67</v>
      </c>
      <c r="P13" s="27">
        <f t="shared" si="4"/>
        <v>0.0276031436</v>
      </c>
    </row>
    <row r="14">
      <c r="A14" s="1">
        <f>2</f>
        <v>2</v>
      </c>
      <c r="B14" s="8" t="str">
        <f>A14 &amp; " GAPDH"</f>
        <v>2 GAPDH</v>
      </c>
      <c r="D14" s="4">
        <v>11.0</v>
      </c>
      <c r="E14" s="7">
        <v>0.14</v>
      </c>
      <c r="F14" s="7">
        <v>0.221</v>
      </c>
      <c r="G14" s="7">
        <v>0.161</v>
      </c>
      <c r="I14" s="17" t="s">
        <v>70</v>
      </c>
      <c r="J14" s="19">
        <f t="shared" si="1"/>
        <v>0.1080323479</v>
      </c>
      <c r="K14" s="17" t="s">
        <v>71</v>
      </c>
      <c r="L14" s="19">
        <f t="shared" si="2"/>
        <v>0.04826247552</v>
      </c>
      <c r="M14" s="17" t="s">
        <v>72</v>
      </c>
      <c r="N14" s="19">
        <f t="shared" si="3"/>
        <v>0.1983090213</v>
      </c>
      <c r="O14" s="17" t="s">
        <v>73</v>
      </c>
      <c r="P14" s="27">
        <f t="shared" si="4"/>
        <v>0.03029744922</v>
      </c>
    </row>
    <row r="15">
      <c r="B15" s="8" t="str">
        <f>A14 &amp; " FL"</f>
        <v>2 FL</v>
      </c>
      <c r="D15" s="4">
        <v>12.0</v>
      </c>
      <c r="E15" s="7">
        <v>0.328</v>
      </c>
      <c r="F15" s="7">
        <v>0.231</v>
      </c>
      <c r="G15" s="7">
        <v>0.176</v>
      </c>
      <c r="I15" s="17" t="s">
        <v>74</v>
      </c>
      <c r="J15" s="19">
        <f t="shared" ref="J15:J26" si="5">ABS(1- (2^(-(E8-$E$3))))</f>
        <v>0.01445066306</v>
      </c>
      <c r="K15" s="17" t="s">
        <v>76</v>
      </c>
      <c r="L15" s="19">
        <f t="shared" ref="L15:L26" si="6">ABS(1- (2^(-(F8-$F$3))))</f>
        <v>0.06307855313</v>
      </c>
      <c r="M15" s="17" t="s">
        <v>77</v>
      </c>
      <c r="N15" s="19">
        <f t="shared" ref="N15:N26" si="7">ABS(1- (2^(-(G8-$G$3))))</f>
        <v>0.03205297311</v>
      </c>
      <c r="O15" s="17" t="s">
        <v>80</v>
      </c>
      <c r="P15" s="27">
        <f t="shared" si="4"/>
        <v>0.01589600494</v>
      </c>
    </row>
    <row r="16">
      <c r="B16" s="8" t="str">
        <f>A14 &amp; " S"</f>
        <v>2 S</v>
      </c>
      <c r="D16" s="4">
        <v>13.0</v>
      </c>
      <c r="E16" s="7">
        <v>0.48</v>
      </c>
      <c r="F16" s="7">
        <v>0.46</v>
      </c>
      <c r="G16" s="7">
        <v>0.566</v>
      </c>
      <c r="I16" s="17" t="s">
        <v>82</v>
      </c>
      <c r="J16" s="19">
        <f t="shared" si="5"/>
        <v>0.1933582408</v>
      </c>
      <c r="K16" s="17" t="s">
        <v>83</v>
      </c>
      <c r="L16" s="19">
        <f t="shared" si="6"/>
        <v>0.07917430279</v>
      </c>
      <c r="M16" s="17" t="s">
        <v>84</v>
      </c>
      <c r="N16" s="19">
        <f t="shared" si="7"/>
        <v>0.1620128653</v>
      </c>
      <c r="O16" s="17" t="s">
        <v>85</v>
      </c>
      <c r="P16" s="27">
        <f t="shared" si="4"/>
        <v>0.01440646443</v>
      </c>
    </row>
    <row r="17">
      <c r="B17" s="8" t="str">
        <f>A14 &amp; " 6b"</f>
        <v>2 6b</v>
      </c>
      <c r="D17" s="4">
        <v>14.0</v>
      </c>
      <c r="E17" s="7">
        <v>0.503</v>
      </c>
      <c r="F17" s="7">
        <v>0.503</v>
      </c>
      <c r="G17" s="7">
        <v>0.538</v>
      </c>
      <c r="I17" s="17" t="s">
        <v>86</v>
      </c>
      <c r="J17" s="19">
        <f t="shared" si="5"/>
        <v>0.04868172367</v>
      </c>
      <c r="K17" s="17" t="s">
        <v>87</v>
      </c>
      <c r="L17" s="19">
        <f t="shared" si="6"/>
        <v>0.0475361271</v>
      </c>
      <c r="M17" s="17" t="s">
        <v>88</v>
      </c>
      <c r="N17" s="19">
        <f t="shared" si="7"/>
        <v>0.1649120806</v>
      </c>
      <c r="O17" s="17" t="s">
        <v>89</v>
      </c>
      <c r="P17" s="27">
        <f t="shared" si="4"/>
        <v>0.3183638674</v>
      </c>
    </row>
    <row r="18">
      <c r="A18" s="1">
        <v>3.0</v>
      </c>
      <c r="B18" s="8" t="str">
        <f>A18 &amp; " GAPDH"</f>
        <v>3 GAPDH</v>
      </c>
      <c r="D18" s="4">
        <v>15.0</v>
      </c>
      <c r="E18" s="7">
        <v>0.396</v>
      </c>
      <c r="F18" s="7">
        <v>0.398</v>
      </c>
      <c r="G18" s="7">
        <v>0.544</v>
      </c>
      <c r="I18" s="17" t="s">
        <v>91</v>
      </c>
      <c r="J18" s="19">
        <f t="shared" si="5"/>
        <v>0.004167543239</v>
      </c>
      <c r="K18" s="17" t="s">
        <v>92</v>
      </c>
      <c r="L18" s="19">
        <f t="shared" si="6"/>
        <v>0.1012448734</v>
      </c>
      <c r="M18" s="17" t="s">
        <v>93</v>
      </c>
      <c r="N18" s="19">
        <f t="shared" si="7"/>
        <v>0.1055950982</v>
      </c>
      <c r="O18" s="17" t="s">
        <v>94</v>
      </c>
      <c r="P18" s="27">
        <f t="shared" si="4"/>
        <v>1.789788012</v>
      </c>
    </row>
    <row r="19">
      <c r="B19" s="8" t="str">
        <f>A18 &amp; " FL"</f>
        <v>3 FL</v>
      </c>
      <c r="D19" s="4">
        <v>16.0</v>
      </c>
      <c r="E19" s="7">
        <v>0.313</v>
      </c>
      <c r="F19" s="7">
        <v>0.421</v>
      </c>
      <c r="G19" s="7">
        <v>0.532</v>
      </c>
      <c r="I19" s="17" t="s">
        <v>97</v>
      </c>
      <c r="J19" s="19">
        <f t="shared" si="5"/>
        <v>0.08806683448</v>
      </c>
      <c r="K19" s="17" t="s">
        <v>98</v>
      </c>
      <c r="L19" s="19">
        <f t="shared" si="6"/>
        <v>0.0374055569</v>
      </c>
      <c r="M19" s="17" t="s">
        <v>99</v>
      </c>
      <c r="N19" s="19">
        <f t="shared" si="7"/>
        <v>0.1031118403</v>
      </c>
      <c r="O19" s="17" t="s">
        <v>100</v>
      </c>
      <c r="P19" s="27">
        <f t="shared" si="4"/>
        <v>0.06219320216</v>
      </c>
    </row>
    <row r="20">
      <c r="B20" s="8" t="str">
        <f>A18 &amp; " S"</f>
        <v>3 S</v>
      </c>
      <c r="D20" s="42"/>
      <c r="E20" s="7"/>
      <c r="F20" s="43"/>
      <c r="G20" s="43"/>
      <c r="I20" s="17" t="s">
        <v>102</v>
      </c>
      <c r="J20" s="19">
        <f t="shared" si="5"/>
        <v>0.03598276356</v>
      </c>
      <c r="K20" s="17" t="s">
        <v>104</v>
      </c>
      <c r="L20" s="19">
        <f t="shared" si="6"/>
        <v>0.04073588067</v>
      </c>
      <c r="M20" s="17" t="s">
        <v>105</v>
      </c>
      <c r="N20" s="19">
        <f t="shared" si="7"/>
        <v>0.00347174851</v>
      </c>
      <c r="O20" s="17" t="s">
        <v>106</v>
      </c>
      <c r="P20" s="27">
        <f t="shared" si="4"/>
        <v>0.009780666967</v>
      </c>
    </row>
    <row r="21">
      <c r="B21" s="8" t="str">
        <f>A18 &amp; " 6b"</f>
        <v>3 6b</v>
      </c>
      <c r="D21" s="42"/>
      <c r="E21" s="7"/>
      <c r="F21" s="43"/>
      <c r="G21" s="43"/>
      <c r="I21" s="17" t="s">
        <v>108</v>
      </c>
      <c r="J21" s="19">
        <f t="shared" si="5"/>
        <v>0.1818115469</v>
      </c>
      <c r="K21" s="17" t="s">
        <v>109</v>
      </c>
      <c r="L21" s="19">
        <f t="shared" si="6"/>
        <v>0.1141936508</v>
      </c>
      <c r="M21" s="17" t="s">
        <v>110</v>
      </c>
      <c r="N21" s="19">
        <f t="shared" si="7"/>
        <v>0.1126501206</v>
      </c>
      <c r="O21" s="17" t="s">
        <v>111</v>
      </c>
      <c r="P21" s="27">
        <f t="shared" si="4"/>
        <v>0.1580104854</v>
      </c>
    </row>
    <row r="22">
      <c r="A22" s="1">
        <v>4.0</v>
      </c>
      <c r="B22" s="8" t="str">
        <f>A22 &amp; " GAPDH"</f>
        <v>4 GAPDH</v>
      </c>
      <c r="D22" s="42"/>
      <c r="E22" s="7"/>
      <c r="F22" s="43"/>
      <c r="G22" s="43"/>
      <c r="I22" s="17" t="s">
        <v>115</v>
      </c>
      <c r="J22" s="19">
        <f t="shared" si="5"/>
        <v>0.03741993657</v>
      </c>
      <c r="K22" s="17" t="s">
        <v>116</v>
      </c>
      <c r="L22" s="19">
        <f t="shared" si="6"/>
        <v>0.1064973531</v>
      </c>
      <c r="M22" s="17" t="s">
        <v>117</v>
      </c>
      <c r="N22" s="19">
        <f t="shared" si="7"/>
        <v>0.1011415981</v>
      </c>
      <c r="O22" s="17" t="s">
        <v>118</v>
      </c>
      <c r="P22" s="27">
        <f t="shared" si="4"/>
        <v>0.3055708523</v>
      </c>
    </row>
    <row r="23">
      <c r="B23" s="8" t="str">
        <f>A22 &amp; " FL"</f>
        <v>4 FL</v>
      </c>
      <c r="D23" s="42"/>
      <c r="E23" s="7"/>
      <c r="F23" s="43"/>
      <c r="G23" s="43"/>
      <c r="I23" s="17" t="s">
        <v>121</v>
      </c>
      <c r="J23" s="19">
        <f t="shared" si="5"/>
        <v>0.06632005508</v>
      </c>
      <c r="K23" s="17" t="s">
        <v>122</v>
      </c>
      <c r="L23" s="19">
        <f t="shared" si="6"/>
        <v>0.05590758085</v>
      </c>
      <c r="M23" s="17" t="s">
        <v>123</v>
      </c>
      <c r="N23" s="19">
        <f t="shared" si="7"/>
        <v>0.1596862478</v>
      </c>
      <c r="O23" s="17" t="s">
        <v>124</v>
      </c>
      <c r="P23" s="27">
        <f t="shared" si="4"/>
        <v>0.1415467921</v>
      </c>
    </row>
    <row r="24">
      <c r="B24" s="8" t="str">
        <f>A22 &amp; " S"</f>
        <v>4 S</v>
      </c>
      <c r="D24" s="42"/>
      <c r="E24" s="7"/>
      <c r="F24" s="43"/>
      <c r="G24" s="43"/>
      <c r="I24" s="17" t="s">
        <v>125</v>
      </c>
      <c r="J24" s="19">
        <f t="shared" si="5"/>
        <v>0.08108711652</v>
      </c>
      <c r="K24" s="17" t="s">
        <v>127</v>
      </c>
      <c r="L24" s="19">
        <f t="shared" si="6"/>
        <v>0.08363135532</v>
      </c>
      <c r="M24" s="17" t="s">
        <v>128</v>
      </c>
      <c r="N24" s="19">
        <f t="shared" si="7"/>
        <v>0.1432180452</v>
      </c>
      <c r="O24" s="17" t="s">
        <v>129</v>
      </c>
      <c r="P24" s="27">
        <f t="shared" si="4"/>
        <v>0.0472740557</v>
      </c>
    </row>
    <row r="25">
      <c r="B25" s="8" t="str">
        <f>A22 &amp; " 6b"</f>
        <v>4 6b</v>
      </c>
      <c r="D25" s="42"/>
      <c r="E25" s="7"/>
      <c r="F25" s="43"/>
      <c r="G25" s="43"/>
      <c r="I25" s="17" t="s">
        <v>131</v>
      </c>
      <c r="J25" s="19">
        <f t="shared" si="5"/>
        <v>0.01034334358</v>
      </c>
      <c r="K25" s="17" t="s">
        <v>132</v>
      </c>
      <c r="L25" s="19">
        <f t="shared" si="6"/>
        <v>0.01445066306</v>
      </c>
      <c r="M25" s="17" t="s">
        <v>133</v>
      </c>
      <c r="N25" s="19">
        <f t="shared" si="7"/>
        <v>0.1467739019</v>
      </c>
      <c r="O25" s="17" t="s">
        <v>134</v>
      </c>
      <c r="P25" s="27">
        <f t="shared" si="4"/>
        <v>0.1401988648</v>
      </c>
    </row>
    <row r="26">
      <c r="A26" s="1">
        <v>5.0</v>
      </c>
      <c r="B26" s="8" t="str">
        <f>A26 &amp; " GAPDH"</f>
        <v>5 GAPDH</v>
      </c>
      <c r="D26" s="42"/>
      <c r="E26" s="7"/>
      <c r="F26" s="43"/>
      <c r="G26" s="43"/>
      <c r="I26" s="17" t="s">
        <v>135</v>
      </c>
      <c r="J26" s="19">
        <f t="shared" si="5"/>
        <v>0.04826247552</v>
      </c>
      <c r="K26" s="17" t="s">
        <v>136</v>
      </c>
      <c r="L26" s="19">
        <f t="shared" si="6"/>
        <v>0.03003808966</v>
      </c>
      <c r="M26" s="17" t="s">
        <v>138</v>
      </c>
      <c r="N26" s="19">
        <f t="shared" si="7"/>
        <v>0.1396473694</v>
      </c>
      <c r="O26" s="17" t="s">
        <v>139</v>
      </c>
      <c r="P26" s="27">
        <f t="shared" si="4"/>
        <v>0.06485015823</v>
      </c>
    </row>
    <row r="27">
      <c r="B27" s="8" t="str">
        <f>A26 &amp; " FL"</f>
        <v>5 FL</v>
      </c>
      <c r="D27" s="42"/>
      <c r="E27" s="7"/>
      <c r="F27" s="43"/>
      <c r="G27" s="43"/>
    </row>
    <row r="28">
      <c r="B28" s="8" t="str">
        <f>A26 &amp; " S"</f>
        <v>5 S</v>
      </c>
      <c r="D28" s="42"/>
      <c r="E28" s="7"/>
      <c r="F28" s="43"/>
      <c r="G28" s="43"/>
    </row>
    <row r="29">
      <c r="B29" s="8" t="str">
        <f>A26 &amp; " 6b"</f>
        <v>5 6b</v>
      </c>
      <c r="D29" s="42"/>
      <c r="E29" s="7"/>
      <c r="F29" s="43"/>
      <c r="G29" s="43"/>
    </row>
    <row r="30">
      <c r="A30" s="1">
        <v>6.0</v>
      </c>
      <c r="B30" s="8" t="str">
        <f>A30 &amp; " GAPDH"</f>
        <v>6 GAPDH</v>
      </c>
      <c r="C30" s="58"/>
      <c r="D30" s="42"/>
      <c r="E30" s="7"/>
      <c r="F30" s="43"/>
      <c r="G30" s="43"/>
    </row>
    <row r="31">
      <c r="B31" s="8" t="str">
        <f>A30 &amp; " FL"</f>
        <v>6 FL</v>
      </c>
      <c r="D31" s="42"/>
      <c r="E31" s="7"/>
      <c r="F31" s="43"/>
      <c r="G31" s="43"/>
      <c r="I31" s="59"/>
      <c r="J31" s="59"/>
      <c r="K31" s="59"/>
      <c r="L31" s="59"/>
      <c r="M31" s="59"/>
      <c r="N31" s="59"/>
      <c r="O31" s="3" t="s">
        <v>144</v>
      </c>
      <c r="P31" s="59"/>
      <c r="Q31" s="59"/>
      <c r="V31" s="61" t="s">
        <v>145</v>
      </c>
      <c r="X31" s="62" t="s">
        <v>146</v>
      </c>
    </row>
    <row r="32" ht="16.5" customHeight="1">
      <c r="B32" s="8" t="str">
        <f>A30 &amp; " S"</f>
        <v>6 S</v>
      </c>
      <c r="D32" s="42"/>
      <c r="E32" s="43"/>
      <c r="F32" s="43"/>
      <c r="G32" s="43"/>
      <c r="L32" s="4" t="s">
        <v>0</v>
      </c>
      <c r="M32" s="4" t="s">
        <v>148</v>
      </c>
      <c r="N32" s="64" t="s">
        <v>150</v>
      </c>
      <c r="O32" s="3" t="s">
        <v>151</v>
      </c>
      <c r="P32" s="3" t="s">
        <v>152</v>
      </c>
      <c r="Q32" s="3" t="s">
        <v>153</v>
      </c>
      <c r="R32" s="3" t="s">
        <v>154</v>
      </c>
      <c r="S32" s="65"/>
      <c r="V32" s="4" t="s">
        <v>148</v>
      </c>
      <c r="W32" s="66" t="s">
        <v>155</v>
      </c>
      <c r="X32" s="4" t="s">
        <v>148</v>
      </c>
      <c r="Y32" s="67" t="s">
        <v>155</v>
      </c>
    </row>
    <row r="33">
      <c r="B33" s="8" t="str">
        <f>A30 &amp; " 6b"</f>
        <v>6 6b</v>
      </c>
      <c r="D33" s="42"/>
      <c r="E33" s="43"/>
      <c r="F33" s="43"/>
      <c r="G33" s="43"/>
      <c r="K33" s="69">
        <v>0.15</v>
      </c>
      <c r="L33" s="4">
        <v>1.0</v>
      </c>
      <c r="M33" s="49" t="s">
        <v>157</v>
      </c>
      <c r="N33">
        <f t="shared" ref="N33:N48" si="8">P33/(R33+Q33)</f>
        <v>0.02524242727</v>
      </c>
      <c r="O33" s="7" t="s">
        <v>158</v>
      </c>
      <c r="P33" s="7">
        <v>0.505</v>
      </c>
      <c r="Q33" s="7">
        <v>19.708</v>
      </c>
      <c r="R33" s="7">
        <v>0.298</v>
      </c>
      <c r="U33" s="4"/>
      <c r="V33" t="s">
        <v>157</v>
      </c>
      <c r="W33">
        <v>0.025242427271818458</v>
      </c>
      <c r="X33" t="s">
        <v>159</v>
      </c>
      <c r="Y33">
        <v>0.3315353854738213</v>
      </c>
    </row>
    <row r="34">
      <c r="A34" s="1">
        <v>7.0</v>
      </c>
      <c r="B34" s="8" t="str">
        <f>A34 &amp; " GAPDH"</f>
        <v>7 GAPDH</v>
      </c>
      <c r="C34" s="58"/>
      <c r="D34" s="42"/>
      <c r="E34" s="43"/>
      <c r="F34" s="43"/>
      <c r="G34" s="43"/>
      <c r="K34" s="72">
        <v>0.027777778</v>
      </c>
      <c r="L34" s="4">
        <v>2.0</v>
      </c>
      <c r="M34" s="49" t="s">
        <v>160</v>
      </c>
      <c r="N34">
        <f t="shared" si="8"/>
        <v>0.005939730805</v>
      </c>
      <c r="O34" s="7" t="s">
        <v>162</v>
      </c>
      <c r="P34" s="7">
        <v>0.327</v>
      </c>
      <c r="Q34" s="7">
        <v>54.857</v>
      </c>
      <c r="R34" s="7">
        <v>0.196</v>
      </c>
      <c r="V34" t="s">
        <v>160</v>
      </c>
      <c r="W34">
        <v>0.005939730804860771</v>
      </c>
      <c r="X34" t="s">
        <v>163</v>
      </c>
      <c r="Y34">
        <v>0.42463260078198733</v>
      </c>
    </row>
    <row r="35">
      <c r="B35" s="8" t="str">
        <f>A34 &amp; " FL"</f>
        <v>7 FL</v>
      </c>
      <c r="D35" s="42"/>
      <c r="E35" s="43"/>
      <c r="F35" s="43"/>
      <c r="G35" s="43"/>
      <c r="K35" s="73">
        <v>0.142857143</v>
      </c>
      <c r="L35" s="4">
        <v>3.0</v>
      </c>
      <c r="M35" s="49" t="s">
        <v>166</v>
      </c>
      <c r="N35">
        <f t="shared" si="8"/>
        <v>0.01961585903</v>
      </c>
      <c r="O35" s="7" t="s">
        <v>158</v>
      </c>
      <c r="P35" s="7">
        <v>2.783</v>
      </c>
      <c r="Q35" s="7">
        <v>140.1</v>
      </c>
      <c r="R35" s="7">
        <v>1.775</v>
      </c>
      <c r="V35" t="s">
        <v>166</v>
      </c>
      <c r="W35">
        <v>0.019615859030837002</v>
      </c>
      <c r="X35" t="s">
        <v>167</v>
      </c>
      <c r="Y35">
        <v>0.2626530209293142</v>
      </c>
    </row>
    <row r="36">
      <c r="B36" s="8" t="str">
        <f>A34 &amp; " S"</f>
        <v>7 S</v>
      </c>
      <c r="D36" s="42"/>
      <c r="E36" s="43"/>
      <c r="F36" s="43"/>
      <c r="G36" s="43"/>
      <c r="K36" s="75">
        <v>0.90625</v>
      </c>
      <c r="L36" s="4">
        <v>4.0</v>
      </c>
      <c r="M36" s="49" t="s">
        <v>159</v>
      </c>
      <c r="N36">
        <f t="shared" si="8"/>
        <v>0.3315353855</v>
      </c>
      <c r="O36" s="7" t="s">
        <v>170</v>
      </c>
      <c r="P36" s="7">
        <v>7.13</v>
      </c>
      <c r="Q36" s="7">
        <v>14.829</v>
      </c>
      <c r="R36" s="7">
        <v>6.677</v>
      </c>
      <c r="V36" t="s">
        <v>171</v>
      </c>
      <c r="W36">
        <v>0.008550005672500747</v>
      </c>
      <c r="X36" t="s">
        <v>172</v>
      </c>
      <c r="Y36">
        <v>0.27931253978357734</v>
      </c>
    </row>
    <row r="37">
      <c r="B37" s="8" t="str">
        <f>A34 &amp; " 6b"</f>
        <v>7 6b</v>
      </c>
      <c r="D37" s="42"/>
      <c r="E37" s="43"/>
      <c r="F37" s="43"/>
      <c r="G37" s="43"/>
      <c r="K37" s="78">
        <v>0.946236559</v>
      </c>
      <c r="L37" s="4">
        <v>5.0</v>
      </c>
      <c r="M37" s="49" t="s">
        <v>163</v>
      </c>
      <c r="N37">
        <f t="shared" si="8"/>
        <v>0.4246326008</v>
      </c>
      <c r="O37" s="7" t="s">
        <v>175</v>
      </c>
      <c r="P37" s="7">
        <v>6.299</v>
      </c>
      <c r="Q37" s="7">
        <v>12.707</v>
      </c>
      <c r="R37" s="7">
        <v>2.127</v>
      </c>
      <c r="V37" t="s">
        <v>176</v>
      </c>
      <c r="W37">
        <v>0.008150248051027641</v>
      </c>
      <c r="X37" t="s">
        <v>177</v>
      </c>
      <c r="Y37">
        <v>0.12776868521549373</v>
      </c>
    </row>
    <row r="38">
      <c r="A38" s="1">
        <v>8.0</v>
      </c>
      <c r="B38" s="8" t="str">
        <f>A38 &amp; " GAPDH"</f>
        <v>8 GAPDH</v>
      </c>
      <c r="C38" s="58"/>
      <c r="D38" s="42"/>
      <c r="E38" s="43"/>
      <c r="F38" s="43"/>
      <c r="G38" s="43"/>
      <c r="K38" s="81">
        <v>0.92920354</v>
      </c>
      <c r="L38" s="4">
        <v>6.0</v>
      </c>
      <c r="M38" s="49" t="s">
        <v>167</v>
      </c>
      <c r="N38">
        <f t="shared" si="8"/>
        <v>0.2626530209</v>
      </c>
      <c r="O38" s="7" t="s">
        <v>170</v>
      </c>
      <c r="P38" s="7">
        <v>15.963</v>
      </c>
      <c r="Q38" s="7">
        <v>49.169</v>
      </c>
      <c r="R38" s="7">
        <v>11.607</v>
      </c>
      <c r="V38" t="s">
        <v>178</v>
      </c>
      <c r="W38">
        <v>0.012413859923215736</v>
      </c>
      <c r="X38" t="s">
        <v>179</v>
      </c>
      <c r="Y38">
        <v>0.1496025437201908</v>
      </c>
    </row>
    <row r="39">
      <c r="B39" s="8" t="str">
        <f>A38 &amp; " FL"</f>
        <v>8 FL</v>
      </c>
      <c r="D39" s="42"/>
      <c r="E39" s="43"/>
      <c r="F39" s="43"/>
      <c r="G39" s="43"/>
      <c r="K39" s="82">
        <v>0.183673469</v>
      </c>
      <c r="L39" s="4">
        <v>7.0</v>
      </c>
      <c r="M39" s="49" t="s">
        <v>171</v>
      </c>
      <c r="N39">
        <f t="shared" si="8"/>
        <v>0.008550005673</v>
      </c>
      <c r="O39" s="7" t="s">
        <v>158</v>
      </c>
      <c r="P39" s="7">
        <v>0.829</v>
      </c>
      <c r="Q39" s="7">
        <v>96.441</v>
      </c>
      <c r="R39" s="7">
        <v>0.518</v>
      </c>
      <c r="T39" s="4" t="s">
        <v>180</v>
      </c>
      <c r="V39" t="s">
        <v>181</v>
      </c>
      <c r="W39">
        <v>0.00691301899776865</v>
      </c>
      <c r="X39" t="s">
        <v>182</v>
      </c>
      <c r="Y39">
        <v>0.25035043453882816</v>
      </c>
    </row>
    <row r="40">
      <c r="B40" s="8" t="str">
        <f>A38 &amp; " S"</f>
        <v>8 S</v>
      </c>
      <c r="D40" s="42"/>
      <c r="E40" s="43"/>
      <c r="F40" s="43"/>
      <c r="G40" s="43"/>
      <c r="K40" s="84">
        <v>0.041666667</v>
      </c>
      <c r="L40" s="4">
        <v>8.0</v>
      </c>
      <c r="M40" s="49" t="s">
        <v>176</v>
      </c>
      <c r="N40">
        <f t="shared" si="8"/>
        <v>0.008150248051</v>
      </c>
      <c r="O40" s="7" t="s">
        <v>162</v>
      </c>
      <c r="P40" s="7">
        <v>0.069</v>
      </c>
      <c r="Q40" s="7">
        <v>8.407</v>
      </c>
      <c r="R40" s="7">
        <v>0.059</v>
      </c>
      <c r="T40" s="4" t="s">
        <v>183</v>
      </c>
      <c r="V40" t="s">
        <v>184</v>
      </c>
      <c r="W40">
        <v>0.003967670830271859</v>
      </c>
      <c r="X40" t="s">
        <v>185</v>
      </c>
      <c r="Y40">
        <v>0.15444794952681387</v>
      </c>
    </row>
    <row r="41">
      <c r="B41" s="8" t="str">
        <f>A38 &amp; " 6b"</f>
        <v>8 6b</v>
      </c>
      <c r="D41" s="42"/>
      <c r="E41" s="43"/>
      <c r="F41" s="43"/>
      <c r="G41" s="43"/>
      <c r="K41" s="86">
        <v>0.161290323</v>
      </c>
      <c r="L41" s="4">
        <v>9.0</v>
      </c>
      <c r="M41" s="49" t="s">
        <v>178</v>
      </c>
      <c r="N41">
        <f t="shared" si="8"/>
        <v>0.01241385992</v>
      </c>
      <c r="O41" s="7" t="s">
        <v>158</v>
      </c>
      <c r="P41" s="7">
        <v>2.05</v>
      </c>
      <c r="Q41" s="7">
        <v>163.48</v>
      </c>
      <c r="R41" s="7">
        <v>1.658</v>
      </c>
    </row>
    <row r="42">
      <c r="A42" s="1">
        <v>9.0</v>
      </c>
      <c r="B42" s="8" t="str">
        <f>A42 &amp; " GAPDH"</f>
        <v>9 GAPDH</v>
      </c>
      <c r="C42" s="58"/>
      <c r="D42" s="42"/>
      <c r="E42" s="43"/>
      <c r="F42" s="43"/>
      <c r="G42" s="43"/>
      <c r="K42" s="88">
        <v>0.962962963</v>
      </c>
      <c r="L42" s="4">
        <v>10.0</v>
      </c>
      <c r="M42" s="49" t="s">
        <v>172</v>
      </c>
      <c r="N42">
        <f t="shared" si="8"/>
        <v>0.2793125398</v>
      </c>
      <c r="O42" s="7" t="s">
        <v>175</v>
      </c>
      <c r="P42" s="7">
        <v>2.194</v>
      </c>
      <c r="Q42" s="7">
        <v>4.754</v>
      </c>
      <c r="R42" s="7">
        <v>3.101</v>
      </c>
    </row>
    <row r="43">
      <c r="B43" s="8" t="str">
        <f>A42 &amp; " FL"</f>
        <v>9 FL</v>
      </c>
      <c r="D43" s="42"/>
      <c r="E43" s="43"/>
      <c r="F43" s="43"/>
      <c r="G43" s="43"/>
      <c r="K43" s="89">
        <v>0.127659575</v>
      </c>
      <c r="L43" s="4">
        <v>11.0</v>
      </c>
      <c r="M43" s="49" t="s">
        <v>181</v>
      </c>
      <c r="N43">
        <f t="shared" si="8"/>
        <v>0.006913018998</v>
      </c>
      <c r="O43" s="7" t="s">
        <v>158</v>
      </c>
      <c r="P43" s="7">
        <v>0.663</v>
      </c>
      <c r="Q43" s="7">
        <v>95.193</v>
      </c>
      <c r="R43" s="7">
        <v>0.713</v>
      </c>
    </row>
    <row r="44">
      <c r="B44" s="8" t="str">
        <f>A42 &amp; " S"</f>
        <v>9 S</v>
      </c>
      <c r="D44" s="42"/>
      <c r="E44" s="43"/>
      <c r="F44" s="43"/>
      <c r="G44" s="43"/>
      <c r="K44" s="90">
        <v>0.166666667</v>
      </c>
      <c r="L44" s="4">
        <v>12.0</v>
      </c>
      <c r="M44" s="49" t="s">
        <v>184</v>
      </c>
      <c r="N44">
        <f t="shared" si="8"/>
        <v>0.00396767083</v>
      </c>
      <c r="O44" s="7" t="s">
        <v>158</v>
      </c>
      <c r="P44" s="7">
        <v>0.216</v>
      </c>
      <c r="Q44" s="7">
        <v>54.109</v>
      </c>
      <c r="R44" s="7">
        <v>0.331</v>
      </c>
    </row>
    <row r="45">
      <c r="B45" s="8" t="str">
        <f>A42 &amp; " 6b"</f>
        <v>9 6b</v>
      </c>
      <c r="D45" s="42"/>
      <c r="E45" s="43"/>
      <c r="F45" s="43"/>
      <c r="G45" s="43"/>
      <c r="K45" s="91">
        <v>0.823529412</v>
      </c>
      <c r="L45" s="4">
        <v>13.0</v>
      </c>
      <c r="M45" s="49" t="s">
        <v>177</v>
      </c>
      <c r="N45">
        <f t="shared" si="8"/>
        <v>0.1277686852</v>
      </c>
      <c r="O45" s="7" t="s">
        <v>170</v>
      </c>
      <c r="P45" s="7">
        <v>1.171</v>
      </c>
      <c r="Q45" s="7">
        <v>8.034</v>
      </c>
      <c r="R45" s="7">
        <v>1.131</v>
      </c>
    </row>
    <row r="46">
      <c r="A46" s="1">
        <v>10.0</v>
      </c>
      <c r="B46" s="8" t="str">
        <f>A46 &amp; " GAPDH"</f>
        <v>10 GAPDH</v>
      </c>
      <c r="C46" s="58"/>
      <c r="D46" s="42"/>
      <c r="E46" s="43"/>
      <c r="F46" s="43"/>
      <c r="G46" s="43"/>
      <c r="K46" s="92">
        <v>0.857954546</v>
      </c>
      <c r="L46" s="4">
        <v>14.0</v>
      </c>
      <c r="M46" s="49" t="s">
        <v>179</v>
      </c>
      <c r="N46">
        <f t="shared" si="8"/>
        <v>0.1496025437</v>
      </c>
      <c r="O46" s="7" t="s">
        <v>170</v>
      </c>
      <c r="P46" s="7">
        <v>1.882</v>
      </c>
      <c r="Q46" s="7">
        <v>9.466</v>
      </c>
      <c r="R46" s="7">
        <v>3.114</v>
      </c>
    </row>
    <row r="47">
      <c r="B47" s="8" t="str">
        <f>A46 &amp; " FL"</f>
        <v>10 FL</v>
      </c>
      <c r="D47" s="42"/>
      <c r="E47" s="43"/>
      <c r="F47" s="43"/>
      <c r="G47" s="43"/>
      <c r="K47" s="93">
        <v>0.875</v>
      </c>
      <c r="L47" s="4">
        <v>15.0</v>
      </c>
      <c r="M47" s="49" t="s">
        <v>182</v>
      </c>
      <c r="N47">
        <f t="shared" si="8"/>
        <v>0.2503504345</v>
      </c>
      <c r="O47" s="7" t="s">
        <v>170</v>
      </c>
      <c r="P47" s="7">
        <v>0.893</v>
      </c>
      <c r="Q47" s="7">
        <v>2.519</v>
      </c>
      <c r="R47" s="7">
        <v>1.048</v>
      </c>
    </row>
    <row r="48">
      <c r="B48" s="8" t="str">
        <f>A46 &amp; " S"</f>
        <v>10 S</v>
      </c>
      <c r="D48" s="42"/>
      <c r="E48" s="43"/>
      <c r="F48" s="43"/>
      <c r="G48" s="43"/>
      <c r="K48" s="94">
        <v>0.873015873</v>
      </c>
      <c r="L48" s="4">
        <v>16.0</v>
      </c>
      <c r="M48" s="8" t="s">
        <v>185</v>
      </c>
      <c r="N48">
        <f t="shared" si="8"/>
        <v>0.1544479495</v>
      </c>
      <c r="O48" s="7" t="s">
        <v>170</v>
      </c>
      <c r="P48" s="7">
        <v>2.448</v>
      </c>
      <c r="Q48" s="7">
        <v>13.693</v>
      </c>
      <c r="R48" s="7">
        <v>2.157</v>
      </c>
    </row>
    <row r="49">
      <c r="B49" s="8" t="str">
        <f>A46 &amp; " 6b"</f>
        <v>10 6b</v>
      </c>
      <c r="D49" s="42"/>
      <c r="E49" s="43"/>
      <c r="F49" s="43"/>
      <c r="G49" s="43"/>
    </row>
    <row r="50">
      <c r="A50" s="1">
        <v>11.0</v>
      </c>
      <c r="B50" s="8" t="str">
        <f>A50 &amp; " GAPDH"</f>
        <v>11 GAPDH</v>
      </c>
      <c r="C50" s="58"/>
      <c r="D50" s="42"/>
      <c r="E50" s="43"/>
      <c r="F50" s="43"/>
      <c r="G50" s="43"/>
    </row>
    <row r="51">
      <c r="B51" s="8" t="str">
        <f>A50 &amp; " FL"</f>
        <v>11 FL</v>
      </c>
      <c r="D51" s="42"/>
      <c r="E51" s="43"/>
      <c r="F51" s="43"/>
      <c r="G51" s="43"/>
    </row>
    <row r="52">
      <c r="B52" s="8" t="str">
        <f>A50 &amp; " S"</f>
        <v>11 S</v>
      </c>
      <c r="D52" s="42"/>
      <c r="E52" s="43"/>
      <c r="F52" s="43"/>
      <c r="G52" s="43"/>
    </row>
    <row r="53">
      <c r="B53" s="8" t="str">
        <f>A50 &amp; " 6b"</f>
        <v>11 6b</v>
      </c>
      <c r="D53" s="42"/>
      <c r="E53" s="43"/>
      <c r="F53" s="43"/>
      <c r="G53" s="43"/>
    </row>
    <row r="54">
      <c r="A54" s="1">
        <v>12.0</v>
      </c>
      <c r="B54" s="8" t="str">
        <f>A54 &amp; " GAPDH"</f>
        <v>12 GAPDH</v>
      </c>
      <c r="C54" s="58"/>
      <c r="D54" s="42"/>
      <c r="E54" s="43"/>
      <c r="F54" s="43"/>
      <c r="G54" s="43"/>
    </row>
    <row r="55">
      <c r="B55" s="8" t="str">
        <f>A54 &amp; " FL"</f>
        <v>12 FL</v>
      </c>
      <c r="D55" s="42"/>
      <c r="E55" s="43"/>
      <c r="F55" s="43"/>
      <c r="G55" s="43"/>
    </row>
    <row r="56">
      <c r="B56" s="8" t="str">
        <f>A54 &amp; " S"</f>
        <v>12 S</v>
      </c>
      <c r="D56" s="42"/>
      <c r="E56" s="43"/>
      <c r="F56" s="43"/>
      <c r="G56" s="43"/>
    </row>
    <row r="57">
      <c r="B57" s="8" t="str">
        <f>A54 &amp; " 6b"</f>
        <v>12 6b</v>
      </c>
      <c r="D57" s="42"/>
      <c r="E57" s="43"/>
      <c r="F57" s="43"/>
      <c r="G57" s="43"/>
    </row>
    <row r="58">
      <c r="A58" s="1">
        <v>13.0</v>
      </c>
      <c r="B58" s="8" t="str">
        <f>A58 &amp; " GAPDH"</f>
        <v>13 GAPDH</v>
      </c>
      <c r="C58" s="58"/>
      <c r="D58" s="42"/>
      <c r="E58" s="43"/>
      <c r="F58" s="43"/>
      <c r="G58" s="43"/>
    </row>
    <row r="59">
      <c r="B59" s="8" t="str">
        <f>A58 &amp; " FL"</f>
        <v>13 FL</v>
      </c>
      <c r="D59" s="42"/>
      <c r="E59" s="43"/>
      <c r="F59" s="43"/>
      <c r="G59" s="43"/>
    </row>
    <row r="60">
      <c r="B60" s="8" t="str">
        <f>A58 &amp; " S"</f>
        <v>13 S</v>
      </c>
      <c r="D60" s="42"/>
      <c r="E60" s="43"/>
      <c r="F60" s="43"/>
      <c r="G60" s="43"/>
    </row>
    <row r="61">
      <c r="B61" s="8" t="str">
        <f>A58 &amp; " 6b"</f>
        <v>13 6b</v>
      </c>
      <c r="D61" s="42"/>
      <c r="E61" s="43"/>
      <c r="F61" s="43"/>
      <c r="G61" s="43"/>
    </row>
    <row r="62">
      <c r="A62" s="1">
        <v>14.0</v>
      </c>
      <c r="B62" s="8" t="str">
        <f>A62 &amp; " GAPDH"</f>
        <v>14 GAPDH</v>
      </c>
      <c r="C62" s="58"/>
      <c r="D62" s="42"/>
      <c r="E62" s="43"/>
      <c r="F62" s="43"/>
      <c r="G62" s="43"/>
    </row>
    <row r="63">
      <c r="B63" s="8" t="str">
        <f>A62 &amp; " FL"</f>
        <v>14 FL</v>
      </c>
      <c r="D63" s="42"/>
      <c r="E63" s="43"/>
      <c r="F63" s="43"/>
      <c r="G63" s="43"/>
    </row>
    <row r="64">
      <c r="B64" s="8" t="str">
        <f>A62 &amp; " S"</f>
        <v>14 S</v>
      </c>
      <c r="D64" s="42"/>
      <c r="E64" s="43"/>
      <c r="F64" s="43"/>
      <c r="G64" s="43"/>
    </row>
    <row r="65">
      <c r="B65" s="8" t="str">
        <f>A62 &amp; " 6b"</f>
        <v>14 6b</v>
      </c>
      <c r="D65" s="42"/>
      <c r="E65" s="43"/>
      <c r="F65" s="43"/>
      <c r="G65" s="43"/>
    </row>
    <row r="66">
      <c r="A66" s="1">
        <v>15.0</v>
      </c>
      <c r="B66" s="8" t="str">
        <f>A66 &amp; " GAPDH"</f>
        <v>15 GAPDH</v>
      </c>
      <c r="C66" s="58"/>
      <c r="D66" s="42"/>
      <c r="E66" s="43"/>
      <c r="F66" s="43"/>
      <c r="G66" s="43"/>
    </row>
    <row r="67">
      <c r="B67" s="8" t="str">
        <f>A66 &amp; " FL"</f>
        <v>15 FL</v>
      </c>
      <c r="D67" s="42"/>
      <c r="E67" s="43"/>
      <c r="F67" s="43"/>
      <c r="G67" s="43"/>
    </row>
    <row r="68">
      <c r="B68" s="8" t="str">
        <f>A66 &amp; " S"</f>
        <v>15 S</v>
      </c>
      <c r="D68" s="42"/>
      <c r="E68" s="43"/>
      <c r="F68" s="43"/>
      <c r="G68" s="43"/>
    </row>
    <row r="69">
      <c r="B69" s="8" t="str">
        <f>A66 &amp; " 6b"</f>
        <v>15 6b</v>
      </c>
      <c r="D69" s="42"/>
      <c r="E69" s="43"/>
      <c r="F69" s="43"/>
      <c r="G69" s="43"/>
    </row>
    <row r="70">
      <c r="A70" s="1">
        <v>16.0</v>
      </c>
      <c r="B70" s="8" t="str">
        <f>A70 &amp; " GAPDH"</f>
        <v>16 GAPDH</v>
      </c>
      <c r="C70" s="58"/>
      <c r="D70" s="42"/>
      <c r="E70" s="43"/>
      <c r="F70" s="43"/>
      <c r="G70" s="43"/>
    </row>
    <row r="71">
      <c r="B71" s="8" t="str">
        <f>A70 &amp; " FL"</f>
        <v>16 FL</v>
      </c>
      <c r="D71" s="42"/>
      <c r="E71" s="43"/>
      <c r="F71" s="43"/>
      <c r="G71" s="43"/>
    </row>
    <row r="72">
      <c r="B72" s="8" t="str">
        <f>A70 &amp; " S"</f>
        <v>16 S</v>
      </c>
      <c r="D72" s="42"/>
      <c r="E72" s="43"/>
      <c r="F72" s="43"/>
      <c r="G72" s="43"/>
    </row>
    <row r="73">
      <c r="B73" s="8" t="str">
        <f>A70 &amp; " 6b"</f>
        <v>16 6b</v>
      </c>
      <c r="D73" s="42"/>
      <c r="E73" s="43"/>
      <c r="F73" s="43"/>
      <c r="G73" s="43"/>
    </row>
    <row r="74">
      <c r="C74" s="95"/>
      <c r="D74" s="43"/>
      <c r="E74" s="43"/>
      <c r="F74" s="43"/>
      <c r="G74" s="43"/>
    </row>
    <row r="75">
      <c r="C75" s="95"/>
      <c r="D75" s="43"/>
      <c r="E75" s="43"/>
      <c r="F75" s="43"/>
      <c r="G75" s="43"/>
    </row>
    <row r="76">
      <c r="C76" s="95"/>
      <c r="D76" s="43"/>
      <c r="E76" s="43"/>
      <c r="F76" s="43"/>
      <c r="G76" s="43"/>
    </row>
    <row r="77">
      <c r="C77" s="95"/>
      <c r="D77" s="43"/>
      <c r="E77" s="43"/>
      <c r="F77" s="43"/>
      <c r="G77" s="43"/>
    </row>
    <row r="78">
      <c r="C78" s="95"/>
      <c r="D78" s="43"/>
      <c r="E78" s="43"/>
      <c r="F78" s="43"/>
      <c r="G78" s="43"/>
    </row>
    <row r="79">
      <c r="C79" s="95"/>
      <c r="D79" s="43"/>
      <c r="E79" s="43"/>
      <c r="F79" s="43"/>
      <c r="G79" s="43"/>
    </row>
    <row r="80">
      <c r="C80" s="95"/>
      <c r="D80" s="43"/>
      <c r="E80" s="43"/>
      <c r="F80" s="43"/>
      <c r="G80" s="43"/>
    </row>
    <row r="81">
      <c r="C81" s="95"/>
      <c r="D81" s="43"/>
      <c r="E81" s="43"/>
      <c r="F81" s="43"/>
      <c r="G81" s="43"/>
    </row>
    <row r="82">
      <c r="C82" s="95"/>
      <c r="D82" s="43"/>
      <c r="E82" s="43"/>
      <c r="F82" s="43"/>
      <c r="G82" s="43"/>
    </row>
    <row r="83">
      <c r="C83" s="95"/>
      <c r="D83" s="43"/>
      <c r="E83" s="43"/>
      <c r="F83" s="43"/>
      <c r="G83" s="43"/>
    </row>
    <row r="84">
      <c r="C84" s="95"/>
      <c r="D84" s="43"/>
      <c r="E84" s="43"/>
      <c r="F84" s="43"/>
      <c r="G84" s="43"/>
    </row>
    <row r="85">
      <c r="C85" s="95"/>
      <c r="D85" s="43"/>
      <c r="E85" s="43"/>
      <c r="F85" s="43"/>
      <c r="G85" s="43"/>
    </row>
    <row r="86">
      <c r="C86" s="95"/>
      <c r="D86" s="43"/>
      <c r="E86" s="43"/>
      <c r="F86" s="43"/>
      <c r="G86" s="43"/>
    </row>
    <row r="87">
      <c r="C87" s="95"/>
      <c r="D87" s="43"/>
      <c r="E87" s="43"/>
      <c r="F87" s="43"/>
      <c r="G87" s="43"/>
    </row>
    <row r="88">
      <c r="C88" s="95"/>
      <c r="D88" s="43"/>
      <c r="E88" s="43"/>
      <c r="F88" s="43"/>
      <c r="G88" s="43"/>
    </row>
    <row r="89">
      <c r="C89" s="95"/>
      <c r="D89" s="43"/>
      <c r="E89" s="43"/>
      <c r="F89" s="43"/>
      <c r="G89" s="43"/>
    </row>
    <row r="90">
      <c r="C90" s="95"/>
      <c r="D90" s="43"/>
      <c r="E90" s="43"/>
      <c r="F90" s="43"/>
      <c r="G90" s="43"/>
    </row>
    <row r="91">
      <c r="C91" s="95"/>
      <c r="D91" s="43"/>
      <c r="E91" s="43"/>
      <c r="F91" s="43"/>
      <c r="G91" s="43"/>
    </row>
    <row r="92">
      <c r="C92" s="95"/>
      <c r="D92" s="43"/>
      <c r="E92" s="43"/>
      <c r="F92" s="43"/>
      <c r="G92" s="43"/>
    </row>
    <row r="93">
      <c r="C93" s="95"/>
      <c r="D93" s="43"/>
      <c r="E93" s="43"/>
      <c r="F93" s="43"/>
      <c r="G93" s="43"/>
    </row>
    <row r="94">
      <c r="C94" s="95"/>
      <c r="D94" s="43"/>
      <c r="E94" s="43"/>
      <c r="F94" s="43"/>
      <c r="G94" s="43"/>
    </row>
    <row r="95">
      <c r="C95" s="95"/>
      <c r="D95" s="43"/>
      <c r="E95" s="43"/>
      <c r="F95" s="43"/>
      <c r="G95" s="43"/>
    </row>
    <row r="96">
      <c r="C96" s="95"/>
      <c r="D96" s="43"/>
      <c r="E96" s="43"/>
      <c r="F96" s="43"/>
      <c r="G96" s="43"/>
    </row>
    <row r="97">
      <c r="C97" s="95"/>
      <c r="D97" s="43"/>
      <c r="E97" s="43"/>
      <c r="F97" s="43"/>
      <c r="G97" s="43"/>
    </row>
    <row r="98">
      <c r="C98" s="95"/>
      <c r="D98" s="43"/>
      <c r="E98" s="43"/>
      <c r="F98" s="43"/>
      <c r="G98" s="43"/>
    </row>
    <row r="99">
      <c r="C99" s="95"/>
      <c r="D99" s="43"/>
      <c r="E99" s="43"/>
      <c r="F99" s="43"/>
      <c r="G99" s="43"/>
    </row>
    <row r="100">
      <c r="C100" s="95"/>
      <c r="D100" s="43"/>
      <c r="E100" s="43"/>
      <c r="F100" s="43"/>
      <c r="G100" s="43"/>
    </row>
    <row r="101">
      <c r="C101" s="95"/>
      <c r="D101" s="43"/>
      <c r="E101" s="43"/>
      <c r="F101" s="43"/>
      <c r="G101" s="43"/>
    </row>
    <row r="102">
      <c r="C102" s="95"/>
      <c r="D102" s="43"/>
      <c r="E102" s="43"/>
      <c r="F102" s="43"/>
      <c r="G102" s="43"/>
    </row>
    <row r="103">
      <c r="C103" s="95"/>
      <c r="D103" s="43"/>
      <c r="E103" s="43"/>
      <c r="F103" s="43"/>
      <c r="G103" s="43"/>
    </row>
    <row r="104">
      <c r="C104" s="95"/>
      <c r="D104" s="43"/>
      <c r="E104" s="43"/>
      <c r="F104" s="43"/>
      <c r="G104" s="43"/>
    </row>
    <row r="105">
      <c r="C105" s="95"/>
      <c r="D105" s="43"/>
      <c r="E105" s="43"/>
      <c r="F105" s="43"/>
      <c r="G105" s="43"/>
    </row>
    <row r="106">
      <c r="C106" s="95"/>
      <c r="D106" s="43"/>
      <c r="E106" s="43"/>
      <c r="F106" s="43"/>
      <c r="G106" s="43"/>
    </row>
    <row r="107">
      <c r="C107" s="95"/>
      <c r="D107" s="43"/>
      <c r="E107" s="43"/>
      <c r="F107" s="43"/>
      <c r="G107" s="43"/>
    </row>
    <row r="108">
      <c r="C108" s="95"/>
      <c r="D108" s="43"/>
      <c r="E108" s="43"/>
      <c r="F108" s="43"/>
      <c r="G108" s="43"/>
    </row>
    <row r="109">
      <c r="C109" s="95"/>
      <c r="D109" s="43"/>
      <c r="E109" s="43"/>
      <c r="F109" s="43"/>
      <c r="G109" s="43"/>
    </row>
    <row r="110">
      <c r="C110" s="95"/>
      <c r="D110" s="43"/>
      <c r="E110" s="43"/>
      <c r="F110" s="43"/>
      <c r="G110" s="43"/>
    </row>
    <row r="111">
      <c r="C111" s="95"/>
      <c r="D111" s="43"/>
      <c r="E111" s="43"/>
      <c r="F111" s="43"/>
      <c r="G111" s="43"/>
    </row>
    <row r="112">
      <c r="C112" s="95"/>
      <c r="D112" s="43"/>
      <c r="E112" s="43"/>
      <c r="F112" s="43"/>
      <c r="G112" s="43"/>
    </row>
    <row r="113">
      <c r="C113" s="95"/>
      <c r="D113" s="43"/>
      <c r="E113" s="43"/>
      <c r="F113" s="43"/>
      <c r="G113" s="43"/>
    </row>
    <row r="114">
      <c r="C114" s="95"/>
      <c r="D114" s="43"/>
      <c r="E114" s="43"/>
      <c r="F114" s="43"/>
      <c r="G114" s="43"/>
    </row>
    <row r="115">
      <c r="C115" s="95"/>
      <c r="D115" s="43"/>
      <c r="E115" s="43"/>
      <c r="F115" s="43"/>
      <c r="G115" s="43"/>
    </row>
    <row r="116">
      <c r="C116" s="95"/>
      <c r="D116" s="43"/>
      <c r="E116" s="43"/>
      <c r="F116" s="43"/>
      <c r="G116" s="43"/>
    </row>
    <row r="117">
      <c r="C117" s="95"/>
      <c r="D117" s="43"/>
      <c r="E117" s="43"/>
      <c r="F117" s="43"/>
      <c r="G117" s="43"/>
    </row>
    <row r="118">
      <c r="C118" s="95"/>
      <c r="D118" s="43"/>
      <c r="E118" s="43"/>
      <c r="F118" s="43"/>
      <c r="G118" s="43"/>
    </row>
    <row r="119">
      <c r="C119" s="95"/>
      <c r="D119" s="43"/>
      <c r="E119" s="43"/>
      <c r="F119" s="43"/>
      <c r="G119" s="43"/>
    </row>
    <row r="120">
      <c r="C120" s="95"/>
      <c r="D120" s="43"/>
      <c r="E120" s="43"/>
      <c r="F120" s="43"/>
      <c r="G120" s="43"/>
    </row>
    <row r="121">
      <c r="C121" s="95"/>
      <c r="D121" s="43"/>
      <c r="E121" s="43"/>
      <c r="F121" s="43"/>
      <c r="G121" s="43"/>
    </row>
    <row r="122">
      <c r="C122" s="95"/>
      <c r="D122" s="43"/>
      <c r="E122" s="43"/>
      <c r="F122" s="43"/>
      <c r="G122" s="43"/>
    </row>
    <row r="123">
      <c r="C123" s="95"/>
      <c r="D123" s="43"/>
      <c r="E123" s="43"/>
      <c r="F123" s="43"/>
      <c r="G123" s="43"/>
    </row>
    <row r="124">
      <c r="C124" s="95"/>
      <c r="D124" s="43"/>
      <c r="E124" s="43"/>
      <c r="F124" s="43"/>
      <c r="G124" s="43"/>
    </row>
    <row r="125">
      <c r="C125" s="95"/>
      <c r="D125" s="43"/>
      <c r="E125" s="43"/>
      <c r="F125" s="43"/>
      <c r="G125" s="43"/>
    </row>
    <row r="126">
      <c r="C126" s="95"/>
      <c r="D126" s="43"/>
      <c r="E126" s="43"/>
      <c r="F126" s="43"/>
      <c r="G126" s="43"/>
    </row>
    <row r="127">
      <c r="C127" s="95"/>
      <c r="D127" s="43"/>
      <c r="E127" s="43"/>
      <c r="F127" s="43"/>
      <c r="G127" s="43"/>
    </row>
    <row r="128">
      <c r="C128" s="95"/>
      <c r="D128" s="43"/>
      <c r="E128" s="43"/>
      <c r="F128" s="43"/>
      <c r="G128" s="43"/>
    </row>
    <row r="129">
      <c r="C129" s="95"/>
      <c r="D129" s="43"/>
      <c r="E129" s="43"/>
      <c r="F129" s="43"/>
      <c r="G129" s="43"/>
    </row>
    <row r="130">
      <c r="C130" s="95"/>
      <c r="D130" s="43"/>
      <c r="E130" s="43"/>
      <c r="F130" s="43"/>
      <c r="G130" s="43"/>
    </row>
    <row r="131">
      <c r="C131" s="95"/>
      <c r="D131" s="43"/>
      <c r="E131" s="43"/>
      <c r="F131" s="43"/>
      <c r="G131" s="43"/>
    </row>
    <row r="132">
      <c r="C132" s="95"/>
      <c r="D132" s="43"/>
      <c r="E132" s="43"/>
      <c r="F132" s="43"/>
      <c r="G132" s="43"/>
    </row>
    <row r="133">
      <c r="C133" s="95"/>
      <c r="D133" s="43"/>
      <c r="E133" s="43"/>
      <c r="F133" s="43"/>
      <c r="G133" s="43"/>
    </row>
    <row r="134">
      <c r="C134" s="95"/>
      <c r="D134" s="43"/>
      <c r="E134" s="43"/>
      <c r="F134" s="43"/>
      <c r="G134" s="43"/>
    </row>
    <row r="135">
      <c r="C135" s="95"/>
      <c r="D135" s="43"/>
      <c r="E135" s="43"/>
      <c r="F135" s="43"/>
      <c r="G135" s="43"/>
    </row>
    <row r="136">
      <c r="C136" s="95"/>
      <c r="D136" s="43"/>
      <c r="E136" s="43"/>
      <c r="F136" s="43"/>
      <c r="G136" s="43"/>
    </row>
    <row r="137">
      <c r="C137" s="95"/>
      <c r="D137" s="43"/>
      <c r="E137" s="43"/>
      <c r="F137" s="43"/>
      <c r="G137" s="43"/>
    </row>
    <row r="138">
      <c r="C138" s="95"/>
      <c r="D138" s="43"/>
      <c r="E138" s="43"/>
      <c r="F138" s="43"/>
      <c r="G138" s="43"/>
    </row>
    <row r="139">
      <c r="C139" s="95"/>
      <c r="D139" s="43"/>
      <c r="E139" s="43"/>
      <c r="F139" s="43"/>
      <c r="G139" s="43"/>
    </row>
    <row r="140">
      <c r="C140" s="95"/>
      <c r="D140" s="43"/>
      <c r="E140" s="43"/>
      <c r="F140" s="43"/>
      <c r="G140" s="43"/>
    </row>
    <row r="141">
      <c r="C141" s="95"/>
      <c r="D141" s="43"/>
      <c r="E141" s="43"/>
      <c r="F141" s="43"/>
      <c r="G141" s="43"/>
    </row>
    <row r="142">
      <c r="C142" s="95"/>
      <c r="D142" s="43"/>
      <c r="E142" s="43"/>
      <c r="F142" s="43"/>
      <c r="G142" s="43"/>
    </row>
    <row r="143">
      <c r="C143" s="95"/>
      <c r="D143" s="43"/>
      <c r="E143" s="43"/>
      <c r="F143" s="43"/>
      <c r="G143" s="43"/>
    </row>
    <row r="144">
      <c r="C144" s="95"/>
      <c r="D144" s="43"/>
      <c r="E144" s="43"/>
      <c r="F144" s="43"/>
      <c r="G144" s="43"/>
    </row>
    <row r="145">
      <c r="C145" s="95"/>
      <c r="D145" s="43"/>
      <c r="E145" s="43"/>
      <c r="F145" s="43"/>
      <c r="G145" s="43"/>
    </row>
    <row r="146">
      <c r="C146" s="95"/>
      <c r="D146" s="43"/>
      <c r="E146" s="43"/>
      <c r="F146" s="43"/>
      <c r="G146" s="43"/>
    </row>
    <row r="147">
      <c r="C147" s="95"/>
      <c r="D147" s="43"/>
      <c r="E147" s="43"/>
      <c r="F147" s="43"/>
      <c r="G147" s="43"/>
    </row>
    <row r="148">
      <c r="C148" s="95"/>
      <c r="D148" s="43"/>
      <c r="E148" s="43"/>
      <c r="F148" s="43"/>
      <c r="G148" s="43"/>
    </row>
    <row r="149">
      <c r="C149" s="95"/>
      <c r="D149" s="43"/>
      <c r="E149" s="43"/>
      <c r="F149" s="43"/>
      <c r="G149" s="43"/>
    </row>
    <row r="150">
      <c r="C150" s="95"/>
      <c r="D150" s="43"/>
      <c r="E150" s="43"/>
      <c r="F150" s="43"/>
      <c r="G150" s="43"/>
    </row>
    <row r="151">
      <c r="C151" s="95"/>
      <c r="D151" s="43"/>
      <c r="E151" s="43"/>
      <c r="F151" s="43"/>
      <c r="G151" s="43"/>
    </row>
    <row r="152">
      <c r="C152" s="95"/>
      <c r="D152" s="43"/>
      <c r="E152" s="43"/>
      <c r="F152" s="43"/>
      <c r="G152" s="43"/>
    </row>
    <row r="153">
      <c r="C153" s="95"/>
      <c r="D153" s="43"/>
      <c r="E153" s="43"/>
      <c r="F153" s="43"/>
      <c r="G153" s="43"/>
    </row>
    <row r="154">
      <c r="C154" s="95"/>
      <c r="D154" s="43"/>
      <c r="E154" s="43"/>
      <c r="F154" s="43"/>
      <c r="G154" s="43"/>
    </row>
    <row r="155">
      <c r="C155" s="95"/>
      <c r="D155" s="43"/>
      <c r="E155" s="43"/>
      <c r="F155" s="43"/>
      <c r="G155" s="43"/>
    </row>
    <row r="156">
      <c r="C156" s="95"/>
      <c r="D156" s="43"/>
      <c r="E156" s="43"/>
      <c r="F156" s="43"/>
      <c r="G156" s="43"/>
    </row>
    <row r="157">
      <c r="C157" s="95"/>
      <c r="D157" s="43"/>
      <c r="E157" s="43"/>
      <c r="F157" s="43"/>
      <c r="G157" s="43"/>
    </row>
    <row r="158">
      <c r="C158" s="95"/>
      <c r="D158" s="43"/>
      <c r="E158" s="43"/>
      <c r="F158" s="43"/>
      <c r="G158" s="43"/>
    </row>
    <row r="159">
      <c r="C159" s="95"/>
      <c r="D159" s="43"/>
      <c r="E159" s="43"/>
      <c r="F159" s="43"/>
      <c r="G159" s="43"/>
    </row>
    <row r="160">
      <c r="C160" s="95"/>
      <c r="D160" s="43"/>
      <c r="E160" s="43"/>
      <c r="F160" s="43"/>
      <c r="G160" s="43"/>
    </row>
    <row r="161">
      <c r="C161" s="95"/>
      <c r="D161" s="43"/>
      <c r="E161" s="43"/>
      <c r="F161" s="43"/>
      <c r="G161" s="43"/>
    </row>
    <row r="162">
      <c r="C162" s="95"/>
      <c r="D162" s="43"/>
      <c r="E162" s="43"/>
      <c r="F162" s="43"/>
      <c r="G162" s="43"/>
    </row>
    <row r="163">
      <c r="C163" s="95"/>
      <c r="D163" s="43"/>
      <c r="E163" s="43"/>
      <c r="F163" s="43"/>
      <c r="G163" s="43"/>
    </row>
    <row r="164">
      <c r="C164" s="95"/>
      <c r="D164" s="43"/>
      <c r="E164" s="43"/>
      <c r="F164" s="43"/>
      <c r="G164" s="43"/>
    </row>
    <row r="165">
      <c r="C165" s="95"/>
      <c r="D165" s="43"/>
      <c r="E165" s="43"/>
      <c r="F165" s="43"/>
      <c r="G165" s="43"/>
    </row>
    <row r="166">
      <c r="C166" s="95"/>
      <c r="D166" s="43"/>
      <c r="E166" s="43"/>
      <c r="F166" s="43"/>
      <c r="G166" s="43"/>
    </row>
    <row r="167">
      <c r="C167" s="95"/>
      <c r="D167" s="43"/>
      <c r="E167" s="43"/>
      <c r="F167" s="43"/>
      <c r="G167" s="43"/>
    </row>
    <row r="168">
      <c r="C168" s="95"/>
      <c r="D168" s="43"/>
      <c r="E168" s="43"/>
      <c r="F168" s="43"/>
      <c r="G168" s="43"/>
    </row>
    <row r="169">
      <c r="C169" s="95"/>
      <c r="D169" s="43"/>
      <c r="E169" s="43"/>
      <c r="F169" s="43"/>
      <c r="G169" s="43"/>
    </row>
    <row r="170">
      <c r="C170" s="95"/>
      <c r="D170" s="43"/>
      <c r="E170" s="43"/>
      <c r="F170" s="43"/>
      <c r="G170" s="43"/>
    </row>
    <row r="171">
      <c r="C171" s="95"/>
      <c r="D171" s="43"/>
      <c r="E171" s="43"/>
      <c r="F171" s="43"/>
      <c r="G171" s="43"/>
    </row>
    <row r="172">
      <c r="C172" s="95"/>
      <c r="D172" s="43"/>
      <c r="E172" s="43"/>
      <c r="F172" s="43"/>
      <c r="G172" s="43"/>
    </row>
    <row r="173">
      <c r="C173" s="95"/>
      <c r="D173" s="43"/>
      <c r="E173" s="43"/>
      <c r="F173" s="43"/>
      <c r="G173" s="43"/>
    </row>
    <row r="174">
      <c r="C174" s="95"/>
      <c r="D174" s="43"/>
      <c r="E174" s="43"/>
      <c r="F174" s="43"/>
      <c r="G174" s="43"/>
    </row>
    <row r="175">
      <c r="C175" s="95"/>
      <c r="D175" s="43"/>
      <c r="E175" s="43"/>
      <c r="F175" s="43"/>
      <c r="G175" s="43"/>
    </row>
    <row r="176">
      <c r="C176" s="95"/>
      <c r="D176" s="43"/>
      <c r="E176" s="43"/>
      <c r="F176" s="43"/>
      <c r="G176" s="43"/>
    </row>
    <row r="177">
      <c r="C177" s="95"/>
      <c r="D177" s="43"/>
      <c r="E177" s="43"/>
      <c r="F177" s="43"/>
      <c r="G177" s="43"/>
    </row>
    <row r="178">
      <c r="C178" s="95"/>
      <c r="D178" s="43"/>
      <c r="E178" s="43"/>
      <c r="F178" s="43"/>
      <c r="G178" s="43"/>
    </row>
    <row r="179">
      <c r="C179" s="95"/>
      <c r="D179" s="43"/>
      <c r="E179" s="43"/>
      <c r="F179" s="43"/>
      <c r="G179" s="43"/>
    </row>
    <row r="180">
      <c r="C180" s="95"/>
      <c r="D180" s="43"/>
      <c r="E180" s="43"/>
      <c r="F180" s="43"/>
      <c r="G180" s="43"/>
    </row>
    <row r="181">
      <c r="C181" s="95"/>
      <c r="D181" s="43"/>
      <c r="E181" s="43"/>
      <c r="F181" s="43"/>
      <c r="G181" s="43"/>
    </row>
    <row r="182">
      <c r="C182" s="95"/>
      <c r="D182" s="43"/>
      <c r="E182" s="43"/>
      <c r="F182" s="43"/>
      <c r="G182" s="43"/>
    </row>
    <row r="183">
      <c r="C183" s="95"/>
      <c r="D183" s="43"/>
      <c r="E183" s="43"/>
      <c r="F183" s="43"/>
      <c r="G183" s="43"/>
    </row>
    <row r="184">
      <c r="C184" s="95"/>
      <c r="D184" s="43"/>
      <c r="E184" s="43"/>
      <c r="F184" s="43"/>
      <c r="G184" s="43"/>
    </row>
    <row r="185">
      <c r="C185" s="95"/>
      <c r="D185" s="43"/>
      <c r="E185" s="43"/>
      <c r="F185" s="43"/>
      <c r="G185" s="43"/>
    </row>
    <row r="186">
      <c r="C186" s="95"/>
      <c r="D186" s="43"/>
      <c r="E186" s="43"/>
      <c r="F186" s="43"/>
      <c r="G186" s="43"/>
    </row>
    <row r="187">
      <c r="C187" s="95"/>
      <c r="D187" s="43"/>
      <c r="E187" s="43"/>
      <c r="F187" s="43"/>
      <c r="G187" s="43"/>
    </row>
    <row r="188">
      <c r="C188" s="95"/>
      <c r="D188" s="43"/>
      <c r="E188" s="43"/>
      <c r="F188" s="43"/>
      <c r="G188" s="43"/>
    </row>
    <row r="189">
      <c r="C189" s="95"/>
      <c r="D189" s="43"/>
      <c r="E189" s="43"/>
      <c r="F189" s="43"/>
      <c r="G189" s="43"/>
    </row>
    <row r="190">
      <c r="C190" s="95"/>
      <c r="D190" s="43"/>
      <c r="E190" s="43"/>
      <c r="F190" s="43"/>
      <c r="G190" s="43"/>
    </row>
    <row r="191">
      <c r="C191" s="95"/>
      <c r="D191" s="43"/>
      <c r="E191" s="43"/>
      <c r="F191" s="43"/>
      <c r="G191" s="43"/>
    </row>
    <row r="192">
      <c r="C192" s="95"/>
      <c r="D192" s="43"/>
      <c r="E192" s="43"/>
      <c r="F192" s="43"/>
      <c r="G192" s="43"/>
    </row>
    <row r="193">
      <c r="C193" s="95"/>
      <c r="D193" s="43"/>
      <c r="E193" s="43"/>
      <c r="F193" s="43"/>
      <c r="G193" s="43"/>
    </row>
    <row r="194">
      <c r="C194" s="95"/>
      <c r="D194" s="43"/>
      <c r="E194" s="43"/>
      <c r="F194" s="43"/>
      <c r="G194" s="43"/>
    </row>
    <row r="195">
      <c r="C195" s="95"/>
      <c r="D195" s="43"/>
      <c r="E195" s="43"/>
      <c r="F195" s="43"/>
      <c r="G195" s="43"/>
    </row>
    <row r="196">
      <c r="C196" s="95"/>
      <c r="D196" s="43"/>
      <c r="E196" s="43"/>
      <c r="F196" s="43"/>
      <c r="G196" s="43"/>
    </row>
    <row r="197">
      <c r="C197" s="95"/>
      <c r="D197" s="43"/>
      <c r="E197" s="43"/>
      <c r="F197" s="43"/>
      <c r="G197" s="43"/>
    </row>
    <row r="198">
      <c r="C198" s="95"/>
      <c r="D198" s="43"/>
      <c r="E198" s="43"/>
      <c r="F198" s="43"/>
      <c r="G198" s="43"/>
    </row>
    <row r="199">
      <c r="C199" s="95"/>
      <c r="D199" s="43"/>
      <c r="E199" s="43"/>
      <c r="F199" s="43"/>
      <c r="G199" s="43"/>
    </row>
    <row r="200">
      <c r="C200" s="95"/>
      <c r="D200" s="43"/>
      <c r="E200" s="43"/>
      <c r="F200" s="43"/>
      <c r="G200" s="43"/>
    </row>
    <row r="201">
      <c r="C201" s="95"/>
      <c r="D201" s="43"/>
      <c r="E201" s="43"/>
      <c r="F201" s="43"/>
      <c r="G201" s="43"/>
    </row>
    <row r="202">
      <c r="C202" s="95"/>
      <c r="D202" s="43"/>
      <c r="E202" s="43"/>
      <c r="F202" s="43"/>
      <c r="G202" s="43"/>
    </row>
    <row r="203">
      <c r="C203" s="95"/>
      <c r="D203" s="43"/>
      <c r="E203" s="43"/>
      <c r="F203" s="43"/>
      <c r="G203" s="43"/>
    </row>
    <row r="204">
      <c r="C204" s="95"/>
      <c r="D204" s="43"/>
      <c r="E204" s="43"/>
      <c r="F204" s="43"/>
      <c r="G204" s="43"/>
    </row>
    <row r="205">
      <c r="C205" s="95"/>
      <c r="D205" s="43"/>
      <c r="E205" s="43"/>
      <c r="F205" s="43"/>
      <c r="G205" s="43"/>
    </row>
    <row r="206">
      <c r="C206" s="95"/>
      <c r="D206" s="43"/>
      <c r="E206" s="43"/>
      <c r="F206" s="43"/>
      <c r="G206" s="43"/>
    </row>
    <row r="207">
      <c r="C207" s="95"/>
      <c r="D207" s="43"/>
      <c r="E207" s="43"/>
      <c r="F207" s="43"/>
      <c r="G207" s="43"/>
    </row>
    <row r="208">
      <c r="C208" s="95"/>
      <c r="D208" s="43"/>
      <c r="E208" s="43"/>
      <c r="F208" s="43"/>
      <c r="G208" s="43"/>
    </row>
    <row r="209">
      <c r="C209" s="95"/>
      <c r="D209" s="43"/>
      <c r="E209" s="43"/>
      <c r="F209" s="43"/>
      <c r="G209" s="43"/>
    </row>
    <row r="210">
      <c r="C210" s="95"/>
      <c r="D210" s="43"/>
      <c r="E210" s="43"/>
      <c r="F210" s="43"/>
      <c r="G210" s="43"/>
    </row>
    <row r="211">
      <c r="C211" s="95"/>
      <c r="D211" s="43"/>
      <c r="E211" s="43"/>
      <c r="F211" s="43"/>
      <c r="G211" s="43"/>
    </row>
    <row r="212">
      <c r="C212" s="95"/>
      <c r="D212" s="43"/>
      <c r="E212" s="43"/>
      <c r="F212" s="43"/>
      <c r="G212" s="43"/>
    </row>
    <row r="213">
      <c r="C213" s="95"/>
      <c r="D213" s="43"/>
      <c r="E213" s="43"/>
      <c r="F213" s="43"/>
      <c r="G213" s="43"/>
    </row>
    <row r="214">
      <c r="C214" s="95"/>
      <c r="D214" s="43"/>
      <c r="E214" s="43"/>
      <c r="F214" s="43"/>
      <c r="G214" s="43"/>
    </row>
    <row r="215">
      <c r="C215" s="95"/>
      <c r="D215" s="43"/>
      <c r="E215" s="43"/>
      <c r="F215" s="43"/>
      <c r="G215" s="43"/>
    </row>
    <row r="216">
      <c r="C216" s="95"/>
      <c r="D216" s="43"/>
      <c r="E216" s="43"/>
      <c r="F216" s="43"/>
      <c r="G216" s="43"/>
    </row>
    <row r="217">
      <c r="C217" s="95"/>
      <c r="D217" s="43"/>
      <c r="E217" s="43"/>
      <c r="F217" s="43"/>
      <c r="G217" s="43"/>
    </row>
    <row r="218">
      <c r="C218" s="95"/>
      <c r="D218" s="43"/>
      <c r="E218" s="43"/>
      <c r="F218" s="43"/>
      <c r="G218" s="43"/>
    </row>
    <row r="219">
      <c r="C219" s="95"/>
      <c r="D219" s="43"/>
      <c r="E219" s="43"/>
      <c r="F219" s="43"/>
      <c r="G219" s="43"/>
    </row>
    <row r="220">
      <c r="C220" s="95"/>
      <c r="D220" s="43"/>
      <c r="E220" s="43"/>
      <c r="F220" s="43"/>
      <c r="G220" s="43"/>
    </row>
    <row r="221">
      <c r="C221" s="95"/>
      <c r="D221" s="43"/>
      <c r="E221" s="43"/>
      <c r="F221" s="43"/>
      <c r="G221" s="43"/>
    </row>
    <row r="222">
      <c r="C222" s="95"/>
      <c r="D222" s="43"/>
      <c r="E222" s="43"/>
      <c r="F222" s="43"/>
      <c r="G222" s="43"/>
    </row>
    <row r="223">
      <c r="C223" s="95"/>
      <c r="D223" s="43"/>
      <c r="E223" s="43"/>
      <c r="F223" s="43"/>
      <c r="G223" s="43"/>
    </row>
    <row r="224">
      <c r="C224" s="95"/>
      <c r="D224" s="43"/>
      <c r="E224" s="43"/>
      <c r="F224" s="43"/>
      <c r="G224" s="43"/>
    </row>
    <row r="225">
      <c r="C225" s="95"/>
      <c r="D225" s="43"/>
      <c r="E225" s="43"/>
      <c r="F225" s="43"/>
      <c r="G225" s="43"/>
    </row>
    <row r="226">
      <c r="C226" s="95"/>
      <c r="D226" s="43"/>
      <c r="E226" s="43"/>
      <c r="F226" s="43"/>
      <c r="G226" s="43"/>
    </row>
    <row r="227">
      <c r="C227" s="95"/>
      <c r="D227" s="43"/>
      <c r="E227" s="43"/>
      <c r="F227" s="43"/>
      <c r="G227" s="43"/>
    </row>
    <row r="228">
      <c r="C228" s="95"/>
      <c r="D228" s="43"/>
      <c r="E228" s="43"/>
      <c r="F228" s="43"/>
      <c r="G228" s="43"/>
    </row>
    <row r="229">
      <c r="C229" s="95"/>
      <c r="D229" s="43"/>
      <c r="E229" s="43"/>
      <c r="F229" s="43"/>
      <c r="G229" s="43"/>
    </row>
    <row r="230">
      <c r="C230" s="95"/>
      <c r="D230" s="43"/>
      <c r="E230" s="43"/>
      <c r="F230" s="43"/>
      <c r="G230" s="43"/>
    </row>
    <row r="231">
      <c r="C231" s="95"/>
      <c r="D231" s="43"/>
      <c r="E231" s="43"/>
      <c r="F231" s="43"/>
      <c r="G231" s="43"/>
    </row>
    <row r="232">
      <c r="C232" s="95"/>
      <c r="D232" s="43"/>
      <c r="E232" s="43"/>
      <c r="F232" s="43"/>
      <c r="G232" s="43"/>
    </row>
    <row r="233">
      <c r="C233" s="95"/>
      <c r="D233" s="43"/>
      <c r="E233" s="43"/>
      <c r="F233" s="43"/>
      <c r="G233" s="43"/>
    </row>
    <row r="234">
      <c r="C234" s="95"/>
      <c r="D234" s="43"/>
      <c r="E234" s="43"/>
      <c r="F234" s="43"/>
      <c r="G234" s="43"/>
    </row>
    <row r="235">
      <c r="C235" s="95"/>
      <c r="D235" s="43"/>
      <c r="E235" s="43"/>
      <c r="F235" s="43"/>
      <c r="G235" s="43"/>
    </row>
    <row r="236">
      <c r="C236" s="95"/>
      <c r="D236" s="43"/>
      <c r="E236" s="43"/>
      <c r="F236" s="43"/>
      <c r="G236" s="43"/>
    </row>
    <row r="237">
      <c r="C237" s="95"/>
      <c r="D237" s="43"/>
      <c r="E237" s="43"/>
      <c r="F237" s="43"/>
      <c r="G237" s="43"/>
    </row>
    <row r="238">
      <c r="C238" s="95"/>
      <c r="D238" s="43"/>
      <c r="E238" s="43"/>
      <c r="F238" s="43"/>
      <c r="G238" s="43"/>
    </row>
    <row r="239">
      <c r="C239" s="95"/>
      <c r="D239" s="43"/>
      <c r="E239" s="43"/>
      <c r="F239" s="43"/>
      <c r="G239" s="43"/>
    </row>
    <row r="240">
      <c r="C240" s="95"/>
      <c r="D240" s="43"/>
      <c r="E240" s="43"/>
      <c r="F240" s="43"/>
      <c r="G240" s="43"/>
    </row>
    <row r="241">
      <c r="C241" s="95"/>
      <c r="D241" s="43"/>
      <c r="E241" s="43"/>
      <c r="F241" s="43"/>
      <c r="G241" s="43"/>
    </row>
    <row r="242">
      <c r="C242" s="95"/>
      <c r="D242" s="43"/>
      <c r="E242" s="43"/>
      <c r="F242" s="43"/>
      <c r="G242" s="43"/>
    </row>
    <row r="243">
      <c r="C243" s="95"/>
      <c r="D243" s="43"/>
      <c r="E243" s="43"/>
      <c r="F243" s="43"/>
      <c r="G243" s="43"/>
    </row>
    <row r="244">
      <c r="C244" s="95"/>
      <c r="D244" s="43"/>
      <c r="E244" s="43"/>
      <c r="F244" s="43"/>
      <c r="G244" s="43"/>
    </row>
    <row r="245">
      <c r="C245" s="95"/>
      <c r="D245" s="43"/>
      <c r="E245" s="43"/>
      <c r="F245" s="43"/>
      <c r="G245" s="43"/>
    </row>
    <row r="246">
      <c r="C246" s="95"/>
      <c r="D246" s="43"/>
      <c r="E246" s="43"/>
      <c r="F246" s="43"/>
      <c r="G246" s="43"/>
    </row>
    <row r="247">
      <c r="C247" s="95"/>
      <c r="D247" s="43"/>
      <c r="E247" s="43"/>
      <c r="F247" s="43"/>
      <c r="G247" s="43"/>
    </row>
    <row r="248">
      <c r="C248" s="95"/>
      <c r="D248" s="43"/>
      <c r="E248" s="43"/>
      <c r="F248" s="43"/>
      <c r="G248" s="43"/>
    </row>
    <row r="249">
      <c r="C249" s="95"/>
      <c r="D249" s="43"/>
      <c r="E249" s="43"/>
      <c r="F249" s="43"/>
      <c r="G249" s="43"/>
    </row>
    <row r="250">
      <c r="C250" s="95"/>
      <c r="D250" s="43"/>
      <c r="E250" s="43"/>
      <c r="F250" s="43"/>
      <c r="G250" s="43"/>
    </row>
    <row r="251">
      <c r="C251" s="95"/>
      <c r="D251" s="43"/>
      <c r="E251" s="43"/>
      <c r="F251" s="43"/>
      <c r="G251" s="43"/>
    </row>
    <row r="252">
      <c r="C252" s="95"/>
      <c r="D252" s="43"/>
      <c r="E252" s="43"/>
      <c r="F252" s="43"/>
      <c r="G252" s="43"/>
    </row>
    <row r="253">
      <c r="C253" s="95"/>
      <c r="D253" s="43"/>
      <c r="E253" s="43"/>
      <c r="F253" s="43"/>
      <c r="G253" s="43"/>
    </row>
    <row r="254">
      <c r="C254" s="95"/>
      <c r="D254" s="43"/>
      <c r="E254" s="43"/>
      <c r="F254" s="43"/>
      <c r="G254" s="43"/>
    </row>
    <row r="255">
      <c r="C255" s="95"/>
      <c r="D255" s="43"/>
      <c r="E255" s="43"/>
      <c r="F255" s="43"/>
      <c r="G255" s="43"/>
    </row>
    <row r="256">
      <c r="C256" s="95"/>
      <c r="D256" s="43"/>
      <c r="E256" s="43"/>
      <c r="F256" s="43"/>
      <c r="G256" s="43"/>
    </row>
    <row r="257">
      <c r="C257" s="95"/>
      <c r="D257" s="43"/>
      <c r="E257" s="43"/>
      <c r="F257" s="43"/>
      <c r="G257" s="43"/>
    </row>
    <row r="258">
      <c r="C258" s="95"/>
      <c r="D258" s="43"/>
      <c r="E258" s="43"/>
      <c r="F258" s="43"/>
      <c r="G258" s="43"/>
    </row>
    <row r="259">
      <c r="C259" s="95"/>
      <c r="D259" s="43"/>
      <c r="E259" s="43"/>
      <c r="F259" s="43"/>
      <c r="G259" s="43"/>
    </row>
    <row r="260">
      <c r="C260" s="95"/>
      <c r="D260" s="43"/>
      <c r="E260" s="43"/>
      <c r="F260" s="43"/>
      <c r="G260" s="43"/>
    </row>
    <row r="261">
      <c r="C261" s="95"/>
      <c r="D261" s="43"/>
      <c r="E261" s="43"/>
      <c r="F261" s="43"/>
      <c r="G261" s="43"/>
    </row>
    <row r="262">
      <c r="C262" s="95"/>
      <c r="D262" s="43"/>
      <c r="E262" s="43"/>
      <c r="F262" s="43"/>
      <c r="G262" s="43"/>
    </row>
    <row r="263">
      <c r="C263" s="95"/>
      <c r="D263" s="43"/>
      <c r="E263" s="43"/>
      <c r="F263" s="43"/>
      <c r="G263" s="43"/>
    </row>
    <row r="264">
      <c r="C264" s="95"/>
      <c r="D264" s="43"/>
      <c r="E264" s="43"/>
      <c r="F264" s="43"/>
      <c r="G264" s="43"/>
    </row>
    <row r="265">
      <c r="C265" s="95"/>
      <c r="D265" s="43"/>
      <c r="E265" s="43"/>
      <c r="F265" s="43"/>
      <c r="G265" s="43"/>
    </row>
    <row r="266">
      <c r="C266" s="95"/>
      <c r="D266" s="43"/>
      <c r="E266" s="43"/>
      <c r="F266" s="43"/>
      <c r="G266" s="43"/>
    </row>
    <row r="267">
      <c r="C267" s="95"/>
      <c r="D267" s="43"/>
      <c r="E267" s="43"/>
      <c r="F267" s="43"/>
      <c r="G267" s="43"/>
    </row>
    <row r="268">
      <c r="C268" s="95"/>
      <c r="D268" s="43"/>
      <c r="E268" s="43"/>
      <c r="F268" s="43"/>
      <c r="G268" s="43"/>
    </row>
    <row r="269">
      <c r="C269" s="95"/>
      <c r="D269" s="43"/>
      <c r="E269" s="43"/>
      <c r="F269" s="43"/>
      <c r="G269" s="43"/>
    </row>
    <row r="270">
      <c r="C270" s="95"/>
      <c r="D270" s="43"/>
      <c r="E270" s="43"/>
      <c r="F270" s="43"/>
      <c r="G270" s="43"/>
    </row>
    <row r="271">
      <c r="C271" s="95"/>
      <c r="D271" s="43"/>
      <c r="E271" s="43"/>
      <c r="F271" s="43"/>
      <c r="G271" s="43"/>
    </row>
    <row r="272">
      <c r="C272" s="95"/>
      <c r="D272" s="43"/>
      <c r="E272" s="43"/>
      <c r="F272" s="43"/>
      <c r="G272" s="43"/>
    </row>
    <row r="273">
      <c r="C273" s="95"/>
      <c r="D273" s="43"/>
      <c r="E273" s="43"/>
      <c r="F273" s="43"/>
      <c r="G273" s="43"/>
    </row>
    <row r="274">
      <c r="C274" s="95"/>
      <c r="D274" s="43"/>
      <c r="E274" s="43"/>
      <c r="F274" s="43"/>
      <c r="G274" s="43"/>
    </row>
    <row r="275">
      <c r="C275" s="95"/>
      <c r="D275" s="43"/>
      <c r="E275" s="43"/>
      <c r="F275" s="43"/>
      <c r="G275" s="43"/>
    </row>
    <row r="276">
      <c r="C276" s="95"/>
      <c r="D276" s="43"/>
      <c r="E276" s="43"/>
      <c r="F276" s="43"/>
      <c r="G276" s="43"/>
    </row>
    <row r="277">
      <c r="C277" s="95"/>
      <c r="D277" s="43"/>
      <c r="E277" s="43"/>
      <c r="F277" s="43"/>
      <c r="G277" s="43"/>
    </row>
    <row r="278">
      <c r="C278" s="95"/>
      <c r="D278" s="43"/>
      <c r="E278" s="43"/>
      <c r="F278" s="43"/>
      <c r="G278" s="43"/>
    </row>
    <row r="279">
      <c r="C279" s="95"/>
      <c r="D279" s="43"/>
      <c r="E279" s="43"/>
      <c r="F279" s="43"/>
      <c r="G279" s="43"/>
    </row>
    <row r="280">
      <c r="C280" s="95"/>
      <c r="D280" s="43"/>
      <c r="E280" s="43"/>
      <c r="F280" s="43"/>
      <c r="G280" s="43"/>
    </row>
    <row r="281">
      <c r="C281" s="95"/>
      <c r="D281" s="43"/>
      <c r="E281" s="43"/>
      <c r="F281" s="43"/>
      <c r="G281" s="43"/>
    </row>
    <row r="282">
      <c r="C282" s="95"/>
      <c r="D282" s="43"/>
      <c r="E282" s="43"/>
      <c r="F282" s="43"/>
      <c r="G282" s="43"/>
    </row>
    <row r="283">
      <c r="C283" s="95"/>
      <c r="D283" s="43"/>
      <c r="E283" s="43"/>
      <c r="F283" s="43"/>
      <c r="G283" s="43"/>
    </row>
    <row r="284">
      <c r="C284" s="95"/>
      <c r="D284" s="43"/>
      <c r="E284" s="43"/>
      <c r="F284" s="43"/>
      <c r="G284" s="43"/>
    </row>
    <row r="285">
      <c r="C285" s="95"/>
      <c r="D285" s="43"/>
      <c r="E285" s="43"/>
      <c r="F285" s="43"/>
      <c r="G285" s="43"/>
    </row>
    <row r="286">
      <c r="C286" s="95"/>
      <c r="D286" s="43"/>
      <c r="E286" s="43"/>
      <c r="F286" s="43"/>
      <c r="G286" s="43"/>
    </row>
    <row r="287">
      <c r="C287" s="95"/>
      <c r="D287" s="43"/>
      <c r="E287" s="43"/>
      <c r="F287" s="43"/>
      <c r="G287" s="43"/>
    </row>
    <row r="288">
      <c r="C288" s="95"/>
      <c r="D288" s="43"/>
      <c r="E288" s="43"/>
      <c r="F288" s="43"/>
      <c r="G288" s="43"/>
    </row>
    <row r="289">
      <c r="C289" s="95"/>
      <c r="D289" s="43"/>
      <c r="E289" s="43"/>
      <c r="F289" s="43"/>
      <c r="G289" s="43"/>
    </row>
    <row r="290">
      <c r="C290" s="95"/>
      <c r="D290" s="43"/>
      <c r="E290" s="43"/>
      <c r="F290" s="43"/>
      <c r="G290" s="43"/>
    </row>
    <row r="291">
      <c r="C291" s="95"/>
      <c r="D291" s="43"/>
      <c r="E291" s="43"/>
      <c r="F291" s="43"/>
      <c r="G291" s="43"/>
    </row>
    <row r="292">
      <c r="C292" s="95"/>
      <c r="D292" s="43"/>
      <c r="E292" s="43"/>
      <c r="F292" s="43"/>
      <c r="G292" s="43"/>
    </row>
    <row r="293">
      <c r="C293" s="95"/>
      <c r="D293" s="43"/>
      <c r="E293" s="43"/>
      <c r="F293" s="43"/>
      <c r="G293" s="43"/>
    </row>
    <row r="294">
      <c r="C294" s="95"/>
      <c r="D294" s="43"/>
      <c r="E294" s="43"/>
      <c r="F294" s="43"/>
      <c r="G294" s="43"/>
    </row>
    <row r="295">
      <c r="C295" s="95"/>
      <c r="D295" s="43"/>
      <c r="E295" s="43"/>
      <c r="F295" s="43"/>
      <c r="G295" s="43"/>
    </row>
    <row r="296">
      <c r="C296" s="95"/>
      <c r="D296" s="43"/>
      <c r="E296" s="43"/>
      <c r="F296" s="43"/>
      <c r="G296" s="43"/>
    </row>
    <row r="297">
      <c r="C297" s="95"/>
      <c r="D297" s="43"/>
      <c r="E297" s="43"/>
      <c r="F297" s="43"/>
      <c r="G297" s="43"/>
    </row>
    <row r="298">
      <c r="C298" s="95"/>
      <c r="D298" s="43"/>
      <c r="E298" s="43"/>
      <c r="F298" s="43"/>
      <c r="G298" s="43"/>
    </row>
    <row r="299">
      <c r="C299" s="95"/>
      <c r="D299" s="43"/>
      <c r="E299" s="43"/>
      <c r="F299" s="43"/>
      <c r="G299" s="43"/>
    </row>
    <row r="300">
      <c r="C300" s="95"/>
      <c r="D300" s="43"/>
      <c r="E300" s="43"/>
      <c r="F300" s="43"/>
      <c r="G300" s="43"/>
    </row>
    <row r="301">
      <c r="C301" s="95"/>
      <c r="D301" s="43"/>
      <c r="E301" s="43"/>
      <c r="F301" s="43"/>
      <c r="G301" s="43"/>
    </row>
    <row r="302">
      <c r="C302" s="95"/>
      <c r="D302" s="43"/>
      <c r="E302" s="43"/>
      <c r="F302" s="43"/>
      <c r="G302" s="43"/>
    </row>
    <row r="303">
      <c r="C303" s="95"/>
      <c r="D303" s="43"/>
      <c r="E303" s="43"/>
      <c r="F303" s="43"/>
      <c r="G303" s="43"/>
    </row>
    <row r="304">
      <c r="C304" s="95"/>
      <c r="D304" s="43"/>
      <c r="E304" s="43"/>
      <c r="F304" s="43"/>
      <c r="G304" s="43"/>
    </row>
    <row r="305">
      <c r="C305" s="95"/>
      <c r="D305" s="43"/>
      <c r="E305" s="43"/>
      <c r="F305" s="43"/>
      <c r="G305" s="43"/>
    </row>
    <row r="306">
      <c r="C306" s="95"/>
      <c r="D306" s="43"/>
      <c r="E306" s="43"/>
      <c r="F306" s="43"/>
      <c r="G306" s="43"/>
    </row>
    <row r="307">
      <c r="C307" s="95"/>
      <c r="D307" s="43"/>
      <c r="E307" s="43"/>
      <c r="F307" s="43"/>
      <c r="G307" s="43"/>
    </row>
    <row r="308">
      <c r="C308" s="95"/>
      <c r="D308" s="43"/>
      <c r="E308" s="43"/>
      <c r="F308" s="43"/>
      <c r="G308" s="43"/>
    </row>
    <row r="309">
      <c r="C309" s="95"/>
      <c r="D309" s="43"/>
      <c r="E309" s="43"/>
      <c r="F309" s="43"/>
      <c r="G309" s="43"/>
    </row>
    <row r="310">
      <c r="C310" s="95"/>
      <c r="D310" s="43"/>
      <c r="E310" s="43"/>
      <c r="F310" s="43"/>
      <c r="G310" s="43"/>
    </row>
    <row r="311">
      <c r="C311" s="95"/>
      <c r="D311" s="43"/>
      <c r="E311" s="43"/>
      <c r="F311" s="43"/>
      <c r="G311" s="43"/>
    </row>
    <row r="312">
      <c r="C312" s="95"/>
      <c r="D312" s="43"/>
      <c r="E312" s="43"/>
      <c r="F312" s="43"/>
      <c r="G312" s="43"/>
    </row>
    <row r="313">
      <c r="C313" s="95"/>
      <c r="D313" s="43"/>
      <c r="E313" s="43"/>
      <c r="F313" s="43"/>
      <c r="G313" s="43"/>
    </row>
    <row r="314">
      <c r="C314" s="95"/>
      <c r="D314" s="43"/>
      <c r="E314" s="43"/>
      <c r="F314" s="43"/>
      <c r="G314" s="43"/>
    </row>
    <row r="315">
      <c r="C315" s="95"/>
      <c r="D315" s="43"/>
      <c r="E315" s="43"/>
      <c r="F315" s="43"/>
      <c r="G315" s="43"/>
    </row>
    <row r="316">
      <c r="C316" s="95"/>
      <c r="D316" s="43"/>
      <c r="E316" s="43"/>
      <c r="F316" s="43"/>
      <c r="G316" s="43"/>
    </row>
    <row r="317">
      <c r="C317" s="95"/>
      <c r="D317" s="43"/>
      <c r="E317" s="43"/>
      <c r="F317" s="43"/>
      <c r="G317" s="43"/>
    </row>
    <row r="318">
      <c r="C318" s="95"/>
      <c r="D318" s="43"/>
      <c r="E318" s="43"/>
      <c r="F318" s="43"/>
      <c r="G318" s="43"/>
    </row>
    <row r="319">
      <c r="C319" s="95"/>
      <c r="D319" s="43"/>
      <c r="E319" s="43"/>
      <c r="F319" s="43"/>
      <c r="G319" s="43"/>
    </row>
    <row r="320">
      <c r="C320" s="95"/>
      <c r="D320" s="43"/>
      <c r="E320" s="43"/>
      <c r="F320" s="43"/>
      <c r="G320" s="43"/>
    </row>
    <row r="321">
      <c r="C321" s="95"/>
      <c r="D321" s="43"/>
      <c r="E321" s="43"/>
      <c r="F321" s="43"/>
      <c r="G321" s="43"/>
    </row>
    <row r="322">
      <c r="C322" s="95"/>
      <c r="D322" s="43"/>
      <c r="E322" s="43"/>
      <c r="F322" s="43"/>
      <c r="G322" s="43"/>
    </row>
    <row r="323">
      <c r="C323" s="95"/>
      <c r="D323" s="43"/>
      <c r="E323" s="43"/>
      <c r="F323" s="43"/>
      <c r="G323" s="43"/>
    </row>
    <row r="324">
      <c r="C324" s="95"/>
      <c r="D324" s="43"/>
      <c r="E324" s="43"/>
      <c r="F324" s="43"/>
      <c r="G324" s="43"/>
    </row>
    <row r="325">
      <c r="C325" s="95"/>
      <c r="D325" s="43"/>
      <c r="E325" s="43"/>
      <c r="F325" s="43"/>
      <c r="G325" s="43"/>
    </row>
    <row r="326">
      <c r="C326" s="95"/>
      <c r="D326" s="43"/>
      <c r="E326" s="43"/>
      <c r="F326" s="43"/>
      <c r="G326" s="43"/>
    </row>
    <row r="327">
      <c r="C327" s="95"/>
      <c r="D327" s="43"/>
      <c r="E327" s="43"/>
      <c r="F327" s="43"/>
      <c r="G327" s="43"/>
    </row>
    <row r="328">
      <c r="C328" s="95"/>
      <c r="D328" s="43"/>
      <c r="E328" s="43"/>
      <c r="F328" s="43"/>
      <c r="G328" s="43"/>
    </row>
    <row r="329">
      <c r="C329" s="95"/>
      <c r="D329" s="43"/>
      <c r="E329" s="43"/>
      <c r="F329" s="43"/>
      <c r="G329" s="43"/>
    </row>
    <row r="330">
      <c r="C330" s="95"/>
      <c r="D330" s="43"/>
      <c r="E330" s="43"/>
      <c r="F330" s="43"/>
      <c r="G330" s="43"/>
    </row>
    <row r="331">
      <c r="C331" s="95"/>
      <c r="D331" s="43"/>
      <c r="E331" s="43"/>
      <c r="F331" s="43"/>
      <c r="G331" s="43"/>
    </row>
    <row r="332">
      <c r="C332" s="95"/>
      <c r="D332" s="43"/>
      <c r="E332" s="43"/>
      <c r="F332" s="43"/>
      <c r="G332" s="43"/>
    </row>
    <row r="333">
      <c r="C333" s="95"/>
      <c r="D333" s="43"/>
      <c r="E333" s="43"/>
      <c r="F333" s="43"/>
      <c r="G333" s="43"/>
    </row>
    <row r="334">
      <c r="C334" s="95"/>
      <c r="D334" s="43"/>
      <c r="E334" s="43"/>
      <c r="F334" s="43"/>
      <c r="G334" s="43"/>
    </row>
    <row r="335">
      <c r="C335" s="95"/>
      <c r="D335" s="43"/>
      <c r="E335" s="43"/>
      <c r="F335" s="43"/>
      <c r="G335" s="43"/>
    </row>
    <row r="336">
      <c r="C336" s="95"/>
      <c r="D336" s="43"/>
      <c r="E336" s="43"/>
      <c r="F336" s="43"/>
      <c r="G336" s="43"/>
    </row>
    <row r="337">
      <c r="C337" s="95"/>
      <c r="D337" s="43"/>
      <c r="E337" s="43"/>
      <c r="F337" s="43"/>
      <c r="G337" s="43"/>
    </row>
    <row r="338">
      <c r="C338" s="95"/>
      <c r="D338" s="43"/>
      <c r="E338" s="43"/>
      <c r="F338" s="43"/>
      <c r="G338" s="43"/>
    </row>
    <row r="339">
      <c r="C339" s="95"/>
      <c r="D339" s="43"/>
      <c r="E339" s="43"/>
      <c r="F339" s="43"/>
      <c r="G339" s="43"/>
    </row>
    <row r="340">
      <c r="C340" s="95"/>
      <c r="D340" s="43"/>
      <c r="E340" s="43"/>
      <c r="F340" s="43"/>
      <c r="G340" s="43"/>
    </row>
    <row r="341">
      <c r="C341" s="95"/>
      <c r="D341" s="43"/>
      <c r="E341" s="43"/>
      <c r="F341" s="43"/>
      <c r="G341" s="43"/>
    </row>
    <row r="342">
      <c r="C342" s="95"/>
      <c r="D342" s="43"/>
      <c r="E342" s="43"/>
      <c r="F342" s="43"/>
      <c r="G342" s="43"/>
    </row>
    <row r="343">
      <c r="C343" s="95"/>
      <c r="D343" s="43"/>
      <c r="E343" s="43"/>
      <c r="F343" s="43"/>
      <c r="G343" s="43"/>
    </row>
    <row r="344">
      <c r="C344" s="95"/>
      <c r="D344" s="43"/>
      <c r="E344" s="43"/>
      <c r="F344" s="43"/>
      <c r="G344" s="43"/>
    </row>
    <row r="345">
      <c r="C345" s="95"/>
      <c r="D345" s="43"/>
      <c r="E345" s="43"/>
      <c r="F345" s="43"/>
      <c r="G345" s="43"/>
    </row>
    <row r="346">
      <c r="C346" s="95"/>
      <c r="D346" s="43"/>
      <c r="E346" s="43"/>
      <c r="F346" s="43"/>
      <c r="G346" s="43"/>
    </row>
    <row r="347">
      <c r="C347" s="95"/>
      <c r="D347" s="43"/>
      <c r="E347" s="43"/>
      <c r="F347" s="43"/>
      <c r="G347" s="43"/>
    </row>
    <row r="348">
      <c r="C348" s="95"/>
      <c r="D348" s="43"/>
      <c r="E348" s="43"/>
      <c r="F348" s="43"/>
      <c r="G348" s="43"/>
    </row>
    <row r="349">
      <c r="C349" s="95"/>
      <c r="D349" s="43"/>
      <c r="E349" s="43"/>
      <c r="F349" s="43"/>
      <c r="G349" s="43"/>
    </row>
    <row r="350">
      <c r="C350" s="95"/>
      <c r="D350" s="43"/>
      <c r="E350" s="43"/>
      <c r="F350" s="43"/>
      <c r="G350" s="43"/>
    </row>
    <row r="351">
      <c r="C351" s="95"/>
      <c r="D351" s="43"/>
      <c r="E351" s="43"/>
      <c r="F351" s="43"/>
      <c r="G351" s="43"/>
    </row>
    <row r="352">
      <c r="C352" s="95"/>
      <c r="D352" s="43"/>
      <c r="E352" s="43"/>
      <c r="F352" s="43"/>
      <c r="G352" s="43"/>
    </row>
    <row r="353">
      <c r="C353" s="95"/>
      <c r="D353" s="43"/>
      <c r="E353" s="43"/>
      <c r="F353" s="43"/>
      <c r="G353" s="43"/>
    </row>
    <row r="354">
      <c r="C354" s="95"/>
      <c r="D354" s="43"/>
      <c r="E354" s="43"/>
      <c r="F354" s="43"/>
      <c r="G354" s="43"/>
    </row>
    <row r="355">
      <c r="C355" s="95"/>
      <c r="D355" s="43"/>
      <c r="E355" s="43"/>
      <c r="F355" s="43"/>
      <c r="G355" s="43"/>
    </row>
    <row r="356">
      <c r="C356" s="95"/>
      <c r="D356" s="43"/>
      <c r="E356" s="43"/>
      <c r="F356" s="43"/>
      <c r="G356" s="43"/>
    </row>
    <row r="357">
      <c r="C357" s="95"/>
      <c r="D357" s="43"/>
      <c r="E357" s="43"/>
      <c r="F357" s="43"/>
      <c r="G357" s="43"/>
    </row>
    <row r="358">
      <c r="C358" s="95"/>
      <c r="D358" s="43"/>
      <c r="E358" s="43"/>
      <c r="F358" s="43"/>
      <c r="G358" s="43"/>
    </row>
    <row r="359">
      <c r="C359" s="95"/>
      <c r="D359" s="43"/>
      <c r="E359" s="43"/>
      <c r="F359" s="43"/>
      <c r="G359" s="43"/>
    </row>
    <row r="360">
      <c r="C360" s="95"/>
      <c r="D360" s="43"/>
      <c r="E360" s="43"/>
      <c r="F360" s="43"/>
      <c r="G360" s="43"/>
    </row>
    <row r="361">
      <c r="C361" s="95"/>
      <c r="D361" s="43"/>
      <c r="E361" s="43"/>
      <c r="F361" s="43"/>
      <c r="G361" s="43"/>
    </row>
    <row r="362">
      <c r="C362" s="95"/>
      <c r="D362" s="43"/>
      <c r="E362" s="43"/>
      <c r="F362" s="43"/>
      <c r="G362" s="43"/>
    </row>
    <row r="363">
      <c r="C363" s="95"/>
      <c r="D363" s="43"/>
      <c r="E363" s="43"/>
      <c r="F363" s="43"/>
      <c r="G363" s="43"/>
    </row>
    <row r="364">
      <c r="C364" s="95"/>
      <c r="D364" s="43"/>
      <c r="E364" s="43"/>
      <c r="F364" s="43"/>
      <c r="G364" s="43"/>
    </row>
    <row r="365">
      <c r="C365" s="95"/>
      <c r="D365" s="43"/>
      <c r="E365" s="43"/>
      <c r="F365" s="43"/>
      <c r="G365" s="43"/>
    </row>
    <row r="366">
      <c r="C366" s="95"/>
      <c r="D366" s="43"/>
      <c r="E366" s="43"/>
      <c r="F366" s="43"/>
      <c r="G366" s="43"/>
    </row>
    <row r="367">
      <c r="C367" s="95"/>
      <c r="D367" s="43"/>
      <c r="E367" s="43"/>
      <c r="F367" s="43"/>
      <c r="G367" s="43"/>
    </row>
    <row r="368">
      <c r="C368" s="95"/>
      <c r="D368" s="43"/>
      <c r="E368" s="43"/>
      <c r="F368" s="43"/>
      <c r="G368" s="43"/>
    </row>
    <row r="369">
      <c r="C369" s="95"/>
      <c r="D369" s="43"/>
      <c r="E369" s="43"/>
      <c r="F369" s="43"/>
      <c r="G369" s="43"/>
    </row>
    <row r="370">
      <c r="C370" s="95"/>
      <c r="D370" s="43"/>
      <c r="E370" s="43"/>
      <c r="F370" s="43"/>
      <c r="G370" s="43"/>
    </row>
    <row r="371">
      <c r="C371" s="95"/>
      <c r="D371" s="43"/>
      <c r="E371" s="43"/>
      <c r="F371" s="43"/>
      <c r="G371" s="43"/>
    </row>
    <row r="372">
      <c r="C372" s="95"/>
      <c r="D372" s="43"/>
      <c r="E372" s="43"/>
      <c r="F372" s="43"/>
      <c r="G372" s="43"/>
    </row>
    <row r="373">
      <c r="C373" s="95"/>
      <c r="D373" s="43"/>
      <c r="E373" s="43"/>
      <c r="F373" s="43"/>
      <c r="G373" s="43"/>
    </row>
    <row r="374">
      <c r="C374" s="95"/>
      <c r="D374" s="43"/>
      <c r="E374" s="43"/>
      <c r="F374" s="43"/>
      <c r="G374" s="43"/>
    </row>
    <row r="375">
      <c r="C375" s="95"/>
      <c r="D375" s="43"/>
      <c r="E375" s="43"/>
      <c r="F375" s="43"/>
      <c r="G375" s="43"/>
    </row>
    <row r="376">
      <c r="C376" s="95"/>
      <c r="D376" s="43"/>
      <c r="E376" s="43"/>
      <c r="F376" s="43"/>
      <c r="G376" s="43"/>
    </row>
    <row r="377">
      <c r="C377" s="95"/>
      <c r="D377" s="43"/>
      <c r="E377" s="43"/>
      <c r="F377" s="43"/>
      <c r="G377" s="43"/>
    </row>
    <row r="378">
      <c r="C378" s="95"/>
      <c r="D378" s="43"/>
      <c r="E378" s="43"/>
      <c r="F378" s="43"/>
      <c r="G378" s="43"/>
    </row>
    <row r="379">
      <c r="C379" s="95"/>
      <c r="D379" s="43"/>
      <c r="E379" s="43"/>
      <c r="F379" s="43"/>
      <c r="G379" s="43"/>
    </row>
    <row r="380">
      <c r="C380" s="95"/>
      <c r="D380" s="43"/>
      <c r="E380" s="43"/>
      <c r="F380" s="43"/>
      <c r="G380" s="43"/>
    </row>
    <row r="381">
      <c r="C381" s="95"/>
      <c r="D381" s="43"/>
      <c r="E381" s="43"/>
      <c r="F381" s="43"/>
      <c r="G381" s="43"/>
    </row>
    <row r="382">
      <c r="C382" s="95"/>
      <c r="D382" s="43"/>
      <c r="E382" s="43"/>
      <c r="F382" s="43"/>
      <c r="G382" s="43"/>
    </row>
    <row r="383">
      <c r="C383" s="95"/>
      <c r="D383" s="43"/>
      <c r="E383" s="43"/>
      <c r="F383" s="43"/>
      <c r="G383" s="43"/>
    </row>
    <row r="384">
      <c r="C384" s="95"/>
      <c r="D384" s="43"/>
      <c r="E384" s="43"/>
      <c r="F384" s="43"/>
      <c r="G384" s="43"/>
    </row>
    <row r="385">
      <c r="C385" s="95"/>
      <c r="D385" s="43"/>
      <c r="E385" s="43"/>
      <c r="F385" s="43"/>
      <c r="G385" s="43"/>
    </row>
    <row r="386">
      <c r="C386" s="95"/>
      <c r="D386" s="43"/>
      <c r="E386" s="43"/>
      <c r="F386" s="43"/>
      <c r="G386" s="43"/>
    </row>
    <row r="387">
      <c r="C387" s="95"/>
      <c r="D387" s="43"/>
      <c r="E387" s="43"/>
      <c r="F387" s="43"/>
      <c r="G387" s="43"/>
    </row>
    <row r="388">
      <c r="C388" s="95"/>
      <c r="D388" s="43"/>
      <c r="E388" s="43"/>
      <c r="F388" s="43"/>
      <c r="G388" s="43"/>
    </row>
    <row r="389">
      <c r="C389" s="95"/>
      <c r="D389" s="43"/>
      <c r="E389" s="43"/>
      <c r="F389" s="43"/>
      <c r="G389" s="43"/>
    </row>
    <row r="390">
      <c r="C390" s="95"/>
      <c r="D390" s="43"/>
      <c r="E390" s="43"/>
      <c r="F390" s="43"/>
      <c r="G390" s="43"/>
    </row>
    <row r="391">
      <c r="C391" s="95"/>
      <c r="D391" s="43"/>
      <c r="E391" s="43"/>
      <c r="F391" s="43"/>
      <c r="G391" s="43"/>
    </row>
    <row r="392">
      <c r="C392" s="95"/>
      <c r="D392" s="43"/>
      <c r="E392" s="43"/>
      <c r="F392" s="43"/>
      <c r="G392" s="43"/>
    </row>
    <row r="393">
      <c r="C393" s="95"/>
      <c r="D393" s="43"/>
      <c r="E393" s="43"/>
      <c r="F393" s="43"/>
      <c r="G393" s="43"/>
    </row>
    <row r="394">
      <c r="C394" s="95"/>
      <c r="D394" s="43"/>
      <c r="E394" s="43"/>
      <c r="F394" s="43"/>
      <c r="G394" s="43"/>
    </row>
    <row r="395">
      <c r="C395" s="95"/>
      <c r="D395" s="43"/>
      <c r="E395" s="43"/>
      <c r="F395" s="43"/>
      <c r="G395" s="43"/>
    </row>
    <row r="396">
      <c r="C396" s="95"/>
      <c r="D396" s="43"/>
      <c r="E396" s="43"/>
      <c r="F396" s="43"/>
      <c r="G396" s="43"/>
    </row>
    <row r="397">
      <c r="C397" s="95"/>
      <c r="D397" s="43"/>
      <c r="E397" s="43"/>
      <c r="F397" s="43"/>
      <c r="G397" s="43"/>
    </row>
    <row r="398">
      <c r="C398" s="95"/>
      <c r="D398" s="43"/>
      <c r="E398" s="43"/>
      <c r="F398" s="43"/>
      <c r="G398" s="43"/>
    </row>
    <row r="399">
      <c r="C399" s="95"/>
      <c r="D399" s="43"/>
      <c r="E399" s="43"/>
      <c r="F399" s="43"/>
      <c r="G399" s="43"/>
    </row>
    <row r="400">
      <c r="C400" s="95"/>
      <c r="D400" s="43"/>
      <c r="E400" s="43"/>
      <c r="F400" s="43"/>
      <c r="G400" s="43"/>
    </row>
    <row r="401">
      <c r="C401" s="95"/>
      <c r="D401" s="43"/>
      <c r="E401" s="43"/>
      <c r="F401" s="43"/>
      <c r="G401" s="43"/>
    </row>
    <row r="402">
      <c r="C402" s="95"/>
      <c r="D402" s="43"/>
      <c r="E402" s="43"/>
      <c r="F402" s="43"/>
      <c r="G402" s="43"/>
    </row>
    <row r="403">
      <c r="C403" s="95"/>
      <c r="D403" s="43"/>
      <c r="E403" s="43"/>
      <c r="F403" s="43"/>
      <c r="G403" s="43"/>
    </row>
    <row r="404">
      <c r="C404" s="95"/>
      <c r="D404" s="43"/>
      <c r="E404" s="43"/>
      <c r="F404" s="43"/>
      <c r="G404" s="43"/>
    </row>
    <row r="405">
      <c r="C405" s="95"/>
      <c r="D405" s="43"/>
      <c r="E405" s="43"/>
      <c r="F405" s="43"/>
      <c r="G405" s="43"/>
    </row>
    <row r="406">
      <c r="C406" s="95"/>
      <c r="D406" s="43"/>
      <c r="E406" s="43"/>
      <c r="F406" s="43"/>
      <c r="G406" s="43"/>
    </row>
    <row r="407">
      <c r="C407" s="95"/>
      <c r="D407" s="43"/>
      <c r="E407" s="43"/>
      <c r="F407" s="43"/>
      <c r="G407" s="43"/>
    </row>
    <row r="408">
      <c r="C408" s="95"/>
      <c r="D408" s="43"/>
      <c r="E408" s="43"/>
      <c r="F408" s="43"/>
      <c r="G408" s="43"/>
    </row>
    <row r="409">
      <c r="C409" s="95"/>
      <c r="D409" s="43"/>
      <c r="E409" s="43"/>
      <c r="F409" s="43"/>
      <c r="G409" s="43"/>
    </row>
    <row r="410">
      <c r="C410" s="95"/>
      <c r="D410" s="43"/>
      <c r="E410" s="43"/>
      <c r="F410" s="43"/>
      <c r="G410" s="43"/>
    </row>
    <row r="411">
      <c r="C411" s="95"/>
      <c r="D411" s="43"/>
      <c r="E411" s="43"/>
      <c r="F411" s="43"/>
      <c r="G411" s="43"/>
    </row>
    <row r="412">
      <c r="C412" s="95"/>
      <c r="D412" s="43"/>
      <c r="E412" s="43"/>
      <c r="F412" s="43"/>
      <c r="G412" s="43"/>
    </row>
    <row r="413">
      <c r="C413" s="95"/>
      <c r="D413" s="43"/>
      <c r="E413" s="43"/>
      <c r="F413" s="43"/>
      <c r="G413" s="43"/>
    </row>
    <row r="414">
      <c r="C414" s="95"/>
      <c r="D414" s="43"/>
      <c r="E414" s="43"/>
      <c r="F414" s="43"/>
      <c r="G414" s="43"/>
    </row>
    <row r="415">
      <c r="C415" s="95"/>
      <c r="D415" s="43"/>
      <c r="E415" s="43"/>
      <c r="F415" s="43"/>
      <c r="G415" s="43"/>
    </row>
    <row r="416">
      <c r="C416" s="95"/>
      <c r="D416" s="43"/>
      <c r="E416" s="43"/>
      <c r="F416" s="43"/>
      <c r="G416" s="43"/>
    </row>
    <row r="417">
      <c r="C417" s="95"/>
      <c r="D417" s="43"/>
      <c r="E417" s="43"/>
      <c r="F417" s="43"/>
      <c r="G417" s="43"/>
    </row>
    <row r="418">
      <c r="C418" s="95"/>
      <c r="D418" s="43"/>
      <c r="E418" s="43"/>
      <c r="F418" s="43"/>
      <c r="G418" s="43"/>
    </row>
    <row r="419">
      <c r="C419" s="95"/>
      <c r="D419" s="43"/>
      <c r="E419" s="43"/>
      <c r="F419" s="43"/>
      <c r="G419" s="43"/>
    </row>
    <row r="420">
      <c r="C420" s="95"/>
      <c r="D420" s="43"/>
      <c r="E420" s="43"/>
      <c r="F420" s="43"/>
      <c r="G420" s="43"/>
    </row>
    <row r="421">
      <c r="C421" s="95"/>
      <c r="D421" s="43"/>
      <c r="E421" s="43"/>
      <c r="F421" s="43"/>
      <c r="G421" s="43"/>
    </row>
    <row r="422">
      <c r="C422" s="95"/>
      <c r="D422" s="43"/>
      <c r="E422" s="43"/>
      <c r="F422" s="43"/>
      <c r="G422" s="43"/>
    </row>
    <row r="423">
      <c r="C423" s="95"/>
      <c r="D423" s="43"/>
      <c r="E423" s="43"/>
      <c r="F423" s="43"/>
      <c r="G423" s="43"/>
    </row>
    <row r="424">
      <c r="C424" s="95"/>
      <c r="D424" s="43"/>
      <c r="E424" s="43"/>
      <c r="F424" s="43"/>
      <c r="G424" s="43"/>
    </row>
    <row r="425">
      <c r="C425" s="95"/>
      <c r="D425" s="43"/>
      <c r="E425" s="43"/>
      <c r="F425" s="43"/>
      <c r="G425" s="43"/>
    </row>
    <row r="426">
      <c r="C426" s="95"/>
      <c r="D426" s="43"/>
      <c r="E426" s="43"/>
      <c r="F426" s="43"/>
      <c r="G426" s="43"/>
    </row>
    <row r="427">
      <c r="C427" s="95"/>
      <c r="D427" s="43"/>
      <c r="E427" s="43"/>
      <c r="F427" s="43"/>
      <c r="G427" s="43"/>
    </row>
    <row r="428">
      <c r="C428" s="95"/>
      <c r="D428" s="43"/>
      <c r="E428" s="43"/>
      <c r="F428" s="43"/>
      <c r="G428" s="43"/>
    </row>
    <row r="429">
      <c r="C429" s="95"/>
      <c r="D429" s="43"/>
      <c r="E429" s="43"/>
      <c r="F429" s="43"/>
      <c r="G429" s="43"/>
    </row>
    <row r="430">
      <c r="C430" s="95"/>
      <c r="D430" s="43"/>
      <c r="E430" s="43"/>
      <c r="F430" s="43"/>
      <c r="G430" s="43"/>
    </row>
    <row r="431">
      <c r="C431" s="95"/>
      <c r="D431" s="43"/>
      <c r="E431" s="43"/>
      <c r="F431" s="43"/>
      <c r="G431" s="43"/>
    </row>
    <row r="432">
      <c r="C432" s="95"/>
      <c r="D432" s="43"/>
      <c r="E432" s="43"/>
      <c r="F432" s="43"/>
      <c r="G432" s="43"/>
    </row>
    <row r="433">
      <c r="C433" s="95"/>
      <c r="D433" s="43"/>
      <c r="E433" s="43"/>
      <c r="F433" s="43"/>
      <c r="G433" s="43"/>
    </row>
    <row r="434">
      <c r="C434" s="95"/>
      <c r="D434" s="43"/>
      <c r="E434" s="43"/>
      <c r="F434" s="43"/>
      <c r="G434" s="43"/>
    </row>
    <row r="435">
      <c r="C435" s="95"/>
      <c r="D435" s="43"/>
      <c r="E435" s="43"/>
      <c r="F435" s="43"/>
      <c r="G435" s="43"/>
    </row>
    <row r="436">
      <c r="C436" s="95"/>
      <c r="D436" s="43"/>
      <c r="E436" s="43"/>
      <c r="F436" s="43"/>
      <c r="G436" s="43"/>
    </row>
    <row r="437">
      <c r="C437" s="95"/>
      <c r="D437" s="43"/>
      <c r="E437" s="43"/>
      <c r="F437" s="43"/>
      <c r="G437" s="43"/>
    </row>
    <row r="438">
      <c r="C438" s="95"/>
      <c r="D438" s="43"/>
      <c r="E438" s="43"/>
      <c r="F438" s="43"/>
      <c r="G438" s="43"/>
    </row>
    <row r="439">
      <c r="C439" s="95"/>
      <c r="D439" s="43"/>
      <c r="E439" s="43"/>
      <c r="F439" s="43"/>
      <c r="G439" s="43"/>
    </row>
    <row r="440">
      <c r="C440" s="95"/>
      <c r="D440" s="43"/>
      <c r="E440" s="43"/>
      <c r="F440" s="43"/>
      <c r="G440" s="43"/>
    </row>
    <row r="441">
      <c r="C441" s="95"/>
      <c r="D441" s="43"/>
      <c r="E441" s="43"/>
      <c r="F441" s="43"/>
      <c r="G441" s="43"/>
    </row>
    <row r="442">
      <c r="C442" s="95"/>
      <c r="D442" s="43"/>
      <c r="E442" s="43"/>
      <c r="F442" s="43"/>
      <c r="G442" s="43"/>
    </row>
    <row r="443">
      <c r="C443" s="95"/>
      <c r="D443" s="43"/>
      <c r="E443" s="43"/>
      <c r="F443" s="43"/>
      <c r="G443" s="43"/>
    </row>
    <row r="444">
      <c r="C444" s="95"/>
      <c r="D444" s="43"/>
      <c r="E444" s="43"/>
      <c r="F444" s="43"/>
      <c r="G444" s="43"/>
    </row>
    <row r="445">
      <c r="C445" s="95"/>
      <c r="D445" s="43"/>
      <c r="E445" s="43"/>
      <c r="F445" s="43"/>
      <c r="G445" s="43"/>
    </row>
    <row r="446">
      <c r="C446" s="95"/>
      <c r="D446" s="43"/>
      <c r="E446" s="43"/>
      <c r="F446" s="43"/>
      <c r="G446" s="43"/>
    </row>
    <row r="447">
      <c r="C447" s="95"/>
      <c r="D447" s="43"/>
      <c r="E447" s="43"/>
      <c r="F447" s="43"/>
      <c r="G447" s="43"/>
    </row>
    <row r="448">
      <c r="C448" s="95"/>
      <c r="D448" s="43"/>
      <c r="E448" s="43"/>
      <c r="F448" s="43"/>
      <c r="G448" s="43"/>
    </row>
    <row r="449">
      <c r="C449" s="95"/>
      <c r="D449" s="43"/>
      <c r="E449" s="43"/>
      <c r="F449" s="43"/>
      <c r="G449" s="43"/>
    </row>
    <row r="450">
      <c r="C450" s="95"/>
      <c r="D450" s="43"/>
      <c r="E450" s="43"/>
      <c r="F450" s="43"/>
      <c r="G450" s="43"/>
    </row>
    <row r="451">
      <c r="C451" s="95"/>
      <c r="D451" s="43"/>
      <c r="E451" s="43"/>
      <c r="F451" s="43"/>
      <c r="G451" s="43"/>
    </row>
    <row r="452">
      <c r="C452" s="95"/>
      <c r="D452" s="43"/>
      <c r="E452" s="43"/>
      <c r="F452" s="43"/>
      <c r="G452" s="43"/>
    </row>
    <row r="453">
      <c r="C453" s="95"/>
      <c r="D453" s="43"/>
      <c r="E453" s="43"/>
      <c r="F453" s="43"/>
      <c r="G453" s="43"/>
    </row>
    <row r="454">
      <c r="C454" s="95"/>
      <c r="D454" s="43"/>
      <c r="E454" s="43"/>
      <c r="F454" s="43"/>
      <c r="G454" s="43"/>
    </row>
    <row r="455">
      <c r="C455" s="95"/>
      <c r="D455" s="43"/>
      <c r="E455" s="43"/>
      <c r="F455" s="43"/>
      <c r="G455" s="43"/>
    </row>
    <row r="456">
      <c r="C456" s="95"/>
      <c r="D456" s="43"/>
      <c r="E456" s="43"/>
      <c r="F456" s="43"/>
      <c r="G456" s="43"/>
    </row>
    <row r="457">
      <c r="C457" s="95"/>
      <c r="D457" s="43"/>
      <c r="E457" s="43"/>
      <c r="F457" s="43"/>
      <c r="G457" s="43"/>
    </row>
    <row r="458">
      <c r="C458" s="95"/>
      <c r="D458" s="43"/>
      <c r="E458" s="43"/>
      <c r="F458" s="43"/>
      <c r="G458" s="43"/>
    </row>
    <row r="459">
      <c r="C459" s="95"/>
      <c r="D459" s="43"/>
      <c r="E459" s="43"/>
      <c r="F459" s="43"/>
      <c r="G459" s="43"/>
    </row>
    <row r="460">
      <c r="C460" s="95"/>
      <c r="D460" s="43"/>
      <c r="E460" s="43"/>
      <c r="F460" s="43"/>
      <c r="G460" s="43"/>
    </row>
    <row r="461">
      <c r="C461" s="95"/>
      <c r="D461" s="43"/>
      <c r="E461" s="43"/>
      <c r="F461" s="43"/>
      <c r="G461" s="43"/>
    </row>
    <row r="462">
      <c r="C462" s="95"/>
      <c r="D462" s="43"/>
      <c r="E462" s="43"/>
      <c r="F462" s="43"/>
      <c r="G462" s="43"/>
    </row>
    <row r="463">
      <c r="C463" s="95"/>
      <c r="D463" s="43"/>
      <c r="E463" s="43"/>
      <c r="F463" s="43"/>
      <c r="G463" s="43"/>
    </row>
    <row r="464">
      <c r="C464" s="95"/>
      <c r="D464" s="43"/>
      <c r="E464" s="43"/>
      <c r="F464" s="43"/>
      <c r="G464" s="43"/>
    </row>
    <row r="465">
      <c r="C465" s="95"/>
      <c r="D465" s="43"/>
      <c r="E465" s="43"/>
      <c r="F465" s="43"/>
      <c r="G465" s="43"/>
    </row>
    <row r="466">
      <c r="C466" s="95"/>
      <c r="D466" s="43"/>
      <c r="E466" s="43"/>
      <c r="F466" s="43"/>
      <c r="G466" s="43"/>
    </row>
    <row r="467">
      <c r="C467" s="95"/>
      <c r="D467" s="43"/>
      <c r="E467" s="43"/>
      <c r="F467" s="43"/>
      <c r="G467" s="43"/>
    </row>
    <row r="468">
      <c r="C468" s="95"/>
      <c r="D468" s="43"/>
      <c r="E468" s="43"/>
      <c r="F468" s="43"/>
      <c r="G468" s="43"/>
    </row>
    <row r="469">
      <c r="C469" s="95"/>
      <c r="D469" s="43"/>
      <c r="E469" s="43"/>
      <c r="F469" s="43"/>
      <c r="G469" s="43"/>
    </row>
    <row r="470">
      <c r="C470" s="95"/>
      <c r="D470" s="43"/>
      <c r="E470" s="43"/>
      <c r="F470" s="43"/>
      <c r="G470" s="43"/>
    </row>
    <row r="471">
      <c r="C471" s="95"/>
      <c r="D471" s="43"/>
      <c r="E471" s="43"/>
      <c r="F471" s="43"/>
      <c r="G471" s="43"/>
    </row>
    <row r="472">
      <c r="C472" s="95"/>
      <c r="D472" s="43"/>
      <c r="E472" s="43"/>
      <c r="F472" s="43"/>
      <c r="G472" s="43"/>
    </row>
    <row r="473">
      <c r="C473" s="95"/>
      <c r="D473" s="43"/>
      <c r="E473" s="43"/>
      <c r="F473" s="43"/>
      <c r="G473" s="43"/>
    </row>
    <row r="474">
      <c r="C474" s="95"/>
      <c r="D474" s="43"/>
      <c r="E474" s="43"/>
      <c r="F474" s="43"/>
      <c r="G474" s="43"/>
    </row>
    <row r="475">
      <c r="C475" s="95"/>
      <c r="D475" s="43"/>
      <c r="E475" s="43"/>
      <c r="F475" s="43"/>
      <c r="G475" s="43"/>
    </row>
    <row r="476">
      <c r="C476" s="95"/>
      <c r="D476" s="43"/>
      <c r="E476" s="43"/>
      <c r="F476" s="43"/>
      <c r="G476" s="43"/>
    </row>
    <row r="477">
      <c r="C477" s="95"/>
      <c r="D477" s="43"/>
      <c r="E477" s="43"/>
      <c r="F477" s="43"/>
      <c r="G477" s="43"/>
    </row>
    <row r="478">
      <c r="C478" s="95"/>
      <c r="D478" s="43"/>
      <c r="E478" s="43"/>
      <c r="F478" s="43"/>
      <c r="G478" s="43"/>
    </row>
    <row r="479">
      <c r="C479" s="95"/>
      <c r="D479" s="43"/>
      <c r="E479" s="43"/>
      <c r="F479" s="43"/>
      <c r="G479" s="43"/>
    </row>
    <row r="480">
      <c r="C480" s="95"/>
      <c r="D480" s="43"/>
      <c r="E480" s="43"/>
      <c r="F480" s="43"/>
      <c r="G480" s="43"/>
    </row>
    <row r="481">
      <c r="C481" s="95"/>
      <c r="D481" s="43"/>
      <c r="E481" s="43"/>
      <c r="F481" s="43"/>
      <c r="G481" s="43"/>
    </row>
    <row r="482">
      <c r="C482" s="95"/>
      <c r="D482" s="43"/>
      <c r="E482" s="43"/>
      <c r="F482" s="43"/>
      <c r="G482" s="43"/>
    </row>
    <row r="483">
      <c r="C483" s="95"/>
      <c r="D483" s="43"/>
      <c r="E483" s="43"/>
      <c r="F483" s="43"/>
      <c r="G483" s="43"/>
    </row>
    <row r="484">
      <c r="C484" s="95"/>
      <c r="D484" s="43"/>
      <c r="E484" s="43"/>
      <c r="F484" s="43"/>
      <c r="G484" s="43"/>
    </row>
    <row r="485">
      <c r="C485" s="95"/>
      <c r="D485" s="43"/>
      <c r="E485" s="43"/>
      <c r="F485" s="43"/>
      <c r="G485" s="43"/>
    </row>
    <row r="486">
      <c r="C486" s="95"/>
      <c r="D486" s="43"/>
      <c r="E486" s="43"/>
      <c r="F486" s="43"/>
      <c r="G486" s="43"/>
    </row>
    <row r="487">
      <c r="C487" s="95"/>
      <c r="D487" s="43"/>
      <c r="E487" s="43"/>
      <c r="F487" s="43"/>
      <c r="G487" s="43"/>
    </row>
    <row r="488">
      <c r="C488" s="95"/>
      <c r="D488" s="43"/>
      <c r="E488" s="43"/>
      <c r="F488" s="43"/>
      <c r="G488" s="43"/>
    </row>
    <row r="489">
      <c r="C489" s="95"/>
      <c r="D489" s="43"/>
      <c r="E489" s="43"/>
      <c r="F489" s="43"/>
      <c r="G489" s="43"/>
    </row>
    <row r="490">
      <c r="C490" s="95"/>
      <c r="D490" s="43"/>
      <c r="E490" s="43"/>
      <c r="F490" s="43"/>
      <c r="G490" s="43"/>
    </row>
    <row r="491">
      <c r="C491" s="95"/>
      <c r="D491" s="43"/>
      <c r="E491" s="43"/>
      <c r="F491" s="43"/>
      <c r="G491" s="43"/>
    </row>
    <row r="492">
      <c r="C492" s="95"/>
      <c r="D492" s="43"/>
      <c r="E492" s="43"/>
      <c r="F492" s="43"/>
      <c r="G492" s="43"/>
    </row>
    <row r="493">
      <c r="C493" s="95"/>
      <c r="D493" s="43"/>
      <c r="E493" s="43"/>
      <c r="F493" s="43"/>
      <c r="G493" s="43"/>
    </row>
    <row r="494">
      <c r="C494" s="95"/>
      <c r="D494" s="43"/>
      <c r="E494" s="43"/>
      <c r="F494" s="43"/>
      <c r="G494" s="43"/>
    </row>
    <row r="495">
      <c r="C495" s="95"/>
      <c r="D495" s="43"/>
      <c r="E495" s="43"/>
      <c r="F495" s="43"/>
      <c r="G495" s="43"/>
    </row>
    <row r="496">
      <c r="C496" s="95"/>
      <c r="D496" s="43"/>
      <c r="E496" s="43"/>
      <c r="F496" s="43"/>
      <c r="G496" s="43"/>
    </row>
    <row r="497">
      <c r="C497" s="95"/>
      <c r="D497" s="43"/>
      <c r="E497" s="43"/>
      <c r="F497" s="43"/>
      <c r="G497" s="43"/>
    </row>
    <row r="498">
      <c r="C498" s="95"/>
      <c r="D498" s="43"/>
      <c r="E498" s="43"/>
      <c r="F498" s="43"/>
      <c r="G498" s="43"/>
    </row>
    <row r="499">
      <c r="C499" s="95"/>
      <c r="D499" s="43"/>
      <c r="E499" s="43"/>
      <c r="F499" s="43"/>
      <c r="G499" s="43"/>
    </row>
    <row r="500">
      <c r="C500" s="95"/>
      <c r="D500" s="43"/>
      <c r="E500" s="43"/>
      <c r="F500" s="43"/>
      <c r="G500" s="43"/>
    </row>
    <row r="501">
      <c r="C501" s="95"/>
      <c r="D501" s="43"/>
      <c r="E501" s="43"/>
      <c r="F501" s="43"/>
      <c r="G501" s="43"/>
    </row>
    <row r="502">
      <c r="C502" s="95"/>
      <c r="D502" s="43"/>
      <c r="E502" s="43"/>
      <c r="F502" s="43"/>
      <c r="G502" s="43"/>
    </row>
    <row r="503">
      <c r="C503" s="95"/>
      <c r="D503" s="43"/>
      <c r="E503" s="43"/>
      <c r="F503" s="43"/>
      <c r="G503" s="43"/>
    </row>
    <row r="504">
      <c r="C504" s="95"/>
      <c r="D504" s="43"/>
      <c r="E504" s="43"/>
      <c r="F504" s="43"/>
      <c r="G504" s="43"/>
    </row>
    <row r="505">
      <c r="C505" s="95"/>
      <c r="D505" s="43"/>
      <c r="E505" s="43"/>
      <c r="F505" s="43"/>
      <c r="G505" s="43"/>
    </row>
    <row r="506">
      <c r="C506" s="95"/>
      <c r="D506" s="43"/>
      <c r="E506" s="43"/>
      <c r="F506" s="43"/>
      <c r="G506" s="43"/>
    </row>
    <row r="507">
      <c r="C507" s="95"/>
      <c r="D507" s="43"/>
      <c r="E507" s="43"/>
      <c r="F507" s="43"/>
      <c r="G507" s="43"/>
    </row>
    <row r="508">
      <c r="C508" s="95"/>
      <c r="D508" s="43"/>
      <c r="E508" s="43"/>
      <c r="F508" s="43"/>
      <c r="G508" s="43"/>
    </row>
    <row r="509">
      <c r="C509" s="95"/>
      <c r="D509" s="43"/>
      <c r="E509" s="43"/>
      <c r="F509" s="43"/>
      <c r="G509" s="43"/>
    </row>
    <row r="510">
      <c r="C510" s="95"/>
      <c r="D510" s="43"/>
      <c r="E510" s="43"/>
      <c r="F510" s="43"/>
      <c r="G510" s="43"/>
    </row>
    <row r="511">
      <c r="C511" s="95"/>
      <c r="D511" s="43"/>
      <c r="E511" s="43"/>
      <c r="F511" s="43"/>
      <c r="G511" s="43"/>
    </row>
    <row r="512">
      <c r="C512" s="95"/>
      <c r="D512" s="43"/>
      <c r="E512" s="43"/>
      <c r="F512" s="43"/>
      <c r="G512" s="43"/>
    </row>
    <row r="513">
      <c r="C513" s="95"/>
      <c r="D513" s="43"/>
      <c r="E513" s="43"/>
      <c r="F513" s="43"/>
      <c r="G513" s="43"/>
    </row>
    <row r="514">
      <c r="C514" s="95"/>
      <c r="D514" s="43"/>
      <c r="E514" s="43"/>
      <c r="F514" s="43"/>
      <c r="G514" s="43"/>
    </row>
    <row r="515">
      <c r="C515" s="95"/>
      <c r="D515" s="43"/>
      <c r="E515" s="43"/>
      <c r="F515" s="43"/>
      <c r="G515" s="43"/>
    </row>
    <row r="516">
      <c r="C516" s="95"/>
      <c r="D516" s="43"/>
      <c r="E516" s="43"/>
      <c r="F516" s="43"/>
      <c r="G516" s="43"/>
    </row>
    <row r="517">
      <c r="C517" s="95"/>
      <c r="D517" s="43"/>
      <c r="E517" s="43"/>
      <c r="F517" s="43"/>
      <c r="G517" s="43"/>
    </row>
    <row r="518">
      <c r="C518" s="95"/>
      <c r="D518" s="43"/>
      <c r="E518" s="43"/>
      <c r="F518" s="43"/>
      <c r="G518" s="43"/>
    </row>
    <row r="519">
      <c r="C519" s="95"/>
      <c r="D519" s="43"/>
      <c r="E519" s="43"/>
      <c r="F519" s="43"/>
      <c r="G519" s="43"/>
    </row>
    <row r="520">
      <c r="C520" s="95"/>
      <c r="D520" s="43"/>
      <c r="E520" s="43"/>
      <c r="F520" s="43"/>
      <c r="G520" s="43"/>
    </row>
    <row r="521">
      <c r="C521" s="95"/>
      <c r="D521" s="43"/>
      <c r="E521" s="43"/>
      <c r="F521" s="43"/>
      <c r="G521" s="43"/>
    </row>
    <row r="522">
      <c r="C522" s="95"/>
      <c r="D522" s="43"/>
      <c r="E522" s="43"/>
      <c r="F522" s="43"/>
      <c r="G522" s="43"/>
    </row>
    <row r="523">
      <c r="C523" s="95"/>
      <c r="D523" s="43"/>
      <c r="E523" s="43"/>
      <c r="F523" s="43"/>
      <c r="G523" s="43"/>
    </row>
    <row r="524">
      <c r="C524" s="95"/>
      <c r="D524" s="43"/>
      <c r="E524" s="43"/>
      <c r="F524" s="43"/>
      <c r="G524" s="43"/>
    </row>
    <row r="525">
      <c r="C525" s="95"/>
      <c r="D525" s="43"/>
      <c r="E525" s="43"/>
      <c r="F525" s="43"/>
      <c r="G525" s="43"/>
    </row>
    <row r="526">
      <c r="C526" s="95"/>
      <c r="D526" s="43"/>
      <c r="E526" s="43"/>
      <c r="F526" s="43"/>
      <c r="G526" s="43"/>
    </row>
    <row r="527">
      <c r="C527" s="95"/>
      <c r="D527" s="43"/>
      <c r="E527" s="43"/>
      <c r="F527" s="43"/>
      <c r="G527" s="43"/>
    </row>
    <row r="528">
      <c r="C528" s="95"/>
      <c r="D528" s="43"/>
      <c r="E528" s="43"/>
      <c r="F528" s="43"/>
      <c r="G528" s="43"/>
    </row>
    <row r="529">
      <c r="C529" s="95"/>
      <c r="D529" s="43"/>
      <c r="E529" s="43"/>
      <c r="F529" s="43"/>
      <c r="G529" s="43"/>
    </row>
    <row r="530">
      <c r="C530" s="95"/>
      <c r="D530" s="43"/>
      <c r="E530" s="43"/>
      <c r="F530" s="43"/>
      <c r="G530" s="43"/>
    </row>
    <row r="531">
      <c r="C531" s="95"/>
      <c r="D531" s="43"/>
      <c r="E531" s="43"/>
      <c r="F531" s="43"/>
      <c r="G531" s="43"/>
    </row>
    <row r="532">
      <c r="C532" s="95"/>
      <c r="D532" s="43"/>
      <c r="E532" s="43"/>
      <c r="F532" s="43"/>
      <c r="G532" s="43"/>
    </row>
    <row r="533">
      <c r="C533" s="95"/>
      <c r="D533" s="43"/>
      <c r="E533" s="43"/>
      <c r="F533" s="43"/>
      <c r="G533" s="43"/>
    </row>
    <row r="534">
      <c r="C534" s="95"/>
      <c r="D534" s="43"/>
      <c r="E534" s="43"/>
      <c r="F534" s="43"/>
      <c r="G534" s="43"/>
    </row>
    <row r="535">
      <c r="C535" s="95"/>
      <c r="D535" s="43"/>
      <c r="E535" s="43"/>
      <c r="F535" s="43"/>
      <c r="G535" s="43"/>
    </row>
    <row r="536">
      <c r="C536" s="95"/>
      <c r="D536" s="43"/>
      <c r="E536" s="43"/>
      <c r="F536" s="43"/>
      <c r="G536" s="43"/>
    </row>
    <row r="537">
      <c r="C537" s="95"/>
      <c r="D537" s="43"/>
      <c r="E537" s="43"/>
      <c r="F537" s="43"/>
      <c r="G537" s="43"/>
    </row>
    <row r="538">
      <c r="C538" s="95"/>
      <c r="D538" s="43"/>
      <c r="E538" s="43"/>
      <c r="F538" s="43"/>
      <c r="G538" s="43"/>
    </row>
    <row r="539">
      <c r="C539" s="95"/>
      <c r="D539" s="43"/>
      <c r="E539" s="43"/>
      <c r="F539" s="43"/>
      <c r="G539" s="43"/>
    </row>
    <row r="540">
      <c r="C540" s="95"/>
      <c r="D540" s="43"/>
      <c r="E540" s="43"/>
      <c r="F540" s="43"/>
      <c r="G540" s="43"/>
    </row>
    <row r="541">
      <c r="C541" s="95"/>
      <c r="D541" s="43"/>
      <c r="E541" s="43"/>
      <c r="F541" s="43"/>
      <c r="G541" s="43"/>
    </row>
    <row r="542">
      <c r="C542" s="95"/>
      <c r="D542" s="43"/>
      <c r="E542" s="43"/>
      <c r="F542" s="43"/>
      <c r="G542" s="43"/>
    </row>
    <row r="543">
      <c r="C543" s="95"/>
      <c r="D543" s="43"/>
      <c r="E543" s="43"/>
      <c r="F543" s="43"/>
      <c r="G543" s="43"/>
    </row>
    <row r="544">
      <c r="C544" s="95"/>
      <c r="D544" s="43"/>
      <c r="E544" s="43"/>
      <c r="F544" s="43"/>
      <c r="G544" s="43"/>
    </row>
    <row r="545">
      <c r="C545" s="95"/>
      <c r="D545" s="43"/>
      <c r="E545" s="43"/>
      <c r="F545" s="43"/>
      <c r="G545" s="43"/>
    </row>
    <row r="546">
      <c r="C546" s="95"/>
      <c r="D546" s="43"/>
      <c r="E546" s="43"/>
      <c r="F546" s="43"/>
      <c r="G546" s="43"/>
    </row>
    <row r="547">
      <c r="C547" s="95"/>
      <c r="D547" s="43"/>
      <c r="E547" s="43"/>
      <c r="F547" s="43"/>
      <c r="G547" s="43"/>
    </row>
    <row r="548">
      <c r="C548" s="95"/>
      <c r="D548" s="43"/>
      <c r="E548" s="43"/>
      <c r="F548" s="43"/>
      <c r="G548" s="43"/>
    </row>
    <row r="549">
      <c r="C549" s="95"/>
      <c r="D549" s="43"/>
      <c r="E549" s="43"/>
      <c r="F549" s="43"/>
      <c r="G549" s="43"/>
    </row>
    <row r="550">
      <c r="C550" s="95"/>
      <c r="D550" s="43"/>
      <c r="E550" s="43"/>
      <c r="F550" s="43"/>
      <c r="G550" s="43"/>
    </row>
    <row r="551">
      <c r="C551" s="95"/>
      <c r="D551" s="43"/>
      <c r="E551" s="43"/>
      <c r="F551" s="43"/>
      <c r="G551" s="43"/>
    </row>
    <row r="552">
      <c r="C552" s="95"/>
      <c r="D552" s="43"/>
      <c r="E552" s="43"/>
      <c r="F552" s="43"/>
      <c r="G552" s="43"/>
    </row>
    <row r="553">
      <c r="C553" s="95"/>
      <c r="D553" s="43"/>
      <c r="E553" s="43"/>
      <c r="F553" s="43"/>
      <c r="G553" s="43"/>
    </row>
    <row r="554">
      <c r="C554" s="95"/>
      <c r="D554" s="43"/>
      <c r="E554" s="43"/>
      <c r="F554" s="43"/>
      <c r="G554" s="43"/>
    </row>
    <row r="555">
      <c r="C555" s="95"/>
      <c r="D555" s="43"/>
      <c r="E555" s="43"/>
      <c r="F555" s="43"/>
      <c r="G555" s="43"/>
    </row>
    <row r="556">
      <c r="C556" s="95"/>
      <c r="D556" s="43"/>
      <c r="E556" s="43"/>
      <c r="F556" s="43"/>
      <c r="G556" s="43"/>
    </row>
    <row r="557">
      <c r="C557" s="95"/>
      <c r="D557" s="43"/>
      <c r="E557" s="43"/>
      <c r="F557" s="43"/>
      <c r="G557" s="43"/>
    </row>
    <row r="558">
      <c r="C558" s="95"/>
      <c r="D558" s="43"/>
      <c r="E558" s="43"/>
      <c r="F558" s="43"/>
      <c r="G558" s="43"/>
    </row>
    <row r="559">
      <c r="C559" s="95"/>
      <c r="D559" s="43"/>
      <c r="E559" s="43"/>
      <c r="F559" s="43"/>
      <c r="G559" s="43"/>
    </row>
    <row r="560">
      <c r="C560" s="95"/>
      <c r="D560" s="43"/>
      <c r="E560" s="43"/>
      <c r="F560" s="43"/>
      <c r="G560" s="43"/>
    </row>
    <row r="561">
      <c r="C561" s="95"/>
      <c r="D561" s="43"/>
      <c r="E561" s="43"/>
      <c r="F561" s="43"/>
      <c r="G561" s="43"/>
    </row>
    <row r="562">
      <c r="C562" s="95"/>
      <c r="D562" s="43"/>
      <c r="E562" s="43"/>
      <c r="F562" s="43"/>
      <c r="G562" s="43"/>
    </row>
    <row r="563">
      <c r="C563" s="95"/>
      <c r="D563" s="43"/>
      <c r="E563" s="43"/>
      <c r="F563" s="43"/>
      <c r="G563" s="43"/>
    </row>
    <row r="564">
      <c r="C564" s="95"/>
      <c r="D564" s="43"/>
      <c r="E564" s="43"/>
      <c r="F564" s="43"/>
      <c r="G564" s="43"/>
    </row>
    <row r="565">
      <c r="C565" s="95"/>
      <c r="D565" s="43"/>
      <c r="E565" s="43"/>
      <c r="F565" s="43"/>
      <c r="G565" s="43"/>
    </row>
    <row r="566">
      <c r="C566" s="95"/>
      <c r="D566" s="43"/>
      <c r="E566" s="43"/>
      <c r="F566" s="43"/>
      <c r="G566" s="43"/>
    </row>
    <row r="567">
      <c r="C567" s="95"/>
      <c r="D567" s="43"/>
      <c r="E567" s="43"/>
      <c r="F567" s="43"/>
      <c r="G567" s="43"/>
    </row>
    <row r="568">
      <c r="C568" s="95"/>
      <c r="D568" s="43"/>
      <c r="E568" s="43"/>
      <c r="F568" s="43"/>
      <c r="G568" s="43"/>
    </row>
    <row r="569">
      <c r="C569" s="95"/>
      <c r="D569" s="43"/>
      <c r="E569" s="43"/>
      <c r="F569" s="43"/>
      <c r="G569" s="43"/>
    </row>
    <row r="570">
      <c r="C570" s="95"/>
      <c r="D570" s="43"/>
      <c r="E570" s="43"/>
      <c r="F570" s="43"/>
      <c r="G570" s="43"/>
    </row>
    <row r="571">
      <c r="C571" s="95"/>
      <c r="D571" s="43"/>
      <c r="E571" s="43"/>
      <c r="F571" s="43"/>
      <c r="G571" s="43"/>
    </row>
    <row r="572">
      <c r="C572" s="95"/>
      <c r="D572" s="43"/>
      <c r="E572" s="43"/>
      <c r="F572" s="43"/>
      <c r="G572" s="43"/>
    </row>
    <row r="573">
      <c r="C573" s="95"/>
      <c r="D573" s="43"/>
      <c r="E573" s="43"/>
      <c r="F573" s="43"/>
      <c r="G573" s="43"/>
    </row>
    <row r="574">
      <c r="C574" s="95"/>
      <c r="D574" s="43"/>
      <c r="E574" s="43"/>
      <c r="F574" s="43"/>
      <c r="G574" s="43"/>
    </row>
    <row r="575">
      <c r="C575" s="95"/>
      <c r="D575" s="43"/>
      <c r="E575" s="43"/>
      <c r="F575" s="43"/>
      <c r="G575" s="43"/>
    </row>
    <row r="576">
      <c r="C576" s="95"/>
      <c r="D576" s="43"/>
      <c r="E576" s="43"/>
      <c r="F576" s="43"/>
      <c r="G576" s="43"/>
    </row>
    <row r="577">
      <c r="C577" s="95"/>
      <c r="D577" s="43"/>
      <c r="E577" s="43"/>
      <c r="F577" s="43"/>
      <c r="G577" s="43"/>
    </row>
    <row r="578">
      <c r="C578" s="95"/>
      <c r="D578" s="43"/>
      <c r="E578" s="43"/>
      <c r="F578" s="43"/>
      <c r="G578" s="43"/>
    </row>
    <row r="579">
      <c r="C579" s="95"/>
      <c r="D579" s="43"/>
      <c r="E579" s="43"/>
      <c r="F579" s="43"/>
      <c r="G579" s="43"/>
    </row>
    <row r="580">
      <c r="C580" s="95"/>
      <c r="D580" s="43"/>
      <c r="E580" s="43"/>
      <c r="F580" s="43"/>
      <c r="G580" s="43"/>
    </row>
    <row r="581">
      <c r="C581" s="95"/>
      <c r="D581" s="43"/>
      <c r="E581" s="43"/>
      <c r="F581" s="43"/>
      <c r="G581" s="43"/>
    </row>
    <row r="582">
      <c r="C582" s="95"/>
      <c r="D582" s="43"/>
      <c r="E582" s="43"/>
      <c r="F582" s="43"/>
      <c r="G582" s="43"/>
    </row>
    <row r="583">
      <c r="C583" s="95"/>
      <c r="D583" s="43"/>
      <c r="E583" s="43"/>
      <c r="F583" s="43"/>
      <c r="G583" s="43"/>
    </row>
    <row r="584">
      <c r="C584" s="95"/>
      <c r="D584" s="43"/>
      <c r="E584" s="43"/>
      <c r="F584" s="43"/>
      <c r="G584" s="43"/>
    </row>
    <row r="585">
      <c r="C585" s="95"/>
      <c r="D585" s="43"/>
      <c r="E585" s="43"/>
      <c r="F585" s="43"/>
      <c r="G585" s="43"/>
    </row>
    <row r="586">
      <c r="C586" s="95"/>
      <c r="D586" s="43"/>
      <c r="E586" s="43"/>
      <c r="F586" s="43"/>
      <c r="G586" s="43"/>
    </row>
    <row r="587">
      <c r="C587" s="95"/>
      <c r="D587" s="43"/>
      <c r="E587" s="43"/>
      <c r="F587" s="43"/>
      <c r="G587" s="43"/>
    </row>
    <row r="588">
      <c r="C588" s="95"/>
      <c r="D588" s="43"/>
      <c r="E588" s="43"/>
      <c r="F588" s="43"/>
      <c r="G588" s="43"/>
    </row>
    <row r="589">
      <c r="C589" s="95"/>
      <c r="D589" s="43"/>
      <c r="E589" s="43"/>
      <c r="F589" s="43"/>
      <c r="G589" s="43"/>
    </row>
    <row r="590">
      <c r="C590" s="95"/>
      <c r="D590" s="43"/>
      <c r="E590" s="43"/>
      <c r="F590" s="43"/>
      <c r="G590" s="43"/>
    </row>
    <row r="591">
      <c r="C591" s="95"/>
      <c r="D591" s="43"/>
      <c r="E591" s="43"/>
      <c r="F591" s="43"/>
      <c r="G591" s="43"/>
    </row>
    <row r="592">
      <c r="C592" s="95"/>
      <c r="D592" s="43"/>
      <c r="E592" s="43"/>
      <c r="F592" s="43"/>
      <c r="G592" s="43"/>
    </row>
    <row r="593">
      <c r="C593" s="95"/>
      <c r="D593" s="43"/>
      <c r="E593" s="43"/>
      <c r="F593" s="43"/>
      <c r="G593" s="43"/>
    </row>
    <row r="594">
      <c r="C594" s="95"/>
      <c r="D594" s="43"/>
      <c r="E594" s="43"/>
      <c r="F594" s="43"/>
      <c r="G594" s="43"/>
    </row>
    <row r="595">
      <c r="C595" s="95"/>
      <c r="D595" s="43"/>
      <c r="E595" s="43"/>
      <c r="F595" s="43"/>
      <c r="G595" s="43"/>
    </row>
    <row r="596">
      <c r="C596" s="95"/>
      <c r="D596" s="43"/>
      <c r="E596" s="43"/>
      <c r="F596" s="43"/>
      <c r="G596" s="43"/>
    </row>
    <row r="597">
      <c r="C597" s="95"/>
      <c r="D597" s="43"/>
      <c r="E597" s="43"/>
      <c r="F597" s="43"/>
      <c r="G597" s="43"/>
    </row>
    <row r="598">
      <c r="C598" s="95"/>
      <c r="D598" s="43"/>
      <c r="E598" s="43"/>
      <c r="F598" s="43"/>
      <c r="G598" s="43"/>
    </row>
    <row r="599">
      <c r="C599" s="95"/>
      <c r="D599" s="43"/>
      <c r="E599" s="43"/>
      <c r="F599" s="43"/>
      <c r="G599" s="43"/>
    </row>
    <row r="600">
      <c r="C600" s="95"/>
      <c r="D600" s="43"/>
      <c r="E600" s="43"/>
      <c r="F600" s="43"/>
      <c r="G600" s="43"/>
    </row>
    <row r="601">
      <c r="C601" s="95"/>
      <c r="D601" s="43"/>
      <c r="E601" s="43"/>
      <c r="F601" s="43"/>
      <c r="G601" s="43"/>
    </row>
    <row r="602">
      <c r="C602" s="95"/>
      <c r="D602" s="43"/>
      <c r="E602" s="43"/>
      <c r="F602" s="43"/>
      <c r="G602" s="43"/>
    </row>
    <row r="603">
      <c r="C603" s="95"/>
      <c r="D603" s="43"/>
      <c r="E603" s="43"/>
      <c r="F603" s="43"/>
      <c r="G603" s="43"/>
    </row>
    <row r="604">
      <c r="C604" s="95"/>
      <c r="D604" s="43"/>
      <c r="E604" s="43"/>
      <c r="F604" s="43"/>
      <c r="G604" s="43"/>
    </row>
    <row r="605">
      <c r="C605" s="95"/>
      <c r="D605" s="43"/>
      <c r="E605" s="43"/>
      <c r="F605" s="43"/>
      <c r="G605" s="43"/>
    </row>
    <row r="606">
      <c r="C606" s="95"/>
      <c r="D606" s="43"/>
      <c r="E606" s="43"/>
      <c r="F606" s="43"/>
      <c r="G606" s="43"/>
    </row>
    <row r="607">
      <c r="C607" s="95"/>
      <c r="D607" s="43"/>
      <c r="E607" s="43"/>
      <c r="F607" s="43"/>
      <c r="G607" s="43"/>
    </row>
    <row r="608">
      <c r="C608" s="95"/>
      <c r="D608" s="43"/>
      <c r="E608" s="43"/>
      <c r="F608" s="43"/>
      <c r="G608" s="43"/>
    </row>
    <row r="609">
      <c r="C609" s="95"/>
      <c r="D609" s="43"/>
      <c r="E609" s="43"/>
      <c r="F609" s="43"/>
      <c r="G609" s="43"/>
    </row>
    <row r="610">
      <c r="C610" s="95"/>
      <c r="D610" s="43"/>
      <c r="E610" s="43"/>
      <c r="F610" s="43"/>
      <c r="G610" s="43"/>
    </row>
    <row r="611">
      <c r="C611" s="95"/>
      <c r="D611" s="43"/>
      <c r="E611" s="43"/>
      <c r="F611" s="43"/>
      <c r="G611" s="43"/>
    </row>
    <row r="612">
      <c r="C612" s="95"/>
      <c r="D612" s="43"/>
      <c r="E612" s="43"/>
      <c r="F612" s="43"/>
      <c r="G612" s="43"/>
    </row>
    <row r="613">
      <c r="C613" s="95"/>
      <c r="D613" s="43"/>
      <c r="E613" s="43"/>
      <c r="F613" s="43"/>
      <c r="G613" s="43"/>
    </row>
    <row r="614">
      <c r="C614" s="95"/>
      <c r="D614" s="43"/>
      <c r="E614" s="43"/>
      <c r="F614" s="43"/>
      <c r="G614" s="43"/>
    </row>
    <row r="615">
      <c r="C615" s="95"/>
      <c r="D615" s="43"/>
      <c r="E615" s="43"/>
      <c r="F615" s="43"/>
      <c r="G615" s="43"/>
    </row>
    <row r="616">
      <c r="C616" s="95"/>
      <c r="D616" s="43"/>
      <c r="E616" s="43"/>
      <c r="F616" s="43"/>
      <c r="G616" s="43"/>
    </row>
    <row r="617">
      <c r="C617" s="95"/>
      <c r="D617" s="43"/>
      <c r="E617" s="43"/>
      <c r="F617" s="43"/>
      <c r="G617" s="43"/>
    </row>
    <row r="618">
      <c r="C618" s="95"/>
      <c r="D618" s="43"/>
      <c r="E618" s="43"/>
      <c r="F618" s="43"/>
      <c r="G618" s="43"/>
    </row>
    <row r="619">
      <c r="C619" s="95"/>
      <c r="D619" s="43"/>
      <c r="E619" s="43"/>
      <c r="F619" s="43"/>
      <c r="G619" s="43"/>
    </row>
    <row r="620">
      <c r="C620" s="95"/>
      <c r="D620" s="43"/>
      <c r="E620" s="43"/>
      <c r="F620" s="43"/>
      <c r="G620" s="43"/>
    </row>
    <row r="621">
      <c r="C621" s="95"/>
      <c r="D621" s="43"/>
      <c r="E621" s="43"/>
      <c r="F621" s="43"/>
      <c r="G621" s="43"/>
    </row>
    <row r="622">
      <c r="C622" s="95"/>
      <c r="D622" s="43"/>
      <c r="E622" s="43"/>
      <c r="F622" s="43"/>
      <c r="G622" s="43"/>
    </row>
    <row r="623">
      <c r="C623" s="95"/>
      <c r="D623" s="43"/>
      <c r="E623" s="43"/>
      <c r="F623" s="43"/>
      <c r="G623" s="43"/>
    </row>
    <row r="624">
      <c r="C624" s="95"/>
      <c r="D624" s="43"/>
      <c r="E624" s="43"/>
      <c r="F624" s="43"/>
      <c r="G624" s="43"/>
    </row>
    <row r="625">
      <c r="C625" s="95"/>
      <c r="D625" s="43"/>
      <c r="E625" s="43"/>
      <c r="F625" s="43"/>
      <c r="G625" s="43"/>
    </row>
    <row r="626">
      <c r="C626" s="95"/>
      <c r="D626" s="43"/>
      <c r="E626" s="43"/>
      <c r="F626" s="43"/>
      <c r="G626" s="43"/>
    </row>
    <row r="627">
      <c r="C627" s="95"/>
      <c r="D627" s="43"/>
      <c r="E627" s="43"/>
      <c r="F627" s="43"/>
      <c r="G627" s="43"/>
    </row>
    <row r="628">
      <c r="C628" s="95"/>
      <c r="D628" s="43"/>
      <c r="E628" s="43"/>
      <c r="F628" s="43"/>
      <c r="G628" s="43"/>
    </row>
    <row r="629">
      <c r="C629" s="95"/>
      <c r="D629" s="43"/>
      <c r="E629" s="43"/>
      <c r="F629" s="43"/>
      <c r="G629" s="43"/>
    </row>
    <row r="630">
      <c r="C630" s="95"/>
      <c r="D630" s="43"/>
      <c r="E630" s="43"/>
      <c r="F630" s="43"/>
      <c r="G630" s="43"/>
    </row>
    <row r="631">
      <c r="C631" s="95"/>
      <c r="D631" s="43"/>
      <c r="E631" s="43"/>
      <c r="F631" s="43"/>
      <c r="G631" s="43"/>
    </row>
    <row r="632">
      <c r="C632" s="95"/>
      <c r="D632" s="43"/>
      <c r="E632" s="43"/>
      <c r="F632" s="43"/>
      <c r="G632" s="43"/>
    </row>
    <row r="633">
      <c r="C633" s="95"/>
      <c r="D633" s="43"/>
      <c r="E633" s="43"/>
      <c r="F633" s="43"/>
      <c r="G633" s="43"/>
    </row>
    <row r="634">
      <c r="C634" s="95"/>
      <c r="D634" s="43"/>
      <c r="E634" s="43"/>
      <c r="F634" s="43"/>
      <c r="G634" s="43"/>
    </row>
    <row r="635">
      <c r="C635" s="95"/>
      <c r="D635" s="43"/>
      <c r="E635" s="43"/>
      <c r="F635" s="43"/>
      <c r="G635" s="43"/>
    </row>
    <row r="636">
      <c r="C636" s="95"/>
      <c r="D636" s="43"/>
      <c r="E636" s="43"/>
      <c r="F636" s="43"/>
      <c r="G636" s="43"/>
    </row>
    <row r="637">
      <c r="C637" s="95"/>
      <c r="D637" s="43"/>
      <c r="E637" s="43"/>
      <c r="F637" s="43"/>
      <c r="G637" s="43"/>
    </row>
    <row r="638">
      <c r="C638" s="95"/>
      <c r="D638" s="43"/>
      <c r="E638" s="43"/>
      <c r="F638" s="43"/>
      <c r="G638" s="43"/>
    </row>
    <row r="639">
      <c r="C639" s="95"/>
      <c r="D639" s="43"/>
      <c r="E639" s="43"/>
      <c r="F639" s="43"/>
      <c r="G639" s="43"/>
    </row>
    <row r="640">
      <c r="C640" s="95"/>
      <c r="D640" s="43"/>
      <c r="E640" s="43"/>
      <c r="F640" s="43"/>
      <c r="G640" s="43"/>
    </row>
    <row r="641">
      <c r="C641" s="95"/>
      <c r="D641" s="43"/>
      <c r="E641" s="43"/>
      <c r="F641" s="43"/>
      <c r="G641" s="43"/>
    </row>
    <row r="642">
      <c r="C642" s="95"/>
      <c r="D642" s="43"/>
      <c r="E642" s="43"/>
      <c r="F642" s="43"/>
      <c r="G642" s="43"/>
    </row>
    <row r="643">
      <c r="C643" s="95"/>
      <c r="D643" s="43"/>
      <c r="E643" s="43"/>
      <c r="F643" s="43"/>
      <c r="G643" s="43"/>
    </row>
    <row r="644">
      <c r="C644" s="95"/>
      <c r="D644" s="43"/>
      <c r="E644" s="43"/>
      <c r="F644" s="43"/>
      <c r="G644" s="43"/>
    </row>
    <row r="645">
      <c r="C645" s="95"/>
      <c r="D645" s="43"/>
      <c r="E645" s="43"/>
      <c r="F645" s="43"/>
      <c r="G645" s="43"/>
    </row>
    <row r="646">
      <c r="C646" s="95"/>
      <c r="D646" s="43"/>
      <c r="E646" s="43"/>
      <c r="F646" s="43"/>
      <c r="G646" s="43"/>
    </row>
    <row r="647">
      <c r="C647" s="95"/>
      <c r="D647" s="43"/>
      <c r="E647" s="43"/>
      <c r="F647" s="43"/>
      <c r="G647" s="43"/>
    </row>
    <row r="648">
      <c r="C648" s="95"/>
      <c r="D648" s="43"/>
      <c r="E648" s="43"/>
      <c r="F648" s="43"/>
      <c r="G648" s="43"/>
    </row>
    <row r="649">
      <c r="C649" s="95"/>
      <c r="D649" s="43"/>
      <c r="E649" s="43"/>
      <c r="F649" s="43"/>
      <c r="G649" s="43"/>
    </row>
    <row r="650">
      <c r="C650" s="95"/>
      <c r="D650" s="43"/>
      <c r="E650" s="43"/>
      <c r="F650" s="43"/>
      <c r="G650" s="43"/>
    </row>
    <row r="651">
      <c r="C651" s="95"/>
      <c r="D651" s="43"/>
      <c r="E651" s="43"/>
      <c r="F651" s="43"/>
      <c r="G651" s="43"/>
    </row>
    <row r="652">
      <c r="C652" s="95"/>
      <c r="D652" s="43"/>
      <c r="E652" s="43"/>
      <c r="F652" s="43"/>
      <c r="G652" s="43"/>
    </row>
    <row r="653">
      <c r="C653" s="95"/>
      <c r="D653" s="43"/>
      <c r="E653" s="43"/>
      <c r="F653" s="43"/>
      <c r="G653" s="43"/>
    </row>
    <row r="654">
      <c r="C654" s="95"/>
      <c r="D654" s="43"/>
      <c r="E654" s="43"/>
      <c r="F654" s="43"/>
      <c r="G654" s="43"/>
    </row>
    <row r="655">
      <c r="C655" s="95"/>
      <c r="D655" s="43"/>
      <c r="E655" s="43"/>
      <c r="F655" s="43"/>
      <c r="G655" s="43"/>
    </row>
    <row r="656">
      <c r="C656" s="95"/>
      <c r="D656" s="43"/>
      <c r="E656" s="43"/>
      <c r="F656" s="43"/>
      <c r="G656" s="43"/>
    </row>
    <row r="657">
      <c r="C657" s="95"/>
      <c r="D657" s="43"/>
      <c r="E657" s="43"/>
      <c r="F657" s="43"/>
      <c r="G657" s="43"/>
    </row>
    <row r="658">
      <c r="C658" s="95"/>
      <c r="D658" s="43"/>
      <c r="E658" s="43"/>
      <c r="F658" s="43"/>
      <c r="G658" s="43"/>
    </row>
    <row r="659">
      <c r="C659" s="95"/>
      <c r="D659" s="43"/>
      <c r="E659" s="43"/>
      <c r="F659" s="43"/>
      <c r="G659" s="43"/>
    </row>
    <row r="660">
      <c r="C660" s="95"/>
      <c r="D660" s="43"/>
      <c r="E660" s="43"/>
      <c r="F660" s="43"/>
      <c r="G660" s="43"/>
    </row>
    <row r="661">
      <c r="C661" s="95"/>
      <c r="D661" s="43"/>
      <c r="E661" s="43"/>
      <c r="F661" s="43"/>
      <c r="G661" s="43"/>
    </row>
    <row r="662">
      <c r="C662" s="95"/>
      <c r="D662" s="43"/>
      <c r="E662" s="43"/>
      <c r="F662" s="43"/>
      <c r="G662" s="43"/>
    </row>
    <row r="663">
      <c r="C663" s="95"/>
      <c r="D663" s="43"/>
      <c r="E663" s="43"/>
      <c r="F663" s="43"/>
      <c r="G663" s="43"/>
    </row>
    <row r="664">
      <c r="C664" s="95"/>
      <c r="D664" s="43"/>
      <c r="E664" s="43"/>
      <c r="F664" s="43"/>
      <c r="G664" s="43"/>
    </row>
    <row r="665">
      <c r="C665" s="95"/>
      <c r="D665" s="43"/>
      <c r="E665" s="43"/>
      <c r="F665" s="43"/>
      <c r="G665" s="43"/>
    </row>
    <row r="666">
      <c r="C666" s="95"/>
      <c r="D666" s="43"/>
      <c r="E666" s="43"/>
      <c r="F666" s="43"/>
      <c r="G666" s="43"/>
    </row>
    <row r="667">
      <c r="C667" s="95"/>
      <c r="D667" s="43"/>
      <c r="E667" s="43"/>
      <c r="F667" s="43"/>
      <c r="G667" s="43"/>
    </row>
    <row r="668">
      <c r="C668" s="95"/>
      <c r="D668" s="43"/>
      <c r="E668" s="43"/>
      <c r="F668" s="43"/>
      <c r="G668" s="43"/>
    </row>
    <row r="669">
      <c r="C669" s="95"/>
      <c r="D669" s="43"/>
      <c r="E669" s="43"/>
      <c r="F669" s="43"/>
      <c r="G669" s="43"/>
    </row>
    <row r="670">
      <c r="C670" s="95"/>
      <c r="D670" s="43"/>
      <c r="E670" s="43"/>
      <c r="F670" s="43"/>
      <c r="G670" s="43"/>
    </row>
    <row r="671">
      <c r="C671" s="95"/>
      <c r="D671" s="43"/>
      <c r="E671" s="43"/>
      <c r="F671" s="43"/>
      <c r="G671" s="43"/>
    </row>
    <row r="672">
      <c r="C672" s="95"/>
      <c r="D672" s="43"/>
      <c r="E672" s="43"/>
      <c r="F672" s="43"/>
      <c r="G672" s="43"/>
    </row>
    <row r="673">
      <c r="C673" s="95"/>
      <c r="D673" s="43"/>
      <c r="E673" s="43"/>
      <c r="F673" s="43"/>
      <c r="G673" s="43"/>
    </row>
    <row r="674">
      <c r="C674" s="95"/>
      <c r="D674" s="43"/>
      <c r="E674" s="43"/>
      <c r="F674" s="43"/>
      <c r="G674" s="43"/>
    </row>
    <row r="675">
      <c r="C675" s="95"/>
      <c r="D675" s="43"/>
      <c r="E675" s="43"/>
      <c r="F675" s="43"/>
      <c r="G675" s="43"/>
    </row>
    <row r="676">
      <c r="C676" s="95"/>
      <c r="D676" s="43"/>
      <c r="E676" s="43"/>
      <c r="F676" s="43"/>
      <c r="G676" s="43"/>
    </row>
    <row r="677">
      <c r="C677" s="95"/>
      <c r="D677" s="43"/>
      <c r="E677" s="43"/>
      <c r="F677" s="43"/>
      <c r="G677" s="43"/>
    </row>
    <row r="678">
      <c r="C678" s="95"/>
      <c r="D678" s="43"/>
      <c r="E678" s="43"/>
      <c r="F678" s="43"/>
      <c r="G678" s="43"/>
    </row>
    <row r="679">
      <c r="C679" s="95"/>
      <c r="D679" s="43"/>
      <c r="E679" s="43"/>
      <c r="F679" s="43"/>
      <c r="G679" s="43"/>
    </row>
    <row r="680">
      <c r="C680" s="95"/>
      <c r="D680" s="43"/>
      <c r="E680" s="43"/>
      <c r="F680" s="43"/>
      <c r="G680" s="43"/>
    </row>
    <row r="681">
      <c r="C681" s="95"/>
      <c r="D681" s="43"/>
      <c r="E681" s="43"/>
      <c r="F681" s="43"/>
      <c r="G681" s="43"/>
    </row>
    <row r="682">
      <c r="C682" s="95"/>
      <c r="D682" s="43"/>
      <c r="E682" s="43"/>
      <c r="F682" s="43"/>
      <c r="G682" s="43"/>
    </row>
    <row r="683">
      <c r="C683" s="95"/>
      <c r="D683" s="43"/>
      <c r="E683" s="43"/>
      <c r="F683" s="43"/>
      <c r="G683" s="43"/>
    </row>
    <row r="684">
      <c r="C684" s="95"/>
      <c r="D684" s="43"/>
      <c r="E684" s="43"/>
      <c r="F684" s="43"/>
      <c r="G684" s="43"/>
    </row>
    <row r="685">
      <c r="C685" s="95"/>
      <c r="D685" s="43"/>
      <c r="E685" s="43"/>
      <c r="F685" s="43"/>
      <c r="G685" s="43"/>
    </row>
    <row r="686">
      <c r="C686" s="95"/>
      <c r="D686" s="43"/>
      <c r="E686" s="43"/>
      <c r="F686" s="43"/>
      <c r="G686" s="43"/>
    </row>
    <row r="687">
      <c r="C687" s="95"/>
      <c r="D687" s="43"/>
      <c r="E687" s="43"/>
      <c r="F687" s="43"/>
      <c r="G687" s="43"/>
    </row>
    <row r="688">
      <c r="C688" s="95"/>
      <c r="D688" s="43"/>
      <c r="E688" s="43"/>
      <c r="F688" s="43"/>
      <c r="G688" s="43"/>
    </row>
    <row r="689">
      <c r="C689" s="95"/>
      <c r="D689" s="43"/>
      <c r="E689" s="43"/>
      <c r="F689" s="43"/>
      <c r="G689" s="43"/>
    </row>
    <row r="690">
      <c r="C690" s="95"/>
      <c r="D690" s="43"/>
      <c r="E690" s="43"/>
      <c r="F690" s="43"/>
      <c r="G690" s="43"/>
    </row>
    <row r="691">
      <c r="C691" s="95"/>
      <c r="D691" s="43"/>
      <c r="E691" s="43"/>
      <c r="F691" s="43"/>
      <c r="G691" s="43"/>
    </row>
    <row r="692">
      <c r="C692" s="95"/>
      <c r="D692" s="43"/>
      <c r="E692" s="43"/>
      <c r="F692" s="43"/>
      <c r="G692" s="43"/>
    </row>
    <row r="693">
      <c r="C693" s="95"/>
      <c r="D693" s="43"/>
      <c r="E693" s="43"/>
      <c r="F693" s="43"/>
      <c r="G693" s="43"/>
    </row>
    <row r="694">
      <c r="C694" s="95"/>
      <c r="D694" s="43"/>
      <c r="E694" s="43"/>
      <c r="F694" s="43"/>
      <c r="G694" s="43"/>
    </row>
    <row r="695">
      <c r="C695" s="95"/>
      <c r="D695" s="43"/>
      <c r="E695" s="43"/>
      <c r="F695" s="43"/>
      <c r="G695" s="43"/>
    </row>
    <row r="696">
      <c r="C696" s="95"/>
      <c r="D696" s="43"/>
      <c r="E696" s="43"/>
      <c r="F696" s="43"/>
      <c r="G696" s="43"/>
    </row>
    <row r="697">
      <c r="C697" s="95"/>
      <c r="D697" s="43"/>
      <c r="E697" s="43"/>
      <c r="F697" s="43"/>
      <c r="G697" s="43"/>
    </row>
    <row r="698">
      <c r="C698" s="95"/>
      <c r="D698" s="43"/>
      <c r="E698" s="43"/>
      <c r="F698" s="43"/>
      <c r="G698" s="43"/>
    </row>
    <row r="699">
      <c r="C699" s="95"/>
      <c r="D699" s="43"/>
      <c r="E699" s="43"/>
      <c r="F699" s="43"/>
      <c r="G699" s="43"/>
    </row>
    <row r="700">
      <c r="C700" s="95"/>
      <c r="D700" s="43"/>
      <c r="E700" s="43"/>
      <c r="F700" s="43"/>
      <c r="G700" s="43"/>
    </row>
    <row r="701">
      <c r="C701" s="95"/>
      <c r="D701" s="43"/>
      <c r="E701" s="43"/>
      <c r="F701" s="43"/>
      <c r="G701" s="43"/>
    </row>
    <row r="702">
      <c r="C702" s="95"/>
      <c r="D702" s="43"/>
      <c r="E702" s="43"/>
      <c r="F702" s="43"/>
      <c r="G702" s="43"/>
    </row>
    <row r="703">
      <c r="C703" s="95"/>
      <c r="D703" s="43"/>
      <c r="E703" s="43"/>
      <c r="F703" s="43"/>
      <c r="G703" s="43"/>
    </row>
    <row r="704">
      <c r="C704" s="95"/>
      <c r="D704" s="43"/>
      <c r="E704" s="43"/>
      <c r="F704" s="43"/>
      <c r="G704" s="43"/>
    </row>
    <row r="705">
      <c r="C705" s="95"/>
      <c r="D705" s="43"/>
      <c r="E705" s="43"/>
      <c r="F705" s="43"/>
      <c r="G705" s="43"/>
    </row>
    <row r="706">
      <c r="C706" s="95"/>
      <c r="D706" s="43"/>
      <c r="E706" s="43"/>
      <c r="F706" s="43"/>
      <c r="G706" s="43"/>
    </row>
    <row r="707">
      <c r="C707" s="95"/>
      <c r="D707" s="43"/>
      <c r="E707" s="43"/>
      <c r="F707" s="43"/>
      <c r="G707" s="43"/>
    </row>
    <row r="708">
      <c r="C708" s="95"/>
      <c r="D708" s="43"/>
      <c r="E708" s="43"/>
      <c r="F708" s="43"/>
      <c r="G708" s="43"/>
    </row>
    <row r="709">
      <c r="C709" s="95"/>
      <c r="D709" s="43"/>
      <c r="E709" s="43"/>
      <c r="F709" s="43"/>
      <c r="G709" s="43"/>
    </row>
    <row r="710">
      <c r="C710" s="95"/>
      <c r="D710" s="43"/>
      <c r="E710" s="43"/>
      <c r="F710" s="43"/>
      <c r="G710" s="43"/>
    </row>
    <row r="711">
      <c r="C711" s="95"/>
      <c r="D711" s="43"/>
      <c r="E711" s="43"/>
      <c r="F711" s="43"/>
      <c r="G711" s="43"/>
    </row>
    <row r="712">
      <c r="C712" s="95"/>
      <c r="D712" s="43"/>
      <c r="E712" s="43"/>
      <c r="F712" s="43"/>
      <c r="G712" s="43"/>
    </row>
    <row r="713">
      <c r="C713" s="95"/>
      <c r="D713" s="43"/>
      <c r="E713" s="43"/>
      <c r="F713" s="43"/>
      <c r="G713" s="43"/>
    </row>
    <row r="714">
      <c r="C714" s="95"/>
      <c r="D714" s="43"/>
      <c r="E714" s="43"/>
      <c r="F714" s="43"/>
      <c r="G714" s="43"/>
    </row>
    <row r="715">
      <c r="C715" s="95"/>
      <c r="D715" s="43"/>
      <c r="E715" s="43"/>
      <c r="F715" s="43"/>
      <c r="G715" s="43"/>
    </row>
    <row r="716">
      <c r="C716" s="95"/>
      <c r="D716" s="43"/>
      <c r="E716" s="43"/>
      <c r="F716" s="43"/>
      <c r="G716" s="43"/>
    </row>
    <row r="717">
      <c r="C717" s="95"/>
      <c r="D717" s="43"/>
      <c r="E717" s="43"/>
      <c r="F717" s="43"/>
      <c r="G717" s="43"/>
    </row>
    <row r="718">
      <c r="C718" s="95"/>
      <c r="D718" s="43"/>
      <c r="E718" s="43"/>
      <c r="F718" s="43"/>
      <c r="G718" s="43"/>
    </row>
    <row r="719">
      <c r="C719" s="95"/>
      <c r="D719" s="43"/>
      <c r="E719" s="43"/>
      <c r="F719" s="43"/>
      <c r="G719" s="43"/>
    </row>
    <row r="720">
      <c r="C720" s="95"/>
      <c r="D720" s="43"/>
      <c r="E720" s="43"/>
      <c r="F720" s="43"/>
      <c r="G720" s="43"/>
    </row>
    <row r="721">
      <c r="C721" s="95"/>
      <c r="D721" s="43"/>
      <c r="E721" s="43"/>
      <c r="F721" s="43"/>
      <c r="G721" s="43"/>
    </row>
    <row r="722">
      <c r="C722" s="95"/>
      <c r="D722" s="43"/>
      <c r="E722" s="43"/>
      <c r="F722" s="43"/>
      <c r="G722" s="43"/>
    </row>
    <row r="723">
      <c r="C723" s="95"/>
      <c r="D723" s="43"/>
      <c r="E723" s="43"/>
      <c r="F723" s="43"/>
      <c r="G723" s="43"/>
    </row>
    <row r="724">
      <c r="C724" s="95"/>
      <c r="D724" s="43"/>
      <c r="E724" s="43"/>
      <c r="F724" s="43"/>
      <c r="G724" s="43"/>
    </row>
    <row r="725">
      <c r="C725" s="95"/>
      <c r="D725" s="43"/>
      <c r="E725" s="43"/>
      <c r="F725" s="43"/>
      <c r="G725" s="43"/>
    </row>
    <row r="726">
      <c r="C726" s="95"/>
      <c r="D726" s="43"/>
      <c r="E726" s="43"/>
      <c r="F726" s="43"/>
      <c r="G726" s="43"/>
    </row>
    <row r="727">
      <c r="C727" s="95"/>
      <c r="D727" s="43"/>
      <c r="E727" s="43"/>
      <c r="F727" s="43"/>
      <c r="G727" s="43"/>
    </row>
    <row r="728">
      <c r="C728" s="95"/>
      <c r="D728" s="43"/>
      <c r="E728" s="43"/>
      <c r="F728" s="43"/>
      <c r="G728" s="43"/>
    </row>
    <row r="729">
      <c r="C729" s="95"/>
      <c r="D729" s="43"/>
      <c r="E729" s="43"/>
      <c r="F729" s="43"/>
      <c r="G729" s="43"/>
    </row>
    <row r="730">
      <c r="C730" s="95"/>
      <c r="D730" s="43"/>
      <c r="E730" s="43"/>
      <c r="F730" s="43"/>
      <c r="G730" s="43"/>
    </row>
    <row r="731">
      <c r="C731" s="95"/>
      <c r="D731" s="43"/>
      <c r="E731" s="43"/>
      <c r="F731" s="43"/>
      <c r="G731" s="43"/>
    </row>
    <row r="732">
      <c r="C732" s="95"/>
      <c r="D732" s="43"/>
      <c r="E732" s="43"/>
      <c r="F732" s="43"/>
      <c r="G732" s="43"/>
    </row>
    <row r="733">
      <c r="C733" s="95"/>
      <c r="D733" s="43"/>
      <c r="E733" s="43"/>
      <c r="F733" s="43"/>
      <c r="G733" s="43"/>
    </row>
    <row r="734">
      <c r="C734" s="95"/>
      <c r="D734" s="43"/>
      <c r="E734" s="43"/>
      <c r="F734" s="43"/>
      <c r="G734" s="43"/>
    </row>
    <row r="735">
      <c r="C735" s="95"/>
      <c r="D735" s="43"/>
      <c r="E735" s="43"/>
      <c r="F735" s="43"/>
      <c r="G735" s="43"/>
    </row>
    <row r="736">
      <c r="C736" s="95"/>
      <c r="D736" s="43"/>
      <c r="E736" s="43"/>
      <c r="F736" s="43"/>
      <c r="G736" s="43"/>
    </row>
    <row r="737">
      <c r="C737" s="95"/>
      <c r="D737" s="43"/>
      <c r="E737" s="43"/>
      <c r="F737" s="43"/>
      <c r="G737" s="43"/>
    </row>
    <row r="738">
      <c r="C738" s="95"/>
      <c r="D738" s="43"/>
      <c r="E738" s="43"/>
      <c r="F738" s="43"/>
      <c r="G738" s="43"/>
    </row>
    <row r="739">
      <c r="C739" s="95"/>
      <c r="D739" s="43"/>
      <c r="E739" s="43"/>
      <c r="F739" s="43"/>
      <c r="G739" s="43"/>
    </row>
    <row r="740">
      <c r="C740" s="95"/>
      <c r="D740" s="43"/>
      <c r="E740" s="43"/>
      <c r="F740" s="43"/>
      <c r="G740" s="43"/>
    </row>
    <row r="741">
      <c r="C741" s="95"/>
      <c r="D741" s="43"/>
      <c r="E741" s="43"/>
      <c r="F741" s="43"/>
      <c r="G741" s="43"/>
    </row>
    <row r="742">
      <c r="C742" s="95"/>
      <c r="D742" s="43"/>
      <c r="E742" s="43"/>
      <c r="F742" s="43"/>
      <c r="G742" s="43"/>
    </row>
    <row r="743">
      <c r="C743" s="95"/>
      <c r="D743" s="43"/>
      <c r="E743" s="43"/>
      <c r="F743" s="43"/>
      <c r="G743" s="43"/>
    </row>
    <row r="744">
      <c r="C744" s="95"/>
      <c r="D744" s="43"/>
      <c r="E744" s="43"/>
      <c r="F744" s="43"/>
      <c r="G744" s="43"/>
    </row>
    <row r="745">
      <c r="C745" s="95"/>
      <c r="D745" s="43"/>
      <c r="E745" s="43"/>
      <c r="F745" s="43"/>
      <c r="G745" s="43"/>
    </row>
    <row r="746">
      <c r="C746" s="95"/>
      <c r="D746" s="43"/>
      <c r="E746" s="43"/>
      <c r="F746" s="43"/>
      <c r="G746" s="43"/>
    </row>
    <row r="747">
      <c r="C747" s="95"/>
      <c r="D747" s="43"/>
      <c r="E747" s="43"/>
      <c r="F747" s="43"/>
      <c r="G747" s="43"/>
    </row>
    <row r="748">
      <c r="C748" s="95"/>
      <c r="D748" s="43"/>
      <c r="E748" s="43"/>
      <c r="F748" s="43"/>
      <c r="G748" s="43"/>
    </row>
    <row r="749">
      <c r="C749" s="95"/>
      <c r="D749" s="43"/>
      <c r="E749" s="43"/>
      <c r="F749" s="43"/>
      <c r="G749" s="43"/>
    </row>
    <row r="750">
      <c r="C750" s="95"/>
      <c r="D750" s="43"/>
      <c r="E750" s="43"/>
      <c r="F750" s="43"/>
      <c r="G750" s="43"/>
    </row>
    <row r="751">
      <c r="C751" s="95"/>
      <c r="D751" s="43"/>
      <c r="E751" s="43"/>
      <c r="F751" s="43"/>
      <c r="G751" s="43"/>
    </row>
    <row r="752">
      <c r="C752" s="95"/>
      <c r="D752" s="43"/>
      <c r="E752" s="43"/>
      <c r="F752" s="43"/>
      <c r="G752" s="43"/>
    </row>
    <row r="753">
      <c r="C753" s="95"/>
      <c r="D753" s="43"/>
      <c r="E753" s="43"/>
      <c r="F753" s="43"/>
      <c r="G753" s="43"/>
    </row>
    <row r="754">
      <c r="C754" s="95"/>
      <c r="D754" s="43"/>
      <c r="E754" s="43"/>
      <c r="F754" s="43"/>
      <c r="G754" s="43"/>
    </row>
    <row r="755">
      <c r="C755" s="95"/>
      <c r="D755" s="43"/>
      <c r="E755" s="43"/>
      <c r="F755" s="43"/>
      <c r="G755" s="43"/>
    </row>
    <row r="756">
      <c r="C756" s="95"/>
      <c r="D756" s="43"/>
      <c r="E756" s="43"/>
      <c r="F756" s="43"/>
      <c r="G756" s="43"/>
    </row>
    <row r="757">
      <c r="C757" s="95"/>
      <c r="D757" s="43"/>
      <c r="E757" s="43"/>
      <c r="F757" s="43"/>
      <c r="G757" s="43"/>
    </row>
    <row r="758">
      <c r="C758" s="95"/>
      <c r="D758" s="43"/>
      <c r="E758" s="43"/>
      <c r="F758" s="43"/>
      <c r="G758" s="43"/>
    </row>
    <row r="759">
      <c r="C759" s="95"/>
      <c r="D759" s="43"/>
      <c r="E759" s="43"/>
      <c r="F759" s="43"/>
      <c r="G759" s="43"/>
    </row>
    <row r="760">
      <c r="C760" s="95"/>
      <c r="D760" s="43"/>
      <c r="E760" s="43"/>
      <c r="F760" s="43"/>
      <c r="G760" s="43"/>
    </row>
    <row r="761">
      <c r="C761" s="95"/>
      <c r="D761" s="43"/>
      <c r="E761" s="43"/>
      <c r="F761" s="43"/>
      <c r="G761" s="43"/>
    </row>
    <row r="762">
      <c r="C762" s="95"/>
      <c r="D762" s="43"/>
      <c r="E762" s="43"/>
      <c r="F762" s="43"/>
      <c r="G762" s="43"/>
    </row>
    <row r="763">
      <c r="C763" s="95"/>
      <c r="D763" s="43"/>
      <c r="E763" s="43"/>
      <c r="F763" s="43"/>
      <c r="G763" s="43"/>
    </row>
    <row r="764">
      <c r="C764" s="95"/>
      <c r="D764" s="43"/>
      <c r="E764" s="43"/>
      <c r="F764" s="43"/>
      <c r="G764" s="43"/>
    </row>
    <row r="765">
      <c r="C765" s="95"/>
      <c r="D765" s="43"/>
      <c r="E765" s="43"/>
      <c r="F765" s="43"/>
      <c r="G765" s="43"/>
    </row>
    <row r="766">
      <c r="C766" s="95"/>
      <c r="D766" s="43"/>
      <c r="E766" s="43"/>
      <c r="F766" s="43"/>
      <c r="G766" s="43"/>
    </row>
    <row r="767">
      <c r="C767" s="95"/>
      <c r="D767" s="43"/>
      <c r="E767" s="43"/>
      <c r="F767" s="43"/>
      <c r="G767" s="43"/>
    </row>
    <row r="768">
      <c r="C768" s="95"/>
      <c r="D768" s="43"/>
      <c r="E768" s="43"/>
      <c r="F768" s="43"/>
      <c r="G768" s="43"/>
    </row>
    <row r="769">
      <c r="C769" s="95"/>
      <c r="D769" s="43"/>
      <c r="E769" s="43"/>
      <c r="F769" s="43"/>
      <c r="G769" s="43"/>
    </row>
    <row r="770">
      <c r="C770" s="95"/>
      <c r="D770" s="43"/>
      <c r="E770" s="43"/>
      <c r="F770" s="43"/>
      <c r="G770" s="43"/>
    </row>
    <row r="771">
      <c r="C771" s="95"/>
      <c r="D771" s="43"/>
      <c r="E771" s="43"/>
      <c r="F771" s="43"/>
      <c r="G771" s="43"/>
    </row>
    <row r="772">
      <c r="C772" s="95"/>
      <c r="D772" s="43"/>
      <c r="E772" s="43"/>
      <c r="F772" s="43"/>
      <c r="G772" s="43"/>
    </row>
    <row r="773">
      <c r="C773" s="95"/>
      <c r="D773" s="43"/>
      <c r="E773" s="43"/>
      <c r="F773" s="43"/>
      <c r="G773" s="43"/>
    </row>
    <row r="774">
      <c r="C774" s="95"/>
      <c r="D774" s="43"/>
      <c r="E774" s="43"/>
      <c r="F774" s="43"/>
      <c r="G774" s="43"/>
    </row>
    <row r="775">
      <c r="C775" s="95"/>
      <c r="D775" s="43"/>
      <c r="E775" s="43"/>
      <c r="F775" s="43"/>
      <c r="G775" s="43"/>
    </row>
    <row r="776">
      <c r="C776" s="95"/>
      <c r="D776" s="43"/>
      <c r="E776" s="43"/>
      <c r="F776" s="43"/>
      <c r="G776" s="43"/>
    </row>
    <row r="777">
      <c r="C777" s="95"/>
      <c r="D777" s="43"/>
      <c r="E777" s="43"/>
      <c r="F777" s="43"/>
      <c r="G777" s="43"/>
    </row>
    <row r="778">
      <c r="C778" s="95"/>
      <c r="D778" s="43"/>
      <c r="E778" s="43"/>
      <c r="F778" s="43"/>
      <c r="G778" s="43"/>
    </row>
    <row r="779">
      <c r="C779" s="95"/>
      <c r="D779" s="43"/>
      <c r="E779" s="43"/>
      <c r="F779" s="43"/>
      <c r="G779" s="43"/>
    </row>
    <row r="780">
      <c r="C780" s="95"/>
      <c r="D780" s="43"/>
      <c r="E780" s="43"/>
      <c r="F780" s="43"/>
      <c r="G780" s="43"/>
    </row>
    <row r="781">
      <c r="C781" s="95"/>
      <c r="D781" s="43"/>
      <c r="E781" s="43"/>
      <c r="F781" s="43"/>
      <c r="G781" s="43"/>
    </row>
    <row r="782">
      <c r="C782" s="95"/>
      <c r="D782" s="43"/>
      <c r="E782" s="43"/>
      <c r="F782" s="43"/>
      <c r="G782" s="43"/>
    </row>
    <row r="783">
      <c r="C783" s="95"/>
      <c r="D783" s="43"/>
      <c r="E783" s="43"/>
      <c r="F783" s="43"/>
      <c r="G783" s="43"/>
    </row>
    <row r="784">
      <c r="C784" s="95"/>
      <c r="D784" s="43"/>
      <c r="E784" s="43"/>
      <c r="F784" s="43"/>
      <c r="G784" s="43"/>
    </row>
    <row r="785">
      <c r="C785" s="95"/>
      <c r="D785" s="43"/>
      <c r="E785" s="43"/>
      <c r="F785" s="43"/>
      <c r="G785" s="43"/>
    </row>
    <row r="786">
      <c r="C786" s="95"/>
      <c r="D786" s="43"/>
      <c r="E786" s="43"/>
      <c r="F786" s="43"/>
      <c r="G786" s="43"/>
    </row>
    <row r="787">
      <c r="C787" s="95"/>
      <c r="D787" s="43"/>
      <c r="E787" s="43"/>
      <c r="F787" s="43"/>
      <c r="G787" s="43"/>
    </row>
    <row r="788">
      <c r="C788" s="95"/>
      <c r="D788" s="43"/>
      <c r="E788" s="43"/>
      <c r="F788" s="43"/>
      <c r="G788" s="43"/>
    </row>
    <row r="789">
      <c r="C789" s="95"/>
      <c r="D789" s="43"/>
      <c r="E789" s="43"/>
      <c r="F789" s="43"/>
      <c r="G789" s="43"/>
    </row>
    <row r="790">
      <c r="C790" s="95"/>
      <c r="D790" s="43"/>
      <c r="E790" s="43"/>
      <c r="F790" s="43"/>
      <c r="G790" s="43"/>
    </row>
    <row r="791">
      <c r="C791" s="95"/>
      <c r="D791" s="43"/>
      <c r="E791" s="43"/>
      <c r="F791" s="43"/>
      <c r="G791" s="43"/>
    </row>
    <row r="792">
      <c r="C792" s="95"/>
      <c r="D792" s="43"/>
      <c r="E792" s="43"/>
      <c r="F792" s="43"/>
      <c r="G792" s="43"/>
    </row>
    <row r="793">
      <c r="C793" s="95"/>
      <c r="D793" s="43"/>
      <c r="E793" s="43"/>
      <c r="F793" s="43"/>
      <c r="G793" s="43"/>
    </row>
    <row r="794">
      <c r="C794" s="95"/>
      <c r="D794" s="43"/>
      <c r="E794" s="43"/>
      <c r="F794" s="43"/>
      <c r="G794" s="43"/>
    </row>
    <row r="795">
      <c r="C795" s="95"/>
      <c r="D795" s="43"/>
      <c r="E795" s="43"/>
      <c r="F795" s="43"/>
      <c r="G795" s="43"/>
    </row>
    <row r="796">
      <c r="C796" s="95"/>
      <c r="D796" s="43"/>
      <c r="E796" s="43"/>
      <c r="F796" s="43"/>
      <c r="G796" s="43"/>
    </row>
    <row r="797">
      <c r="C797" s="95"/>
      <c r="D797" s="43"/>
      <c r="E797" s="43"/>
      <c r="F797" s="43"/>
      <c r="G797" s="43"/>
    </row>
    <row r="798">
      <c r="C798" s="95"/>
      <c r="D798" s="43"/>
      <c r="E798" s="43"/>
      <c r="F798" s="43"/>
      <c r="G798" s="43"/>
    </row>
    <row r="799">
      <c r="C799" s="95"/>
      <c r="D799" s="43"/>
      <c r="E799" s="43"/>
      <c r="F799" s="43"/>
      <c r="G799" s="43"/>
    </row>
    <row r="800">
      <c r="C800" s="95"/>
      <c r="D800" s="43"/>
      <c r="E800" s="43"/>
      <c r="F800" s="43"/>
      <c r="G800" s="43"/>
    </row>
    <row r="801">
      <c r="C801" s="95"/>
      <c r="D801" s="43"/>
      <c r="E801" s="43"/>
      <c r="F801" s="43"/>
      <c r="G801" s="43"/>
    </row>
    <row r="802">
      <c r="C802" s="95"/>
      <c r="D802" s="43"/>
      <c r="E802" s="43"/>
      <c r="F802" s="43"/>
      <c r="G802" s="43"/>
    </row>
    <row r="803">
      <c r="C803" s="95"/>
      <c r="D803" s="43"/>
      <c r="E803" s="43"/>
      <c r="F803" s="43"/>
      <c r="G803" s="43"/>
    </row>
    <row r="804">
      <c r="C804" s="95"/>
      <c r="D804" s="43"/>
      <c r="E804" s="43"/>
      <c r="F804" s="43"/>
      <c r="G804" s="43"/>
    </row>
    <row r="805">
      <c r="C805" s="95"/>
      <c r="D805" s="43"/>
      <c r="E805" s="43"/>
      <c r="F805" s="43"/>
      <c r="G805" s="43"/>
    </row>
    <row r="806">
      <c r="C806" s="95"/>
      <c r="D806" s="43"/>
      <c r="E806" s="43"/>
      <c r="F806" s="43"/>
      <c r="G806" s="43"/>
    </row>
    <row r="807">
      <c r="C807" s="95"/>
      <c r="D807" s="43"/>
      <c r="E807" s="43"/>
      <c r="F807" s="43"/>
      <c r="G807" s="43"/>
    </row>
    <row r="808">
      <c r="C808" s="95"/>
      <c r="D808" s="43"/>
      <c r="E808" s="43"/>
      <c r="F808" s="43"/>
      <c r="G808" s="43"/>
    </row>
    <row r="809">
      <c r="C809" s="95"/>
      <c r="D809" s="43"/>
      <c r="E809" s="43"/>
      <c r="F809" s="43"/>
      <c r="G809" s="43"/>
    </row>
    <row r="810">
      <c r="C810" s="95"/>
      <c r="D810" s="43"/>
      <c r="E810" s="43"/>
      <c r="F810" s="43"/>
      <c r="G810" s="43"/>
    </row>
    <row r="811">
      <c r="C811" s="95"/>
      <c r="D811" s="43"/>
      <c r="E811" s="43"/>
      <c r="F811" s="43"/>
      <c r="G811" s="43"/>
    </row>
    <row r="812">
      <c r="C812" s="95"/>
      <c r="D812" s="43"/>
      <c r="E812" s="43"/>
      <c r="F812" s="43"/>
      <c r="G812" s="43"/>
    </row>
    <row r="813">
      <c r="C813" s="95"/>
      <c r="D813" s="43"/>
      <c r="E813" s="43"/>
      <c r="F813" s="43"/>
      <c r="G813" s="43"/>
    </row>
    <row r="814">
      <c r="C814" s="95"/>
      <c r="D814" s="43"/>
      <c r="E814" s="43"/>
      <c r="F814" s="43"/>
      <c r="G814" s="43"/>
    </row>
    <row r="815">
      <c r="C815" s="95"/>
      <c r="D815" s="43"/>
      <c r="E815" s="43"/>
      <c r="F815" s="43"/>
      <c r="G815" s="43"/>
    </row>
    <row r="816">
      <c r="C816" s="95"/>
      <c r="D816" s="43"/>
      <c r="E816" s="43"/>
      <c r="F816" s="43"/>
      <c r="G816" s="43"/>
    </row>
    <row r="817">
      <c r="C817" s="95"/>
      <c r="D817" s="43"/>
      <c r="E817" s="43"/>
      <c r="F817" s="43"/>
      <c r="G817" s="43"/>
    </row>
    <row r="818">
      <c r="C818" s="95"/>
      <c r="D818" s="43"/>
      <c r="E818" s="43"/>
      <c r="F818" s="43"/>
      <c r="G818" s="43"/>
    </row>
    <row r="819">
      <c r="C819" s="95"/>
      <c r="D819" s="43"/>
      <c r="E819" s="43"/>
      <c r="F819" s="43"/>
      <c r="G819" s="43"/>
    </row>
    <row r="820">
      <c r="C820" s="95"/>
      <c r="D820" s="43"/>
      <c r="E820" s="43"/>
      <c r="F820" s="43"/>
      <c r="G820" s="43"/>
    </row>
    <row r="821">
      <c r="C821" s="95"/>
      <c r="D821" s="43"/>
      <c r="E821" s="43"/>
      <c r="F821" s="43"/>
      <c r="G821" s="43"/>
    </row>
    <row r="822">
      <c r="C822" s="95"/>
      <c r="D822" s="43"/>
      <c r="E822" s="43"/>
      <c r="F822" s="43"/>
      <c r="G822" s="43"/>
    </row>
    <row r="823">
      <c r="C823" s="95"/>
      <c r="D823" s="43"/>
      <c r="E823" s="43"/>
      <c r="F823" s="43"/>
      <c r="G823" s="43"/>
    </row>
    <row r="824">
      <c r="C824" s="95"/>
      <c r="D824" s="43"/>
      <c r="E824" s="43"/>
      <c r="F824" s="43"/>
      <c r="G824" s="43"/>
    </row>
    <row r="825">
      <c r="C825" s="95"/>
      <c r="D825" s="43"/>
      <c r="E825" s="43"/>
      <c r="F825" s="43"/>
      <c r="G825" s="43"/>
    </row>
    <row r="826">
      <c r="C826" s="95"/>
      <c r="D826" s="43"/>
      <c r="E826" s="43"/>
      <c r="F826" s="43"/>
      <c r="G826" s="43"/>
    </row>
    <row r="827">
      <c r="C827" s="95"/>
      <c r="D827" s="43"/>
      <c r="E827" s="43"/>
      <c r="F827" s="43"/>
      <c r="G827" s="43"/>
    </row>
    <row r="828">
      <c r="C828" s="95"/>
      <c r="D828" s="43"/>
      <c r="E828" s="43"/>
      <c r="F828" s="43"/>
      <c r="G828" s="43"/>
    </row>
    <row r="829">
      <c r="C829" s="95"/>
      <c r="D829" s="43"/>
      <c r="E829" s="43"/>
      <c r="F829" s="43"/>
      <c r="G829" s="43"/>
    </row>
    <row r="830">
      <c r="C830" s="95"/>
      <c r="D830" s="43"/>
      <c r="E830" s="43"/>
      <c r="F830" s="43"/>
      <c r="G830" s="43"/>
    </row>
    <row r="831">
      <c r="C831" s="95"/>
      <c r="D831" s="43"/>
      <c r="E831" s="43"/>
      <c r="F831" s="43"/>
      <c r="G831" s="43"/>
    </row>
    <row r="832">
      <c r="C832" s="95"/>
      <c r="D832" s="43"/>
      <c r="E832" s="43"/>
      <c r="F832" s="43"/>
      <c r="G832" s="43"/>
    </row>
    <row r="833">
      <c r="C833" s="95"/>
      <c r="D833" s="43"/>
      <c r="E833" s="43"/>
      <c r="F833" s="43"/>
      <c r="G833" s="43"/>
    </row>
    <row r="834">
      <c r="C834" s="95"/>
      <c r="D834" s="43"/>
      <c r="E834" s="43"/>
      <c r="F834" s="43"/>
      <c r="G834" s="43"/>
    </row>
    <row r="835">
      <c r="C835" s="95"/>
      <c r="D835" s="43"/>
      <c r="E835" s="43"/>
      <c r="F835" s="43"/>
      <c r="G835" s="43"/>
    </row>
    <row r="836">
      <c r="C836" s="95"/>
      <c r="D836" s="43"/>
      <c r="E836" s="43"/>
      <c r="F836" s="43"/>
      <c r="G836" s="43"/>
    </row>
    <row r="837">
      <c r="C837" s="95"/>
      <c r="D837" s="43"/>
      <c r="E837" s="43"/>
      <c r="F837" s="43"/>
      <c r="G837" s="43"/>
    </row>
    <row r="838">
      <c r="C838" s="95"/>
      <c r="D838" s="43"/>
      <c r="E838" s="43"/>
      <c r="F838" s="43"/>
      <c r="G838" s="43"/>
    </row>
    <row r="839">
      <c r="C839" s="95"/>
      <c r="D839" s="43"/>
      <c r="E839" s="43"/>
      <c r="F839" s="43"/>
      <c r="G839" s="43"/>
    </row>
    <row r="840">
      <c r="C840" s="95"/>
      <c r="D840" s="43"/>
      <c r="E840" s="43"/>
      <c r="F840" s="43"/>
      <c r="G840" s="43"/>
    </row>
    <row r="841">
      <c r="C841" s="95"/>
      <c r="D841" s="43"/>
      <c r="E841" s="43"/>
      <c r="F841" s="43"/>
      <c r="G841" s="43"/>
    </row>
    <row r="842">
      <c r="C842" s="95"/>
      <c r="D842" s="43"/>
      <c r="E842" s="43"/>
      <c r="F842" s="43"/>
      <c r="G842" s="43"/>
    </row>
    <row r="843">
      <c r="C843" s="95"/>
      <c r="D843" s="43"/>
      <c r="E843" s="43"/>
      <c r="F843" s="43"/>
      <c r="G843" s="43"/>
    </row>
    <row r="844">
      <c r="C844" s="95"/>
      <c r="D844" s="43"/>
      <c r="E844" s="43"/>
      <c r="F844" s="43"/>
      <c r="G844" s="43"/>
    </row>
    <row r="845">
      <c r="C845" s="95"/>
      <c r="D845" s="43"/>
      <c r="E845" s="43"/>
      <c r="F845" s="43"/>
      <c r="G845" s="43"/>
    </row>
    <row r="846">
      <c r="C846" s="95"/>
      <c r="D846" s="43"/>
      <c r="E846" s="43"/>
      <c r="F846" s="43"/>
      <c r="G846" s="43"/>
    </row>
    <row r="847">
      <c r="C847" s="95"/>
      <c r="D847" s="43"/>
      <c r="E847" s="43"/>
      <c r="F847" s="43"/>
      <c r="G847" s="43"/>
    </row>
    <row r="848">
      <c r="C848" s="95"/>
      <c r="D848" s="43"/>
      <c r="E848" s="43"/>
      <c r="F848" s="43"/>
      <c r="G848" s="43"/>
    </row>
    <row r="849">
      <c r="C849" s="95"/>
      <c r="D849" s="43"/>
      <c r="E849" s="43"/>
      <c r="F849" s="43"/>
      <c r="G849" s="43"/>
    </row>
    <row r="850">
      <c r="C850" s="95"/>
      <c r="D850" s="43"/>
      <c r="E850" s="43"/>
      <c r="F850" s="43"/>
      <c r="G850" s="43"/>
    </row>
    <row r="851">
      <c r="C851" s="95"/>
      <c r="D851" s="43"/>
      <c r="E851" s="43"/>
      <c r="F851" s="43"/>
      <c r="G851" s="43"/>
    </row>
    <row r="852">
      <c r="C852" s="95"/>
      <c r="D852" s="43"/>
      <c r="E852" s="43"/>
      <c r="F852" s="43"/>
      <c r="G852" s="43"/>
    </row>
    <row r="853">
      <c r="C853" s="95"/>
      <c r="D853" s="43"/>
      <c r="E853" s="43"/>
      <c r="F853" s="43"/>
      <c r="G853" s="43"/>
    </row>
    <row r="854">
      <c r="C854" s="95"/>
      <c r="D854" s="43"/>
      <c r="E854" s="43"/>
      <c r="F854" s="43"/>
      <c r="G854" s="43"/>
    </row>
    <row r="855">
      <c r="C855" s="95"/>
      <c r="D855" s="43"/>
      <c r="E855" s="43"/>
      <c r="F855" s="43"/>
      <c r="G855" s="43"/>
    </row>
    <row r="856">
      <c r="C856" s="95"/>
      <c r="D856" s="43"/>
      <c r="E856" s="43"/>
      <c r="F856" s="43"/>
      <c r="G856" s="43"/>
    </row>
    <row r="857">
      <c r="C857" s="95"/>
      <c r="D857" s="43"/>
      <c r="E857" s="43"/>
      <c r="F857" s="43"/>
      <c r="G857" s="43"/>
    </row>
    <row r="858">
      <c r="C858" s="95"/>
      <c r="D858" s="43"/>
      <c r="E858" s="43"/>
      <c r="F858" s="43"/>
      <c r="G858" s="43"/>
    </row>
    <row r="859">
      <c r="C859" s="95"/>
      <c r="D859" s="43"/>
      <c r="E859" s="43"/>
      <c r="F859" s="43"/>
      <c r="G859" s="43"/>
    </row>
    <row r="860">
      <c r="C860" s="95"/>
      <c r="D860" s="43"/>
      <c r="E860" s="43"/>
      <c r="F860" s="43"/>
      <c r="G860" s="43"/>
    </row>
    <row r="861">
      <c r="C861" s="95"/>
      <c r="D861" s="43"/>
      <c r="E861" s="43"/>
      <c r="F861" s="43"/>
      <c r="G861" s="43"/>
    </row>
    <row r="862">
      <c r="C862" s="95"/>
      <c r="D862" s="43"/>
      <c r="E862" s="43"/>
      <c r="F862" s="43"/>
      <c r="G862" s="43"/>
    </row>
    <row r="863">
      <c r="C863" s="95"/>
      <c r="D863" s="43"/>
      <c r="E863" s="43"/>
      <c r="F863" s="43"/>
      <c r="G863" s="43"/>
    </row>
    <row r="864">
      <c r="C864" s="95"/>
      <c r="D864" s="43"/>
      <c r="E864" s="43"/>
      <c r="F864" s="43"/>
      <c r="G864" s="43"/>
    </row>
    <row r="865">
      <c r="C865" s="95"/>
      <c r="D865" s="43"/>
      <c r="E865" s="43"/>
      <c r="F865" s="43"/>
      <c r="G865" s="43"/>
    </row>
    <row r="866">
      <c r="C866" s="95"/>
      <c r="D866" s="43"/>
      <c r="E866" s="43"/>
      <c r="F866" s="43"/>
      <c r="G866" s="43"/>
    </row>
    <row r="867">
      <c r="C867" s="95"/>
      <c r="D867" s="43"/>
      <c r="E867" s="43"/>
      <c r="F867" s="43"/>
      <c r="G867" s="43"/>
    </row>
    <row r="868">
      <c r="C868" s="95"/>
      <c r="D868" s="43"/>
      <c r="E868" s="43"/>
      <c r="F868" s="43"/>
      <c r="G868" s="43"/>
    </row>
    <row r="869">
      <c r="C869" s="95"/>
      <c r="D869" s="43"/>
      <c r="E869" s="43"/>
      <c r="F869" s="43"/>
      <c r="G869" s="43"/>
    </row>
    <row r="870">
      <c r="C870" s="95"/>
      <c r="D870" s="43"/>
      <c r="E870" s="43"/>
      <c r="F870" s="43"/>
      <c r="G870" s="43"/>
    </row>
    <row r="871">
      <c r="C871" s="95"/>
      <c r="D871" s="43"/>
      <c r="E871" s="43"/>
      <c r="F871" s="43"/>
      <c r="G871" s="43"/>
    </row>
    <row r="872">
      <c r="C872" s="95"/>
      <c r="D872" s="43"/>
      <c r="E872" s="43"/>
      <c r="F872" s="43"/>
      <c r="G872" s="43"/>
    </row>
    <row r="873">
      <c r="C873" s="95"/>
      <c r="D873" s="43"/>
      <c r="E873" s="43"/>
      <c r="F873" s="43"/>
      <c r="G873" s="43"/>
    </row>
    <row r="874">
      <c r="C874" s="95"/>
      <c r="D874" s="43"/>
      <c r="E874" s="43"/>
      <c r="F874" s="43"/>
      <c r="G874" s="43"/>
    </row>
    <row r="875">
      <c r="C875" s="95"/>
      <c r="D875" s="43"/>
      <c r="E875" s="43"/>
      <c r="F875" s="43"/>
      <c r="G875" s="43"/>
    </row>
    <row r="876">
      <c r="C876" s="95"/>
      <c r="D876" s="43"/>
      <c r="E876" s="43"/>
      <c r="F876" s="43"/>
      <c r="G876" s="43"/>
    </row>
    <row r="877">
      <c r="C877" s="95"/>
      <c r="D877" s="43"/>
      <c r="E877" s="43"/>
      <c r="F877" s="43"/>
      <c r="G877" s="43"/>
    </row>
    <row r="878">
      <c r="C878" s="95"/>
      <c r="D878" s="43"/>
      <c r="E878" s="43"/>
      <c r="F878" s="43"/>
      <c r="G878" s="43"/>
    </row>
    <row r="879">
      <c r="C879" s="95"/>
      <c r="D879" s="43"/>
      <c r="E879" s="43"/>
      <c r="F879" s="43"/>
      <c r="G879" s="43"/>
    </row>
    <row r="880">
      <c r="C880" s="95"/>
      <c r="D880" s="43"/>
      <c r="E880" s="43"/>
      <c r="F880" s="43"/>
      <c r="G880" s="43"/>
    </row>
    <row r="881">
      <c r="C881" s="95"/>
      <c r="D881" s="43"/>
      <c r="E881" s="43"/>
      <c r="F881" s="43"/>
      <c r="G881" s="43"/>
    </row>
    <row r="882">
      <c r="C882" s="95"/>
      <c r="D882" s="43"/>
      <c r="E882" s="43"/>
      <c r="F882" s="43"/>
      <c r="G882" s="43"/>
    </row>
    <row r="883">
      <c r="C883" s="95"/>
      <c r="D883" s="43"/>
      <c r="E883" s="43"/>
      <c r="F883" s="43"/>
      <c r="G883" s="43"/>
    </row>
    <row r="884">
      <c r="C884" s="95"/>
      <c r="D884" s="43"/>
      <c r="E884" s="43"/>
      <c r="F884" s="43"/>
      <c r="G884" s="43"/>
    </row>
    <row r="885">
      <c r="C885" s="95"/>
      <c r="D885" s="43"/>
      <c r="E885" s="43"/>
      <c r="F885" s="43"/>
      <c r="G885" s="43"/>
    </row>
    <row r="886">
      <c r="C886" s="95"/>
      <c r="D886" s="43"/>
      <c r="E886" s="43"/>
      <c r="F886" s="43"/>
      <c r="G886" s="43"/>
    </row>
    <row r="887">
      <c r="C887" s="95"/>
      <c r="D887" s="43"/>
      <c r="E887" s="43"/>
      <c r="F887" s="43"/>
      <c r="G887" s="43"/>
    </row>
    <row r="888">
      <c r="C888" s="95"/>
      <c r="D888" s="43"/>
      <c r="E888" s="43"/>
      <c r="F888" s="43"/>
      <c r="G888" s="43"/>
    </row>
    <row r="889">
      <c r="C889" s="95"/>
      <c r="D889" s="43"/>
      <c r="E889" s="43"/>
      <c r="F889" s="43"/>
      <c r="G889" s="43"/>
    </row>
    <row r="890">
      <c r="C890" s="95"/>
      <c r="D890" s="43"/>
      <c r="E890" s="43"/>
      <c r="F890" s="43"/>
      <c r="G890" s="43"/>
    </row>
    <row r="891">
      <c r="C891" s="95"/>
      <c r="D891" s="43"/>
      <c r="E891" s="43"/>
      <c r="F891" s="43"/>
      <c r="G891" s="43"/>
    </row>
    <row r="892">
      <c r="C892" s="95"/>
      <c r="D892" s="43"/>
      <c r="E892" s="43"/>
      <c r="F892" s="43"/>
      <c r="G892" s="43"/>
    </row>
    <row r="893">
      <c r="C893" s="95"/>
      <c r="D893" s="43"/>
      <c r="E893" s="43"/>
      <c r="F893" s="43"/>
      <c r="G893" s="43"/>
    </row>
    <row r="894">
      <c r="C894" s="95"/>
      <c r="D894" s="43"/>
      <c r="E894" s="43"/>
      <c r="F894" s="43"/>
      <c r="G894" s="43"/>
    </row>
    <row r="895">
      <c r="C895" s="95"/>
      <c r="D895" s="43"/>
      <c r="E895" s="43"/>
      <c r="F895" s="43"/>
      <c r="G895" s="43"/>
    </row>
    <row r="896">
      <c r="C896" s="95"/>
      <c r="D896" s="43"/>
      <c r="E896" s="43"/>
      <c r="F896" s="43"/>
      <c r="G896" s="43"/>
    </row>
    <row r="897">
      <c r="C897" s="95"/>
      <c r="D897" s="43"/>
      <c r="E897" s="43"/>
      <c r="F897" s="43"/>
      <c r="G897" s="43"/>
    </row>
    <row r="898">
      <c r="C898" s="95"/>
      <c r="D898" s="43"/>
      <c r="E898" s="43"/>
      <c r="F898" s="43"/>
      <c r="G898" s="43"/>
    </row>
    <row r="899">
      <c r="C899" s="95"/>
      <c r="D899" s="43"/>
      <c r="E899" s="43"/>
      <c r="F899" s="43"/>
      <c r="G899" s="43"/>
    </row>
    <row r="900">
      <c r="C900" s="95"/>
      <c r="D900" s="43"/>
      <c r="E900" s="43"/>
      <c r="F900" s="43"/>
      <c r="G900" s="43"/>
    </row>
    <row r="901">
      <c r="C901" s="95"/>
      <c r="D901" s="43"/>
      <c r="E901" s="43"/>
      <c r="F901" s="43"/>
      <c r="G901" s="43"/>
    </row>
    <row r="902">
      <c r="C902" s="95"/>
      <c r="D902" s="43"/>
      <c r="E902" s="43"/>
      <c r="F902" s="43"/>
      <c r="G902" s="43"/>
    </row>
    <row r="903">
      <c r="C903" s="95"/>
      <c r="D903" s="43"/>
      <c r="E903" s="43"/>
      <c r="F903" s="43"/>
      <c r="G903" s="43"/>
    </row>
    <row r="904">
      <c r="C904" s="95"/>
      <c r="D904" s="43"/>
      <c r="E904" s="43"/>
      <c r="F904" s="43"/>
      <c r="G904" s="43"/>
    </row>
    <row r="905">
      <c r="C905" s="95"/>
      <c r="D905" s="43"/>
      <c r="E905" s="43"/>
      <c r="F905" s="43"/>
      <c r="G905" s="43"/>
    </row>
    <row r="906">
      <c r="C906" s="95"/>
      <c r="D906" s="43"/>
      <c r="E906" s="43"/>
      <c r="F906" s="43"/>
      <c r="G906" s="43"/>
    </row>
    <row r="907">
      <c r="C907" s="95"/>
      <c r="D907" s="43"/>
      <c r="E907" s="43"/>
      <c r="F907" s="43"/>
      <c r="G907" s="43"/>
    </row>
    <row r="908">
      <c r="C908" s="95"/>
      <c r="D908" s="43"/>
      <c r="E908" s="43"/>
      <c r="F908" s="43"/>
      <c r="G908" s="43"/>
    </row>
    <row r="909">
      <c r="C909" s="95"/>
      <c r="D909" s="43"/>
      <c r="E909" s="43"/>
      <c r="F909" s="43"/>
      <c r="G909" s="43"/>
    </row>
    <row r="910">
      <c r="C910" s="95"/>
      <c r="D910" s="43"/>
      <c r="E910" s="43"/>
      <c r="F910" s="43"/>
      <c r="G910" s="43"/>
    </row>
    <row r="911">
      <c r="C911" s="95"/>
      <c r="D911" s="43"/>
      <c r="E911" s="43"/>
      <c r="F911" s="43"/>
      <c r="G911" s="43"/>
    </row>
    <row r="912">
      <c r="C912" s="95"/>
      <c r="D912" s="43"/>
      <c r="E912" s="43"/>
      <c r="F912" s="43"/>
      <c r="G912" s="43"/>
    </row>
    <row r="913">
      <c r="C913" s="95"/>
      <c r="D913" s="43"/>
      <c r="E913" s="43"/>
      <c r="F913" s="43"/>
      <c r="G913" s="43"/>
    </row>
    <row r="914">
      <c r="C914" s="95"/>
      <c r="D914" s="43"/>
      <c r="E914" s="43"/>
      <c r="F914" s="43"/>
      <c r="G914" s="43"/>
    </row>
    <row r="915">
      <c r="C915" s="95"/>
      <c r="D915" s="43"/>
      <c r="E915" s="43"/>
      <c r="F915" s="43"/>
      <c r="G915" s="43"/>
    </row>
    <row r="916">
      <c r="C916" s="95"/>
      <c r="D916" s="43"/>
      <c r="E916" s="43"/>
      <c r="F916" s="43"/>
      <c r="G916" s="43"/>
    </row>
    <row r="917">
      <c r="C917" s="95"/>
      <c r="D917" s="43"/>
      <c r="E917" s="43"/>
      <c r="F917" s="43"/>
      <c r="G917" s="43"/>
    </row>
    <row r="918">
      <c r="C918" s="95"/>
      <c r="D918" s="43"/>
      <c r="E918" s="43"/>
      <c r="F918" s="43"/>
      <c r="G918" s="43"/>
    </row>
    <row r="919">
      <c r="C919" s="95"/>
      <c r="D919" s="43"/>
      <c r="E919" s="43"/>
      <c r="F919" s="43"/>
      <c r="G919" s="43"/>
    </row>
    <row r="920">
      <c r="C920" s="95"/>
      <c r="D920" s="43"/>
      <c r="E920" s="43"/>
      <c r="F920" s="43"/>
      <c r="G920" s="43"/>
    </row>
    <row r="921">
      <c r="C921" s="95"/>
      <c r="D921" s="43"/>
      <c r="E921" s="43"/>
      <c r="F921" s="43"/>
      <c r="G921" s="43"/>
    </row>
    <row r="922">
      <c r="C922" s="95"/>
      <c r="D922" s="43"/>
      <c r="E922" s="43"/>
      <c r="F922" s="43"/>
      <c r="G922" s="43"/>
    </row>
    <row r="923">
      <c r="C923" s="95"/>
      <c r="D923" s="43"/>
      <c r="E923" s="43"/>
      <c r="F923" s="43"/>
      <c r="G923" s="43"/>
    </row>
    <row r="924">
      <c r="C924" s="95"/>
      <c r="D924" s="43"/>
      <c r="E924" s="43"/>
      <c r="F924" s="43"/>
      <c r="G924" s="43"/>
    </row>
    <row r="925">
      <c r="C925" s="95"/>
      <c r="D925" s="43"/>
      <c r="E925" s="43"/>
      <c r="F925" s="43"/>
      <c r="G925" s="43"/>
    </row>
    <row r="926">
      <c r="C926" s="95"/>
      <c r="D926" s="43"/>
      <c r="E926" s="43"/>
      <c r="F926" s="43"/>
      <c r="G926" s="43"/>
    </row>
    <row r="927">
      <c r="C927" s="95"/>
      <c r="D927" s="43"/>
      <c r="E927" s="43"/>
      <c r="F927" s="43"/>
      <c r="G927" s="43"/>
    </row>
    <row r="928">
      <c r="C928" s="95"/>
      <c r="D928" s="43"/>
      <c r="E928" s="43"/>
      <c r="F928" s="43"/>
      <c r="G928" s="43"/>
    </row>
    <row r="929">
      <c r="C929" s="95"/>
      <c r="D929" s="43"/>
      <c r="E929" s="43"/>
      <c r="F929" s="43"/>
      <c r="G929" s="43"/>
    </row>
    <row r="930">
      <c r="C930" s="95"/>
      <c r="D930" s="43"/>
      <c r="E930" s="43"/>
      <c r="F930" s="43"/>
      <c r="G930" s="43"/>
    </row>
    <row r="931">
      <c r="C931" s="95"/>
      <c r="D931" s="43"/>
      <c r="E931" s="43"/>
      <c r="F931" s="43"/>
      <c r="G931" s="43"/>
    </row>
    <row r="932">
      <c r="C932" s="95"/>
      <c r="D932" s="43"/>
      <c r="E932" s="43"/>
      <c r="F932" s="43"/>
      <c r="G932" s="43"/>
    </row>
    <row r="933">
      <c r="C933" s="95"/>
      <c r="D933" s="43"/>
      <c r="E933" s="43"/>
      <c r="F933" s="43"/>
      <c r="G933" s="43"/>
    </row>
    <row r="934">
      <c r="C934" s="95"/>
      <c r="D934" s="43"/>
      <c r="E934" s="43"/>
      <c r="F934" s="43"/>
      <c r="G934" s="43"/>
    </row>
    <row r="935">
      <c r="C935" s="95"/>
      <c r="D935" s="43"/>
      <c r="E935" s="43"/>
      <c r="F935" s="43"/>
      <c r="G935" s="43"/>
    </row>
    <row r="936">
      <c r="C936" s="95"/>
      <c r="D936" s="43"/>
      <c r="E936" s="43"/>
      <c r="F936" s="43"/>
      <c r="G936" s="43"/>
    </row>
    <row r="937">
      <c r="C937" s="95"/>
      <c r="D937" s="43"/>
      <c r="E937" s="43"/>
      <c r="F937" s="43"/>
      <c r="G937" s="43"/>
    </row>
    <row r="938">
      <c r="C938" s="95"/>
      <c r="D938" s="43"/>
      <c r="E938" s="43"/>
      <c r="F938" s="43"/>
      <c r="G938" s="43"/>
    </row>
    <row r="939">
      <c r="C939" s="95"/>
      <c r="D939" s="43"/>
      <c r="E939" s="43"/>
      <c r="F939" s="43"/>
      <c r="G939" s="43"/>
    </row>
    <row r="940">
      <c r="C940" s="95"/>
      <c r="D940" s="43"/>
      <c r="E940" s="43"/>
      <c r="F940" s="43"/>
      <c r="G940" s="43"/>
    </row>
    <row r="941">
      <c r="C941" s="95"/>
      <c r="D941" s="43"/>
      <c r="E941" s="43"/>
      <c r="F941" s="43"/>
      <c r="G941" s="43"/>
    </row>
    <row r="942">
      <c r="C942" s="95"/>
      <c r="D942" s="43"/>
      <c r="E942" s="43"/>
      <c r="F942" s="43"/>
      <c r="G942" s="43"/>
    </row>
    <row r="943">
      <c r="C943" s="95"/>
      <c r="D943" s="43"/>
      <c r="E943" s="43"/>
      <c r="F943" s="43"/>
      <c r="G943" s="43"/>
    </row>
    <row r="944">
      <c r="C944" s="95"/>
      <c r="D944" s="43"/>
      <c r="E944" s="43"/>
      <c r="F944" s="43"/>
      <c r="G944" s="43"/>
    </row>
    <row r="945">
      <c r="C945" s="95"/>
      <c r="D945" s="43"/>
      <c r="E945" s="43"/>
      <c r="F945" s="43"/>
      <c r="G945" s="43"/>
    </row>
    <row r="946">
      <c r="C946" s="95"/>
      <c r="D946" s="43"/>
      <c r="E946" s="43"/>
      <c r="F946" s="43"/>
      <c r="G946" s="43"/>
    </row>
    <row r="947">
      <c r="C947" s="95"/>
      <c r="D947" s="43"/>
      <c r="E947" s="43"/>
      <c r="F947" s="43"/>
      <c r="G947" s="43"/>
    </row>
    <row r="948">
      <c r="C948" s="95"/>
      <c r="D948" s="43"/>
      <c r="E948" s="43"/>
      <c r="F948" s="43"/>
      <c r="G948" s="43"/>
    </row>
    <row r="949">
      <c r="C949" s="95"/>
      <c r="D949" s="43"/>
      <c r="E949" s="43"/>
      <c r="F949" s="43"/>
      <c r="G949" s="43"/>
    </row>
    <row r="950">
      <c r="C950" s="95"/>
      <c r="D950" s="43"/>
      <c r="E950" s="43"/>
      <c r="F950" s="43"/>
      <c r="G950" s="43"/>
    </row>
    <row r="951">
      <c r="C951" s="95"/>
      <c r="D951" s="43"/>
      <c r="E951" s="43"/>
      <c r="F951" s="43"/>
      <c r="G951" s="43"/>
    </row>
    <row r="952">
      <c r="C952" s="95"/>
      <c r="D952" s="43"/>
      <c r="E952" s="43"/>
      <c r="F952" s="43"/>
      <c r="G952" s="43"/>
    </row>
    <row r="953">
      <c r="C953" s="95"/>
      <c r="D953" s="43"/>
      <c r="E953" s="43"/>
      <c r="F953" s="43"/>
      <c r="G953" s="43"/>
    </row>
    <row r="954">
      <c r="C954" s="95"/>
      <c r="D954" s="43"/>
      <c r="E954" s="43"/>
      <c r="F954" s="43"/>
      <c r="G954" s="43"/>
    </row>
    <row r="955">
      <c r="C955" s="95"/>
      <c r="D955" s="43"/>
      <c r="E955" s="43"/>
      <c r="F955" s="43"/>
      <c r="G955" s="43"/>
    </row>
    <row r="956">
      <c r="C956" s="95"/>
      <c r="D956" s="43"/>
      <c r="E956" s="43"/>
      <c r="F956" s="43"/>
      <c r="G956" s="43"/>
    </row>
    <row r="957">
      <c r="C957" s="95"/>
      <c r="D957" s="43"/>
      <c r="E957" s="43"/>
      <c r="F957" s="43"/>
      <c r="G957" s="43"/>
    </row>
    <row r="958">
      <c r="C958" s="95"/>
      <c r="D958" s="43"/>
      <c r="E958" s="43"/>
      <c r="F958" s="43"/>
      <c r="G958" s="43"/>
    </row>
    <row r="959">
      <c r="C959" s="95"/>
      <c r="D959" s="43"/>
      <c r="E959" s="43"/>
      <c r="F959" s="43"/>
      <c r="G959" s="43"/>
    </row>
    <row r="960">
      <c r="C960" s="95"/>
      <c r="D960" s="43"/>
      <c r="E960" s="43"/>
      <c r="F960" s="43"/>
      <c r="G960" s="43"/>
    </row>
    <row r="961">
      <c r="C961" s="95"/>
      <c r="D961" s="43"/>
      <c r="E961" s="43"/>
      <c r="F961" s="43"/>
      <c r="G961" s="43"/>
    </row>
    <row r="962">
      <c r="C962" s="95"/>
      <c r="D962" s="43"/>
      <c r="E962" s="43"/>
      <c r="F962" s="43"/>
      <c r="G962" s="43"/>
    </row>
    <row r="963">
      <c r="C963" s="95"/>
      <c r="D963" s="43"/>
      <c r="E963" s="43"/>
      <c r="F963" s="43"/>
      <c r="G963" s="43"/>
    </row>
    <row r="964">
      <c r="C964" s="95"/>
      <c r="D964" s="43"/>
      <c r="E964" s="43"/>
      <c r="F964" s="43"/>
      <c r="G964" s="43"/>
    </row>
    <row r="965">
      <c r="C965" s="95"/>
      <c r="D965" s="43"/>
      <c r="E965" s="43"/>
      <c r="F965" s="43"/>
      <c r="G965" s="43"/>
    </row>
    <row r="966">
      <c r="C966" s="95"/>
      <c r="D966" s="43"/>
      <c r="E966" s="43"/>
      <c r="F966" s="43"/>
      <c r="G966" s="43"/>
    </row>
    <row r="967">
      <c r="C967" s="95"/>
      <c r="D967" s="43"/>
      <c r="E967" s="43"/>
      <c r="F967" s="43"/>
      <c r="G967" s="43"/>
    </row>
    <row r="968">
      <c r="C968" s="95"/>
      <c r="D968" s="43"/>
      <c r="E968" s="43"/>
      <c r="F968" s="43"/>
      <c r="G968" s="43"/>
    </row>
    <row r="969">
      <c r="C969" s="95"/>
      <c r="D969" s="43"/>
      <c r="E969" s="43"/>
      <c r="F969" s="43"/>
      <c r="G969" s="43"/>
    </row>
    <row r="970">
      <c r="C970" s="95"/>
      <c r="D970" s="43"/>
      <c r="E970" s="43"/>
      <c r="F970" s="43"/>
      <c r="G970" s="43"/>
    </row>
    <row r="971">
      <c r="C971" s="95"/>
      <c r="D971" s="43"/>
      <c r="E971" s="43"/>
      <c r="F971" s="43"/>
      <c r="G971" s="43"/>
    </row>
    <row r="972">
      <c r="C972" s="95"/>
      <c r="D972" s="43"/>
      <c r="E972" s="43"/>
      <c r="F972" s="43"/>
      <c r="G972" s="43"/>
    </row>
    <row r="973">
      <c r="C973" s="95"/>
      <c r="D973" s="43"/>
      <c r="E973" s="43"/>
      <c r="F973" s="43"/>
      <c r="G973" s="43"/>
    </row>
    <row r="974">
      <c r="C974" s="95"/>
      <c r="D974" s="43"/>
      <c r="E974" s="43"/>
      <c r="F974" s="43"/>
      <c r="G974" s="43"/>
    </row>
    <row r="975">
      <c r="C975" s="95"/>
      <c r="D975" s="43"/>
      <c r="E975" s="43"/>
      <c r="F975" s="43"/>
      <c r="G975" s="43"/>
    </row>
    <row r="976">
      <c r="C976" s="95"/>
      <c r="D976" s="43"/>
      <c r="E976" s="43"/>
      <c r="F976" s="43"/>
      <c r="G976" s="43"/>
    </row>
    <row r="977">
      <c r="C977" s="95"/>
      <c r="D977" s="43"/>
      <c r="E977" s="43"/>
      <c r="F977" s="43"/>
      <c r="G977" s="43"/>
    </row>
    <row r="978">
      <c r="C978" s="95"/>
      <c r="D978" s="43"/>
      <c r="E978" s="43"/>
      <c r="F978" s="43"/>
      <c r="G978" s="43"/>
    </row>
    <row r="979">
      <c r="C979" s="95"/>
      <c r="D979" s="43"/>
      <c r="E979" s="43"/>
      <c r="F979" s="43"/>
      <c r="G979" s="43"/>
    </row>
    <row r="980">
      <c r="C980" s="95"/>
      <c r="D980" s="43"/>
      <c r="E980" s="43"/>
      <c r="F980" s="43"/>
      <c r="G980" s="43"/>
    </row>
    <row r="981">
      <c r="C981" s="95"/>
      <c r="D981" s="43"/>
      <c r="E981" s="43"/>
      <c r="F981" s="43"/>
      <c r="G981" s="43"/>
    </row>
    <row r="982">
      <c r="C982" s="95"/>
      <c r="D982" s="43"/>
      <c r="E982" s="43"/>
      <c r="F982" s="43"/>
      <c r="G982" s="43"/>
    </row>
    <row r="983">
      <c r="C983" s="95"/>
      <c r="D983" s="43"/>
      <c r="E983" s="43"/>
      <c r="F983" s="43"/>
      <c r="G983" s="43"/>
    </row>
    <row r="984">
      <c r="C984" s="95"/>
      <c r="D984" s="43"/>
      <c r="E984" s="43"/>
      <c r="F984" s="43"/>
      <c r="G984" s="43"/>
    </row>
    <row r="985">
      <c r="C985" s="95"/>
      <c r="D985" s="43"/>
      <c r="E985" s="43"/>
      <c r="F985" s="43"/>
      <c r="G985" s="43"/>
    </row>
    <row r="986">
      <c r="C986" s="95"/>
      <c r="D986" s="43"/>
      <c r="E986" s="43"/>
      <c r="F986" s="43"/>
      <c r="G986" s="43"/>
    </row>
    <row r="987">
      <c r="C987" s="95"/>
      <c r="D987" s="43"/>
      <c r="E987" s="43"/>
      <c r="F987" s="43"/>
      <c r="G987" s="43"/>
    </row>
    <row r="988">
      <c r="C988" s="95"/>
      <c r="D988" s="43"/>
      <c r="E988" s="43"/>
      <c r="F988" s="43"/>
      <c r="G988" s="43"/>
    </row>
    <row r="989">
      <c r="C989" s="95"/>
      <c r="D989" s="43"/>
      <c r="E989" s="43"/>
      <c r="F989" s="43"/>
      <c r="G989" s="43"/>
    </row>
    <row r="990">
      <c r="C990" s="95"/>
      <c r="D990" s="43"/>
      <c r="E990" s="43"/>
      <c r="F990" s="43"/>
      <c r="G990" s="43"/>
    </row>
    <row r="991">
      <c r="C991" s="95"/>
      <c r="D991" s="43"/>
      <c r="E991" s="43"/>
      <c r="F991" s="43"/>
      <c r="G991" s="43"/>
    </row>
    <row r="992">
      <c r="C992" s="95"/>
      <c r="D992" s="43"/>
      <c r="E992" s="43"/>
      <c r="F992" s="43"/>
      <c r="G992" s="43"/>
    </row>
    <row r="993">
      <c r="C993" s="95"/>
      <c r="D993" s="43"/>
      <c r="E993" s="43"/>
      <c r="F993" s="43"/>
      <c r="G993" s="43"/>
    </row>
    <row r="994">
      <c r="C994" s="95"/>
      <c r="D994" s="43"/>
      <c r="E994" s="43"/>
      <c r="F994" s="43"/>
      <c r="G994" s="43"/>
    </row>
    <row r="995">
      <c r="C995" s="95"/>
      <c r="D995" s="43"/>
      <c r="E995" s="43"/>
      <c r="F995" s="43"/>
      <c r="G995" s="43"/>
    </row>
    <row r="996">
      <c r="C996" s="95"/>
      <c r="D996" s="43"/>
      <c r="E996" s="43"/>
      <c r="F996" s="43"/>
      <c r="G996" s="43"/>
    </row>
    <row r="997">
      <c r="C997" s="95"/>
      <c r="D997" s="43"/>
      <c r="E997" s="43"/>
      <c r="F997" s="43"/>
      <c r="G997" s="43"/>
    </row>
    <row r="998">
      <c r="C998" s="95"/>
      <c r="D998" s="43"/>
      <c r="E998" s="43"/>
      <c r="F998" s="43"/>
      <c r="G998" s="43"/>
    </row>
    <row r="999">
      <c r="C999" s="95"/>
      <c r="D999" s="43"/>
      <c r="E999" s="43"/>
      <c r="F999" s="43"/>
      <c r="G999" s="43"/>
    </row>
    <row r="1000">
      <c r="C1000" s="95"/>
      <c r="D1000" s="43"/>
      <c r="E1000" s="43"/>
      <c r="F1000" s="43"/>
      <c r="G1000" s="43"/>
    </row>
  </sheetData>
  <mergeCells count="34">
    <mergeCell ref="A30:A33"/>
    <mergeCell ref="V31:W31"/>
    <mergeCell ref="X31:Y31"/>
    <mergeCell ref="Z1:AC1"/>
    <mergeCell ref="R1:U1"/>
    <mergeCell ref="A2:A5"/>
    <mergeCell ref="A6:A9"/>
    <mergeCell ref="A10:A13"/>
    <mergeCell ref="N1:Q1"/>
    <mergeCell ref="V1:Y1"/>
    <mergeCell ref="BJ1:BM1"/>
    <mergeCell ref="BN1:BQ1"/>
    <mergeCell ref="AD1:AG1"/>
    <mergeCell ref="AT1:AW1"/>
    <mergeCell ref="AP1:AS1"/>
    <mergeCell ref="AL1:AO1"/>
    <mergeCell ref="AH1:AK1"/>
    <mergeCell ref="BB1:BE1"/>
    <mergeCell ref="BF1:BI1"/>
    <mergeCell ref="AX1:BA1"/>
    <mergeCell ref="A42:A45"/>
    <mergeCell ref="A34:A37"/>
    <mergeCell ref="A38:A41"/>
    <mergeCell ref="A26:A29"/>
    <mergeCell ref="A22:A25"/>
    <mergeCell ref="A18:A21"/>
    <mergeCell ref="A14:A17"/>
    <mergeCell ref="A46:A49"/>
    <mergeCell ref="A50:A53"/>
    <mergeCell ref="A54:A57"/>
    <mergeCell ref="A58:A61"/>
    <mergeCell ref="A62:A65"/>
    <mergeCell ref="A66:A69"/>
    <mergeCell ref="A70:A73"/>
  </mergeCells>
  <conditionalFormatting sqref="P33:R48">
    <cfRule type="notContainsBlanks" dxfId="0" priority="1">
      <formula>LEN(TRIM(P33))&gt;0</formula>
    </cfRule>
  </conditionalFormatting>
  <conditionalFormatting sqref="N33:N48 S33:S48 W34:X48">
    <cfRule type="colorScale" priority="2">
      <colorScale>
        <cfvo type="min"/>
        <cfvo type="max"/>
        <color rgb="FFFFFFFF"/>
        <color rgb="FF57BB8A"/>
      </colorScale>
    </cfRule>
  </conditionalFormatting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4" max="4" width="16.29"/>
    <col customWidth="1" min="5" max="5" width="18.14"/>
  </cols>
  <sheetData>
    <row r="1">
      <c r="A1" s="2"/>
      <c r="B1" s="2"/>
      <c r="C1" s="6" t="s">
        <v>4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>
      <c r="A2" s="8"/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>
      <c r="A3" s="8"/>
      <c r="B3" s="8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>
      <c r="A4" s="8"/>
      <c r="B4" s="11"/>
      <c r="C4" s="12" t="s">
        <v>26</v>
      </c>
      <c r="E4" s="13" t="s">
        <v>32</v>
      </c>
      <c r="F4" s="13" t="s">
        <v>33</v>
      </c>
      <c r="G4" s="13" t="s">
        <v>34</v>
      </c>
      <c r="H4" s="13" t="s">
        <v>35</v>
      </c>
      <c r="J4" s="13" t="s">
        <v>36</v>
      </c>
      <c r="K4" s="13" t="s">
        <v>37</v>
      </c>
      <c r="L4" s="13" t="s">
        <v>38</v>
      </c>
      <c r="M4" s="13" t="s">
        <v>39</v>
      </c>
      <c r="O4" s="13" t="s">
        <v>40</v>
      </c>
      <c r="P4" s="13" t="s">
        <v>41</v>
      </c>
      <c r="Q4" s="13" t="s">
        <v>42</v>
      </c>
      <c r="R4" s="13" t="s">
        <v>43</v>
      </c>
      <c r="S4" s="2"/>
      <c r="T4" s="2"/>
      <c r="U4" s="2"/>
      <c r="V4" s="2"/>
      <c r="W4" s="2"/>
      <c r="X4" s="2"/>
      <c r="Y4" s="8"/>
      <c r="Z4" s="8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</row>
    <row r="5">
      <c r="A5" s="15"/>
      <c r="B5" s="16"/>
      <c r="C5" s="18">
        <v>1.0</v>
      </c>
      <c r="D5" s="18">
        <v>2.0</v>
      </c>
      <c r="E5" s="18">
        <v>3.0</v>
      </c>
      <c r="F5" s="18">
        <v>4.0</v>
      </c>
      <c r="G5" s="18">
        <v>5.0</v>
      </c>
      <c r="H5" s="18">
        <v>6.0</v>
      </c>
      <c r="I5" s="18">
        <v>7.0</v>
      </c>
      <c r="J5" s="18">
        <v>8.0</v>
      </c>
      <c r="K5" s="18">
        <v>9.0</v>
      </c>
      <c r="L5" s="18">
        <v>10.0</v>
      </c>
      <c r="M5" s="18">
        <v>11.0</v>
      </c>
      <c r="N5" s="18">
        <v>12.0</v>
      </c>
      <c r="O5" s="18">
        <v>13.0</v>
      </c>
      <c r="P5" s="18">
        <v>14.0</v>
      </c>
      <c r="Q5" s="18">
        <v>15.0</v>
      </c>
      <c r="R5" s="18">
        <v>16.0</v>
      </c>
      <c r="S5" s="18">
        <v>17.0</v>
      </c>
      <c r="T5" s="18">
        <v>18.0</v>
      </c>
      <c r="U5" s="18">
        <v>19.0</v>
      </c>
      <c r="V5" s="18">
        <v>20.0</v>
      </c>
      <c r="W5" s="18">
        <v>21.0</v>
      </c>
      <c r="X5" s="18">
        <v>22.0</v>
      </c>
      <c r="Y5" s="18">
        <v>23.0</v>
      </c>
      <c r="Z5" s="18">
        <v>24.0</v>
      </c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>
      <c r="A6" s="20" t="s">
        <v>47</v>
      </c>
      <c r="B6" s="21" t="s">
        <v>49</v>
      </c>
      <c r="C6" s="22"/>
      <c r="E6" s="22"/>
      <c r="F6" s="22"/>
      <c r="G6" s="22"/>
      <c r="H6" s="22"/>
      <c r="J6" s="22"/>
      <c r="K6" s="22"/>
      <c r="L6" s="22"/>
      <c r="M6" s="22"/>
      <c r="O6" s="22"/>
      <c r="P6" s="22"/>
      <c r="Q6" s="22"/>
      <c r="R6" s="22"/>
      <c r="T6" s="23" t="s">
        <v>51</v>
      </c>
      <c r="U6" s="24" t="s">
        <v>53</v>
      </c>
      <c r="V6" s="24" t="s">
        <v>53</v>
      </c>
      <c r="W6" s="24" t="s">
        <v>53</v>
      </c>
      <c r="X6" s="25"/>
      <c r="Y6" s="25"/>
      <c r="Z6" s="25"/>
      <c r="AA6" s="2"/>
      <c r="AB6" s="2"/>
      <c r="AC6" s="2"/>
      <c r="AD6" s="2"/>
      <c r="AE6" s="6"/>
      <c r="AH6" s="2"/>
      <c r="AI6" s="6"/>
      <c r="AJ6" s="6"/>
      <c r="AK6" s="6"/>
    </row>
    <row r="7">
      <c r="A7" s="26"/>
      <c r="B7" s="21" t="s">
        <v>54</v>
      </c>
      <c r="C7" s="22"/>
      <c r="E7" s="22"/>
      <c r="F7" s="22"/>
      <c r="G7" s="22"/>
      <c r="H7" s="22"/>
      <c r="J7" s="22"/>
      <c r="K7" s="22"/>
      <c r="L7" s="22"/>
      <c r="M7" s="22"/>
      <c r="O7" s="22"/>
      <c r="P7" s="22"/>
      <c r="Q7" s="22"/>
      <c r="R7" s="22"/>
      <c r="T7" s="23" t="s">
        <v>51</v>
      </c>
      <c r="U7" s="24" t="s">
        <v>53</v>
      </c>
      <c r="V7" s="24" t="s">
        <v>53</v>
      </c>
      <c r="W7" s="24" t="s">
        <v>53</v>
      </c>
      <c r="X7" s="25"/>
      <c r="Y7" s="25"/>
      <c r="Z7" s="25"/>
      <c r="AA7" s="2"/>
      <c r="AB7" s="2"/>
      <c r="AC7" s="2"/>
      <c r="AD7" s="2"/>
      <c r="AE7" s="6"/>
      <c r="AF7" s="6"/>
      <c r="AG7" s="6"/>
      <c r="AH7" s="2"/>
      <c r="AI7" s="28"/>
      <c r="AJ7" s="28"/>
      <c r="AK7" s="28"/>
    </row>
    <row r="8">
      <c r="A8" s="26"/>
      <c r="B8" s="21" t="s">
        <v>55</v>
      </c>
      <c r="C8" s="22"/>
      <c r="E8" s="22"/>
      <c r="F8" s="22"/>
      <c r="G8" s="22"/>
      <c r="H8" s="22"/>
      <c r="J8" s="22"/>
      <c r="K8" s="22"/>
      <c r="L8" s="22"/>
      <c r="M8" s="22"/>
      <c r="O8" s="22"/>
      <c r="P8" s="22"/>
      <c r="Q8" s="22"/>
      <c r="R8" s="22"/>
      <c r="T8" s="23" t="s">
        <v>51</v>
      </c>
      <c r="U8" s="24" t="s">
        <v>53</v>
      </c>
      <c r="V8" s="24" t="s">
        <v>53</v>
      </c>
      <c r="W8" s="24" t="s">
        <v>53</v>
      </c>
      <c r="X8" s="25"/>
      <c r="Y8" s="25"/>
      <c r="Z8" s="25"/>
      <c r="AA8" s="2"/>
      <c r="AB8" s="2"/>
      <c r="AC8" s="2"/>
      <c r="AD8" s="2"/>
      <c r="AE8" s="6"/>
      <c r="AF8" s="6"/>
      <c r="AG8" s="6"/>
      <c r="AH8" s="2"/>
      <c r="AI8" s="2"/>
      <c r="AJ8" s="2"/>
      <c r="AK8" s="2"/>
    </row>
    <row r="9">
      <c r="A9" s="29" t="s">
        <v>56</v>
      </c>
      <c r="B9" s="21" t="s">
        <v>61</v>
      </c>
      <c r="C9" s="30"/>
      <c r="E9" s="30"/>
      <c r="F9" s="30"/>
      <c r="G9" s="30"/>
      <c r="H9" s="30"/>
      <c r="J9" s="30"/>
      <c r="K9" s="30"/>
      <c r="L9" s="30"/>
      <c r="M9" s="30"/>
      <c r="O9" s="30"/>
      <c r="P9" s="30"/>
      <c r="Q9" s="30"/>
      <c r="R9" s="30"/>
      <c r="T9" s="31" t="s">
        <v>51</v>
      </c>
      <c r="U9" s="32" t="s">
        <v>53</v>
      </c>
      <c r="V9" s="32" t="s">
        <v>53</v>
      </c>
      <c r="W9" s="32" t="s">
        <v>53</v>
      </c>
      <c r="X9" s="25"/>
      <c r="Y9" s="25"/>
      <c r="Z9" s="25"/>
      <c r="AA9" s="2"/>
      <c r="AB9" s="2"/>
      <c r="AC9" s="2"/>
      <c r="AD9" s="2"/>
      <c r="AE9" s="6"/>
      <c r="AF9" s="6"/>
      <c r="AG9" s="6"/>
      <c r="AH9" s="6"/>
      <c r="AI9" s="2"/>
      <c r="AJ9" s="2"/>
      <c r="AK9" s="2"/>
    </row>
    <row r="10">
      <c r="A10" s="26"/>
      <c r="B10" s="21" t="s">
        <v>62</v>
      </c>
      <c r="C10" s="30"/>
      <c r="E10" s="30"/>
      <c r="F10" s="30"/>
      <c r="G10" s="30"/>
      <c r="H10" s="30"/>
      <c r="J10" s="30"/>
      <c r="K10" s="30"/>
      <c r="L10" s="30"/>
      <c r="M10" s="30"/>
      <c r="O10" s="30"/>
      <c r="P10" s="30"/>
      <c r="Q10" s="30"/>
      <c r="R10" s="30"/>
      <c r="T10" s="31" t="s">
        <v>51</v>
      </c>
      <c r="U10" s="32" t="s">
        <v>53</v>
      </c>
      <c r="V10" s="32" t="s">
        <v>53</v>
      </c>
      <c r="W10" s="32" t="s">
        <v>53</v>
      </c>
      <c r="X10" s="25"/>
      <c r="Y10" s="25"/>
      <c r="Z10" s="25"/>
      <c r="AA10" s="2"/>
      <c r="AB10" s="2"/>
      <c r="AC10" s="2"/>
      <c r="AD10" s="2"/>
      <c r="AE10" s="6"/>
      <c r="AF10" s="6"/>
      <c r="AG10" s="6"/>
      <c r="AH10" s="2"/>
      <c r="AI10" s="2"/>
      <c r="AJ10" s="2"/>
      <c r="AK10" s="2"/>
    </row>
    <row r="11">
      <c r="A11" s="26"/>
      <c r="B11" s="21" t="s">
        <v>66</v>
      </c>
      <c r="C11" s="30"/>
      <c r="E11" s="30"/>
      <c r="F11" s="30"/>
      <c r="G11" s="30"/>
      <c r="H11" s="30"/>
      <c r="J11" s="30"/>
      <c r="K11" s="30"/>
      <c r="L11" s="30"/>
      <c r="M11" s="30"/>
      <c r="O11" s="30"/>
      <c r="P11" s="30"/>
      <c r="Q11" s="30"/>
      <c r="R11" s="30"/>
      <c r="T11" s="31" t="s">
        <v>51</v>
      </c>
      <c r="U11" s="32" t="s">
        <v>53</v>
      </c>
      <c r="V11" s="32" t="s">
        <v>53</v>
      </c>
      <c r="W11" s="32" t="s">
        <v>53</v>
      </c>
      <c r="X11" s="25"/>
      <c r="Y11" s="25"/>
      <c r="Z11" s="25"/>
      <c r="AA11" s="2"/>
      <c r="AB11" s="2"/>
      <c r="AC11" s="2"/>
      <c r="AD11" s="2"/>
      <c r="AE11" s="6"/>
      <c r="AF11" s="6"/>
      <c r="AG11" s="6"/>
      <c r="AH11" s="2"/>
      <c r="AI11" s="2"/>
      <c r="AJ11" s="2"/>
      <c r="AK11" s="2"/>
    </row>
    <row r="12">
      <c r="A12" s="33" t="s">
        <v>68</v>
      </c>
      <c r="B12" s="21" t="s">
        <v>69</v>
      </c>
      <c r="C12" s="34"/>
      <c r="E12" s="34"/>
      <c r="F12" s="34"/>
      <c r="G12" s="34"/>
      <c r="H12" s="34"/>
      <c r="J12" s="34"/>
      <c r="K12" s="34"/>
      <c r="L12" s="34"/>
      <c r="M12" s="34"/>
      <c r="O12" s="34"/>
      <c r="P12" s="34"/>
      <c r="Q12" s="34"/>
      <c r="R12" s="34"/>
      <c r="T12" s="35" t="s">
        <v>51</v>
      </c>
      <c r="U12" s="36" t="s">
        <v>53</v>
      </c>
      <c r="V12" s="36" t="s">
        <v>53</v>
      </c>
      <c r="W12" s="36" t="s">
        <v>53</v>
      </c>
      <c r="X12" s="25"/>
      <c r="Y12" s="25"/>
      <c r="Z12" s="25"/>
      <c r="AA12" s="2"/>
      <c r="AB12" s="2"/>
      <c r="AC12" s="2"/>
      <c r="AD12" s="2"/>
      <c r="AE12" s="6"/>
      <c r="AF12" s="2"/>
      <c r="AG12" s="2"/>
      <c r="AH12" s="2"/>
      <c r="AI12" s="2"/>
      <c r="AJ12" s="2"/>
      <c r="AK12" s="2"/>
    </row>
    <row r="13">
      <c r="A13" s="26"/>
      <c r="B13" s="21" t="s">
        <v>75</v>
      </c>
      <c r="C13" s="34"/>
      <c r="E13" s="34"/>
      <c r="F13" s="34"/>
      <c r="G13" s="34"/>
      <c r="H13" s="34"/>
      <c r="J13" s="34"/>
      <c r="K13" s="34"/>
      <c r="L13" s="34"/>
      <c r="M13" s="34"/>
      <c r="O13" s="34"/>
      <c r="P13" s="34"/>
      <c r="Q13" s="34"/>
      <c r="R13" s="34"/>
      <c r="T13" s="35" t="s">
        <v>51</v>
      </c>
      <c r="U13" s="36" t="s">
        <v>53</v>
      </c>
      <c r="V13" s="36" t="s">
        <v>53</v>
      </c>
      <c r="W13" s="36" t="s">
        <v>53</v>
      </c>
      <c r="X13" s="25"/>
      <c r="Y13" s="25"/>
      <c r="Z13" s="25"/>
      <c r="AA13" s="2"/>
      <c r="AB13" s="2"/>
      <c r="AC13" s="2"/>
      <c r="AD13" s="2"/>
      <c r="AE13" s="6"/>
      <c r="AF13" s="6"/>
      <c r="AG13" s="2"/>
      <c r="AH13" s="2"/>
      <c r="AI13" s="6"/>
      <c r="AJ13" s="6"/>
      <c r="AK13" s="6"/>
    </row>
    <row r="14">
      <c r="A14" s="26"/>
      <c r="B14" s="21" t="s">
        <v>78</v>
      </c>
      <c r="C14" s="34"/>
      <c r="E14" s="34"/>
      <c r="F14" s="34"/>
      <c r="G14" s="34"/>
      <c r="H14" s="34"/>
      <c r="J14" s="34"/>
      <c r="K14" s="34"/>
      <c r="L14" s="34"/>
      <c r="M14" s="34"/>
      <c r="O14" s="34"/>
      <c r="P14" s="34"/>
      <c r="Q14" s="34"/>
      <c r="R14" s="34"/>
      <c r="T14" s="35" t="s">
        <v>51</v>
      </c>
      <c r="U14" s="36" t="s">
        <v>53</v>
      </c>
      <c r="V14" s="36" t="s">
        <v>53</v>
      </c>
      <c r="W14" s="36" t="s">
        <v>53</v>
      </c>
      <c r="X14" s="25"/>
      <c r="Y14" s="25"/>
      <c r="Z14" s="25"/>
      <c r="AA14" s="2"/>
      <c r="AB14" s="2"/>
      <c r="AC14" s="2"/>
      <c r="AD14" s="2"/>
      <c r="AE14" s="6"/>
      <c r="AF14" s="6"/>
      <c r="AG14" s="2"/>
      <c r="AH14" s="2"/>
      <c r="AI14" s="6"/>
      <c r="AJ14" s="6"/>
      <c r="AK14" s="6"/>
    </row>
    <row r="15">
      <c r="A15" s="37" t="s">
        <v>79</v>
      </c>
      <c r="B15" s="21" t="s">
        <v>81</v>
      </c>
      <c r="C15" s="38"/>
      <c r="E15" s="38"/>
      <c r="F15" s="38"/>
      <c r="G15" s="38"/>
      <c r="H15" s="38"/>
      <c r="J15" s="38"/>
      <c r="K15" s="38"/>
      <c r="L15" s="38"/>
      <c r="M15" s="38"/>
      <c r="O15" s="38"/>
      <c r="P15" s="38"/>
      <c r="Q15" s="38"/>
      <c r="R15" s="38"/>
      <c r="T15" s="39" t="s">
        <v>51</v>
      </c>
      <c r="U15" s="40" t="s">
        <v>53</v>
      </c>
      <c r="V15" s="40" t="s">
        <v>53</v>
      </c>
      <c r="W15" s="40" t="s">
        <v>53</v>
      </c>
      <c r="X15" s="25"/>
      <c r="Y15" s="25"/>
      <c r="Z15" s="25"/>
      <c r="AA15" s="2"/>
      <c r="AB15" s="2"/>
      <c r="AC15" s="2"/>
      <c r="AD15" s="2"/>
      <c r="AE15" s="2"/>
      <c r="AF15" s="2"/>
      <c r="AG15" s="2"/>
      <c r="AH15" s="2"/>
      <c r="AI15" s="6"/>
      <c r="AJ15" s="6"/>
      <c r="AK15" s="6"/>
    </row>
    <row r="16">
      <c r="A16" s="26"/>
      <c r="B16" s="21" t="s">
        <v>90</v>
      </c>
      <c r="C16" s="38"/>
      <c r="E16" s="38"/>
      <c r="F16" s="38"/>
      <c r="G16" s="38"/>
      <c r="H16" s="38"/>
      <c r="J16" s="38"/>
      <c r="K16" s="38"/>
      <c r="L16" s="38"/>
      <c r="M16" s="38"/>
      <c r="O16" s="38"/>
      <c r="P16" s="38"/>
      <c r="Q16" s="38"/>
      <c r="R16" s="38"/>
      <c r="T16" s="39" t="s">
        <v>51</v>
      </c>
      <c r="U16" s="40" t="s">
        <v>53</v>
      </c>
      <c r="V16" s="40" t="s">
        <v>53</v>
      </c>
      <c r="W16" s="40" t="s">
        <v>53</v>
      </c>
      <c r="X16" s="25"/>
      <c r="Y16" s="25"/>
      <c r="Z16" s="25"/>
      <c r="AA16" s="2"/>
      <c r="AB16" s="2"/>
      <c r="AC16" s="2"/>
      <c r="AD16" s="2"/>
      <c r="AE16" s="2"/>
      <c r="AF16" s="2"/>
      <c r="AG16" s="2"/>
      <c r="AH16" s="2"/>
      <c r="AI16" s="6"/>
      <c r="AJ16" s="6"/>
      <c r="AK16" s="6"/>
    </row>
    <row r="17">
      <c r="A17" s="26"/>
      <c r="B17" s="21" t="s">
        <v>95</v>
      </c>
      <c r="C17" s="38"/>
      <c r="E17" s="38"/>
      <c r="F17" s="38"/>
      <c r="G17" s="38"/>
      <c r="H17" s="38"/>
      <c r="J17" s="38"/>
      <c r="K17" s="38"/>
      <c r="L17" s="38"/>
      <c r="M17" s="38"/>
      <c r="O17" s="38"/>
      <c r="P17" s="38"/>
      <c r="Q17" s="38"/>
      <c r="R17" s="38"/>
      <c r="T17" s="39" t="s">
        <v>51</v>
      </c>
      <c r="U17" s="40" t="s">
        <v>53</v>
      </c>
      <c r="V17" s="40" t="s">
        <v>53</v>
      </c>
      <c r="W17" s="40" t="s">
        <v>53</v>
      </c>
      <c r="X17" s="25"/>
      <c r="Y17" s="25"/>
      <c r="Z17" s="25"/>
      <c r="AA17" s="2"/>
      <c r="AB17" s="2"/>
      <c r="AC17" s="2"/>
      <c r="AD17" s="2"/>
      <c r="AE17" s="6"/>
      <c r="AH17" s="2"/>
      <c r="AI17" s="2"/>
      <c r="AJ17" s="2"/>
      <c r="AK17" s="2"/>
    </row>
    <row r="18">
      <c r="B18" s="21" t="s">
        <v>96</v>
      </c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25"/>
      <c r="Y18" s="25"/>
      <c r="Z18" s="25"/>
      <c r="AA18" s="2"/>
      <c r="AB18" s="2"/>
      <c r="AC18" s="2"/>
      <c r="AD18" s="2"/>
      <c r="AE18" s="6"/>
      <c r="AF18" s="6"/>
      <c r="AG18" s="6"/>
      <c r="AH18" s="2"/>
      <c r="AI18" s="2"/>
      <c r="AJ18" s="2"/>
      <c r="AK18" s="2"/>
    </row>
    <row r="19">
      <c r="B19" s="21" t="s">
        <v>101</v>
      </c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25"/>
      <c r="Y19" s="25"/>
      <c r="Z19" s="25"/>
      <c r="AA19" s="2"/>
      <c r="AB19" s="2"/>
      <c r="AC19" s="2"/>
      <c r="AD19" s="2"/>
      <c r="AE19" s="6"/>
      <c r="AF19" s="6"/>
      <c r="AG19" s="6"/>
      <c r="AH19" s="2"/>
      <c r="AI19" s="2"/>
      <c r="AJ19" s="2"/>
      <c r="AK19" s="2"/>
    </row>
    <row r="20">
      <c r="B20" s="21" t="s">
        <v>103</v>
      </c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25"/>
      <c r="Y20" s="25"/>
      <c r="Z20" s="25"/>
      <c r="AA20" s="2"/>
      <c r="AB20" s="2"/>
      <c r="AC20" s="2"/>
      <c r="AD20" s="2"/>
      <c r="AE20" s="6"/>
      <c r="AF20" s="6"/>
      <c r="AG20" s="6"/>
      <c r="AH20" s="2"/>
      <c r="AI20" s="2"/>
      <c r="AJ20" s="2"/>
      <c r="AK20" s="2"/>
    </row>
    <row r="21">
      <c r="B21" s="21" t="s">
        <v>107</v>
      </c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25"/>
      <c r="Y21" s="25"/>
      <c r="Z21" s="25"/>
      <c r="AA21" s="2"/>
      <c r="AB21" s="2"/>
      <c r="AC21" s="2"/>
      <c r="AD21" s="2"/>
      <c r="AE21" s="6"/>
      <c r="AF21" s="6"/>
      <c r="AG21" s="6"/>
      <c r="AH21" s="2"/>
      <c r="AI21" s="2"/>
      <c r="AJ21" s="2"/>
      <c r="AK21" s="2"/>
    </row>
    <row r="22">
      <c r="A22" s="8"/>
      <c r="B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AA22" s="2"/>
      <c r="AB22" s="2"/>
      <c r="AC22" s="2"/>
      <c r="AD22" s="2"/>
      <c r="AE22" s="6"/>
      <c r="AF22" s="6"/>
      <c r="AG22" s="6"/>
      <c r="AH22" s="2"/>
      <c r="AI22" s="2"/>
      <c r="AJ22" s="2"/>
      <c r="AK22" s="2"/>
    </row>
    <row r="23">
      <c r="U23" s="8"/>
      <c r="V23" s="8"/>
      <c r="W23" s="8"/>
      <c r="X23" s="8"/>
      <c r="Y23" s="8"/>
      <c r="Z23" s="8"/>
      <c r="AA23" s="2"/>
      <c r="AB23" s="2"/>
      <c r="AC23" s="2"/>
      <c r="AD23" s="2"/>
      <c r="AE23" s="6"/>
      <c r="AG23" s="2"/>
      <c r="AH23" s="2"/>
      <c r="AI23" s="2"/>
      <c r="AJ23" s="2"/>
      <c r="AK23" s="2"/>
    </row>
    <row r="24">
      <c r="U24" s="8"/>
      <c r="V24" s="8"/>
      <c r="W24" s="8"/>
      <c r="X24" s="8"/>
      <c r="Y24" s="8"/>
      <c r="Z24" s="8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</row>
    <row r="25">
      <c r="A25" s="44" t="s">
        <v>112</v>
      </c>
      <c r="B25" s="8" t="s">
        <v>113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</row>
    <row r="26">
      <c r="A26" s="8"/>
      <c r="B26" s="45" t="s">
        <v>114</v>
      </c>
      <c r="C26" s="46"/>
      <c r="D26" s="46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</row>
    <row r="28">
      <c r="A28" s="8" t="s">
        <v>119</v>
      </c>
      <c r="B28" s="47" t="s">
        <v>120</v>
      </c>
      <c r="C28" s="46"/>
      <c r="D28" s="48"/>
      <c r="E28" s="49"/>
      <c r="F28" s="49"/>
      <c r="G28" s="8"/>
      <c r="H28" s="8"/>
      <c r="I28" s="49"/>
      <c r="J28" s="49"/>
      <c r="K28" s="49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</row>
    <row r="29">
      <c r="A29" s="8"/>
      <c r="B29" s="50" t="s">
        <v>126</v>
      </c>
      <c r="C29" s="8"/>
      <c r="D29" s="51" t="s">
        <v>130</v>
      </c>
      <c r="E29" s="52"/>
      <c r="F29" s="52"/>
      <c r="G29" s="53"/>
      <c r="H29" s="54"/>
      <c r="I29" s="8"/>
      <c r="J29" s="55" t="s">
        <v>137</v>
      </c>
      <c r="K29" s="52"/>
      <c r="L29" s="52"/>
      <c r="M29" s="53"/>
      <c r="N29" s="53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>
      <c r="A30" s="8"/>
      <c r="B30" s="56" t="s">
        <v>47</v>
      </c>
      <c r="C30" s="15"/>
      <c r="D30" s="44" t="s">
        <v>140</v>
      </c>
      <c r="E30" s="44" t="s">
        <v>141</v>
      </c>
      <c r="F30" s="45" t="s">
        <v>142</v>
      </c>
      <c r="G30" s="46"/>
      <c r="H30" s="15"/>
      <c r="I30" s="15"/>
      <c r="J30" s="44" t="s">
        <v>140</v>
      </c>
      <c r="K30" s="44" t="s">
        <v>141</v>
      </c>
      <c r="L30" s="45" t="s">
        <v>142</v>
      </c>
      <c r="M30" s="46"/>
      <c r="N30" s="15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</row>
    <row r="31">
      <c r="A31" s="8"/>
      <c r="C31" s="15"/>
      <c r="D31" s="44" t="s">
        <v>143</v>
      </c>
      <c r="E31" s="57">
        <v>5.0</v>
      </c>
      <c r="F31" s="60">
        <f>E31*1.25*26</f>
        <v>162.5</v>
      </c>
      <c r="G31" s="49"/>
      <c r="H31" s="15"/>
      <c r="I31" s="15"/>
      <c r="J31" s="44" t="s">
        <v>143</v>
      </c>
      <c r="K31" s="60">
        <v>5.0</v>
      </c>
      <c r="L31" s="60">
        <f>K31*1.25*26</f>
        <v>162.5</v>
      </c>
      <c r="M31" s="8"/>
      <c r="N31" s="15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>
      <c r="A32" s="8"/>
      <c r="C32" s="15"/>
      <c r="D32" s="44" t="s">
        <v>147</v>
      </c>
      <c r="E32" s="57">
        <v>1.0</v>
      </c>
      <c r="F32" s="60">
        <f>E32*1.2*26</f>
        <v>31.2</v>
      </c>
      <c r="G32" s="63" t="s">
        <v>149</v>
      </c>
      <c r="H32" s="15"/>
      <c r="I32" s="15"/>
      <c r="J32" s="44" t="s">
        <v>147</v>
      </c>
      <c r="K32" s="60">
        <v>1.0</v>
      </c>
      <c r="L32" s="60">
        <f>K32*1.2*26</f>
        <v>31.2</v>
      </c>
      <c r="M32" s="63" t="s">
        <v>149</v>
      </c>
      <c r="N32" s="15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</row>
    <row r="33">
      <c r="A33" s="8"/>
      <c r="B33" s="68" t="s">
        <v>68</v>
      </c>
      <c r="C33" s="15"/>
      <c r="D33" s="54" t="s">
        <v>156</v>
      </c>
      <c r="E33" s="70">
        <v>6.0</v>
      </c>
      <c r="F33" s="71">
        <f>SUM(F31:F32)</f>
        <v>193.7</v>
      </c>
      <c r="G33" s="53"/>
      <c r="H33" s="11"/>
      <c r="I33" s="15"/>
      <c r="J33" s="54" t="s">
        <v>156</v>
      </c>
      <c r="K33" s="71">
        <v>6.0</v>
      </c>
      <c r="L33" s="71">
        <f>SUM(L31:L32)</f>
        <v>193.7</v>
      </c>
      <c r="M33" s="53"/>
      <c r="N33" s="11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>
      <c r="A34" s="8"/>
      <c r="C34" s="15"/>
      <c r="D34" s="63" t="s">
        <v>161</v>
      </c>
      <c r="E34" s="46"/>
      <c r="F34" s="15"/>
      <c r="G34" s="8"/>
      <c r="H34" s="8"/>
      <c r="I34" s="15"/>
      <c r="J34" s="63" t="s">
        <v>161</v>
      </c>
      <c r="K34" s="46"/>
      <c r="L34" s="15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>
      <c r="A35" s="8"/>
      <c r="C35" s="15"/>
      <c r="D35" s="44" t="s">
        <v>164</v>
      </c>
      <c r="E35" s="60">
        <v>4.0</v>
      </c>
      <c r="F35" s="15"/>
      <c r="G35" s="8"/>
      <c r="H35" s="8"/>
      <c r="I35" s="15"/>
      <c r="J35" s="44" t="s">
        <v>164</v>
      </c>
      <c r="K35" s="60">
        <v>4.0</v>
      </c>
      <c r="L35" s="15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>
      <c r="A36" s="8"/>
      <c r="B36" s="74" t="s">
        <v>165</v>
      </c>
      <c r="C36" s="15"/>
      <c r="D36" s="54" t="s">
        <v>168</v>
      </c>
      <c r="E36" s="70">
        <v>10.0</v>
      </c>
      <c r="F36" s="11"/>
      <c r="G36" s="8"/>
      <c r="H36" s="8"/>
      <c r="I36" s="15"/>
      <c r="J36" s="54" t="s">
        <v>168</v>
      </c>
      <c r="K36" s="71">
        <v>10.0</v>
      </c>
      <c r="L36" s="11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>
      <c r="A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>
      <c r="A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>
      <c r="A39" s="8"/>
      <c r="B39" s="76" t="s">
        <v>169</v>
      </c>
      <c r="C39" s="8"/>
      <c r="D39" s="77" t="s">
        <v>173</v>
      </c>
      <c r="E39" s="52"/>
      <c r="F39" s="52"/>
      <c r="G39" s="53"/>
      <c r="H39" s="53"/>
      <c r="I39" s="49"/>
      <c r="J39" s="79" t="s">
        <v>174</v>
      </c>
      <c r="K39" s="52"/>
      <c r="L39" s="52"/>
      <c r="M39" s="53"/>
      <c r="N39" s="80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>
      <c r="A40" s="8"/>
      <c r="C40" s="15"/>
      <c r="D40" s="44" t="s">
        <v>140</v>
      </c>
      <c r="E40" s="44" t="s">
        <v>141</v>
      </c>
      <c r="F40" s="45" t="s">
        <v>142</v>
      </c>
      <c r="G40" s="46"/>
      <c r="H40" s="15"/>
      <c r="I40" s="15"/>
      <c r="J40" s="44" t="s">
        <v>140</v>
      </c>
      <c r="K40" s="50" t="s">
        <v>141</v>
      </c>
      <c r="L40" s="45" t="s">
        <v>142</v>
      </c>
      <c r="M40" s="46"/>
      <c r="N40" s="15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>
      <c r="A41" s="8"/>
      <c r="C41" s="15"/>
      <c r="D41" s="44" t="s">
        <v>143</v>
      </c>
      <c r="E41" s="60">
        <v>5.0</v>
      </c>
      <c r="F41" s="60">
        <f>E41*1.25*26</f>
        <v>162.5</v>
      </c>
      <c r="G41" s="8"/>
      <c r="H41" s="15"/>
      <c r="I41" s="15"/>
      <c r="J41" s="44" t="s">
        <v>143</v>
      </c>
      <c r="K41" s="60">
        <v>5.0</v>
      </c>
      <c r="L41" s="60">
        <f>K41*1.25*26</f>
        <v>162.5</v>
      </c>
      <c r="M41" s="8"/>
      <c r="N41" s="15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>
      <c r="A42" s="8"/>
      <c r="B42" s="83" t="s">
        <v>79</v>
      </c>
      <c r="C42" s="15"/>
      <c r="D42" s="44" t="s">
        <v>147</v>
      </c>
      <c r="E42" s="57">
        <v>1.0</v>
      </c>
      <c r="F42" s="60">
        <f>E42*1.2*26</f>
        <v>31.2</v>
      </c>
      <c r="G42" s="85" t="s">
        <v>149</v>
      </c>
      <c r="H42" s="15"/>
      <c r="I42" s="15"/>
      <c r="J42" s="50" t="s">
        <v>147</v>
      </c>
      <c r="K42" s="60">
        <v>1.0</v>
      </c>
      <c r="L42" s="60">
        <f>K42*1.2*26</f>
        <v>31.2</v>
      </c>
      <c r="M42" s="63" t="s">
        <v>149</v>
      </c>
      <c r="N42" s="15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>
      <c r="A43" s="8"/>
      <c r="C43" s="15"/>
      <c r="D43" s="54" t="s">
        <v>156</v>
      </c>
      <c r="E43" s="70">
        <v>6.0</v>
      </c>
      <c r="F43" s="71">
        <f>SUM(F41:F42)</f>
        <v>193.7</v>
      </c>
      <c r="G43" s="53"/>
      <c r="H43" s="11"/>
      <c r="I43" s="15"/>
      <c r="J43" s="87" t="s">
        <v>156</v>
      </c>
      <c r="K43" s="71">
        <v>6.0</v>
      </c>
      <c r="L43" s="71">
        <f>SUM(L41:L42)</f>
        <v>193.7</v>
      </c>
      <c r="M43" s="53"/>
      <c r="N43" s="11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>
      <c r="A44" s="8"/>
      <c r="C44" s="15"/>
      <c r="D44" s="63" t="s">
        <v>161</v>
      </c>
      <c r="E44" s="48"/>
      <c r="F44" s="15"/>
      <c r="G44" s="8"/>
      <c r="H44" s="8"/>
      <c r="I44" s="15"/>
      <c r="J44" s="85" t="s">
        <v>161</v>
      </c>
      <c r="K44" s="46"/>
      <c r="L44" s="15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>
      <c r="A45" s="8"/>
      <c r="B45" s="8"/>
      <c r="C45" s="15"/>
      <c r="D45" s="44" t="s">
        <v>164</v>
      </c>
      <c r="E45" s="60">
        <v>4.0</v>
      </c>
      <c r="F45" s="15"/>
      <c r="G45" s="8"/>
      <c r="H45" s="8"/>
      <c r="I45" s="15"/>
      <c r="J45" s="44" t="s">
        <v>164</v>
      </c>
      <c r="K45" s="60">
        <v>4.0</v>
      </c>
      <c r="L45" s="15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>
      <c r="A46" s="49"/>
      <c r="B46" s="8"/>
      <c r="C46" s="15"/>
      <c r="D46" s="54" t="s">
        <v>168</v>
      </c>
      <c r="E46" s="71">
        <v>10.0</v>
      </c>
      <c r="F46" s="11"/>
      <c r="G46" s="8"/>
      <c r="H46" s="8"/>
      <c r="I46" s="15"/>
      <c r="J46" s="54" t="s">
        <v>168</v>
      </c>
      <c r="K46" s="71">
        <v>10.0</v>
      </c>
      <c r="L46" s="11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</row>
    <row r="47">
      <c r="A47" s="49"/>
      <c r="B47" s="8"/>
      <c r="C47" s="8"/>
      <c r="D47" s="8"/>
      <c r="E47" s="49"/>
      <c r="F47" s="8"/>
      <c r="G47" s="8"/>
      <c r="H47" s="8"/>
      <c r="I47" s="8"/>
      <c r="J47" s="49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>
      <c r="A48" s="49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</row>
    <row r="49">
      <c r="A49" s="44" t="s">
        <v>186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</row>
    <row r="50">
      <c r="A50" s="63" t="s">
        <v>187</v>
      </c>
      <c r="B50" s="46"/>
      <c r="C50" s="46"/>
      <c r="D50" s="46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</row>
    <row r="51">
      <c r="A51" s="63" t="s">
        <v>188</v>
      </c>
      <c r="B51" s="46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>
      <c r="A52" s="63" t="s">
        <v>189</v>
      </c>
      <c r="B52" s="46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>
      <c r="A53" s="2"/>
      <c r="B53" s="2"/>
      <c r="C53" s="2"/>
      <c r="H53" s="2"/>
      <c r="I53" s="2"/>
      <c r="J53" s="2"/>
      <c r="K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>
      <c r="A54" s="2"/>
      <c r="B54" s="2"/>
      <c r="C54" s="2"/>
      <c r="H54" s="2"/>
      <c r="I54" s="2"/>
      <c r="J54" s="2"/>
      <c r="K54" s="2"/>
      <c r="L54" s="2"/>
      <c r="M54" s="2"/>
      <c r="N54" s="2"/>
      <c r="O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>
      <c r="A55" s="2"/>
      <c r="B55" s="2"/>
      <c r="C55" s="2"/>
      <c r="H55" s="2"/>
      <c r="I55" s="2"/>
      <c r="J55" s="2"/>
      <c r="K55" s="2"/>
      <c r="L55" s="2"/>
      <c r="M55" s="2"/>
      <c r="N55" s="2"/>
      <c r="O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>
      <c r="A56" s="2"/>
      <c r="B56" s="2"/>
      <c r="C56" s="2"/>
      <c r="H56" s="2"/>
      <c r="I56" s="2"/>
      <c r="J56" s="2"/>
      <c r="K56" s="2"/>
      <c r="L56" s="2"/>
      <c r="M56" s="2"/>
      <c r="N56" s="2"/>
      <c r="O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>
      <c r="A57" s="2"/>
      <c r="B57" s="2"/>
      <c r="C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58">
      <c r="A58" s="2"/>
      <c r="B58" s="2"/>
      <c r="C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>
      <c r="A59" s="2"/>
      <c r="B59" s="2"/>
      <c r="C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0">
      <c r="A60" s="2"/>
      <c r="B60" s="2"/>
      <c r="C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</row>
    <row r="61">
      <c r="A61" s="2"/>
      <c r="B61" s="2"/>
      <c r="C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</row>
    <row r="62">
      <c r="A62" s="2"/>
      <c r="B62" s="2"/>
      <c r="C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</row>
    <row r="63">
      <c r="A63" s="2"/>
      <c r="B63" s="2"/>
      <c r="C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</row>
    <row r="64">
      <c r="A64" s="2"/>
      <c r="B64" s="2"/>
      <c r="C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</row>
    <row r="65">
      <c r="A65" s="2"/>
      <c r="B65" s="2"/>
      <c r="C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</row>
    <row r="66">
      <c r="A66" s="2"/>
      <c r="B66" s="2"/>
      <c r="C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>
      <c r="A67" s="2"/>
      <c r="B67" s="2"/>
      <c r="C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>
      <c r="A68" s="2"/>
      <c r="B68" s="2"/>
      <c r="C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</row>
  </sheetData>
  <mergeCells count="17">
    <mergeCell ref="AE17:AG17"/>
    <mergeCell ref="AE6:AG6"/>
    <mergeCell ref="J29:L29"/>
    <mergeCell ref="J39:L39"/>
    <mergeCell ref="A6:A8"/>
    <mergeCell ref="C1:D1"/>
    <mergeCell ref="A12:A14"/>
    <mergeCell ref="A9:A11"/>
    <mergeCell ref="B39:B41"/>
    <mergeCell ref="D39:F39"/>
    <mergeCell ref="B30:B32"/>
    <mergeCell ref="B42:B44"/>
    <mergeCell ref="B36:B38"/>
    <mergeCell ref="B33:B35"/>
    <mergeCell ref="A15:A17"/>
    <mergeCell ref="AE23:AF23"/>
    <mergeCell ref="D29:F29"/>
  </mergeCells>
  <printOptions gridLines="1" horizontalCentered="1"/>
  <pageMargins bottom="0.75" footer="0.0" header="0.0" left="0.7" right="0.7" top="0.75"/>
  <pageSetup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29"/>
    <col customWidth="1" min="19" max="19" width="25.86"/>
    <col customWidth="1" min="22" max="22" width="15.14"/>
  </cols>
  <sheetData>
    <row r="1">
      <c r="A1" s="3" t="s">
        <v>211</v>
      </c>
      <c r="B1" s="3" t="s">
        <v>212</v>
      </c>
      <c r="C1" s="3" t="s">
        <v>213</v>
      </c>
      <c r="D1" s="3" t="s">
        <v>214</v>
      </c>
      <c r="E1" s="3" t="s">
        <v>215</v>
      </c>
      <c r="F1" s="3" t="s">
        <v>216</v>
      </c>
      <c r="G1" s="3" t="s">
        <v>217</v>
      </c>
      <c r="H1" s="3" t="s">
        <v>218</v>
      </c>
      <c r="I1" s="3" t="s">
        <v>219</v>
      </c>
      <c r="J1" s="3" t="s">
        <v>220</v>
      </c>
      <c r="K1" s="3" t="s">
        <v>221</v>
      </c>
      <c r="L1" s="3" t="s">
        <v>222</v>
      </c>
      <c r="M1" s="3" t="s">
        <v>223</v>
      </c>
      <c r="N1" s="3" t="s">
        <v>224</v>
      </c>
      <c r="O1" s="3" t="s">
        <v>225</v>
      </c>
      <c r="P1" s="3" t="s">
        <v>226</v>
      </c>
      <c r="Q1" s="3" t="s">
        <v>227</v>
      </c>
      <c r="R1" s="3" t="s">
        <v>228</v>
      </c>
      <c r="S1" s="3" t="s">
        <v>229</v>
      </c>
      <c r="T1" s="3" t="s">
        <v>230</v>
      </c>
      <c r="U1" s="97" t="s">
        <v>195</v>
      </c>
      <c r="V1" s="3" t="s">
        <v>231</v>
      </c>
      <c r="W1" s="3" t="s">
        <v>232</v>
      </c>
      <c r="X1" s="3" t="s">
        <v>233</v>
      </c>
      <c r="Y1" s="3" t="s">
        <v>234</v>
      </c>
      <c r="Z1" s="3" t="s">
        <v>236</v>
      </c>
      <c r="AA1" s="3" t="s">
        <v>238</v>
      </c>
      <c r="AB1" s="3" t="s">
        <v>239</v>
      </c>
      <c r="AC1" s="97" t="s">
        <v>240</v>
      </c>
      <c r="AD1" s="3" t="s">
        <v>241</v>
      </c>
      <c r="AE1" s="3" t="s">
        <v>242</v>
      </c>
      <c r="AF1" s="3" t="s">
        <v>243</v>
      </c>
      <c r="AG1" s="3" t="s">
        <v>244</v>
      </c>
      <c r="AH1" s="3" t="s">
        <v>245</v>
      </c>
      <c r="AI1" s="3" t="s">
        <v>246</v>
      </c>
      <c r="AJ1" s="3" t="s">
        <v>247</v>
      </c>
      <c r="AK1" s="3" t="s">
        <v>238</v>
      </c>
      <c r="AL1" s="3" t="s">
        <v>248</v>
      </c>
      <c r="AM1" s="3" t="s">
        <v>249</v>
      </c>
      <c r="AN1" s="3" t="s">
        <v>250</v>
      </c>
      <c r="AO1" s="3" t="s">
        <v>251</v>
      </c>
      <c r="AP1" s="3" t="s">
        <v>252</v>
      </c>
      <c r="AQ1" s="3" t="s">
        <v>253</v>
      </c>
      <c r="AR1" s="3" t="s">
        <v>254</v>
      </c>
      <c r="AS1" s="3" t="s">
        <v>255</v>
      </c>
      <c r="AT1" s="3" t="s">
        <v>256</v>
      </c>
      <c r="AU1" s="3" t="s">
        <v>257</v>
      </c>
      <c r="AV1" s="3" t="s">
        <v>258</v>
      </c>
      <c r="AW1" s="3" t="s">
        <v>259</v>
      </c>
      <c r="AX1" s="3" t="s">
        <v>260</v>
      </c>
      <c r="AY1" s="3" t="s">
        <v>261</v>
      </c>
      <c r="AZ1" s="3" t="s">
        <v>262</v>
      </c>
      <c r="BA1" s="3" t="s">
        <v>263</v>
      </c>
      <c r="BB1" s="3" t="s">
        <v>264</v>
      </c>
      <c r="BC1" s="3" t="s">
        <v>265</v>
      </c>
      <c r="BD1" s="3" t="s">
        <v>266</v>
      </c>
      <c r="BE1" s="3" t="s">
        <v>267</v>
      </c>
      <c r="BF1" s="3" t="s">
        <v>268</v>
      </c>
      <c r="BG1" s="3" t="s">
        <v>269</v>
      </c>
      <c r="BH1" s="3" t="s">
        <v>270</v>
      </c>
      <c r="BI1" s="3" t="s">
        <v>271</v>
      </c>
      <c r="BJ1" s="3" t="s">
        <v>272</v>
      </c>
    </row>
    <row r="2">
      <c r="A2" s="4" t="s">
        <v>273</v>
      </c>
      <c r="B2" s="4" t="s">
        <v>274</v>
      </c>
      <c r="C2" s="4" t="s">
        <v>275</v>
      </c>
      <c r="D2" s="4" t="s">
        <v>276</v>
      </c>
      <c r="E2" s="4" t="s">
        <v>277</v>
      </c>
      <c r="F2" s="4" t="s">
        <v>278</v>
      </c>
      <c r="G2" s="4" t="s">
        <v>279</v>
      </c>
      <c r="H2" s="4" t="s">
        <v>280</v>
      </c>
      <c r="I2" s="4" t="s">
        <v>281</v>
      </c>
      <c r="J2" s="4" t="s">
        <v>282</v>
      </c>
      <c r="K2" s="4" t="s">
        <v>283</v>
      </c>
      <c r="L2" s="4" t="s">
        <v>285</v>
      </c>
      <c r="M2" s="4" t="s">
        <v>287</v>
      </c>
      <c r="O2" s="4">
        <v>35.7</v>
      </c>
      <c r="P2" s="4">
        <v>140.0</v>
      </c>
      <c r="Q2" s="4">
        <v>0.0</v>
      </c>
      <c r="R2" s="4">
        <v>0.0</v>
      </c>
      <c r="S2" s="4">
        <v>2.43288776E8</v>
      </c>
      <c r="T2" s="4" t="s">
        <v>288</v>
      </c>
      <c r="U2" s="99" t="s">
        <v>206</v>
      </c>
      <c r="V2" s="4">
        <v>1.0</v>
      </c>
      <c r="X2" s="4" t="s">
        <v>289</v>
      </c>
      <c r="AC2" s="99" t="s">
        <v>157</v>
      </c>
      <c r="AL2" s="4" t="s">
        <v>157</v>
      </c>
      <c r="BA2" s="4" t="s">
        <v>290</v>
      </c>
      <c r="BB2" s="4" t="s">
        <v>291</v>
      </c>
      <c r="BE2" s="4" t="s">
        <v>292</v>
      </c>
      <c r="BG2" s="4" t="s">
        <v>293</v>
      </c>
      <c r="BH2" s="4" t="s">
        <v>294</v>
      </c>
    </row>
    <row r="3">
      <c r="A3" s="4" t="s">
        <v>295</v>
      </c>
      <c r="B3" s="4" t="s">
        <v>296</v>
      </c>
      <c r="C3" s="4" t="s">
        <v>275</v>
      </c>
      <c r="D3" s="4" t="s">
        <v>297</v>
      </c>
      <c r="E3" s="4" t="s">
        <v>277</v>
      </c>
      <c r="F3" s="4" t="s">
        <v>298</v>
      </c>
      <c r="G3" s="4" t="s">
        <v>299</v>
      </c>
      <c r="H3" s="4" t="s">
        <v>300</v>
      </c>
      <c r="I3" s="4" t="s">
        <v>301</v>
      </c>
      <c r="J3" s="4" t="s">
        <v>302</v>
      </c>
      <c r="K3" s="4" t="s">
        <v>303</v>
      </c>
      <c r="L3" s="4" t="s">
        <v>285</v>
      </c>
      <c r="M3" s="4" t="s">
        <v>287</v>
      </c>
      <c r="O3" s="4">
        <v>35.7</v>
      </c>
      <c r="P3" s="4">
        <v>140.0</v>
      </c>
      <c r="Q3" s="4">
        <v>0.0</v>
      </c>
      <c r="R3" s="4">
        <v>0.0</v>
      </c>
      <c r="S3" s="4">
        <v>2.43288784E8</v>
      </c>
      <c r="T3" s="4" t="s">
        <v>288</v>
      </c>
      <c r="U3" s="99" t="s">
        <v>209</v>
      </c>
      <c r="V3" s="4">
        <v>9.0</v>
      </c>
      <c r="X3" s="4" t="s">
        <v>289</v>
      </c>
      <c r="AC3" s="99" t="s">
        <v>160</v>
      </c>
      <c r="AL3" s="4" t="s">
        <v>160</v>
      </c>
      <c r="AM3" s="4" t="s">
        <v>306</v>
      </c>
      <c r="AY3" s="4">
        <v>42.0</v>
      </c>
      <c r="AZ3" s="4" t="s">
        <v>307</v>
      </c>
      <c r="BB3" s="4" t="s">
        <v>308</v>
      </c>
      <c r="BC3" s="4" t="s">
        <v>309</v>
      </c>
      <c r="BG3" s="4" t="s">
        <v>310</v>
      </c>
      <c r="BH3" s="4" t="s">
        <v>294</v>
      </c>
      <c r="BI3" s="4" t="s">
        <v>311</v>
      </c>
      <c r="BJ3" s="4" t="s">
        <v>312</v>
      </c>
    </row>
    <row r="4">
      <c r="A4" s="4" t="s">
        <v>313</v>
      </c>
      <c r="B4" s="4" t="s">
        <v>314</v>
      </c>
      <c r="C4" s="4" t="s">
        <v>275</v>
      </c>
      <c r="D4" s="4" t="s">
        <v>315</v>
      </c>
      <c r="E4" s="4" t="s">
        <v>277</v>
      </c>
      <c r="F4" s="4" t="s">
        <v>316</v>
      </c>
      <c r="G4" s="4" t="s">
        <v>317</v>
      </c>
      <c r="H4" s="4" t="s">
        <v>318</v>
      </c>
      <c r="I4" s="4" t="s">
        <v>319</v>
      </c>
      <c r="J4" s="4" t="s">
        <v>320</v>
      </c>
      <c r="K4" s="4" t="s">
        <v>303</v>
      </c>
      <c r="L4" s="4" t="s">
        <v>285</v>
      </c>
      <c r="M4" s="4" t="s">
        <v>287</v>
      </c>
      <c r="O4" s="4">
        <v>35.7</v>
      </c>
      <c r="P4" s="4">
        <v>140.0</v>
      </c>
      <c r="Q4" s="4">
        <v>0.0</v>
      </c>
      <c r="R4" s="4">
        <v>0.0</v>
      </c>
      <c r="S4" s="4">
        <v>2.43288792E8</v>
      </c>
      <c r="T4" s="4" t="s">
        <v>288</v>
      </c>
      <c r="U4" s="99" t="s">
        <v>235</v>
      </c>
      <c r="V4" s="4">
        <v>17.0</v>
      </c>
      <c r="X4" s="4" t="s">
        <v>289</v>
      </c>
      <c r="AC4" s="99" t="s">
        <v>166</v>
      </c>
      <c r="AL4" s="4" t="s">
        <v>166</v>
      </c>
      <c r="AM4" s="4">
        <v>8.7061209E7</v>
      </c>
      <c r="AY4" s="4">
        <v>47.0</v>
      </c>
      <c r="AZ4" s="4" t="s">
        <v>307</v>
      </c>
      <c r="BB4" s="4" t="s">
        <v>321</v>
      </c>
      <c r="BG4" s="4" t="s">
        <v>322</v>
      </c>
      <c r="BH4" s="4" t="s">
        <v>294</v>
      </c>
      <c r="BI4" s="4" t="s">
        <v>323</v>
      </c>
      <c r="BJ4" s="4" t="s">
        <v>312</v>
      </c>
    </row>
    <row r="5">
      <c r="A5" s="4" t="s">
        <v>324</v>
      </c>
      <c r="B5" s="4" t="s">
        <v>325</v>
      </c>
      <c r="C5" s="4" t="s">
        <v>275</v>
      </c>
      <c r="D5" s="4" t="s">
        <v>326</v>
      </c>
      <c r="E5" s="4" t="s">
        <v>277</v>
      </c>
      <c r="F5" s="4" t="s">
        <v>327</v>
      </c>
      <c r="G5" s="4" t="s">
        <v>328</v>
      </c>
      <c r="H5" s="4" t="s">
        <v>329</v>
      </c>
      <c r="I5" s="4" t="s">
        <v>330</v>
      </c>
      <c r="J5" s="4" t="s">
        <v>331</v>
      </c>
      <c r="K5" s="4" t="s">
        <v>303</v>
      </c>
      <c r="L5" s="4" t="s">
        <v>285</v>
      </c>
      <c r="M5" s="4" t="s">
        <v>287</v>
      </c>
      <c r="O5" s="4">
        <v>35.7</v>
      </c>
      <c r="P5" s="4">
        <v>140.0</v>
      </c>
      <c r="Q5" s="4">
        <v>0.0</v>
      </c>
      <c r="R5" s="4">
        <v>0.0</v>
      </c>
      <c r="S5" s="4">
        <v>2.432888E8</v>
      </c>
      <c r="T5" s="4" t="s">
        <v>288</v>
      </c>
      <c r="U5" s="99" t="s">
        <v>284</v>
      </c>
      <c r="V5" s="4">
        <v>25.0</v>
      </c>
      <c r="X5" s="4" t="s">
        <v>289</v>
      </c>
      <c r="AC5" s="99" t="s">
        <v>159</v>
      </c>
      <c r="AL5" s="4" t="s">
        <v>159</v>
      </c>
      <c r="AM5" s="4" t="s">
        <v>332</v>
      </c>
      <c r="AY5" s="4">
        <v>27.0</v>
      </c>
      <c r="AZ5" s="4" t="s">
        <v>307</v>
      </c>
      <c r="BB5" s="4" t="s">
        <v>333</v>
      </c>
      <c r="BG5" s="4" t="s">
        <v>334</v>
      </c>
      <c r="BH5" s="4" t="s">
        <v>294</v>
      </c>
      <c r="BI5" s="4" t="s">
        <v>335</v>
      </c>
      <c r="BJ5" s="4" t="s">
        <v>336</v>
      </c>
    </row>
    <row r="6">
      <c r="A6" s="4" t="s">
        <v>337</v>
      </c>
      <c r="B6" s="4" t="s">
        <v>338</v>
      </c>
      <c r="C6" s="4" t="s">
        <v>275</v>
      </c>
      <c r="D6" s="4" t="s">
        <v>340</v>
      </c>
      <c r="E6" s="4" t="s">
        <v>277</v>
      </c>
      <c r="F6" s="4" t="s">
        <v>342</v>
      </c>
      <c r="G6" s="4" t="s">
        <v>343</v>
      </c>
      <c r="H6" s="4" t="s">
        <v>344</v>
      </c>
      <c r="I6" s="4" t="s">
        <v>345</v>
      </c>
      <c r="J6" s="4" t="s">
        <v>346</v>
      </c>
      <c r="K6" s="4" t="s">
        <v>303</v>
      </c>
      <c r="L6" s="4" t="s">
        <v>285</v>
      </c>
      <c r="M6" s="4" t="s">
        <v>287</v>
      </c>
      <c r="O6" s="4">
        <v>35.7</v>
      </c>
      <c r="P6" s="4">
        <v>140.0</v>
      </c>
      <c r="Q6" s="4">
        <v>0.0</v>
      </c>
      <c r="R6" s="4">
        <v>0.0</v>
      </c>
      <c r="S6" s="4">
        <v>2.43288808E8</v>
      </c>
      <c r="T6" s="4" t="s">
        <v>288</v>
      </c>
      <c r="U6" s="99" t="s">
        <v>304</v>
      </c>
      <c r="V6" s="4">
        <v>33.0</v>
      </c>
      <c r="X6" s="4" t="s">
        <v>289</v>
      </c>
      <c r="AC6" s="99" t="s">
        <v>163</v>
      </c>
      <c r="AL6" s="4" t="s">
        <v>163</v>
      </c>
      <c r="AM6" s="4" t="s">
        <v>347</v>
      </c>
      <c r="BH6" s="4" t="s">
        <v>294</v>
      </c>
    </row>
    <row r="7">
      <c r="A7" s="4" t="s">
        <v>348</v>
      </c>
      <c r="B7" s="4" t="s">
        <v>349</v>
      </c>
      <c r="C7" s="4" t="s">
        <v>275</v>
      </c>
      <c r="D7" s="4" t="s">
        <v>350</v>
      </c>
      <c r="E7" s="4" t="s">
        <v>277</v>
      </c>
      <c r="F7" s="4" t="s">
        <v>351</v>
      </c>
      <c r="G7" s="4" t="s">
        <v>352</v>
      </c>
      <c r="H7" s="4" t="s">
        <v>300</v>
      </c>
      <c r="I7" s="4" t="s">
        <v>353</v>
      </c>
      <c r="J7" s="4" t="s">
        <v>354</v>
      </c>
      <c r="K7" s="4" t="s">
        <v>303</v>
      </c>
      <c r="L7" s="4" t="s">
        <v>285</v>
      </c>
      <c r="M7" s="4" t="s">
        <v>287</v>
      </c>
      <c r="O7" s="4">
        <v>35.7</v>
      </c>
      <c r="P7" s="4">
        <v>140.0</v>
      </c>
      <c r="Q7" s="4">
        <v>0.0</v>
      </c>
      <c r="R7" s="4">
        <v>0.0</v>
      </c>
      <c r="S7" s="4">
        <v>2.43288816E8</v>
      </c>
      <c r="T7" s="4" t="s">
        <v>288</v>
      </c>
      <c r="U7" s="99" t="s">
        <v>339</v>
      </c>
      <c r="V7" s="4">
        <v>41.0</v>
      </c>
      <c r="X7" s="4" t="s">
        <v>289</v>
      </c>
      <c r="AC7" s="99" t="s">
        <v>167</v>
      </c>
      <c r="AL7" s="4" t="s">
        <v>167</v>
      </c>
      <c r="AM7" s="4" t="s">
        <v>355</v>
      </c>
      <c r="AY7" s="4">
        <v>50.0</v>
      </c>
      <c r="AZ7" s="4" t="s">
        <v>307</v>
      </c>
      <c r="BB7" s="4" t="s">
        <v>356</v>
      </c>
      <c r="BC7" s="4" t="s">
        <v>309</v>
      </c>
      <c r="BG7" s="4" t="s">
        <v>357</v>
      </c>
      <c r="BH7" s="4" t="s">
        <v>294</v>
      </c>
      <c r="BI7" s="4" t="s">
        <v>358</v>
      </c>
      <c r="BJ7" s="4" t="s">
        <v>312</v>
      </c>
    </row>
    <row r="8">
      <c r="A8" s="4" t="s">
        <v>361</v>
      </c>
      <c r="B8" s="4" t="s">
        <v>362</v>
      </c>
      <c r="C8" s="4" t="s">
        <v>275</v>
      </c>
      <c r="D8" s="4" t="s">
        <v>363</v>
      </c>
      <c r="E8" s="4" t="s">
        <v>277</v>
      </c>
      <c r="F8" s="4" t="s">
        <v>364</v>
      </c>
      <c r="G8" s="4" t="s">
        <v>365</v>
      </c>
      <c r="H8" s="4" t="s">
        <v>300</v>
      </c>
      <c r="I8" s="4" t="s">
        <v>366</v>
      </c>
      <c r="J8" s="4" t="s">
        <v>367</v>
      </c>
      <c r="K8" s="4" t="s">
        <v>303</v>
      </c>
      <c r="L8" s="4" t="s">
        <v>285</v>
      </c>
      <c r="M8" s="4" t="s">
        <v>287</v>
      </c>
      <c r="O8" s="4">
        <v>35.7</v>
      </c>
      <c r="P8" s="4">
        <v>140.0</v>
      </c>
      <c r="Q8" s="4">
        <v>0.0</v>
      </c>
      <c r="R8" s="4">
        <v>0.0</v>
      </c>
      <c r="S8" s="4">
        <v>2.43288824E8</v>
      </c>
      <c r="T8" s="4" t="s">
        <v>288</v>
      </c>
      <c r="U8" s="99" t="s">
        <v>359</v>
      </c>
      <c r="V8" s="4">
        <v>49.0</v>
      </c>
      <c r="X8" s="4" t="s">
        <v>289</v>
      </c>
      <c r="AC8" s="99" t="s">
        <v>171</v>
      </c>
      <c r="AL8" s="4" t="s">
        <v>171</v>
      </c>
      <c r="AM8" s="4" t="s">
        <v>368</v>
      </c>
      <c r="AY8" s="4">
        <v>57.0</v>
      </c>
      <c r="AZ8" s="4" t="s">
        <v>307</v>
      </c>
      <c r="BB8" s="4" t="s">
        <v>369</v>
      </c>
      <c r="BH8" s="4" t="s">
        <v>294</v>
      </c>
      <c r="BJ8" s="4" t="s">
        <v>336</v>
      </c>
    </row>
    <row r="9">
      <c r="A9" s="4" t="s">
        <v>370</v>
      </c>
      <c r="B9" s="4" t="s">
        <v>371</v>
      </c>
      <c r="C9" s="4" t="s">
        <v>275</v>
      </c>
      <c r="D9" s="4" t="s">
        <v>372</v>
      </c>
      <c r="E9" s="4" t="s">
        <v>277</v>
      </c>
      <c r="F9" s="4" t="s">
        <v>373</v>
      </c>
      <c r="G9" s="4" t="s">
        <v>374</v>
      </c>
      <c r="H9" s="4" t="s">
        <v>300</v>
      </c>
      <c r="I9" s="4" t="s">
        <v>375</v>
      </c>
      <c r="J9" s="4" t="s">
        <v>376</v>
      </c>
      <c r="K9" s="4" t="s">
        <v>303</v>
      </c>
      <c r="L9" s="4" t="s">
        <v>285</v>
      </c>
      <c r="M9" s="4" t="s">
        <v>287</v>
      </c>
      <c r="O9" s="4">
        <v>35.7</v>
      </c>
      <c r="P9" s="4">
        <v>140.0</v>
      </c>
      <c r="Q9" s="4">
        <v>0.0</v>
      </c>
      <c r="R9" s="4">
        <v>0.0</v>
      </c>
      <c r="S9" s="4">
        <v>2.43288832E8</v>
      </c>
      <c r="T9" s="4" t="s">
        <v>288</v>
      </c>
      <c r="U9" s="99" t="s">
        <v>377</v>
      </c>
      <c r="V9" s="4">
        <v>57.0</v>
      </c>
      <c r="X9" s="4" t="s">
        <v>289</v>
      </c>
      <c r="AC9" s="99" t="s">
        <v>176</v>
      </c>
      <c r="AL9" s="4" t="s">
        <v>176</v>
      </c>
      <c r="AM9" s="4" t="s">
        <v>379</v>
      </c>
      <c r="AY9" s="4">
        <v>47.0</v>
      </c>
      <c r="AZ9" s="4" t="s">
        <v>307</v>
      </c>
      <c r="BB9" s="4" t="s">
        <v>308</v>
      </c>
      <c r="BG9" s="4" t="s">
        <v>310</v>
      </c>
      <c r="BH9" s="4" t="s">
        <v>294</v>
      </c>
      <c r="BI9" s="4" t="s">
        <v>380</v>
      </c>
      <c r="BJ9" s="4" t="s">
        <v>312</v>
      </c>
    </row>
    <row r="10">
      <c r="A10" s="4" t="s">
        <v>381</v>
      </c>
      <c r="B10" s="4" t="s">
        <v>382</v>
      </c>
      <c r="C10" s="4" t="s">
        <v>275</v>
      </c>
      <c r="D10" s="4" t="s">
        <v>383</v>
      </c>
      <c r="E10" s="4" t="s">
        <v>277</v>
      </c>
      <c r="F10" s="4" t="s">
        <v>384</v>
      </c>
      <c r="G10" s="4" t="s">
        <v>385</v>
      </c>
      <c r="H10" s="4" t="s">
        <v>300</v>
      </c>
      <c r="I10" s="4" t="s">
        <v>386</v>
      </c>
      <c r="J10" s="4" t="s">
        <v>387</v>
      </c>
      <c r="K10" s="4" t="s">
        <v>303</v>
      </c>
      <c r="L10" s="4" t="s">
        <v>285</v>
      </c>
      <c r="M10" s="4" t="s">
        <v>287</v>
      </c>
      <c r="O10" s="4">
        <v>35.7</v>
      </c>
      <c r="P10" s="4">
        <v>140.0</v>
      </c>
      <c r="Q10" s="4">
        <v>0.0</v>
      </c>
      <c r="R10" s="4">
        <v>0.0</v>
      </c>
      <c r="S10" s="4">
        <v>2.4328884E8</v>
      </c>
      <c r="T10" s="4" t="s">
        <v>288</v>
      </c>
      <c r="U10" s="99" t="s">
        <v>388</v>
      </c>
      <c r="V10" s="4">
        <v>65.0</v>
      </c>
      <c r="X10" s="4" t="s">
        <v>289</v>
      </c>
      <c r="AC10" s="99" t="s">
        <v>178</v>
      </c>
      <c r="AL10" s="4" t="s">
        <v>178</v>
      </c>
      <c r="AM10" s="4" t="s">
        <v>389</v>
      </c>
      <c r="AY10" s="4">
        <v>60.0</v>
      </c>
      <c r="AZ10" s="4" t="s">
        <v>307</v>
      </c>
      <c r="BB10" s="4" t="s">
        <v>356</v>
      </c>
      <c r="BC10" s="4" t="s">
        <v>390</v>
      </c>
    </row>
    <row r="11">
      <c r="A11" s="4" t="s">
        <v>391</v>
      </c>
      <c r="B11" s="4" t="s">
        <v>392</v>
      </c>
      <c r="C11" s="4" t="s">
        <v>275</v>
      </c>
      <c r="D11" s="4" t="s">
        <v>393</v>
      </c>
      <c r="E11" s="4" t="s">
        <v>277</v>
      </c>
      <c r="F11" s="4" t="s">
        <v>394</v>
      </c>
      <c r="G11" s="4" t="s">
        <v>343</v>
      </c>
      <c r="H11" s="4" t="s">
        <v>344</v>
      </c>
      <c r="I11" s="4" t="s">
        <v>395</v>
      </c>
      <c r="J11" s="4" t="s">
        <v>396</v>
      </c>
      <c r="K11" s="4" t="s">
        <v>303</v>
      </c>
      <c r="L11" s="4" t="s">
        <v>285</v>
      </c>
      <c r="M11" s="4" t="s">
        <v>287</v>
      </c>
      <c r="O11" s="4">
        <v>35.7</v>
      </c>
      <c r="P11" s="4">
        <v>140.0</v>
      </c>
      <c r="Q11" s="4">
        <v>0.0</v>
      </c>
      <c r="R11" s="4">
        <v>0.0</v>
      </c>
      <c r="S11" s="4">
        <v>2.43288848E8</v>
      </c>
      <c r="T11" s="4" t="s">
        <v>288</v>
      </c>
      <c r="U11" s="99" t="s">
        <v>398</v>
      </c>
      <c r="V11" s="4">
        <v>73.0</v>
      </c>
      <c r="X11" s="4" t="s">
        <v>289</v>
      </c>
      <c r="AC11" s="99" t="s">
        <v>172</v>
      </c>
      <c r="AL11" s="4" t="s">
        <v>172</v>
      </c>
      <c r="AM11" s="4" t="s">
        <v>399</v>
      </c>
      <c r="BH11" s="4" t="s">
        <v>294</v>
      </c>
    </row>
    <row r="12">
      <c r="A12" s="4" t="s">
        <v>400</v>
      </c>
      <c r="B12" s="4" t="s">
        <v>401</v>
      </c>
      <c r="C12" s="4" t="s">
        <v>275</v>
      </c>
      <c r="D12" s="4" t="s">
        <v>402</v>
      </c>
      <c r="E12" s="4" t="s">
        <v>277</v>
      </c>
      <c r="F12" s="4" t="s">
        <v>403</v>
      </c>
      <c r="G12" s="4" t="s">
        <v>328</v>
      </c>
      <c r="H12" s="4" t="s">
        <v>329</v>
      </c>
      <c r="I12" s="4" t="s">
        <v>404</v>
      </c>
      <c r="J12" s="4" t="s">
        <v>405</v>
      </c>
      <c r="K12" s="4" t="s">
        <v>303</v>
      </c>
      <c r="L12" s="4" t="s">
        <v>285</v>
      </c>
      <c r="M12" s="4" t="s">
        <v>287</v>
      </c>
      <c r="O12" s="4">
        <v>35.7</v>
      </c>
      <c r="P12" s="4">
        <v>140.0</v>
      </c>
      <c r="Q12" s="4">
        <v>0.0</v>
      </c>
      <c r="R12" s="4">
        <v>0.0</v>
      </c>
      <c r="S12" s="4">
        <v>2.43285374E8</v>
      </c>
      <c r="T12" s="4" t="s">
        <v>288</v>
      </c>
      <c r="U12" s="99" t="s">
        <v>406</v>
      </c>
      <c r="V12" s="4">
        <v>81.0</v>
      </c>
      <c r="X12" s="4" t="s">
        <v>289</v>
      </c>
      <c r="AC12" s="99" t="s">
        <v>181</v>
      </c>
      <c r="AL12" s="4" t="s">
        <v>181</v>
      </c>
      <c r="AM12" s="4" t="s">
        <v>407</v>
      </c>
      <c r="AY12" s="4">
        <v>63.0</v>
      </c>
      <c r="AZ12" s="4" t="s">
        <v>307</v>
      </c>
      <c r="BB12" s="4" t="s">
        <v>408</v>
      </c>
      <c r="BG12" s="4" t="s">
        <v>409</v>
      </c>
      <c r="BH12" s="4" t="s">
        <v>294</v>
      </c>
      <c r="BI12" s="4" t="s">
        <v>311</v>
      </c>
      <c r="BJ12" s="4" t="s">
        <v>312</v>
      </c>
    </row>
    <row r="13">
      <c r="A13" s="4" t="s">
        <v>410</v>
      </c>
      <c r="B13" s="4" t="s">
        <v>411</v>
      </c>
      <c r="C13" s="4" t="s">
        <v>275</v>
      </c>
      <c r="D13" s="4" t="s">
        <v>412</v>
      </c>
      <c r="E13" s="4" t="s">
        <v>277</v>
      </c>
      <c r="F13" s="4" t="s">
        <v>414</v>
      </c>
      <c r="G13" s="4" t="s">
        <v>328</v>
      </c>
      <c r="H13" s="4" t="s">
        <v>329</v>
      </c>
      <c r="I13" s="4" t="s">
        <v>415</v>
      </c>
      <c r="J13" s="4" t="s">
        <v>416</v>
      </c>
      <c r="K13" s="4" t="s">
        <v>303</v>
      </c>
      <c r="L13" s="4" t="s">
        <v>285</v>
      </c>
      <c r="M13" s="4" t="s">
        <v>287</v>
      </c>
      <c r="O13" s="4">
        <v>35.7</v>
      </c>
      <c r="P13" s="4">
        <v>140.0</v>
      </c>
      <c r="Q13" s="4">
        <v>0.0</v>
      </c>
      <c r="R13" s="4">
        <v>0.0</v>
      </c>
      <c r="S13" s="4">
        <v>2.43288864E8</v>
      </c>
      <c r="T13" s="4" t="s">
        <v>288</v>
      </c>
      <c r="U13" s="99" t="s">
        <v>417</v>
      </c>
      <c r="V13" s="4">
        <v>89.0</v>
      </c>
      <c r="X13" s="4" t="s">
        <v>289</v>
      </c>
      <c r="AC13" s="99" t="s">
        <v>184</v>
      </c>
      <c r="AL13" s="4" t="s">
        <v>184</v>
      </c>
      <c r="AM13" s="4" t="s">
        <v>418</v>
      </c>
      <c r="AY13" s="4">
        <v>62.0</v>
      </c>
      <c r="AZ13" s="4" t="s">
        <v>307</v>
      </c>
      <c r="BB13" s="4" t="s">
        <v>356</v>
      </c>
      <c r="BD13" s="4" t="s">
        <v>419</v>
      </c>
      <c r="BF13" s="4" t="s">
        <v>420</v>
      </c>
      <c r="BG13" s="4" t="s">
        <v>421</v>
      </c>
      <c r="BH13" s="4" t="s">
        <v>294</v>
      </c>
      <c r="BI13" s="4" t="s">
        <v>358</v>
      </c>
    </row>
    <row r="14">
      <c r="A14" s="4" t="s">
        <v>422</v>
      </c>
      <c r="B14" s="4" t="s">
        <v>423</v>
      </c>
      <c r="C14" s="4" t="s">
        <v>275</v>
      </c>
      <c r="D14" s="4" t="s">
        <v>424</v>
      </c>
      <c r="E14" s="4" t="s">
        <v>277</v>
      </c>
      <c r="F14" s="4" t="s">
        <v>425</v>
      </c>
      <c r="G14" s="4" t="s">
        <v>426</v>
      </c>
      <c r="H14" s="4" t="s">
        <v>300</v>
      </c>
      <c r="I14" s="4" t="s">
        <v>427</v>
      </c>
      <c r="J14" s="4" t="s">
        <v>428</v>
      </c>
      <c r="K14" s="4" t="s">
        <v>303</v>
      </c>
      <c r="L14" s="4" t="s">
        <v>285</v>
      </c>
      <c r="M14" s="4" t="s">
        <v>287</v>
      </c>
      <c r="O14" s="4">
        <v>35.7</v>
      </c>
      <c r="P14" s="4">
        <v>140.0</v>
      </c>
      <c r="Q14" s="4">
        <v>0.0</v>
      </c>
      <c r="R14" s="4">
        <v>0.0</v>
      </c>
      <c r="S14" s="4">
        <v>2.43288777E8</v>
      </c>
      <c r="T14" s="4" t="s">
        <v>288</v>
      </c>
      <c r="U14" s="99" t="s">
        <v>429</v>
      </c>
      <c r="V14" s="4">
        <v>2.0</v>
      </c>
      <c r="X14" s="4" t="s">
        <v>289</v>
      </c>
      <c r="AC14" s="99" t="s">
        <v>177</v>
      </c>
      <c r="AL14" s="4" t="s">
        <v>177</v>
      </c>
      <c r="AM14" s="4" t="s">
        <v>431</v>
      </c>
      <c r="AZ14" s="4" t="s">
        <v>307</v>
      </c>
      <c r="BB14" s="4" t="s">
        <v>432</v>
      </c>
      <c r="BG14" s="4" t="s">
        <v>433</v>
      </c>
      <c r="BH14" s="4" t="s">
        <v>294</v>
      </c>
      <c r="BI14" s="4" t="s">
        <v>434</v>
      </c>
      <c r="BJ14" s="4" t="s">
        <v>336</v>
      </c>
    </row>
    <row r="15">
      <c r="A15" s="4" t="s">
        <v>435</v>
      </c>
      <c r="B15" s="4" t="s">
        <v>436</v>
      </c>
      <c r="C15" s="4" t="s">
        <v>275</v>
      </c>
      <c r="D15" s="4" t="s">
        <v>437</v>
      </c>
      <c r="E15" s="4" t="s">
        <v>277</v>
      </c>
      <c r="F15" s="4" t="s">
        <v>438</v>
      </c>
      <c r="G15" s="4" t="s">
        <v>439</v>
      </c>
      <c r="H15" s="4" t="s">
        <v>440</v>
      </c>
      <c r="I15" s="4" t="s">
        <v>441</v>
      </c>
      <c r="J15" s="4" t="s">
        <v>442</v>
      </c>
      <c r="K15" s="4" t="s">
        <v>303</v>
      </c>
      <c r="L15" s="4" t="s">
        <v>285</v>
      </c>
      <c r="M15" s="4" t="s">
        <v>287</v>
      </c>
      <c r="O15" s="4">
        <v>35.7</v>
      </c>
      <c r="P15" s="4">
        <v>140.0</v>
      </c>
      <c r="Q15" s="4">
        <v>0.0</v>
      </c>
      <c r="R15" s="4">
        <v>0.0</v>
      </c>
      <c r="S15" s="4">
        <v>2.43288785E8</v>
      </c>
      <c r="T15" s="4" t="s">
        <v>288</v>
      </c>
      <c r="U15" s="99" t="s">
        <v>443</v>
      </c>
      <c r="V15" s="4">
        <v>10.0</v>
      </c>
      <c r="X15" s="4" t="s">
        <v>289</v>
      </c>
      <c r="AC15" s="99" t="s">
        <v>179</v>
      </c>
      <c r="AL15" s="4" t="s">
        <v>179</v>
      </c>
      <c r="AM15" s="4" t="s">
        <v>444</v>
      </c>
      <c r="AY15" s="4">
        <v>2.0</v>
      </c>
      <c r="AZ15" s="4" t="s">
        <v>445</v>
      </c>
      <c r="BB15" s="4" t="s">
        <v>446</v>
      </c>
      <c r="BG15" s="4" t="s">
        <v>446</v>
      </c>
      <c r="BH15" s="4" t="s">
        <v>294</v>
      </c>
    </row>
    <row r="16">
      <c r="A16" s="4" t="s">
        <v>447</v>
      </c>
      <c r="B16" s="4" t="s">
        <v>448</v>
      </c>
      <c r="C16" s="4" t="s">
        <v>275</v>
      </c>
      <c r="D16" s="4" t="s">
        <v>449</v>
      </c>
      <c r="E16" s="4" t="s">
        <v>277</v>
      </c>
      <c r="F16" s="4" t="s">
        <v>451</v>
      </c>
      <c r="G16" s="4" t="s">
        <v>439</v>
      </c>
      <c r="H16" s="4" t="s">
        <v>440</v>
      </c>
      <c r="I16" s="4" t="s">
        <v>452</v>
      </c>
      <c r="J16" s="4" t="s">
        <v>453</v>
      </c>
      <c r="K16" s="4" t="s">
        <v>303</v>
      </c>
      <c r="L16" s="4" t="s">
        <v>285</v>
      </c>
      <c r="M16" s="4" t="s">
        <v>287</v>
      </c>
      <c r="O16" s="4">
        <v>35.7</v>
      </c>
      <c r="P16" s="4">
        <v>140.0</v>
      </c>
      <c r="Q16" s="4">
        <v>0.0</v>
      </c>
      <c r="R16" s="4">
        <v>0.0</v>
      </c>
      <c r="S16" s="4">
        <v>2.43288793E8</v>
      </c>
      <c r="T16" s="4" t="s">
        <v>288</v>
      </c>
      <c r="U16" s="99" t="s">
        <v>454</v>
      </c>
      <c r="V16" s="4">
        <v>18.0</v>
      </c>
      <c r="X16" s="4" t="s">
        <v>289</v>
      </c>
      <c r="AC16" s="99" t="s">
        <v>182</v>
      </c>
      <c r="AL16" s="4" t="s">
        <v>182</v>
      </c>
      <c r="AM16" s="4" t="s">
        <v>455</v>
      </c>
      <c r="AY16" s="4">
        <v>47.0</v>
      </c>
      <c r="AZ16" s="4" t="s">
        <v>307</v>
      </c>
      <c r="BB16" s="4" t="s">
        <v>356</v>
      </c>
      <c r="BC16" s="4" t="s">
        <v>309</v>
      </c>
      <c r="BG16" s="4" t="s">
        <v>456</v>
      </c>
      <c r="BH16" s="4" t="s">
        <v>294</v>
      </c>
      <c r="BI16" s="4" t="s">
        <v>457</v>
      </c>
      <c r="BJ16" s="4" t="s">
        <v>336</v>
      </c>
    </row>
    <row r="17">
      <c r="A17" s="4" t="s">
        <v>458</v>
      </c>
      <c r="B17" s="4" t="s">
        <v>459</v>
      </c>
      <c r="C17" s="4" t="s">
        <v>275</v>
      </c>
      <c r="D17" s="4" t="s">
        <v>460</v>
      </c>
      <c r="E17" s="4" t="s">
        <v>277</v>
      </c>
      <c r="F17" s="4" t="s">
        <v>461</v>
      </c>
      <c r="G17" s="4" t="s">
        <v>462</v>
      </c>
      <c r="H17" s="4" t="s">
        <v>300</v>
      </c>
      <c r="I17" s="4" t="s">
        <v>463</v>
      </c>
      <c r="J17" s="4" t="s">
        <v>464</v>
      </c>
      <c r="K17" s="4" t="s">
        <v>303</v>
      </c>
      <c r="L17" s="4" t="s">
        <v>285</v>
      </c>
      <c r="M17" s="4" t="s">
        <v>287</v>
      </c>
      <c r="O17" s="4">
        <v>35.7</v>
      </c>
      <c r="P17" s="4">
        <v>140.0</v>
      </c>
      <c r="Q17" s="4">
        <v>0.0</v>
      </c>
      <c r="R17" s="4">
        <v>0.0</v>
      </c>
      <c r="S17" s="4">
        <v>2.43288801E8</v>
      </c>
      <c r="T17" s="4" t="s">
        <v>288</v>
      </c>
      <c r="U17" s="99" t="s">
        <v>465</v>
      </c>
      <c r="V17" s="4">
        <v>26.0</v>
      </c>
      <c r="X17" s="4" t="s">
        <v>289</v>
      </c>
      <c r="AC17" s="99" t="s">
        <v>185</v>
      </c>
      <c r="AL17" s="4" t="s">
        <v>185</v>
      </c>
      <c r="AM17" s="4" t="s">
        <v>466</v>
      </c>
      <c r="AZ17" s="4" t="s">
        <v>445</v>
      </c>
      <c r="BB17" s="4" t="s">
        <v>467</v>
      </c>
      <c r="BG17" s="4" t="s">
        <v>467</v>
      </c>
      <c r="BH17" s="4" t="s">
        <v>294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86"/>
    <col customWidth="1" min="2" max="2" width="10.14"/>
    <col customWidth="1" min="3" max="3" width="12.57"/>
    <col customWidth="1" min="4" max="4" width="12.29"/>
    <col customWidth="1" min="5" max="5" width="27.0"/>
    <col customWidth="1" min="6" max="6" width="21.29"/>
    <col customWidth="1" min="7" max="7" width="19.86"/>
    <col customWidth="1" min="8" max="8" width="20.57"/>
    <col customWidth="1" min="9" max="9" width="19.0"/>
  </cols>
  <sheetData>
    <row r="1">
      <c r="A1" s="4" t="s">
        <v>475</v>
      </c>
    </row>
    <row r="2">
      <c r="A2" s="4" t="s">
        <v>476</v>
      </c>
    </row>
    <row r="3">
      <c r="A3" s="101" t="s">
        <v>195</v>
      </c>
      <c r="B3" s="102" t="s">
        <v>0</v>
      </c>
      <c r="C3" s="103" t="s">
        <v>477</v>
      </c>
      <c r="D3" s="103" t="s">
        <v>478</v>
      </c>
      <c r="E3" s="103" t="s">
        <v>229</v>
      </c>
      <c r="F3" s="4" t="s">
        <v>479</v>
      </c>
      <c r="G3" s="4" t="s">
        <v>480</v>
      </c>
      <c r="I3" s="104" t="s">
        <v>481</v>
      </c>
      <c r="J3" s="104" t="s">
        <v>482</v>
      </c>
      <c r="K3" s="104" t="s">
        <v>483</v>
      </c>
    </row>
    <row r="4">
      <c r="A4" s="105" t="s">
        <v>206</v>
      </c>
      <c r="B4" s="49" t="s">
        <v>157</v>
      </c>
      <c r="C4" s="4">
        <v>35.7</v>
      </c>
      <c r="D4" s="4">
        <v>140.0</v>
      </c>
      <c r="E4" s="4">
        <v>2.43288776E8</v>
      </c>
      <c r="F4" s="4">
        <v>2.43288776E8</v>
      </c>
      <c r="G4" s="4" t="s">
        <v>484</v>
      </c>
      <c r="I4" s="106" t="s">
        <v>485</v>
      </c>
      <c r="J4" s="107">
        <v>4.0</v>
      </c>
      <c r="K4" s="108">
        <v>8.0</v>
      </c>
    </row>
    <row r="5">
      <c r="A5" s="105" t="s">
        <v>209</v>
      </c>
      <c r="B5" s="49" t="s">
        <v>160</v>
      </c>
      <c r="C5" s="4">
        <v>35.7</v>
      </c>
      <c r="D5" s="4">
        <v>140.0</v>
      </c>
      <c r="E5" s="4">
        <v>2.43288784E8</v>
      </c>
      <c r="F5" s="4">
        <v>2.43288784E8</v>
      </c>
      <c r="G5" s="4" t="s">
        <v>484</v>
      </c>
      <c r="I5" s="106" t="s">
        <v>489</v>
      </c>
      <c r="J5" s="107">
        <v>1.0</v>
      </c>
      <c r="K5" s="108">
        <v>2.0</v>
      </c>
      <c r="L5" s="109"/>
    </row>
    <row r="6">
      <c r="A6" s="105" t="s">
        <v>235</v>
      </c>
      <c r="B6" s="49" t="s">
        <v>166</v>
      </c>
      <c r="C6" s="4">
        <v>35.7</v>
      </c>
      <c r="D6" s="4">
        <v>140.0</v>
      </c>
      <c r="E6" s="4">
        <v>2.43288792E8</v>
      </c>
      <c r="F6" s="4">
        <v>2.43288792E8</v>
      </c>
      <c r="G6" s="4" t="s">
        <v>484</v>
      </c>
      <c r="I6" s="106" t="s">
        <v>490</v>
      </c>
      <c r="J6" s="110">
        <f>20-J7-J5-J4</f>
        <v>7.857142857</v>
      </c>
      <c r="K6" s="111">
        <f>40-K7-K5-K4</f>
        <v>15.71428571</v>
      </c>
      <c r="L6" s="109"/>
    </row>
    <row r="7">
      <c r="A7" s="105" t="s">
        <v>284</v>
      </c>
      <c r="B7" s="49" t="s">
        <v>159</v>
      </c>
      <c r="C7" s="4">
        <v>35.7</v>
      </c>
      <c r="D7" s="4">
        <v>140.0</v>
      </c>
      <c r="E7" s="4">
        <v>2.432888E8</v>
      </c>
      <c r="F7" s="4">
        <v>2.432888E8</v>
      </c>
      <c r="G7" s="4" t="s">
        <v>484</v>
      </c>
      <c r="I7" s="106" t="s">
        <v>491</v>
      </c>
      <c r="J7" s="110">
        <f>1000/140</f>
        <v>7.142857143</v>
      </c>
      <c r="K7" s="111">
        <f>2000/140</f>
        <v>14.28571429</v>
      </c>
      <c r="L7" s="109"/>
    </row>
    <row r="8">
      <c r="A8" s="105" t="s">
        <v>304</v>
      </c>
      <c r="B8" s="49" t="s">
        <v>163</v>
      </c>
      <c r="C8" s="4">
        <v>35.7</v>
      </c>
      <c r="D8" s="4">
        <v>140.0</v>
      </c>
      <c r="E8" s="4">
        <v>2.43288808E8</v>
      </c>
      <c r="F8" s="4">
        <v>2.43288808E8</v>
      </c>
      <c r="G8" s="4" t="s">
        <v>492</v>
      </c>
      <c r="I8" s="112" t="s">
        <v>493</v>
      </c>
      <c r="J8" s="113">
        <f t="shared" ref="J8:K8" si="1">SUM(J4:J7)</f>
        <v>20</v>
      </c>
      <c r="K8" s="113">
        <f t="shared" si="1"/>
        <v>40</v>
      </c>
    </row>
    <row r="9">
      <c r="A9" s="105" t="s">
        <v>339</v>
      </c>
      <c r="B9" s="49" t="s">
        <v>167</v>
      </c>
      <c r="C9" s="4">
        <v>35.7</v>
      </c>
      <c r="D9" s="4">
        <v>140.0</v>
      </c>
      <c r="E9" s="4">
        <v>2.43288816E8</v>
      </c>
      <c r="F9" s="4">
        <v>2.43288816E8</v>
      </c>
      <c r="G9" s="4" t="s">
        <v>492</v>
      </c>
      <c r="K9" s="4" t="s">
        <v>494</v>
      </c>
    </row>
    <row r="10">
      <c r="A10" s="105" t="s">
        <v>359</v>
      </c>
      <c r="B10" s="49" t="s">
        <v>171</v>
      </c>
      <c r="C10" s="4">
        <v>35.7</v>
      </c>
      <c r="D10" s="4">
        <v>140.0</v>
      </c>
      <c r="E10" s="4">
        <v>2.43288824E8</v>
      </c>
      <c r="F10" s="4">
        <v>2.43288824E8</v>
      </c>
      <c r="G10" s="4" t="s">
        <v>492</v>
      </c>
    </row>
    <row r="11">
      <c r="A11" s="105" t="s">
        <v>377</v>
      </c>
      <c r="B11" s="49" t="s">
        <v>176</v>
      </c>
      <c r="C11" s="4">
        <v>35.7</v>
      </c>
      <c r="D11" s="4">
        <v>140.0</v>
      </c>
      <c r="E11" s="4">
        <v>2.43288832E8</v>
      </c>
      <c r="F11" s="4">
        <v>2.43288832E8</v>
      </c>
      <c r="G11" s="4" t="s">
        <v>492</v>
      </c>
    </row>
    <row r="12">
      <c r="A12" s="105" t="s">
        <v>388</v>
      </c>
      <c r="B12" s="49" t="s">
        <v>178</v>
      </c>
      <c r="C12" s="4">
        <v>35.7</v>
      </c>
      <c r="D12" s="4">
        <v>140.0</v>
      </c>
      <c r="E12" s="4">
        <v>2.4328884E8</v>
      </c>
      <c r="F12" s="4">
        <v>2.4328884E8</v>
      </c>
      <c r="G12" s="4" t="s">
        <v>495</v>
      </c>
    </row>
    <row r="13">
      <c r="A13" s="105" t="s">
        <v>398</v>
      </c>
      <c r="B13" s="49" t="s">
        <v>172</v>
      </c>
      <c r="C13" s="4">
        <v>35.7</v>
      </c>
      <c r="D13" s="4">
        <v>140.0</v>
      </c>
      <c r="E13" s="4">
        <v>2.43288848E8</v>
      </c>
      <c r="F13" s="4">
        <v>2.43288848E8</v>
      </c>
      <c r="G13" s="4" t="s">
        <v>495</v>
      </c>
    </row>
    <row r="14">
      <c r="A14" s="105" t="s">
        <v>406</v>
      </c>
      <c r="B14" s="49" t="s">
        <v>181</v>
      </c>
      <c r="C14" s="4">
        <v>35.7</v>
      </c>
      <c r="D14" s="4">
        <v>140.0</v>
      </c>
      <c r="E14" s="4">
        <v>2.43285374E8</v>
      </c>
      <c r="F14" s="4">
        <v>2.43285374E8</v>
      </c>
      <c r="G14" s="4" t="s">
        <v>495</v>
      </c>
    </row>
    <row r="15">
      <c r="A15" s="105" t="s">
        <v>417</v>
      </c>
      <c r="B15" s="49" t="s">
        <v>184</v>
      </c>
      <c r="C15" s="4">
        <v>35.7</v>
      </c>
      <c r="D15" s="4">
        <v>140.0</v>
      </c>
      <c r="E15" s="4">
        <v>2.43288864E8</v>
      </c>
      <c r="F15" s="4">
        <v>2.43288864E8</v>
      </c>
      <c r="G15" s="4" t="s">
        <v>495</v>
      </c>
    </row>
    <row r="16">
      <c r="A16" s="105" t="s">
        <v>429</v>
      </c>
      <c r="B16" s="49" t="s">
        <v>177</v>
      </c>
      <c r="C16" s="4">
        <v>35.7</v>
      </c>
      <c r="D16" s="4">
        <v>140.0</v>
      </c>
      <c r="E16" s="4">
        <v>2.43288777E8</v>
      </c>
      <c r="F16" s="4">
        <v>2.43288777E8</v>
      </c>
      <c r="G16" s="4" t="s">
        <v>496</v>
      </c>
    </row>
    <row r="17">
      <c r="A17" s="105" t="s">
        <v>443</v>
      </c>
      <c r="B17" s="49" t="s">
        <v>179</v>
      </c>
      <c r="C17" s="4">
        <v>35.7</v>
      </c>
      <c r="D17" s="4">
        <v>140.0</v>
      </c>
      <c r="E17" s="4">
        <v>2.43288785E8</v>
      </c>
      <c r="F17" s="4">
        <v>2.43288785E8</v>
      </c>
      <c r="G17" s="4" t="s">
        <v>496</v>
      </c>
    </row>
    <row r="18">
      <c r="A18" s="105" t="s">
        <v>454</v>
      </c>
      <c r="B18" s="49" t="s">
        <v>182</v>
      </c>
      <c r="C18" s="4">
        <v>35.7</v>
      </c>
      <c r="D18" s="4">
        <v>140.0</v>
      </c>
      <c r="E18" s="4">
        <v>2.43288793E8</v>
      </c>
      <c r="F18" s="4">
        <v>2.43288793E8</v>
      </c>
      <c r="G18" s="4" t="s">
        <v>496</v>
      </c>
    </row>
    <row r="19">
      <c r="A19" s="114" t="s">
        <v>465</v>
      </c>
      <c r="B19" s="8" t="s">
        <v>185</v>
      </c>
      <c r="C19" s="4">
        <v>35.7</v>
      </c>
      <c r="D19" s="4">
        <v>140.0</v>
      </c>
      <c r="E19" s="4">
        <v>2.43288801E8</v>
      </c>
      <c r="F19" s="4">
        <v>2.43288801E8</v>
      </c>
      <c r="G19" s="4" t="s">
        <v>496</v>
      </c>
    </row>
    <row r="20">
      <c r="A20" s="115"/>
      <c r="B20" s="116"/>
      <c r="C20" s="115"/>
    </row>
    <row r="21">
      <c r="A21" s="115"/>
      <c r="B21" s="116"/>
      <c r="C21" s="115"/>
    </row>
    <row r="22">
      <c r="A22" s="115"/>
      <c r="B22" s="116"/>
      <c r="C22" s="115"/>
    </row>
    <row r="23">
      <c r="A23" s="115"/>
      <c r="B23" s="116"/>
      <c r="C23" s="115"/>
    </row>
    <row r="24">
      <c r="A24" s="115"/>
      <c r="B24" s="116"/>
      <c r="C24" s="115"/>
    </row>
    <row r="25">
      <c r="A25" s="115"/>
      <c r="B25" s="116"/>
      <c r="C25" s="115"/>
    </row>
    <row r="26">
      <c r="A26" s="115"/>
      <c r="B26" s="116"/>
      <c r="C26" s="115"/>
    </row>
    <row r="27">
      <c r="A27" s="4"/>
      <c r="B27" s="4"/>
      <c r="C27" s="58"/>
    </row>
    <row r="28">
      <c r="A28" s="4"/>
      <c r="B28" s="4"/>
      <c r="C28" s="58"/>
      <c r="D28" s="58"/>
      <c r="E28" s="58"/>
    </row>
    <row r="29">
      <c r="A29" s="4"/>
      <c r="B29" s="4"/>
      <c r="C29" s="58"/>
      <c r="D29" s="58"/>
      <c r="E29" s="58"/>
    </row>
    <row r="30">
      <c r="A30" s="4"/>
      <c r="B30" s="4"/>
      <c r="C30" s="4"/>
      <c r="D30" s="4"/>
      <c r="E30" s="4"/>
    </row>
    <row r="31">
      <c r="A31" s="4"/>
      <c r="B31" s="4"/>
      <c r="C31" s="58"/>
      <c r="D31" s="58"/>
      <c r="E31" s="58"/>
    </row>
    <row r="32">
      <c r="A32" s="4"/>
      <c r="B32" s="4"/>
      <c r="C32" s="58"/>
      <c r="D32" s="58"/>
      <c r="E32" s="58"/>
    </row>
    <row r="33">
      <c r="A33" s="4"/>
      <c r="B33" s="4"/>
      <c r="C33" s="4"/>
      <c r="D33" s="4"/>
      <c r="E33" s="4"/>
    </row>
    <row r="34">
      <c r="A34" s="4"/>
      <c r="B34" s="4"/>
      <c r="C34" s="4"/>
      <c r="D34" s="4"/>
      <c r="E34" s="4"/>
    </row>
    <row r="35">
      <c r="A35" s="4"/>
      <c r="B35" s="4"/>
      <c r="C35" s="4"/>
      <c r="D35" s="4"/>
      <c r="E35" s="4"/>
    </row>
    <row r="36">
      <c r="A36" s="4"/>
      <c r="B36" s="4"/>
      <c r="C36" s="4"/>
      <c r="D36" s="4"/>
      <c r="E36" s="4"/>
    </row>
    <row r="37">
      <c r="A37" s="4"/>
      <c r="B37" s="4"/>
      <c r="C37" s="4"/>
      <c r="D37" s="4"/>
      <c r="E37" s="58"/>
    </row>
    <row r="38">
      <c r="A38" s="4"/>
      <c r="B38" s="4"/>
      <c r="C38" s="4"/>
      <c r="D38" s="4"/>
      <c r="E38" s="4"/>
    </row>
    <row r="39">
      <c r="A39" s="4"/>
      <c r="B39" s="4"/>
      <c r="C39" s="58"/>
      <c r="D39" s="58"/>
      <c r="E39" s="58"/>
    </row>
    <row r="40">
      <c r="A40" s="4"/>
      <c r="B40" s="4"/>
      <c r="C40" s="58"/>
      <c r="D40" s="58"/>
      <c r="E40" s="58"/>
    </row>
    <row r="41">
      <c r="A41" s="4"/>
      <c r="B41" s="4"/>
      <c r="C41" s="4"/>
      <c r="D41" s="58"/>
      <c r="E41" s="58"/>
    </row>
    <row r="42">
      <c r="A42" s="4"/>
      <c r="B42" s="4"/>
      <c r="C42" s="58"/>
      <c r="D42" s="58"/>
      <c r="E42" s="58"/>
    </row>
    <row r="43">
      <c r="A43" s="4"/>
      <c r="B43" s="4"/>
      <c r="C43" s="4"/>
      <c r="D43" s="58"/>
      <c r="E43" s="58"/>
    </row>
    <row r="44">
      <c r="A44" s="4"/>
      <c r="B44" s="4"/>
      <c r="C44" s="4"/>
      <c r="D44" s="4"/>
      <c r="E44" s="4"/>
    </row>
    <row r="45">
      <c r="A45" s="4"/>
      <c r="B45" s="4"/>
      <c r="C45" s="58"/>
      <c r="D45" s="58"/>
      <c r="E45" s="58"/>
    </row>
    <row r="46">
      <c r="A46" s="4"/>
      <c r="B46" s="4"/>
      <c r="C46" s="4"/>
      <c r="D46" s="4"/>
      <c r="E46" s="4"/>
    </row>
    <row r="47">
      <c r="A47" s="4"/>
      <c r="B47" s="4"/>
      <c r="C47" s="58"/>
      <c r="D47" s="58"/>
      <c r="E47" s="58"/>
    </row>
    <row r="48">
      <c r="A48" s="4"/>
      <c r="B48" s="4"/>
      <c r="C48" s="58"/>
      <c r="D48" s="58"/>
      <c r="E48" s="58"/>
    </row>
    <row r="49">
      <c r="A49" s="4"/>
      <c r="B49" s="4"/>
      <c r="C49" s="4"/>
      <c r="D49" s="58"/>
      <c r="E49" s="5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3" max="3" width="13.14"/>
    <col customWidth="1" min="4" max="4" width="13.29"/>
    <col customWidth="1" min="5" max="5" width="12.57"/>
    <col customWidth="1" min="6" max="7" width="11.0"/>
    <col customWidth="1" min="8" max="8" width="11.14"/>
    <col customWidth="1" min="9" max="9" width="18.43"/>
    <col customWidth="1" min="10" max="10" width="12.57"/>
    <col customWidth="1" min="11" max="11" width="17.43"/>
    <col customWidth="1" min="12" max="12" width="14.29"/>
  </cols>
  <sheetData>
    <row r="1">
      <c r="C1" s="8" t="s">
        <v>497</v>
      </c>
      <c r="D1" s="8" t="s">
        <v>498</v>
      </c>
      <c r="E1" s="8" t="s">
        <v>499</v>
      </c>
      <c r="F1" s="8" t="s">
        <v>500</v>
      </c>
      <c r="G1" s="8" t="s">
        <v>501</v>
      </c>
      <c r="H1" s="8" t="s">
        <v>502</v>
      </c>
      <c r="I1" s="4" t="s">
        <v>169</v>
      </c>
      <c r="K1" s="4"/>
    </row>
    <row r="2">
      <c r="B2" s="16"/>
      <c r="C2" s="117">
        <v>1.0</v>
      </c>
      <c r="D2" s="117">
        <v>2.0</v>
      </c>
      <c r="E2" s="117">
        <v>3.0</v>
      </c>
      <c r="F2" s="117">
        <v>4.0</v>
      </c>
      <c r="G2" s="117">
        <v>5.0</v>
      </c>
      <c r="H2" s="117">
        <v>6.0</v>
      </c>
      <c r="I2" s="117">
        <v>7.0</v>
      </c>
      <c r="J2" s="117">
        <v>8.0</v>
      </c>
      <c r="K2" s="117">
        <v>9.0</v>
      </c>
      <c r="L2" s="117">
        <v>10.0</v>
      </c>
    </row>
    <row r="3">
      <c r="A3" s="13" t="s">
        <v>503</v>
      </c>
      <c r="B3" s="21" t="s">
        <v>49</v>
      </c>
      <c r="C3" s="41"/>
      <c r="D3" s="41"/>
      <c r="E3" s="41"/>
      <c r="F3" s="41"/>
      <c r="G3" s="41"/>
      <c r="H3" s="41"/>
      <c r="I3" s="41"/>
      <c r="J3" s="41"/>
      <c r="K3" s="41"/>
      <c r="L3" s="41"/>
    </row>
    <row r="4">
      <c r="A4" s="13" t="s">
        <v>503</v>
      </c>
      <c r="B4" s="21" t="s">
        <v>54</v>
      </c>
      <c r="C4" s="41"/>
      <c r="D4" s="41"/>
      <c r="E4" s="41"/>
      <c r="F4" s="41"/>
      <c r="G4" s="41"/>
      <c r="H4" s="41"/>
      <c r="I4" s="41"/>
      <c r="J4" s="41"/>
      <c r="K4" s="41"/>
      <c r="L4" s="41"/>
    </row>
    <row r="5">
      <c r="A5" s="118" t="s">
        <v>504</v>
      </c>
      <c r="B5" s="21" t="s">
        <v>55</v>
      </c>
      <c r="C5" s="41"/>
      <c r="D5" s="41"/>
      <c r="E5" s="41"/>
      <c r="F5" s="41"/>
      <c r="G5" s="41"/>
      <c r="H5" s="41"/>
      <c r="I5" s="41"/>
      <c r="J5" s="41"/>
      <c r="K5" s="41"/>
      <c r="L5" s="41"/>
    </row>
    <row r="6">
      <c r="A6" s="118" t="s">
        <v>504</v>
      </c>
      <c r="B6" s="21" t="s">
        <v>61</v>
      </c>
      <c r="C6" s="41"/>
      <c r="D6" s="41"/>
      <c r="E6" s="41"/>
      <c r="F6" s="41"/>
      <c r="G6" s="41"/>
      <c r="H6" s="41"/>
      <c r="I6" s="41"/>
      <c r="J6" s="41"/>
      <c r="K6" s="41"/>
      <c r="L6" s="41"/>
    </row>
    <row r="7">
      <c r="B7" s="21" t="s">
        <v>62</v>
      </c>
      <c r="C7" s="41"/>
      <c r="D7" s="41"/>
      <c r="E7" s="41"/>
      <c r="F7" s="41"/>
      <c r="G7" s="41"/>
      <c r="H7" s="41"/>
      <c r="I7" s="41"/>
      <c r="J7" s="41"/>
      <c r="K7" s="41"/>
      <c r="L7" s="41"/>
    </row>
    <row r="8">
      <c r="B8" s="21" t="s">
        <v>66</v>
      </c>
      <c r="C8" s="41"/>
      <c r="D8" s="41"/>
      <c r="E8" s="41"/>
      <c r="F8" s="41"/>
      <c r="G8" s="41"/>
      <c r="H8" s="41"/>
      <c r="I8" s="41"/>
      <c r="J8" s="41"/>
      <c r="K8" s="41"/>
      <c r="L8" s="41"/>
    </row>
    <row r="9">
      <c r="B9" s="21" t="s">
        <v>69</v>
      </c>
      <c r="C9" s="41"/>
      <c r="D9" s="41"/>
      <c r="E9" s="41"/>
      <c r="F9" s="41"/>
      <c r="G9" s="41"/>
      <c r="H9" s="41"/>
      <c r="I9" s="41"/>
      <c r="J9" s="41"/>
      <c r="K9" s="41"/>
      <c r="L9" s="41"/>
    </row>
    <row r="10">
      <c r="B10" s="21" t="s">
        <v>75</v>
      </c>
      <c r="C10" s="41"/>
      <c r="D10" s="41"/>
      <c r="E10" s="41"/>
      <c r="F10" s="41"/>
      <c r="G10" s="41"/>
      <c r="H10" s="41"/>
      <c r="I10" s="41"/>
      <c r="J10" s="41"/>
      <c r="K10" s="41"/>
      <c r="L10" s="41"/>
    </row>
    <row r="11">
      <c r="B11" s="21" t="s">
        <v>78</v>
      </c>
      <c r="C11" s="41"/>
      <c r="D11" s="41"/>
      <c r="E11" s="41"/>
      <c r="F11" s="41"/>
      <c r="G11" s="41"/>
      <c r="H11" s="41"/>
      <c r="I11" s="41"/>
      <c r="J11" s="41"/>
      <c r="K11" s="41"/>
      <c r="L11" s="41"/>
    </row>
    <row r="12">
      <c r="B12" s="21" t="s">
        <v>81</v>
      </c>
      <c r="C12" s="41"/>
      <c r="D12" s="41"/>
      <c r="E12" s="41"/>
      <c r="F12" s="41"/>
      <c r="G12" s="41"/>
      <c r="H12" s="41"/>
      <c r="I12" s="41"/>
      <c r="J12" s="41"/>
      <c r="K12" s="41"/>
      <c r="L12" s="41"/>
    </row>
    <row r="13">
      <c r="B13" s="21" t="s">
        <v>90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</row>
    <row r="14">
      <c r="B14" s="21" t="s">
        <v>95</v>
      </c>
      <c r="C14" s="41"/>
      <c r="D14" s="41"/>
      <c r="E14" s="41"/>
      <c r="F14" s="41"/>
      <c r="G14" s="41"/>
      <c r="H14" s="41"/>
      <c r="I14" s="41"/>
      <c r="J14" s="41"/>
      <c r="K14" s="41"/>
      <c r="L14" s="41"/>
    </row>
    <row r="15">
      <c r="B15" s="21" t="s">
        <v>96</v>
      </c>
      <c r="C15" s="41"/>
      <c r="D15" s="41"/>
      <c r="E15" s="41"/>
      <c r="F15" s="41"/>
      <c r="G15" s="41"/>
      <c r="H15" s="41"/>
      <c r="I15" s="41"/>
      <c r="J15" s="41"/>
      <c r="K15" s="41"/>
      <c r="L15" s="41"/>
    </row>
    <row r="16">
      <c r="B16" s="21" t="s">
        <v>101</v>
      </c>
      <c r="C16" s="41"/>
      <c r="D16" s="41"/>
      <c r="E16" s="41"/>
      <c r="F16" s="41"/>
      <c r="G16" s="41"/>
      <c r="H16" s="41"/>
      <c r="I16" s="41"/>
      <c r="J16" s="41"/>
      <c r="K16" s="41"/>
      <c r="L16" s="41"/>
    </row>
    <row r="17">
      <c r="B17" s="21" t="s">
        <v>103</v>
      </c>
      <c r="C17" s="41"/>
      <c r="D17" s="41"/>
      <c r="E17" s="41"/>
      <c r="F17" s="41"/>
      <c r="G17" s="41"/>
      <c r="H17" s="41"/>
      <c r="I17" s="41"/>
      <c r="J17" s="41"/>
      <c r="K17" s="41"/>
      <c r="L17" s="41"/>
    </row>
    <row r="18">
      <c r="B18" s="21" t="s">
        <v>107</v>
      </c>
      <c r="C18" s="41"/>
      <c r="D18" s="41"/>
      <c r="E18" s="41"/>
      <c r="F18" s="41"/>
      <c r="G18" s="41"/>
      <c r="H18" s="41"/>
      <c r="I18" s="41"/>
      <c r="J18" s="41"/>
      <c r="K18" s="41"/>
      <c r="L18" s="41"/>
    </row>
    <row r="21">
      <c r="C21" s="51" t="s">
        <v>505</v>
      </c>
      <c r="D21" s="52"/>
      <c r="E21" s="52"/>
      <c r="F21" s="53"/>
      <c r="G21" s="54"/>
      <c r="I21" s="49"/>
      <c r="J21" s="119" t="s">
        <v>507</v>
      </c>
      <c r="K21" s="119" t="s">
        <v>511</v>
      </c>
      <c r="L21" s="119" t="s">
        <v>512</v>
      </c>
    </row>
    <row r="22">
      <c r="C22" s="120" t="s">
        <v>140</v>
      </c>
      <c r="D22" s="44" t="s">
        <v>141</v>
      </c>
      <c r="E22" s="45" t="s">
        <v>142</v>
      </c>
      <c r="F22" s="46"/>
      <c r="G22" s="15"/>
      <c r="I22" s="121" t="s">
        <v>513</v>
      </c>
      <c r="J22" s="122" t="s">
        <v>514</v>
      </c>
      <c r="K22" s="122" t="s">
        <v>515</v>
      </c>
      <c r="L22" s="8" t="s">
        <v>497</v>
      </c>
    </row>
    <row r="23">
      <c r="C23" s="120" t="s">
        <v>143</v>
      </c>
      <c r="D23" s="57">
        <v>5.0</v>
      </c>
      <c r="E23" s="60">
        <f>D23*1.25*26</f>
        <v>162.5</v>
      </c>
      <c r="F23" s="49"/>
      <c r="G23" s="15"/>
      <c r="I23" s="8"/>
      <c r="J23" s="122" t="s">
        <v>514</v>
      </c>
      <c r="K23" s="122" t="s">
        <v>517</v>
      </c>
      <c r="L23" s="8" t="s">
        <v>498</v>
      </c>
    </row>
    <row r="24">
      <c r="C24" s="120" t="s">
        <v>147</v>
      </c>
      <c r="D24" s="57">
        <v>1.0</v>
      </c>
      <c r="E24" s="60">
        <f>D24*1.2*26</f>
        <v>31.2</v>
      </c>
      <c r="F24" s="63" t="s">
        <v>149</v>
      </c>
      <c r="G24" s="15"/>
      <c r="I24" s="8"/>
      <c r="J24" s="122" t="s">
        <v>522</v>
      </c>
      <c r="K24" s="122" t="s">
        <v>515</v>
      </c>
      <c r="L24" s="8" t="s">
        <v>499</v>
      </c>
    </row>
    <row r="25">
      <c r="C25" s="123" t="s">
        <v>156</v>
      </c>
      <c r="D25" s="70">
        <v>6.0</v>
      </c>
      <c r="E25" s="71">
        <f>SUM(E23:E24)</f>
        <v>193.7</v>
      </c>
      <c r="F25" s="53"/>
      <c r="G25" s="11"/>
      <c r="I25" s="8"/>
      <c r="J25" s="122" t="s">
        <v>522</v>
      </c>
      <c r="K25" s="122" t="s">
        <v>517</v>
      </c>
      <c r="L25" s="8" t="s">
        <v>500</v>
      </c>
    </row>
    <row r="26">
      <c r="C26" s="124" t="s">
        <v>161</v>
      </c>
      <c r="D26" s="46"/>
      <c r="E26" s="15"/>
      <c r="F26" s="8"/>
      <c r="G26" s="8"/>
      <c r="I26" s="8"/>
      <c r="J26" s="8"/>
      <c r="K26" s="8"/>
      <c r="L26" s="8"/>
    </row>
    <row r="27">
      <c r="C27" s="120" t="s">
        <v>164</v>
      </c>
      <c r="D27" s="60">
        <v>4.0</v>
      </c>
      <c r="E27" s="15"/>
      <c r="F27" s="8"/>
      <c r="G27" s="8"/>
      <c r="I27" s="119" t="s">
        <v>524</v>
      </c>
      <c r="J27" s="125" t="s">
        <v>525</v>
      </c>
      <c r="K27" s="122" t="s">
        <v>515</v>
      </c>
      <c r="L27" s="8" t="s">
        <v>501</v>
      </c>
    </row>
    <row r="28">
      <c r="C28" s="123" t="s">
        <v>168</v>
      </c>
      <c r="D28" s="70">
        <v>10.0</v>
      </c>
      <c r="E28" s="11"/>
      <c r="F28" s="8"/>
      <c r="G28" s="8"/>
      <c r="I28" s="8"/>
      <c r="J28" s="125" t="s">
        <v>525</v>
      </c>
      <c r="K28" s="122" t="s">
        <v>517</v>
      </c>
      <c r="L28" s="8" t="s">
        <v>502</v>
      </c>
    </row>
    <row r="29">
      <c r="I29" s="8"/>
      <c r="J29" s="8"/>
      <c r="K29" s="8"/>
      <c r="L29" s="8"/>
    </row>
    <row r="30">
      <c r="I30" s="119" t="s">
        <v>526</v>
      </c>
      <c r="J30" s="122" t="s">
        <v>527</v>
      </c>
      <c r="K30" s="122" t="s">
        <v>528</v>
      </c>
      <c r="L30" s="8" t="s">
        <v>529</v>
      </c>
    </row>
    <row r="31">
      <c r="C31" s="4" t="s">
        <v>530</v>
      </c>
    </row>
    <row r="32">
      <c r="C32" s="4" t="s">
        <v>531</v>
      </c>
      <c r="I32" s="4" t="s">
        <v>532</v>
      </c>
      <c r="J32" s="4" t="s">
        <v>533</v>
      </c>
    </row>
    <row r="33">
      <c r="D33" s="4" t="s">
        <v>534</v>
      </c>
      <c r="E33" s="4" t="s">
        <v>535</v>
      </c>
      <c r="I33" s="4" t="s">
        <v>536</v>
      </c>
    </row>
    <row r="34">
      <c r="C34" s="4" t="s">
        <v>143</v>
      </c>
      <c r="D34" s="4">
        <v>5.0</v>
      </c>
      <c r="E34">
        <f t="shared" ref="E34:E35" si="1">D34*25</f>
        <v>125</v>
      </c>
      <c r="I34" s="4" t="s">
        <v>537</v>
      </c>
    </row>
    <row r="35">
      <c r="C35" s="4" t="s">
        <v>538</v>
      </c>
      <c r="D35" s="4">
        <v>4.0</v>
      </c>
      <c r="E35">
        <f t="shared" si="1"/>
        <v>100</v>
      </c>
    </row>
    <row r="37">
      <c r="C37" s="4" t="s">
        <v>539</v>
      </c>
    </row>
  </sheetData>
  <mergeCells count="1">
    <mergeCell ref="C21:E21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6" max="6" width="19.86"/>
  </cols>
  <sheetData>
    <row r="1">
      <c r="A1" s="3" t="s">
        <v>506</v>
      </c>
      <c r="E1" s="104" t="s">
        <v>481</v>
      </c>
      <c r="F1" s="104" t="s">
        <v>482</v>
      </c>
      <c r="G1" s="104"/>
    </row>
    <row r="2">
      <c r="A2" s="4" t="s">
        <v>508</v>
      </c>
      <c r="E2" s="106" t="s">
        <v>485</v>
      </c>
      <c r="F2" s="107">
        <v>4.0</v>
      </c>
      <c r="G2" s="108"/>
    </row>
    <row r="3">
      <c r="A3" s="4" t="s">
        <v>509</v>
      </c>
      <c r="E3" s="106" t="s">
        <v>489</v>
      </c>
      <c r="F3" s="107">
        <v>1.0</v>
      </c>
      <c r="G3" s="108"/>
    </row>
    <row r="4">
      <c r="A4" s="4" t="s">
        <v>510</v>
      </c>
      <c r="E4" s="106" t="s">
        <v>490</v>
      </c>
      <c r="F4" s="110">
        <f>20-F5-F3-F2</f>
        <v>7.857142857</v>
      </c>
      <c r="G4" s="111"/>
    </row>
    <row r="5">
      <c r="A5" s="4" t="s">
        <v>516</v>
      </c>
      <c r="E5" s="106" t="s">
        <v>491</v>
      </c>
      <c r="F5" s="110">
        <f>1000/140</f>
        <v>7.142857143</v>
      </c>
      <c r="G5" s="111"/>
    </row>
    <row r="6">
      <c r="E6" s="112" t="s">
        <v>493</v>
      </c>
      <c r="F6" s="113">
        <f>SUM(F2:F5)</f>
        <v>20</v>
      </c>
      <c r="G6" s="113"/>
    </row>
    <row r="7">
      <c r="F7" s="4" t="s">
        <v>518</v>
      </c>
      <c r="G7" s="4"/>
    </row>
    <row r="8">
      <c r="A8" s="3" t="s">
        <v>519</v>
      </c>
    </row>
    <row r="9">
      <c r="A9" s="4" t="s">
        <v>520</v>
      </c>
      <c r="B9" s="4" t="s">
        <v>521</v>
      </c>
    </row>
    <row r="10">
      <c r="A10" s="4" t="s">
        <v>523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