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RPL22L1 shRNA qPCR1/"/>
    </mc:Choice>
  </mc:AlternateContent>
  <bookViews>
    <workbookView xWindow="580" yWindow="780" windowWidth="28160" windowHeight="16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P8" i="1"/>
  <c r="M8" i="1"/>
  <c r="M20" i="1"/>
  <c r="M22" i="1"/>
  <c r="M24" i="1"/>
  <c r="M25" i="1"/>
  <c r="N20" i="1"/>
  <c r="O20" i="1"/>
  <c r="P20" i="1"/>
  <c r="I8" i="1"/>
  <c r="F8" i="1"/>
  <c r="F22" i="1"/>
  <c r="F20" i="1"/>
  <c r="F24" i="1"/>
  <c r="F25" i="1"/>
  <c r="G20" i="1"/>
  <c r="H20" i="1"/>
  <c r="I20" i="1"/>
  <c r="J11" i="1"/>
  <c r="G28" i="1"/>
  <c r="G11" i="1"/>
  <c r="H28" i="1"/>
  <c r="I28" i="1"/>
  <c r="Q17" i="1"/>
  <c r="P17" i="1"/>
  <c r="Q14" i="1"/>
  <c r="P14" i="1"/>
  <c r="Q11" i="1"/>
  <c r="P11" i="1"/>
  <c r="Q8" i="1"/>
  <c r="N17" i="1"/>
  <c r="M17" i="1"/>
  <c r="N14" i="1"/>
  <c r="M14" i="1"/>
  <c r="N11" i="1"/>
  <c r="M11" i="1"/>
  <c r="N8" i="1"/>
  <c r="J17" i="1"/>
  <c r="I17" i="1"/>
  <c r="J14" i="1"/>
  <c r="I14" i="1"/>
  <c r="I11" i="1"/>
  <c r="J8" i="1"/>
  <c r="G17" i="1"/>
  <c r="F17" i="1"/>
  <c r="F14" i="1"/>
  <c r="F11" i="1"/>
  <c r="G8" i="1"/>
  <c r="F5" i="1"/>
  <c r="M44" i="1"/>
  <c r="M46" i="1"/>
  <c r="M48" i="1"/>
  <c r="M49" i="1"/>
  <c r="M36" i="1"/>
  <c r="M38" i="1"/>
  <c r="M40" i="1"/>
  <c r="M41" i="1"/>
  <c r="M28" i="1"/>
  <c r="M30" i="1"/>
  <c r="M32" i="1"/>
  <c r="M33" i="1"/>
  <c r="F46" i="1"/>
  <c r="F44" i="1"/>
  <c r="F48" i="1"/>
  <c r="F49" i="1"/>
  <c r="F38" i="1"/>
  <c r="F36" i="1"/>
  <c r="F40" i="1"/>
  <c r="F41" i="1"/>
  <c r="F30" i="1"/>
  <c r="F28" i="1"/>
  <c r="F32" i="1"/>
  <c r="F33" i="1"/>
  <c r="P5" i="1"/>
  <c r="M5" i="1"/>
  <c r="I5" i="1"/>
</calcChain>
</file>

<file path=xl/sharedStrings.xml><?xml version="1.0" encoding="utf-8"?>
<sst xmlns="http://schemas.openxmlformats.org/spreadsheetml/2006/main" count="220" uniqueCount="45">
  <si>
    <t>Sample Name</t>
  </si>
  <si>
    <t>SNGM_shLuc</t>
  </si>
  <si>
    <t>SNGM_shRNA704</t>
  </si>
  <si>
    <t>SNGM_shRNA705</t>
  </si>
  <si>
    <t>SNGM_shRNA706</t>
  </si>
  <si>
    <t>HCC641_shLuc</t>
  </si>
  <si>
    <t>HCC461_shRNA705</t>
  </si>
  <si>
    <t>HCC461_shRNA706</t>
  </si>
  <si>
    <t>NTC</t>
  </si>
  <si>
    <t>HCC461_shRNA704</t>
  </si>
  <si>
    <t>CT</t>
  </si>
  <si>
    <t>Target Name</t>
  </si>
  <si>
    <t>RPL22L1</t>
  </si>
  <si>
    <t>GAPDH</t>
  </si>
  <si>
    <t>Ave GAPDH shLuc</t>
  </si>
  <si>
    <t>Average RPL22L1</t>
  </si>
  <si>
    <t>Average GAPDH</t>
  </si>
  <si>
    <t>Ave RPL22L1 shLuc</t>
  </si>
  <si>
    <t>SNGM</t>
  </si>
  <si>
    <t>HCC461</t>
  </si>
  <si>
    <t>Ave GAPDH sh704</t>
  </si>
  <si>
    <t>Ave GAPDH sh705</t>
  </si>
  <si>
    <t>Ave GAPDH sh706</t>
  </si>
  <si>
    <t>Ave RPL22L1 sh704</t>
  </si>
  <si>
    <t>Ave RPL22L1 sh705</t>
  </si>
  <si>
    <t>Ave RPL22L1 sh706</t>
  </si>
  <si>
    <t>HC</t>
  </si>
  <si>
    <t>HE</t>
  </si>
  <si>
    <t>TC</t>
  </si>
  <si>
    <t>TE</t>
  </si>
  <si>
    <t>∆CTE</t>
  </si>
  <si>
    <t>∆CTC</t>
  </si>
  <si>
    <t>∆∆CT</t>
  </si>
  <si>
    <t>2^ (-∆∆CT)</t>
  </si>
  <si>
    <t>(TE-HE)</t>
  </si>
  <si>
    <t>(TC-HC)</t>
  </si>
  <si>
    <t>(∆CTE - ∆CTC)</t>
  </si>
  <si>
    <t>sh704</t>
  </si>
  <si>
    <t>sh705</t>
  </si>
  <si>
    <t>sh706</t>
  </si>
  <si>
    <t>SD</t>
  </si>
  <si>
    <t>SD(TE) ^ 2</t>
  </si>
  <si>
    <t xml:space="preserve">SD(HE) ^2 </t>
  </si>
  <si>
    <t>SQRT(SD(TE)^2 + SD(HE)^2)</t>
  </si>
  <si>
    <t>shLuc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</si>
</sst>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0.000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4" borderId="1" xfId="0" applyFont="1" applyFill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D12" sqref="D12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6.6640625" bestFit="1" customWidth="1"/>
    <col min="6" max="6" width="16.1640625" bestFit="1" customWidth="1"/>
    <col min="7" max="7" width="11.1640625" customWidth="1"/>
    <col min="8" max="8" width="9.5" bestFit="1" customWidth="1"/>
    <col min="9" max="9" width="20.83203125" customWidth="1"/>
    <col min="13" max="13" width="16.1640625" bestFit="1" customWidth="1"/>
    <col min="16" max="16" width="17" bestFit="1" customWidth="1"/>
  </cols>
  <sheetData>
    <row r="1" spans="1:17" s="2" customFormat="1" x14ac:dyDescent="0.2">
      <c r="A1" s="2" t="s">
        <v>0</v>
      </c>
      <c r="B1" s="2" t="s">
        <v>11</v>
      </c>
      <c r="C1" s="2" t="s">
        <v>10</v>
      </c>
    </row>
    <row r="2" spans="1:17" x14ac:dyDescent="0.2">
      <c r="A2" s="6" t="s">
        <v>1</v>
      </c>
      <c r="B2" s="4" t="s">
        <v>12</v>
      </c>
      <c r="C2" s="1">
        <v>21.684999465942383</v>
      </c>
      <c r="F2" s="20" t="s">
        <v>18</v>
      </c>
      <c r="G2" s="21"/>
      <c r="H2" s="21"/>
      <c r="I2" s="21"/>
      <c r="J2" s="21"/>
      <c r="K2" s="2"/>
      <c r="M2" s="18" t="s">
        <v>19</v>
      </c>
      <c r="N2" s="18"/>
      <c r="O2" s="18"/>
      <c r="P2" s="18"/>
      <c r="Q2" s="18"/>
    </row>
    <row r="3" spans="1:17" x14ac:dyDescent="0.2">
      <c r="A3" s="6" t="s">
        <v>2</v>
      </c>
      <c r="B3" s="4" t="s">
        <v>12</v>
      </c>
      <c r="C3" s="1">
        <v>25.329000473022461</v>
      </c>
      <c r="F3" s="7"/>
      <c r="G3" s="7"/>
      <c r="I3" s="7"/>
      <c r="J3" s="7"/>
      <c r="M3" s="8"/>
      <c r="N3" s="8"/>
      <c r="P3" s="8"/>
      <c r="Q3" s="8"/>
    </row>
    <row r="4" spans="1:17" x14ac:dyDescent="0.2">
      <c r="A4" s="6" t="s">
        <v>3</v>
      </c>
      <c r="B4" s="4" t="s">
        <v>12</v>
      </c>
      <c r="C4" s="1">
        <v>30.450000762939453</v>
      </c>
      <c r="F4" s="9" t="s">
        <v>16</v>
      </c>
      <c r="G4" s="9" t="s">
        <v>40</v>
      </c>
      <c r="I4" s="9" t="s">
        <v>15</v>
      </c>
      <c r="J4" s="9" t="s">
        <v>40</v>
      </c>
      <c r="M4" s="10" t="s">
        <v>16</v>
      </c>
      <c r="N4" s="10"/>
      <c r="P4" s="10" t="s">
        <v>15</v>
      </c>
      <c r="Q4" s="8"/>
    </row>
    <row r="5" spans="1:17" x14ac:dyDescent="0.2">
      <c r="A5" s="6" t="s">
        <v>4</v>
      </c>
      <c r="B5" s="4" t="s">
        <v>12</v>
      </c>
      <c r="C5" s="1">
        <v>23.496000289916992</v>
      </c>
      <c r="F5" s="11">
        <f>AVERAGE(C24:C27,C32:C34,C39:C42)</f>
        <v>13.714999892494895</v>
      </c>
      <c r="G5" s="7"/>
      <c r="I5" s="11">
        <f>AVERAGE(C2:C5,C10:C13,C18:C20)</f>
        <v>25.387363954023883</v>
      </c>
      <c r="J5" s="7"/>
      <c r="M5" s="12">
        <f>AVERAGE(C28:C30,C35:C38,C43:C46)</f>
        <v>11.795909101312811</v>
      </c>
      <c r="N5" s="8"/>
      <c r="P5" s="12">
        <f>AVERAGE(C6:C8,C14:C17,C21:C23)</f>
        <v>25.05759963989258</v>
      </c>
      <c r="Q5" s="8"/>
    </row>
    <row r="6" spans="1:17" x14ac:dyDescent="0.2">
      <c r="A6" s="5" t="s">
        <v>5</v>
      </c>
      <c r="B6" s="4" t="s">
        <v>12</v>
      </c>
      <c r="C6" s="1">
        <v>24.063999176025391</v>
      </c>
      <c r="F6" s="7"/>
      <c r="G6" s="7"/>
      <c r="I6" s="7"/>
      <c r="J6" s="7"/>
      <c r="M6" s="8"/>
      <c r="N6" s="8"/>
      <c r="P6" s="8"/>
      <c r="Q6" s="8"/>
    </row>
    <row r="7" spans="1:17" x14ac:dyDescent="0.2">
      <c r="A7" s="5" t="s">
        <v>6</v>
      </c>
      <c r="B7" s="4" t="s">
        <v>12</v>
      </c>
      <c r="C7" s="1">
        <v>27.510000228881836</v>
      </c>
      <c r="E7" s="13" t="s">
        <v>26</v>
      </c>
      <c r="F7" s="9" t="s">
        <v>14</v>
      </c>
      <c r="G7" s="9" t="s">
        <v>40</v>
      </c>
      <c r="H7" s="13" t="s">
        <v>28</v>
      </c>
      <c r="I7" s="9" t="s">
        <v>17</v>
      </c>
      <c r="J7" s="9" t="s">
        <v>40</v>
      </c>
      <c r="L7" s="13" t="s">
        <v>26</v>
      </c>
      <c r="M7" s="10" t="s">
        <v>14</v>
      </c>
      <c r="N7" s="10" t="s">
        <v>40</v>
      </c>
      <c r="O7" s="13" t="s">
        <v>28</v>
      </c>
      <c r="P7" s="10" t="s">
        <v>17</v>
      </c>
      <c r="Q7" s="10" t="s">
        <v>40</v>
      </c>
    </row>
    <row r="8" spans="1:17" x14ac:dyDescent="0.2">
      <c r="A8" s="5" t="s">
        <v>7</v>
      </c>
      <c r="B8" s="4" t="s">
        <v>12</v>
      </c>
      <c r="C8" s="1">
        <v>24.441999435424805</v>
      </c>
      <c r="E8" s="13"/>
      <c r="F8" s="11">
        <f>AVERAGE(C24,C39)</f>
        <v>13.911999702453613</v>
      </c>
      <c r="G8" s="11">
        <f>STDEV(C24,C39)</f>
        <v>0.22061750994288076</v>
      </c>
      <c r="H8" s="13"/>
      <c r="I8" s="11">
        <f>AVERAGE(C2,C10)</f>
        <v>21.798999786376953</v>
      </c>
      <c r="J8" s="7">
        <f>STDEV(C2,C10)</f>
        <v>0.16122079927344801</v>
      </c>
      <c r="L8" s="13"/>
      <c r="M8" s="12">
        <f>AVERAGE(C28,C35,C43)</f>
        <v>11.955666542053223</v>
      </c>
      <c r="N8" s="8">
        <f>STDEV(C28,C35,C43)</f>
        <v>0.22041871472323238</v>
      </c>
      <c r="O8" s="13"/>
      <c r="P8" s="12">
        <f>AVERAGE(C6,C14,C21)</f>
        <v>23.894666035970051</v>
      </c>
      <c r="Q8" s="8">
        <f>STDEV(C6,C14,C21)</f>
        <v>0.15697533849958814</v>
      </c>
    </row>
    <row r="9" spans="1:17" x14ac:dyDescent="0.2">
      <c r="A9" t="s">
        <v>8</v>
      </c>
      <c r="B9" s="4" t="s">
        <v>12</v>
      </c>
      <c r="C9" s="1">
        <v>6.0469999313354492</v>
      </c>
      <c r="E9" s="13"/>
      <c r="F9" s="7"/>
      <c r="G9" s="7"/>
      <c r="H9" s="13"/>
      <c r="I9" s="7"/>
      <c r="J9" s="7"/>
      <c r="L9" s="13"/>
      <c r="M9" s="8"/>
      <c r="N9" s="8"/>
      <c r="O9" s="13"/>
      <c r="P9" s="8"/>
      <c r="Q9" s="8"/>
    </row>
    <row r="10" spans="1:17" x14ac:dyDescent="0.2">
      <c r="A10" s="6" t="s">
        <v>1</v>
      </c>
      <c r="B10" s="4" t="s">
        <v>12</v>
      </c>
      <c r="C10" s="1">
        <v>21.913000106811523</v>
      </c>
      <c r="E10" s="13" t="s">
        <v>27</v>
      </c>
      <c r="F10" s="9" t="s">
        <v>20</v>
      </c>
      <c r="G10" s="9" t="s">
        <v>40</v>
      </c>
      <c r="H10" s="13" t="s">
        <v>29</v>
      </c>
      <c r="I10" s="9" t="s">
        <v>23</v>
      </c>
      <c r="J10" s="9" t="s">
        <v>40</v>
      </c>
      <c r="L10" s="13" t="s">
        <v>27</v>
      </c>
      <c r="M10" s="10" t="s">
        <v>20</v>
      </c>
      <c r="N10" s="10" t="s">
        <v>40</v>
      </c>
      <c r="O10" s="13" t="s">
        <v>29</v>
      </c>
      <c r="P10" s="10" t="s">
        <v>23</v>
      </c>
      <c r="Q10" s="10" t="s">
        <v>40</v>
      </c>
    </row>
    <row r="11" spans="1:17" x14ac:dyDescent="0.2">
      <c r="A11" s="6" t="s">
        <v>2</v>
      </c>
      <c r="B11" s="4" t="s">
        <v>12</v>
      </c>
      <c r="C11" s="1">
        <v>24.933000564575195</v>
      </c>
      <c r="E11" s="13"/>
      <c r="F11" s="11">
        <f>AVERAGE(C25,C32,C40)</f>
        <v>13.059999783833822</v>
      </c>
      <c r="G11" s="7">
        <f>STDEV(C25,C32,C40)</f>
        <v>0.14525504004056933</v>
      </c>
      <c r="H11" s="13"/>
      <c r="I11" s="11">
        <f>AVERAGE(C3,C11,C18)</f>
        <v>25.02833366394043</v>
      </c>
      <c r="J11" s="7">
        <f>STDEV(C3,C11,C18)</f>
        <v>0.26613047764603559</v>
      </c>
      <c r="L11" s="13"/>
      <c r="M11" s="12">
        <f>AVERAGE(C36,C44)</f>
        <v>11.687000274658203</v>
      </c>
      <c r="N11" s="8">
        <f>STDEV(C36,C44)</f>
        <v>0.36062462024903752</v>
      </c>
      <c r="O11" s="13"/>
      <c r="P11" s="12">
        <f>AVERAGE(C15,C22)</f>
        <v>25.64900016784668</v>
      </c>
      <c r="Q11" s="8">
        <f>STDEV(C15,C22)</f>
        <v>0.15273478420687059</v>
      </c>
    </row>
    <row r="12" spans="1:17" x14ac:dyDescent="0.2">
      <c r="A12" s="6" t="s">
        <v>3</v>
      </c>
      <c r="B12" s="4" t="s">
        <v>12</v>
      </c>
      <c r="C12" s="1">
        <v>30.37700080871582</v>
      </c>
      <c r="E12" s="13"/>
      <c r="F12" s="7"/>
      <c r="G12" s="7"/>
      <c r="H12" s="13"/>
      <c r="I12" s="7"/>
      <c r="J12" s="7"/>
      <c r="L12" s="13"/>
      <c r="M12" s="8"/>
      <c r="N12" s="8"/>
      <c r="O12" s="13"/>
      <c r="P12" s="8"/>
      <c r="Q12" s="8"/>
    </row>
    <row r="13" spans="1:17" x14ac:dyDescent="0.2">
      <c r="A13" s="6" t="s">
        <v>4</v>
      </c>
      <c r="B13" s="4" t="s">
        <v>12</v>
      </c>
      <c r="C13" s="1">
        <v>23.156000137329102</v>
      </c>
      <c r="E13" s="13" t="s">
        <v>27</v>
      </c>
      <c r="F13" s="9" t="s">
        <v>21</v>
      </c>
      <c r="G13" s="9" t="s">
        <v>40</v>
      </c>
      <c r="H13" s="13" t="s">
        <v>29</v>
      </c>
      <c r="I13" s="9" t="s">
        <v>24</v>
      </c>
      <c r="J13" s="9" t="s">
        <v>40</v>
      </c>
      <c r="L13" s="13" t="s">
        <v>27</v>
      </c>
      <c r="M13" s="10" t="s">
        <v>21</v>
      </c>
      <c r="N13" s="10" t="s">
        <v>40</v>
      </c>
      <c r="O13" s="13" t="s">
        <v>29</v>
      </c>
      <c r="P13" s="10" t="s">
        <v>24</v>
      </c>
      <c r="Q13" s="10" t="s">
        <v>40</v>
      </c>
    </row>
    <row r="14" spans="1:17" x14ac:dyDescent="0.2">
      <c r="A14" s="5" t="s">
        <v>5</v>
      </c>
      <c r="B14" s="4" t="s">
        <v>12</v>
      </c>
      <c r="C14" s="1">
        <v>23.865999221801758</v>
      </c>
      <c r="E14" s="13"/>
      <c r="F14" s="11">
        <f>AVERAGE(C26,C33,C41)</f>
        <v>14.612000147501627</v>
      </c>
      <c r="G14" s="11">
        <f>STDEV(C26,C33,C41)</f>
        <v>0.27821581662246725</v>
      </c>
      <c r="H14" s="13"/>
      <c r="I14" s="11">
        <f>AVERAGE(C4,C12,C19)</f>
        <v>30.354000727335613</v>
      </c>
      <c r="J14" s="7">
        <f>STDEV(C4,C12,C19)</f>
        <v>0.10932986422211552</v>
      </c>
      <c r="L14" s="13"/>
      <c r="M14" s="12">
        <f>AVERAGE(C29,C37,C45)</f>
        <v>11.664999961853027</v>
      </c>
      <c r="N14" s="8">
        <f>STDEV(C29,C37,C45)</f>
        <v>0.55285917359766867</v>
      </c>
      <c r="O14" s="13"/>
      <c r="P14" s="12">
        <f>AVERAGE(C7,C16)</f>
        <v>27.406499862670898</v>
      </c>
      <c r="Q14" s="8">
        <f>STDEV(C7,C16)</f>
        <v>0.14637162160608985</v>
      </c>
    </row>
    <row r="15" spans="1:17" x14ac:dyDescent="0.2">
      <c r="A15" s="5" t="s">
        <v>9</v>
      </c>
      <c r="B15" s="4" t="s">
        <v>12</v>
      </c>
      <c r="C15" s="1">
        <v>25.541000366210938</v>
      </c>
      <c r="E15" s="13"/>
      <c r="F15" s="7"/>
      <c r="G15" s="7"/>
      <c r="H15" s="13"/>
      <c r="I15" s="7"/>
      <c r="J15" s="7"/>
      <c r="L15" s="13"/>
      <c r="M15" s="8"/>
      <c r="N15" s="8"/>
      <c r="O15" s="13"/>
      <c r="P15" s="8"/>
      <c r="Q15" s="8"/>
    </row>
    <row r="16" spans="1:17" x14ac:dyDescent="0.2">
      <c r="A16" s="5" t="s">
        <v>6</v>
      </c>
      <c r="B16" s="4" t="s">
        <v>12</v>
      </c>
      <c r="C16" s="1">
        <v>27.302999496459961</v>
      </c>
      <c r="E16" s="13" t="s">
        <v>27</v>
      </c>
      <c r="F16" s="9" t="s">
        <v>22</v>
      </c>
      <c r="G16" s="9" t="s">
        <v>40</v>
      </c>
      <c r="H16" s="13" t="s">
        <v>29</v>
      </c>
      <c r="I16" s="9" t="s">
        <v>25</v>
      </c>
      <c r="J16" s="9" t="s">
        <v>40</v>
      </c>
      <c r="L16" s="13" t="s">
        <v>27</v>
      </c>
      <c r="M16" s="10" t="s">
        <v>22</v>
      </c>
      <c r="N16" s="10" t="s">
        <v>40</v>
      </c>
      <c r="O16" s="13" t="s">
        <v>29</v>
      </c>
      <c r="P16" s="10" t="s">
        <v>25</v>
      </c>
      <c r="Q16" s="10" t="s">
        <v>40</v>
      </c>
    </row>
    <row r="17" spans="1:17" x14ac:dyDescent="0.2">
      <c r="A17" s="5" t="s">
        <v>7</v>
      </c>
      <c r="B17" s="4" t="s">
        <v>12</v>
      </c>
      <c r="C17" s="1">
        <v>24.069999694824219</v>
      </c>
      <c r="F17" s="11">
        <f>AVERAGE(C27,C34,C42)</f>
        <v>13.341666539510092</v>
      </c>
      <c r="G17" s="7">
        <f>STDEV(C27,C34,C42)</f>
        <v>0.21736243383570089</v>
      </c>
      <c r="I17" s="11">
        <f>AVERAGE(C5,C13,C20)</f>
        <v>23.172000249226887</v>
      </c>
      <c r="J17" s="7">
        <f>STDEV(C5,C13,C20)</f>
        <v>0.31630364057658555</v>
      </c>
      <c r="M17" s="12">
        <f>AVERAGE(C30,C38,C46)</f>
        <v>11.839666684468588</v>
      </c>
      <c r="N17" s="8">
        <f>STDEV(C30,C38,C46)</f>
        <v>0.41981483608534798</v>
      </c>
      <c r="P17" s="12">
        <f>AVERAGE(C8,C17,C23)</f>
        <v>24.260332743326824</v>
      </c>
      <c r="Q17" s="8">
        <f>STDEV(C8,C17,C23)</f>
        <v>0.18615123166856767</v>
      </c>
    </row>
    <row r="18" spans="1:17" x14ac:dyDescent="0.2">
      <c r="A18" s="6" t="s">
        <v>2</v>
      </c>
      <c r="B18" s="4" t="s">
        <v>12</v>
      </c>
      <c r="C18" s="1">
        <v>24.822999954223633</v>
      </c>
    </row>
    <row r="19" spans="1:17" ht="16" customHeight="1" x14ac:dyDescent="0.2">
      <c r="A19" s="6" t="s">
        <v>3</v>
      </c>
      <c r="B19" s="4" t="s">
        <v>12</v>
      </c>
      <c r="C19" s="1">
        <v>30.235000610351562</v>
      </c>
      <c r="D19" s="19" t="s">
        <v>44</v>
      </c>
      <c r="F19" t="s">
        <v>34</v>
      </c>
      <c r="G19" t="s">
        <v>41</v>
      </c>
      <c r="H19" t="s">
        <v>42</v>
      </c>
      <c r="I19" t="s">
        <v>43</v>
      </c>
      <c r="M19" t="s">
        <v>34</v>
      </c>
      <c r="N19" t="s">
        <v>41</v>
      </c>
      <c r="O19" t="s">
        <v>42</v>
      </c>
      <c r="P19" t="s">
        <v>43</v>
      </c>
    </row>
    <row r="20" spans="1:17" x14ac:dyDescent="0.2">
      <c r="A20" s="6" t="s">
        <v>4</v>
      </c>
      <c r="B20" s="4" t="s">
        <v>12</v>
      </c>
      <c r="C20" s="1">
        <v>22.86400032043457</v>
      </c>
      <c r="D20" s="19"/>
      <c r="E20" t="s">
        <v>30</v>
      </c>
      <c r="F20" s="1">
        <f>(I8-F8)</f>
        <v>7.8870000839233398</v>
      </c>
      <c r="G20">
        <f>POWER(J3,2)</f>
        <v>0</v>
      </c>
      <c r="H20">
        <f>POWER(G3,2)</f>
        <v>0</v>
      </c>
      <c r="I20">
        <f>SQRT(G20+H20)</f>
        <v>0</v>
      </c>
      <c r="L20" t="s">
        <v>30</v>
      </c>
      <c r="M20" s="1">
        <f>(P8-M8)</f>
        <v>11.938999493916828</v>
      </c>
      <c r="N20">
        <f>POWER(Q3,2)</f>
        <v>0</v>
      </c>
      <c r="O20">
        <f>POWER(N3,2)</f>
        <v>0</v>
      </c>
      <c r="P20">
        <f>SQRT(N20+O20)</f>
        <v>0</v>
      </c>
    </row>
    <row r="21" spans="1:17" x14ac:dyDescent="0.2">
      <c r="A21" s="5" t="s">
        <v>5</v>
      </c>
      <c r="B21" s="4" t="s">
        <v>12</v>
      </c>
      <c r="C21" s="1">
        <v>23.753999710083008</v>
      </c>
      <c r="D21" s="19"/>
      <c r="F21" t="s">
        <v>35</v>
      </c>
      <c r="M21" t="s">
        <v>35</v>
      </c>
    </row>
    <row r="22" spans="1:17" x14ac:dyDescent="0.2">
      <c r="A22" s="5" t="s">
        <v>9</v>
      </c>
      <c r="B22" s="4" t="s">
        <v>12</v>
      </c>
      <c r="C22" s="1">
        <v>25.756999969482422</v>
      </c>
      <c r="D22" s="19"/>
      <c r="E22" t="s">
        <v>31</v>
      </c>
      <c r="F22" s="1">
        <f>(I8-F8)</f>
        <v>7.8870000839233398</v>
      </c>
      <c r="L22" t="s">
        <v>31</v>
      </c>
      <c r="M22" s="1">
        <f>(P8-M8)</f>
        <v>11.938999493916828</v>
      </c>
    </row>
    <row r="23" spans="1:17" x14ac:dyDescent="0.2">
      <c r="A23" s="5" t="s">
        <v>7</v>
      </c>
      <c r="B23" s="4" t="s">
        <v>12</v>
      </c>
      <c r="C23" s="1">
        <v>24.268999099731445</v>
      </c>
      <c r="D23" s="19"/>
      <c r="E23" t="s">
        <v>32</v>
      </c>
      <c r="F23" t="s">
        <v>36</v>
      </c>
      <c r="L23" t="s">
        <v>32</v>
      </c>
      <c r="M23" t="s">
        <v>36</v>
      </c>
    </row>
    <row r="24" spans="1:17" x14ac:dyDescent="0.2">
      <c r="A24" s="6" t="s">
        <v>1</v>
      </c>
      <c r="B24" s="3" t="s">
        <v>13</v>
      </c>
      <c r="C24" s="1">
        <v>14.067999839782715</v>
      </c>
      <c r="D24" s="19"/>
      <c r="F24" s="1">
        <f>(F20 - F22)</f>
        <v>0</v>
      </c>
      <c r="M24" s="1">
        <f>(M20 - M22)</f>
        <v>0</v>
      </c>
    </row>
    <row r="25" spans="1:17" x14ac:dyDescent="0.2">
      <c r="A25" s="6" t="s">
        <v>2</v>
      </c>
      <c r="B25" s="3" t="s">
        <v>13</v>
      </c>
      <c r="C25" s="1">
        <v>13.130000114440918</v>
      </c>
      <c r="D25" s="19"/>
      <c r="E25" t="s">
        <v>33</v>
      </c>
      <c r="F25" s="14">
        <f>POWER(2, -F24)</f>
        <v>1</v>
      </c>
      <c r="G25" s="15"/>
      <c r="H25" s="15"/>
      <c r="I25" s="15"/>
      <c r="L25" t="s">
        <v>33</v>
      </c>
      <c r="M25" s="14">
        <f>POWER(2, -M24)</f>
        <v>1</v>
      </c>
      <c r="N25" s="15"/>
      <c r="O25" s="15"/>
      <c r="P25" s="15"/>
    </row>
    <row r="26" spans="1:17" x14ac:dyDescent="0.2">
      <c r="A26" s="6" t="s">
        <v>3</v>
      </c>
      <c r="B26" s="3" t="s">
        <v>13</v>
      </c>
      <c r="C26" s="1">
        <v>14.302000045776367</v>
      </c>
    </row>
    <row r="27" spans="1:17" x14ac:dyDescent="0.2">
      <c r="A27" s="6" t="s">
        <v>4</v>
      </c>
      <c r="B27" s="3" t="s">
        <v>13</v>
      </c>
      <c r="C27" s="1">
        <v>13.477999687194824</v>
      </c>
      <c r="D27" s="19" t="s">
        <v>37</v>
      </c>
      <c r="F27" t="s">
        <v>34</v>
      </c>
      <c r="G27" t="s">
        <v>41</v>
      </c>
      <c r="H27" t="s">
        <v>42</v>
      </c>
      <c r="I27" t="s">
        <v>43</v>
      </c>
      <c r="M27" t="s">
        <v>34</v>
      </c>
      <c r="N27" t="s">
        <v>41</v>
      </c>
      <c r="O27" t="s">
        <v>42</v>
      </c>
    </row>
    <row r="28" spans="1:17" x14ac:dyDescent="0.2">
      <c r="A28" s="5" t="s">
        <v>5</v>
      </c>
      <c r="B28" s="3" t="s">
        <v>13</v>
      </c>
      <c r="C28" s="1">
        <v>11.779999732971191</v>
      </c>
      <c r="D28" s="19"/>
      <c r="E28" t="s">
        <v>30</v>
      </c>
      <c r="F28" s="1">
        <f>(I11-F11)</f>
        <v>11.968333880106607</v>
      </c>
      <c r="G28">
        <f>POWER(J11,2)</f>
        <v>7.0825431132107056E-2</v>
      </c>
      <c r="H28">
        <f>POWER(G11,2)</f>
        <v>2.1099026657187398E-2</v>
      </c>
      <c r="I28">
        <f>SQRT(G28+H28)</f>
        <v>0.30319046454216603</v>
      </c>
      <c r="L28" t="s">
        <v>30</v>
      </c>
      <c r="M28" s="1">
        <f>(P11-M11)</f>
        <v>13.961999893188477</v>
      </c>
      <c r="N28" s="16"/>
    </row>
    <row r="29" spans="1:17" x14ac:dyDescent="0.2">
      <c r="A29" s="5" t="s">
        <v>6</v>
      </c>
      <c r="B29" s="3" t="s">
        <v>13</v>
      </c>
      <c r="C29" s="1">
        <v>11.10099983215332</v>
      </c>
      <c r="D29" s="19"/>
      <c r="F29" t="s">
        <v>35</v>
      </c>
      <c r="M29" t="s">
        <v>35</v>
      </c>
      <c r="N29" s="16"/>
    </row>
    <row r="30" spans="1:17" x14ac:dyDescent="0.2">
      <c r="A30" s="5" t="s">
        <v>7</v>
      </c>
      <c r="B30" s="3" t="s">
        <v>13</v>
      </c>
      <c r="C30" s="1">
        <v>11.371999740600586</v>
      </c>
      <c r="D30" s="19"/>
      <c r="E30" t="s">
        <v>31</v>
      </c>
      <c r="F30" s="1">
        <f>(I8 - F8)</f>
        <v>7.8870000839233398</v>
      </c>
      <c r="L30" t="s">
        <v>31</v>
      </c>
      <c r="M30" s="1">
        <f>(P8 - M8)</f>
        <v>11.938999493916828</v>
      </c>
      <c r="N30" s="16"/>
    </row>
    <row r="31" spans="1:17" x14ac:dyDescent="0.2">
      <c r="A31" t="s">
        <v>8</v>
      </c>
      <c r="B31" s="3" t="s">
        <v>13</v>
      </c>
      <c r="C31" s="1">
        <v>35.018001556396484</v>
      </c>
      <c r="D31" s="19"/>
      <c r="E31" t="s">
        <v>32</v>
      </c>
      <c r="F31" t="s">
        <v>36</v>
      </c>
      <c r="L31" t="s">
        <v>32</v>
      </c>
      <c r="M31" t="s">
        <v>36</v>
      </c>
      <c r="N31" s="16"/>
    </row>
    <row r="32" spans="1:17" x14ac:dyDescent="0.2">
      <c r="A32" s="6" t="s">
        <v>2</v>
      </c>
      <c r="B32" s="3" t="s">
        <v>13</v>
      </c>
      <c r="C32" s="1">
        <v>13.156999588012695</v>
      </c>
      <c r="D32" s="19"/>
      <c r="F32" s="1">
        <f>(F28 - F30)</f>
        <v>4.0813337961832676</v>
      </c>
      <c r="M32" s="1">
        <f>(M28 - M30)</f>
        <v>2.0230003992716483</v>
      </c>
      <c r="N32" s="16"/>
    </row>
    <row r="33" spans="1:14" x14ac:dyDescent="0.2">
      <c r="A33" s="6" t="s">
        <v>3</v>
      </c>
      <c r="B33" s="3" t="s">
        <v>13</v>
      </c>
      <c r="C33" s="1">
        <v>14.840000152587891</v>
      </c>
      <c r="D33" s="19"/>
      <c r="E33" t="s">
        <v>33</v>
      </c>
      <c r="F33" s="14">
        <f>POWER(2, -F32)</f>
        <v>5.9073962779749932E-2</v>
      </c>
      <c r="G33" s="15"/>
      <c r="H33" s="15"/>
      <c r="I33" s="15"/>
      <c r="L33" t="s">
        <v>33</v>
      </c>
      <c r="M33" s="14">
        <f>POWER(2, -M32)</f>
        <v>0.246045937414239</v>
      </c>
      <c r="N33" s="16"/>
    </row>
    <row r="34" spans="1:14" x14ac:dyDescent="0.2">
      <c r="A34" s="6" t="s">
        <v>4</v>
      </c>
      <c r="B34" s="3" t="s">
        <v>13</v>
      </c>
      <c r="C34" s="1">
        <v>13.456000328063965</v>
      </c>
      <c r="D34" s="17"/>
      <c r="F34" s="15"/>
      <c r="G34" s="15"/>
      <c r="H34" s="15"/>
      <c r="I34" s="15"/>
    </row>
    <row r="35" spans="1:14" x14ac:dyDescent="0.2">
      <c r="A35" s="5" t="s">
        <v>5</v>
      </c>
      <c r="B35" s="3" t="s">
        <v>13</v>
      </c>
      <c r="C35" s="1">
        <v>11.883999824523926</v>
      </c>
      <c r="D35" s="19" t="s">
        <v>38</v>
      </c>
      <c r="F35" s="15" t="s">
        <v>34</v>
      </c>
      <c r="G35" s="15"/>
      <c r="H35" s="15"/>
      <c r="I35" s="15"/>
      <c r="M35" t="s">
        <v>34</v>
      </c>
      <c r="N35" s="16"/>
    </row>
    <row r="36" spans="1:14" x14ac:dyDescent="0.2">
      <c r="A36" s="5" t="s">
        <v>9</v>
      </c>
      <c r="B36" s="3" t="s">
        <v>13</v>
      </c>
      <c r="C36" s="1">
        <v>11.432000160217285</v>
      </c>
      <c r="D36" s="19"/>
      <c r="E36" t="s">
        <v>30</v>
      </c>
      <c r="F36" s="14">
        <f>(I14-F14)</f>
        <v>15.742000579833986</v>
      </c>
      <c r="G36" s="15"/>
      <c r="H36" s="15"/>
      <c r="I36" s="15"/>
      <c r="L36" t="s">
        <v>30</v>
      </c>
      <c r="M36" s="1">
        <f>(P14-M14)</f>
        <v>15.741499900817871</v>
      </c>
      <c r="N36" s="16"/>
    </row>
    <row r="37" spans="1:14" x14ac:dyDescent="0.2">
      <c r="A37" s="5" t="s">
        <v>6</v>
      </c>
      <c r="B37" s="3" t="s">
        <v>13</v>
      </c>
      <c r="C37" s="1">
        <v>11.687999725341797</v>
      </c>
      <c r="D37" s="19"/>
      <c r="F37" s="15" t="s">
        <v>35</v>
      </c>
      <c r="G37" s="15"/>
      <c r="H37" s="15"/>
      <c r="I37" s="15"/>
      <c r="M37" t="s">
        <v>35</v>
      </c>
      <c r="N37" s="16"/>
    </row>
    <row r="38" spans="1:14" x14ac:dyDescent="0.2">
      <c r="A38" s="5" t="s">
        <v>7</v>
      </c>
      <c r="B38" s="3" t="s">
        <v>13</v>
      </c>
      <c r="C38" s="1">
        <v>11.963000297546387</v>
      </c>
      <c r="D38" s="19"/>
      <c r="E38" t="s">
        <v>31</v>
      </c>
      <c r="F38" s="1">
        <f>(I8-F8)</f>
        <v>7.8870000839233398</v>
      </c>
      <c r="L38" t="s">
        <v>31</v>
      </c>
      <c r="M38" s="1">
        <f>(P8-M8)</f>
        <v>11.938999493916828</v>
      </c>
      <c r="N38" s="16"/>
    </row>
    <row r="39" spans="1:14" x14ac:dyDescent="0.2">
      <c r="A39" s="6" t="s">
        <v>1</v>
      </c>
      <c r="B39" s="3" t="s">
        <v>13</v>
      </c>
      <c r="C39" s="1">
        <v>13.755999565124512</v>
      </c>
      <c r="D39" s="19"/>
      <c r="E39" t="s">
        <v>32</v>
      </c>
      <c r="F39" t="s">
        <v>36</v>
      </c>
      <c r="L39" t="s">
        <v>32</v>
      </c>
      <c r="M39" t="s">
        <v>36</v>
      </c>
      <c r="N39" s="16"/>
    </row>
    <row r="40" spans="1:14" x14ac:dyDescent="0.2">
      <c r="A40" s="6" t="s">
        <v>2</v>
      </c>
      <c r="B40" s="3" t="s">
        <v>13</v>
      </c>
      <c r="C40" s="1">
        <v>12.892999649047852</v>
      </c>
      <c r="D40" s="19"/>
      <c r="F40" s="1">
        <f>(F36 - F38)</f>
        <v>7.8550004959106463</v>
      </c>
      <c r="M40" s="1">
        <f>(M36 - M38)</f>
        <v>3.8025004069010429</v>
      </c>
      <c r="N40" s="16"/>
    </row>
    <row r="41" spans="1:14" x14ac:dyDescent="0.2">
      <c r="A41" s="6" t="s">
        <v>3</v>
      </c>
      <c r="B41" s="3" t="s">
        <v>13</v>
      </c>
      <c r="C41" s="1">
        <v>14.694000244140625</v>
      </c>
      <c r="D41" s="19"/>
      <c r="E41" t="s">
        <v>33</v>
      </c>
      <c r="F41" s="14">
        <f>POWER(2, -F40)</f>
        <v>4.3192588798340297E-3</v>
      </c>
      <c r="L41" t="s">
        <v>33</v>
      </c>
      <c r="M41" s="14">
        <f>POWER(2, -M40)</f>
        <v>7.1669325793075181E-2</v>
      </c>
      <c r="N41" s="16"/>
    </row>
    <row r="42" spans="1:14" x14ac:dyDescent="0.2">
      <c r="A42" s="6" t="s">
        <v>4</v>
      </c>
      <c r="B42" s="3" t="s">
        <v>13</v>
      </c>
      <c r="C42" s="1">
        <v>13.090999603271484</v>
      </c>
      <c r="D42" s="17"/>
    </row>
    <row r="43" spans="1:14" x14ac:dyDescent="0.2">
      <c r="A43" s="5" t="s">
        <v>5</v>
      </c>
      <c r="B43" s="3" t="s">
        <v>13</v>
      </c>
      <c r="C43" s="1">
        <v>12.203000068664551</v>
      </c>
      <c r="D43" s="19" t="s">
        <v>39</v>
      </c>
      <c r="F43" t="s">
        <v>34</v>
      </c>
      <c r="M43" t="s">
        <v>34</v>
      </c>
      <c r="N43" s="16"/>
    </row>
    <row r="44" spans="1:14" x14ac:dyDescent="0.2">
      <c r="A44" s="5" t="s">
        <v>9</v>
      </c>
      <c r="B44" s="3" t="s">
        <v>13</v>
      </c>
      <c r="C44" s="1">
        <v>11.942000389099121</v>
      </c>
      <c r="D44" s="19"/>
      <c r="E44" t="s">
        <v>30</v>
      </c>
      <c r="F44" s="1">
        <f>(I17-F17)</f>
        <v>9.8303337097167951</v>
      </c>
      <c r="L44" t="s">
        <v>30</v>
      </c>
      <c r="M44" s="1">
        <f>(P17-M17)</f>
        <v>12.420666058858236</v>
      </c>
      <c r="N44" s="16"/>
    </row>
    <row r="45" spans="1:14" x14ac:dyDescent="0.2">
      <c r="A45" s="5" t="s">
        <v>6</v>
      </c>
      <c r="B45" s="3" t="s">
        <v>13</v>
      </c>
      <c r="C45" s="1">
        <v>12.206000328063965</v>
      </c>
      <c r="D45" s="19"/>
      <c r="F45" t="s">
        <v>35</v>
      </c>
      <c r="M45" t="s">
        <v>35</v>
      </c>
      <c r="N45" s="16"/>
    </row>
    <row r="46" spans="1:14" x14ac:dyDescent="0.2">
      <c r="A46" s="5" t="s">
        <v>7</v>
      </c>
      <c r="B46" s="3" t="s">
        <v>13</v>
      </c>
      <c r="C46" s="1">
        <v>12.184000015258789</v>
      </c>
      <c r="D46" s="19"/>
      <c r="E46" t="s">
        <v>31</v>
      </c>
      <c r="F46" s="1">
        <f>(I8-F8)</f>
        <v>7.8870000839233398</v>
      </c>
      <c r="L46" t="s">
        <v>31</v>
      </c>
      <c r="M46" s="1">
        <f>(P8-M8)</f>
        <v>11.938999493916828</v>
      </c>
      <c r="N46" s="16"/>
    </row>
    <row r="47" spans="1:14" x14ac:dyDescent="0.2">
      <c r="D47" s="19"/>
      <c r="E47" t="s">
        <v>32</v>
      </c>
      <c r="F47" t="s">
        <v>36</v>
      </c>
      <c r="L47" t="s">
        <v>32</v>
      </c>
      <c r="M47" t="s">
        <v>36</v>
      </c>
      <c r="N47" s="16"/>
    </row>
    <row r="48" spans="1:14" x14ac:dyDescent="0.2">
      <c r="D48" s="19"/>
      <c r="F48" s="1">
        <f>(F44 - F46)</f>
        <v>1.9433336257934553</v>
      </c>
      <c r="M48" s="1">
        <f>(M44 - M46)</f>
        <v>0.48166656494140803</v>
      </c>
      <c r="N48" s="16"/>
    </row>
    <row r="49" spans="4:14" x14ac:dyDescent="0.2">
      <c r="D49" s="19"/>
      <c r="E49" t="s">
        <v>33</v>
      </c>
      <c r="F49" s="14">
        <f>POWER(2, -F48)</f>
        <v>0.26001493076243104</v>
      </c>
      <c r="L49" t="s">
        <v>33</v>
      </c>
      <c r="M49" s="14">
        <f>POWER(2, -M48)</f>
        <v>0.7161498677250534</v>
      </c>
      <c r="N49" s="16"/>
    </row>
  </sheetData>
  <mergeCells count="6">
    <mergeCell ref="M2:Q2"/>
    <mergeCell ref="D43:D49"/>
    <mergeCell ref="D19:D25"/>
    <mergeCell ref="D27:D33"/>
    <mergeCell ref="D35:D41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2017-09-27T16:49:00Z</dcterms:created>
  <dcterms:modified xsi:type="dcterms:W3CDTF">2017-10-03T21:48:39Z</dcterms:modified>
</cp:coreProperties>
</file>