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J\OneDrive - EPITA\Others\Configs\"/>
    </mc:Choice>
  </mc:AlternateContent>
  <xr:revisionPtr revIDLastSave="0" documentId="8_{3EC806A2-06D9-47E0-B59C-297CAB6F2F9C}" xr6:coauthVersionLast="47" xr6:coauthVersionMax="47" xr10:uidLastSave="{00000000-0000-0000-0000-000000000000}"/>
  <bookViews>
    <workbookView xWindow="12750" yWindow="780" windowWidth="12800" windowHeight="15160" xr2:uid="{8947F335-7243-4BC9-9D88-00188AB47FC0}"/>
  </bookViews>
  <sheets>
    <sheet name="CONFIG NAME" sheetId="1" r:id="rId1"/>
    <sheet name="MANUAL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4" l="1"/>
  <c r="H57" i="4"/>
  <c r="B57" i="4"/>
  <c r="J57" i="4" s="1"/>
  <c r="K56" i="4"/>
  <c r="J56" i="4" s="1"/>
  <c r="H56" i="4"/>
  <c r="B56" i="4"/>
  <c r="K55" i="4"/>
  <c r="J55" i="4"/>
  <c r="H55" i="4"/>
  <c r="B55" i="4"/>
  <c r="J4" i="4"/>
  <c r="J58" i="4" l="1"/>
  <c r="K50" i="4"/>
  <c r="B51" i="4" s="1"/>
  <c r="J34" i="4"/>
  <c r="K34" i="4" s="1"/>
  <c r="J33" i="4"/>
  <c r="K33" i="4" s="1"/>
  <c r="K32" i="4"/>
  <c r="J32" i="4"/>
  <c r="J26" i="4"/>
  <c r="J25" i="4"/>
  <c r="J24" i="4"/>
  <c r="J23" i="4"/>
  <c r="J21" i="4"/>
  <c r="J20" i="4"/>
  <c r="J19" i="4"/>
  <c r="J13" i="4"/>
  <c r="J12" i="4"/>
  <c r="J11" i="4"/>
  <c r="J10" i="4"/>
  <c r="J8" i="4"/>
  <c r="J7" i="4"/>
  <c r="J6" i="4"/>
  <c r="J5" i="4"/>
  <c r="K50" i="1"/>
  <c r="J12" i="1"/>
  <c r="J11" i="1"/>
  <c r="J25" i="1"/>
  <c r="J19" i="1"/>
  <c r="J20" i="1"/>
  <c r="A51" i="4" l="1"/>
  <c r="A51" i="1"/>
  <c r="B51" i="1"/>
  <c r="K57" i="1"/>
  <c r="H57" i="1"/>
  <c r="K56" i="1"/>
  <c r="H56" i="1"/>
  <c r="K55" i="1"/>
  <c r="H55" i="1"/>
  <c r="J23" i="1"/>
  <c r="J24" i="1"/>
  <c r="J26" i="1"/>
  <c r="J5" i="1"/>
  <c r="J6" i="1"/>
  <c r="J7" i="1"/>
  <c r="J8" i="1"/>
  <c r="J10" i="1"/>
  <c r="J13" i="1"/>
  <c r="J33" i="1"/>
  <c r="K33" i="1" s="1"/>
  <c r="J34" i="1"/>
  <c r="K34" i="1" s="1"/>
  <c r="J32" i="1"/>
  <c r="C44" i="4" l="1"/>
  <c r="B41" i="1"/>
  <c r="B57" i="1"/>
  <c r="J57" i="1" s="1"/>
  <c r="J58" i="1"/>
  <c r="K32" i="1"/>
  <c r="J21" i="1"/>
  <c r="B40" i="1" s="1"/>
  <c r="B56" i="1" s="1"/>
  <c r="J56" i="1" s="1"/>
  <c r="J4" i="1"/>
  <c r="B39" i="1" s="1"/>
  <c r="B55" i="1" l="1"/>
  <c r="J55" i="1" s="1"/>
  <c r="B42" i="1"/>
  <c r="D39" i="1" l="1"/>
  <c r="C44" i="1"/>
</calcChain>
</file>

<file path=xl/sharedStrings.xml><?xml version="1.0" encoding="utf-8"?>
<sst xmlns="http://schemas.openxmlformats.org/spreadsheetml/2006/main" count="342" uniqueCount="111">
  <si>
    <t>Stock</t>
  </si>
  <si>
    <t>Idealo</t>
  </si>
  <si>
    <t>Total</t>
  </si>
  <si>
    <t>RAM</t>
  </si>
  <si>
    <t>SSD</t>
  </si>
  <si>
    <t>Setup</t>
  </si>
  <si>
    <t>Options</t>
  </si>
  <si>
    <t>PC</t>
  </si>
  <si>
    <t>SETUP</t>
  </si>
  <si>
    <t>OPTS</t>
  </si>
  <si>
    <t>TOTAL</t>
  </si>
  <si>
    <t>BUDG.</t>
  </si>
  <si>
    <t>by KJ</t>
  </si>
  <si>
    <t>TÉLÉCHARGER DE NOUVEAU</t>
  </si>
  <si>
    <t>BUDGET RESTANT</t>
  </si>
  <si>
    <t>🔗</t>
  </si>
  <si>
    <t>Type</t>
  </si>
  <si>
    <t>CPU</t>
  </si>
  <si>
    <t>OS</t>
  </si>
  <si>
    <t>Cooler</t>
  </si>
  <si>
    <t>GPU</t>
  </si>
  <si>
    <t>Nb RAM</t>
  </si>
  <si>
    <t>Nb SATA</t>
  </si>
  <si>
    <t>Nb SSD M.2</t>
  </si>
  <si>
    <t>`=H32-0`</t>
  </si>
  <si>
    <t>`=H32-H4`</t>
  </si>
  <si>
    <t>Last Update</t>
  </si>
  <si>
    <t>Manual</t>
  </si>
  <si>
    <t>Link</t>
  </si>
  <si>
    <t>Quantity</t>
  </si>
  <si>
    <t>Price</t>
  </si>
  <si>
    <t>Shipping</t>
  </si>
  <si>
    <t>Reference</t>
  </si>
  <si>
    <t>MB</t>
  </si>
  <si>
    <t>GC</t>
  </si>
  <si>
    <t>Case</t>
  </si>
  <si>
    <t>PSU</t>
  </si>
  <si>
    <t>Desk</t>
  </si>
  <si>
    <t>Chair</t>
  </si>
  <si>
    <t>Screen</t>
  </si>
  <si>
    <t>Keyboard</t>
  </si>
  <si>
    <t>Mouse</t>
  </si>
  <si>
    <t>Pad</t>
  </si>
  <si>
    <t>Headset</t>
  </si>
  <si>
    <t>TOTALS</t>
  </si>
  <si>
    <t>Chart</t>
  </si>
  <si>
    <t>Available</t>
  </si>
  <si>
    <t>Restocking</t>
  </si>
  <si>
    <t>Out of Stock</t>
  </si>
  <si>
    <t>Unknown</t>
  </si>
  <si>
    <t>Shipped</t>
  </si>
  <si>
    <t>On delivery</t>
  </si>
  <si>
    <t>Order/delivery problems</t>
  </si>
  <si>
    <t>DOWNLOAD AGAIN</t>
  </si>
  <si>
    <t>CONFIG MAKER v2025.8.9</t>
  </si>
  <si>
    <t>Power consumption</t>
  </si>
  <si>
    <t>Power Supply</t>
  </si>
  <si>
    <t>Nb Fans</t>
  </si>
  <si>
    <t>MONTHLY PAYMENTS</t>
  </si>
  <si>
    <t>Reference price</t>
  </si>
  <si>
    <t>Nb monthly pay</t>
  </si>
  <si>
    <t>Monthly Payment</t>
  </si>
  <si>
    <t>% monthly pay</t>
  </si>
  <si>
    <t>On each line, fill in the details:</t>
  </si>
  <si>
    <r>
      <t xml:space="preserve">💾➕ </t>
    </r>
    <r>
      <rPr>
        <b/>
        <sz val="11"/>
        <color theme="1"/>
        <rFont val="Aptos Narrow"/>
        <family val="2"/>
        <scheme val="minor"/>
      </rPr>
      <t>To add another SSD above:</t>
    </r>
    <r>
      <rPr>
        <sz val="11"/>
        <color theme="1"/>
        <rFont val="Aptos Narrow"/>
        <family val="2"/>
        <scheme val="minor"/>
      </rPr>
      <t xml:space="preserve"> right-click on this line -&gt; ‘insert’ (or ‘insert above’ on WEB) -&gt; Ctrl + D</t>
    </r>
  </si>
  <si>
    <r>
      <t xml:space="preserve">🔩➕ </t>
    </r>
    <r>
      <rPr>
        <b/>
        <sz val="11"/>
        <color theme="1"/>
        <rFont val="Aptos Narrow"/>
        <family val="2"/>
        <scheme val="minor"/>
      </rPr>
      <t>To add another component above:</t>
    </r>
    <r>
      <rPr>
        <sz val="11"/>
        <color theme="1"/>
        <rFont val="Aptos Narrow"/>
        <family val="2"/>
        <scheme val="minor"/>
      </rPr>
      <t xml:space="preserve"> right-click on this line -&gt; ‘insert’ (or ‘insert above’ on WEB) -&gt; Ctrl + D</t>
    </r>
  </si>
  <si>
    <r>
      <t xml:space="preserve">🖥️➕ </t>
    </r>
    <r>
      <rPr>
        <b/>
        <sz val="11"/>
        <color theme="1"/>
        <rFont val="Aptos Narrow"/>
        <family val="2"/>
        <scheme val="minor"/>
      </rPr>
      <t>To add another screen above:</t>
    </r>
    <r>
      <rPr>
        <sz val="11"/>
        <color theme="1"/>
        <rFont val="Aptos Narrow"/>
        <family val="2"/>
        <scheme val="minor"/>
      </rPr>
      <t xml:space="preserve"> right-click on this line -&gt; ‘insert’ (or ‘insert above’ on WEB) -&gt; Ctrl + D</t>
    </r>
  </si>
  <si>
    <r>
      <t xml:space="preserve">🖨️➕ </t>
    </r>
    <r>
      <rPr>
        <b/>
        <sz val="11"/>
        <color theme="1"/>
        <rFont val="Aptos Narrow"/>
        <family val="2"/>
        <scheme val="minor"/>
      </rPr>
      <t>To add another element to the setup above:</t>
    </r>
    <r>
      <rPr>
        <sz val="11"/>
        <color theme="1"/>
        <rFont val="Aptos Narrow"/>
        <family val="2"/>
        <scheme val="minor"/>
      </rPr>
      <t xml:space="preserve"> right-click on this line -&gt; ‘insert’ (or ‘insert above’ on WEB) -&gt; Ctrl + D</t>
    </r>
  </si>
  <si>
    <r>
      <t xml:space="preserve">➕ </t>
    </r>
    <r>
      <rPr>
        <b/>
        <sz val="11"/>
        <color theme="1"/>
        <rFont val="Aptos Narrow"/>
        <family val="2"/>
        <scheme val="minor"/>
      </rPr>
      <t>To add an option above:</t>
    </r>
    <r>
      <rPr>
        <sz val="11"/>
        <color theme="1"/>
        <rFont val="Aptos Narrow"/>
        <family val="2"/>
        <scheme val="minor"/>
      </rPr>
      <t xml:space="preserve"> right-click on this line -&gt; ‘insert’ (or ‘insert above on WEB’) -&gt; Ctrl + D</t>
    </r>
  </si>
  <si>
    <t>If the product is in stock</t>
  </si>
  <si>
    <t>The type of product</t>
  </si>
  <si>
    <t>The product reference</t>
  </si>
  <si>
    <t>The link to the product manual</t>
  </si>
  <si>
    <t>The link to a price comparator</t>
  </si>
  <si>
    <t>The link to the site where the product is cheapest</t>
  </si>
  <si>
    <t>The desired quantity</t>
  </si>
  <si>
    <t>The unit price</t>
  </si>
  <si>
    <t>The delivery costs for the product</t>
  </si>
  <si>
    <t>⚠️ For savings ⚠️</t>
  </si>
  <si>
    <t>Savings</t>
  </si>
  <si>
    <t>On each line, the formula for calculating savings is as follows:</t>
  </si>
  <si>
    <t>To calculate the savings, simply replace the 0</t>
  </si>
  <si>
    <t>by the cell you wish to compare. For example:</t>
  </si>
  <si>
    <t>If OPT1 is a processor, simply put the box for the total price</t>
  </si>
  <si>
    <t>of the processor (H4) in place of the 0. The new formula is therefore:</t>
  </si>
  <si>
    <t>All that's left to do is fill in the information above!</t>
  </si>
  <si>
    <t>Selected power supply</t>
  </si>
  <si>
    <t>Difference between total price and budget</t>
  </si>
  <si>
    <t>Total price of the PC</t>
  </si>
  <si>
    <t>Total price of the setup</t>
  </si>
  <si>
    <t>Total price of options chosen</t>
  </si>
  <si>
    <t>Total price</t>
  </si>
  <si>
    <t>Fixed budget</t>
  </si>
  <si>
    <t>Fans</t>
  </si>
  <si>
    <t>⚠️ For the power supply calculator ⚠️</t>
  </si>
  <si>
    <t>Indicate the power rating of the chosen power supply.</t>
  </si>
  <si>
    <t>In each column, indicate: CPU and GPU power consumption, as well as</t>
  </si>
  <si>
    <t>the number of RAM sticks, M.2 sticks, Fans and SATA.</t>
  </si>
  <si>
    <t>The recommended minimum power supply is then displayed in the field</t>
  </si>
  <si>
    <t>If the power is shown in yellow, the power supply is too powerful.</t>
  </si>
  <si>
    <t>If the power is shown in green, the power supply is suitable.</t>
  </si>
  <si>
    <t>If the power is shown in red, the power supply is too low.</t>
  </si>
  <si>
    <t>⚠️ For the monthly payments calculator ⚠️</t>
  </si>
  <si>
    <t>Indicate the number of monthly payments for the PC, setup and options,</t>
  </si>
  <si>
    <t>then enter the monthly payment amount displayed by the merchant.</t>
  </si>
  <si>
    <t>The percentage monthly payment is then deducted, along with the total price.</t>
  </si>
  <si>
    <t>The total (including monthly charges) is shown :</t>
  </si>
  <si>
    <t>In green if the budget is not exceeded.</t>
  </si>
  <si>
    <t>In red if the budget is exceeded.</t>
  </si>
  <si>
    <t>CONFIG MAKER MANUAL</t>
  </si>
  <si>
    <t>CONFIG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</si>
</sst>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Red]\▲\ 0.00;[Green]\ \▼\ 0.00"/>
    <numFmt numFmtId="165" formatCode="0\x;#\x"/>
    <numFmt numFmtId="166" formatCode="#,##0.00\ &quot;€&quot;"/>
    <numFmt numFmtId="167" formatCode="[Red]\▲\ #,##0.00&quot; €&quot;;[Color50]\ \▼\ #,##0.00&quot; €&quot;"/>
    <numFmt numFmtId="168" formatCode="[Color50]\ \▼\ #,##0.00&quot; %&quot;;[Red]\▲\ #,##0.00&quot; %&quot;"/>
    <numFmt numFmtId="169" formatCode="0\ &quot;W&quot;;#,###\ &quot;W&quot;"/>
    <numFmt numFmtId="170" formatCode="[Red]\▲\ #,##0.00\ &quot;€&quot;;[Color50]\ \▼\ #,##0.00\ &quot;€&quot;"/>
  </numFmts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4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0"/>
      <name val="Aptos Narrow"/>
      <family val="2"/>
      <scheme val="minor"/>
    </font>
    <font>
      <sz val="9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1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8" borderId="1" xfId="0" applyFill="1" applyBorder="1"/>
    <xf numFmtId="0" fontId="3" fillId="0" borderId="0" xfId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6" fillId="0" borderId="0" xfId="0" applyNumberFormat="1" applyFont="1"/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7" fontId="6" fillId="0" borderId="1" xfId="0" applyNumberFormat="1" applyFont="1" applyBorder="1" applyAlignment="1">
      <alignment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168" fontId="1" fillId="7" borderId="1" xfId="0" applyNumberFormat="1" applyFont="1" applyFill="1" applyBorder="1" applyAlignment="1">
      <alignment horizontal="center" vertical="center"/>
    </xf>
    <xf numFmtId="166" fontId="7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5" xfId="0" applyBorder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6" fontId="0" fillId="7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169" fontId="1" fillId="7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18" borderId="16" xfId="0" applyFill="1" applyBorder="1" applyAlignment="1">
      <alignment horizontal="left"/>
    </xf>
    <xf numFmtId="0" fontId="0" fillId="14" borderId="20" xfId="0" applyFill="1" applyBorder="1" applyAlignment="1">
      <alignment horizontal="left"/>
    </xf>
    <xf numFmtId="0" fontId="0" fillId="19" borderId="22" xfId="0" applyFill="1" applyBorder="1" applyAlignment="1">
      <alignment horizontal="left"/>
    </xf>
    <xf numFmtId="0" fontId="7" fillId="0" borderId="0" xfId="0" applyFont="1"/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9" fillId="20" borderId="1" xfId="1" applyFont="1" applyFill="1" applyBorder="1" applyAlignment="1">
      <alignment horizontal="center" vertical="center"/>
    </xf>
    <xf numFmtId="0" fontId="7" fillId="20" borderId="1" xfId="1" applyFont="1" applyFill="1" applyBorder="1" applyAlignment="1">
      <alignment horizontal="center" vertical="center"/>
    </xf>
    <xf numFmtId="0" fontId="12" fillId="21" borderId="1" xfId="1" applyFont="1" applyFill="1" applyBorder="1" applyAlignment="1">
      <alignment horizontal="center" vertical="center"/>
    </xf>
    <xf numFmtId="0" fontId="12" fillId="13" borderId="1" xfId="1" applyFont="1" applyFill="1" applyBorder="1" applyAlignment="1">
      <alignment horizontal="center" vertical="center"/>
    </xf>
    <xf numFmtId="0" fontId="12" fillId="14" borderId="1" xfId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vertical="center"/>
    </xf>
    <xf numFmtId="166" fontId="0" fillId="11" borderId="1" xfId="0" applyNumberFormat="1" applyFill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9" fontId="0" fillId="23" borderId="1" xfId="0" applyNumberFormat="1" applyFill="1" applyBorder="1" applyAlignment="1">
      <alignment horizontal="center"/>
    </xf>
    <xf numFmtId="165" fontId="0" fillId="24" borderId="1" xfId="0" applyNumberFormat="1" applyFill="1" applyBorder="1" applyAlignment="1">
      <alignment horizontal="center" vertical="center"/>
    </xf>
    <xf numFmtId="167" fontId="6" fillId="19" borderId="1" xfId="0" applyNumberFormat="1" applyFont="1" applyFill="1" applyBorder="1" applyAlignment="1">
      <alignment vertical="center"/>
    </xf>
    <xf numFmtId="0" fontId="16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9" fillId="20" borderId="1" xfId="1" applyFont="1" applyFill="1" applyBorder="1" applyAlignment="1">
      <alignment horizontal="center" vertical="center"/>
    </xf>
    <xf numFmtId="0" fontId="20" fillId="20" borderId="1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0" fontId="13" fillId="0" borderId="1" xfId="1" applyNumberFormat="1" applyFont="1" applyFill="1" applyBorder="1" applyAlignment="1">
      <alignment horizontal="center" vertical="center"/>
    </xf>
    <xf numFmtId="166" fontId="1" fillId="7" borderId="2" xfId="0" applyNumberFormat="1" applyFont="1" applyFill="1" applyBorder="1" applyAlignment="1">
      <alignment horizontal="center" vertical="center"/>
    </xf>
    <xf numFmtId="166" fontId="1" fillId="7" borderId="4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 vertical="center"/>
    </xf>
    <xf numFmtId="166" fontId="10" fillId="16" borderId="2" xfId="0" applyNumberFormat="1" applyFont="1" applyFill="1" applyBorder="1" applyAlignment="1">
      <alignment horizontal="center" vertical="center"/>
    </xf>
    <xf numFmtId="166" fontId="10" fillId="16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5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166" fontId="1" fillId="7" borderId="3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169" fontId="4" fillId="0" borderId="13" xfId="0" applyNumberFormat="1" applyFont="1" applyBorder="1" applyAlignment="1">
      <alignment horizontal="center" vertical="center"/>
    </xf>
    <xf numFmtId="169" fontId="4" fillId="0" borderId="14" xfId="0" applyNumberFormat="1" applyFont="1" applyBorder="1" applyAlignment="1">
      <alignment horizontal="center" vertical="center"/>
    </xf>
    <xf numFmtId="170" fontId="13" fillId="0" borderId="1" xfId="1" applyNumberFormat="1" applyFont="1" applyFill="1" applyBorder="1" applyAlignment="1">
      <alignment horizontal="center" vertical="center" wrapText="1"/>
    </xf>
    <xf numFmtId="166" fontId="4" fillId="5" borderId="4" xfId="0" applyNumberFormat="1" applyFont="1" applyFill="1" applyBorder="1" applyAlignment="1">
      <alignment horizontal="center" vertical="center"/>
    </xf>
    <xf numFmtId="166" fontId="10" fillId="16" borderId="4" xfId="0" applyNumberFormat="1" applyFont="1" applyFill="1" applyBorder="1" applyAlignment="1">
      <alignment horizontal="center" vertical="center"/>
    </xf>
    <xf numFmtId="169" fontId="4" fillId="0" borderId="26" xfId="0" applyNumberFormat="1" applyFont="1" applyBorder="1" applyAlignment="1">
      <alignment horizontal="center" vertical="center"/>
    </xf>
    <xf numFmtId="169" fontId="4" fillId="0" borderId="27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9" fontId="0" fillId="23" borderId="4" xfId="0" applyNumberFormat="1" applyFill="1" applyBorder="1" applyAlignment="1">
      <alignment horizontal="center"/>
    </xf>
    <xf numFmtId="169" fontId="0" fillId="23" borderId="1" xfId="0" applyNumberFormat="1" applyFill="1" applyBorder="1" applyAlignment="1">
      <alignment horizontal="center"/>
    </xf>
    <xf numFmtId="165" fontId="5" fillId="24" borderId="2" xfId="0" applyNumberFormat="1" applyFont="1" applyFill="1" applyBorder="1" applyAlignment="1">
      <alignment horizontal="right"/>
    </xf>
    <xf numFmtId="165" fontId="5" fillId="24" borderId="4" xfId="0" applyNumberFormat="1" applyFont="1" applyFill="1" applyBorder="1" applyAlignment="1">
      <alignment horizontal="right"/>
    </xf>
    <xf numFmtId="166" fontId="5" fillId="23" borderId="1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23" borderId="5" xfId="0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15" fillId="19" borderId="6" xfId="0" applyFont="1" applyFill="1" applyBorder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19" borderId="9" xfId="0" applyFont="1" applyFill="1" applyBorder="1" applyAlignment="1">
      <alignment horizontal="center" vertical="center"/>
    </xf>
    <xf numFmtId="0" fontId="0" fillId="24" borderId="7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23" borderId="9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9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tx>
            <c:v>Breakdown of PC budget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'CONFIG NAME'!$C$4:$C$13</c:f>
              <c:numCache>
                <c:formatCode>General</c:formatCode>
                <c:ptCount val="10"/>
              </c:numCache>
            </c:numRef>
          </c:cat>
          <c:val>
            <c:numRef>
              <c:f>'CONFIG NAME'!$J$4:$J$13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2268188202611472"/>
          <c:y val="0.26271026364505667"/>
          <c:w val="2.4339564667549649E-2"/>
          <c:h val="0.454283937765258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tx>
            <c:v>Breakdown of setup budget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'CONFIG NAME'!$C$21:$C$26</c:f>
              <c:numCache>
                <c:formatCode>General</c:formatCode>
                <c:ptCount val="6"/>
              </c:numCache>
            </c:numRef>
          </c:cat>
          <c:val>
            <c:numRef>
              <c:f>'CONFIG NAME'!$J$21:$J$26</c:f>
              <c:numCache>
                <c:formatCode>General</c:formatCode>
                <c:ptCount val="6"/>
                <c:pt idx="0" formatCode="#,##0.00\ &quot;€&quot;">
                  <c:v>0</c:v>
                </c:pt>
                <c:pt idx="2" formatCode="#,##0.00\ &quot;€&quot;">
                  <c:v>0</c:v>
                </c:pt>
                <c:pt idx="3" formatCode="#,##0.00\ &quot;€&quot;">
                  <c:v>0</c:v>
                </c:pt>
                <c:pt idx="4" formatCode="#,##0.00\ &quot;€&quot;">
                  <c:v>0</c:v>
                </c:pt>
                <c:pt idx="5" formatCode="#,##0.00\ &quot;€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5442648241199344"/>
          <c:y val="0.21438734008796204"/>
          <c:w val="0.39306520680358653"/>
          <c:h val="0.56233353764920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tx>
            <c:v>Breakdown of total budget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49-47B1-8C77-F4C5FF19700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49-47B1-8C77-F4C5FF19700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49-47B1-8C77-F4C5FF19700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8CB4-4E18-99F7-0AEB04B626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('CONFIG NAME'!$A$39:$A$41,'CONFIG NAME'!$A$44)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BUDGET RESTANT</c:v>
                </c:pt>
              </c:strCache>
            </c:strRef>
          </c:cat>
          <c:val>
            <c:numRef>
              <c:f>('CONFIG NAME'!$B$39:$B$41,'CONFIG NAME'!$C$44)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B4-4E18-99F7-0AEB04B626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1029221515599641"/>
          <c:y val="0.30469713355025552"/>
          <c:w val="0.13121085246680039"/>
          <c:h val="0.201904019893265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tx>
            <c:v>Breakdown of total budget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A3-474E-858E-0584F98CC16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A3-474E-858E-0584F98CC16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A3-474E-858E-0584F98CC16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A3-474E-858E-0584F98CC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('CONFIG NAME'!$A$39:$A$41,'CONFIG NAME'!$A$44)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BUDGET RESTANT</c:v>
                </c:pt>
              </c:strCache>
            </c:strRef>
          </c:cat>
          <c:val>
            <c:numRef>
              <c:f>('CONFIG NAME'!$B$39:$B$41,'CONFIG NAME'!$C$44)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3-474E-858E-0584F98CC1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1029221515599641"/>
          <c:y val="0.30469713355025552"/>
          <c:w val="0.13121085246680039"/>
          <c:h val="0.201904019893265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tx>
            <c:v>Breakdown of PC budget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4D-4A68-8E5D-EB5B8E20E97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4D-4A68-8E5D-EB5B8E20E97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4D-4A68-8E5D-EB5B8E20E97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E4D-4A68-8E5D-EB5B8E20E97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E4D-4A68-8E5D-EB5B8E20E97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E4D-4A68-8E5D-EB5B8E20E976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E4D-4A68-8E5D-EB5B8E20E976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E4D-4A68-8E5D-EB5B8E20E976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E4D-4A68-8E5D-EB5B8E20E976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E4D-4A68-8E5D-EB5B8E20E9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'CONFIG NAME'!$C$4:$C$13</c:f>
              <c:numCache>
                <c:formatCode>General</c:formatCode>
                <c:ptCount val="10"/>
              </c:numCache>
            </c:numRef>
          </c:cat>
          <c:val>
            <c:numRef>
              <c:f>'CONFIG NAME'!$J$4:$J$13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4D-4A68-8E5D-EB5B8E20E9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2268188202611472"/>
          <c:y val="0.26271026364505667"/>
          <c:w val="2.4339564667549649E-2"/>
          <c:h val="0.454283937765258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tx>
            <c:v>Breakdown of setup budget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8D-4BDC-84AA-6A8ED71123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8D-4BDC-84AA-6A8ED71123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8D-4BDC-84AA-6A8ED71123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B8D-4BDC-84AA-6A8ED711237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B8D-4BDC-84AA-6A8ED711237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B8D-4BDC-84AA-6A8ED71123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'CONFIG NAME'!$C$21:$C$26</c:f>
              <c:numCache>
                <c:formatCode>General</c:formatCode>
                <c:ptCount val="6"/>
              </c:numCache>
            </c:numRef>
          </c:cat>
          <c:val>
            <c:numRef>
              <c:f>'CONFIG NAME'!$J$21:$J$26</c:f>
              <c:numCache>
                <c:formatCode>General</c:formatCode>
                <c:ptCount val="6"/>
                <c:pt idx="0" formatCode="#,##0.00\ &quot;€&quot;">
                  <c:v>0</c:v>
                </c:pt>
                <c:pt idx="2" formatCode="#,##0.00\ &quot;€&quot;">
                  <c:v>0</c:v>
                </c:pt>
                <c:pt idx="3" formatCode="#,##0.00\ &quot;€&quot;">
                  <c:v>0</c:v>
                </c:pt>
                <c:pt idx="4" formatCode="#,##0.00\ &quot;€&quot;">
                  <c:v>0</c:v>
                </c:pt>
                <c:pt idx="5" formatCode="#,##0.00\ &quot;€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8D-4BDC-84AA-6A8ED71123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5442648241199344"/>
          <c:y val="0.21438734008796204"/>
          <c:w val="0.39306520680358653"/>
          <c:h val="0.56233353764920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392682</xdr:colOff>
      <xdr:row>97</xdr:row>
      <xdr:rowOff>13805</xdr:rowOff>
    </xdr:from>
    <xdr:to>
      <xdr:col>10</xdr:col>
      <xdr:colOff>448478</xdr:colOff>
      <xdr:row>120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128</xdr:row>
      <xdr:rowOff>34185</xdr:rowOff>
    </xdr:from>
    <xdr:to>
      <xdr:col>10</xdr:col>
      <xdr:colOff>442318</xdr:colOff>
      <xdr:row>151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10</xdr:col>
      <xdr:colOff>459286</xdr:colOff>
      <xdr:row>89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66</xdr:row>
      <xdr:rowOff>0</xdr:rowOff>
    </xdr:from>
    <xdr:to>
      <xdr:col>10</xdr:col>
      <xdr:colOff>455853</xdr:colOff>
      <xdr:row>88</xdr:row>
      <xdr:rowOff>162321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932E1-B8D9-42BF-8531-819C1B6C5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10</xdr:col>
      <xdr:colOff>459304</xdr:colOff>
      <xdr:row>119</xdr:row>
      <xdr:rowOff>162322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0C832-D0F3-48EC-83AE-1D95750E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10</xdr:col>
      <xdr:colOff>459304</xdr:colOff>
      <xdr:row>150</xdr:row>
      <xdr:rowOff>162321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F2DE3-A124-4899-8BB5-FD2980F18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kevinjmt.github.io/" TargetMode="External"/><Relationship Id="rId1" Type="http://schemas.openxmlformats.org/officeDocument/2006/relationships/hyperlink" Target="https://kevinjmt.github.io/configmaker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L59"/>
  <sheetViews>
    <sheetView tabSelected="1" zoomScale="148" zoomScaleNormal="115" workbookViewId="0">
      <selection sqref="A1:J1"/>
    </sheetView>
  </sheetViews>
  <sheetFormatPr defaultRowHeight="14.5" x14ac:dyDescent="0.35"/>
  <cols>
    <col min="1" max="1" width="5.81640625" customWidth="1"/>
    <col min="2" max="2" width="6.6328125" customWidth="1"/>
    <col min="3" max="3" width="45.6328125" customWidth="1"/>
    <col min="4" max="4" width="6.6328125" customWidth="1"/>
    <col min="5" max="6" width="6.54296875" customWidth="1"/>
    <col min="7" max="7" width="8.6328125" customWidth="1"/>
    <col min="8" max="8" width="10.6328125" customWidth="1"/>
    <col min="9" max="9" width="9.1796875" customWidth="1"/>
    <col min="10" max="10" width="11.54296875" customWidth="1"/>
    <col min="11" max="11" width="12.6328125" customWidth="1"/>
  </cols>
  <sheetData>
    <row r="1" spans="1:12" ht="34.5" customHeight="1" x14ac:dyDescent="0.35">
      <c r="A1" s="93" t="s">
        <v>110</v>
      </c>
      <c r="B1" s="93"/>
      <c r="C1" s="94"/>
      <c r="D1" s="94"/>
      <c r="E1" s="94"/>
      <c r="F1" s="94"/>
      <c r="G1" s="94"/>
      <c r="H1" s="94"/>
      <c r="I1" s="94"/>
      <c r="J1" s="94"/>
    </row>
    <row r="2" spans="1:12" ht="24" customHeight="1" x14ac:dyDescent="0.35">
      <c r="A2" s="95" t="s">
        <v>26</v>
      </c>
      <c r="B2" s="96"/>
      <c r="C2" s="97"/>
      <c r="D2" s="101">
        <v>45908</v>
      </c>
      <c r="E2" s="102"/>
      <c r="F2" s="102"/>
      <c r="G2" s="102"/>
      <c r="H2" s="102"/>
      <c r="I2" s="102"/>
      <c r="J2" s="103"/>
    </row>
    <row r="3" spans="1:12" x14ac:dyDescent="0.35">
      <c r="A3" s="1" t="s">
        <v>0</v>
      </c>
      <c r="B3" s="1" t="s">
        <v>16</v>
      </c>
      <c r="C3" s="2" t="s">
        <v>32</v>
      </c>
      <c r="D3" s="1" t="s">
        <v>27</v>
      </c>
      <c r="E3" s="1" t="s">
        <v>1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2</v>
      </c>
      <c r="L3" s="7"/>
    </row>
    <row r="4" spans="1:12" x14ac:dyDescent="0.35">
      <c r="A4" s="19"/>
      <c r="B4" s="34" t="s">
        <v>17</v>
      </c>
      <c r="C4" s="20"/>
      <c r="D4" s="32" t="s">
        <v>15</v>
      </c>
      <c r="E4" s="32" t="s">
        <v>15</v>
      </c>
      <c r="F4" s="32" t="s">
        <v>15</v>
      </c>
      <c r="G4" s="17">
        <v>0</v>
      </c>
      <c r="H4" s="18">
        <v>0</v>
      </c>
      <c r="I4" s="18">
        <v>0</v>
      </c>
      <c r="J4" s="39">
        <f>(G4*H4)+I4</f>
        <v>0</v>
      </c>
    </row>
    <row r="5" spans="1:12" x14ac:dyDescent="0.35">
      <c r="A5" s="19"/>
      <c r="B5" s="34" t="s">
        <v>33</v>
      </c>
      <c r="C5" s="20"/>
      <c r="D5" s="32" t="s">
        <v>15</v>
      </c>
      <c r="E5" s="32" t="s">
        <v>15</v>
      </c>
      <c r="F5" s="32" t="s">
        <v>15</v>
      </c>
      <c r="G5" s="17">
        <v>0</v>
      </c>
      <c r="H5" s="18">
        <v>0</v>
      </c>
      <c r="I5" s="18">
        <v>0</v>
      </c>
      <c r="J5" s="39">
        <f t="shared" ref="J5:J13" si="0">(G5*H5)+I5</f>
        <v>0</v>
      </c>
    </row>
    <row r="6" spans="1:12" x14ac:dyDescent="0.35">
      <c r="A6" s="19"/>
      <c r="B6" s="34" t="s">
        <v>3</v>
      </c>
      <c r="C6" s="20"/>
      <c r="D6" s="32" t="s">
        <v>15</v>
      </c>
      <c r="E6" s="32" t="s">
        <v>15</v>
      </c>
      <c r="F6" s="32" t="s">
        <v>15</v>
      </c>
      <c r="G6" s="17">
        <v>0</v>
      </c>
      <c r="H6" s="18">
        <v>0</v>
      </c>
      <c r="I6" s="18">
        <v>0</v>
      </c>
      <c r="J6" s="39">
        <f t="shared" si="0"/>
        <v>0</v>
      </c>
    </row>
    <row r="7" spans="1:12" x14ac:dyDescent="0.35">
      <c r="A7" s="19"/>
      <c r="B7" s="34" t="s">
        <v>19</v>
      </c>
      <c r="C7" s="20"/>
      <c r="D7" s="32" t="s">
        <v>15</v>
      </c>
      <c r="E7" s="32" t="s">
        <v>15</v>
      </c>
      <c r="F7" s="32" t="s">
        <v>15</v>
      </c>
      <c r="G7" s="17">
        <v>0</v>
      </c>
      <c r="H7" s="18">
        <v>0</v>
      </c>
      <c r="I7" s="18">
        <v>0</v>
      </c>
      <c r="J7" s="39">
        <f t="shared" si="0"/>
        <v>0</v>
      </c>
    </row>
    <row r="8" spans="1:12" x14ac:dyDescent="0.35">
      <c r="A8" s="19"/>
      <c r="B8" s="34" t="s">
        <v>4</v>
      </c>
      <c r="C8" s="20"/>
      <c r="D8" s="32" t="s">
        <v>15</v>
      </c>
      <c r="E8" s="32" t="s">
        <v>15</v>
      </c>
      <c r="F8" s="32" t="s">
        <v>15</v>
      </c>
      <c r="G8" s="17">
        <v>0</v>
      </c>
      <c r="H8" s="18">
        <v>0</v>
      </c>
      <c r="I8" s="18">
        <v>0</v>
      </c>
      <c r="J8" s="39">
        <f t="shared" si="0"/>
        <v>0</v>
      </c>
    </row>
    <row r="9" spans="1:12" x14ac:dyDescent="0.35">
      <c r="A9" s="98" t="s">
        <v>64</v>
      </c>
      <c r="B9" s="99"/>
      <c r="C9" s="99"/>
      <c r="D9" s="99"/>
      <c r="E9" s="99"/>
      <c r="F9" s="99"/>
      <c r="G9" s="99"/>
      <c r="H9" s="99"/>
      <c r="I9" s="99"/>
      <c r="J9" s="100"/>
    </row>
    <row r="10" spans="1:12" x14ac:dyDescent="0.35">
      <c r="A10" s="19"/>
      <c r="B10" s="34" t="s">
        <v>34</v>
      </c>
      <c r="C10" s="20"/>
      <c r="D10" s="32" t="s">
        <v>15</v>
      </c>
      <c r="E10" s="32" t="s">
        <v>15</v>
      </c>
      <c r="F10" s="32" t="s">
        <v>15</v>
      </c>
      <c r="G10" s="17">
        <v>0</v>
      </c>
      <c r="H10" s="18">
        <v>0</v>
      </c>
      <c r="I10" s="18">
        <v>0</v>
      </c>
      <c r="J10" s="39">
        <f t="shared" si="0"/>
        <v>0</v>
      </c>
    </row>
    <row r="11" spans="1:12" x14ac:dyDescent="0.35">
      <c r="A11" s="19"/>
      <c r="B11" s="34" t="s">
        <v>35</v>
      </c>
      <c r="C11" s="20"/>
      <c r="D11" s="32" t="s">
        <v>15</v>
      </c>
      <c r="E11" s="32" t="s">
        <v>15</v>
      </c>
      <c r="F11" s="32" t="s">
        <v>15</v>
      </c>
      <c r="G11" s="17">
        <v>0</v>
      </c>
      <c r="H11" s="18">
        <v>0</v>
      </c>
      <c r="I11" s="18">
        <v>0</v>
      </c>
      <c r="J11" s="39">
        <f t="shared" ref="J11" si="1">(G11*H11)+I11</f>
        <v>0</v>
      </c>
    </row>
    <row r="12" spans="1:12" x14ac:dyDescent="0.35">
      <c r="A12" s="19"/>
      <c r="B12" s="34" t="s">
        <v>36</v>
      </c>
      <c r="C12" s="20"/>
      <c r="D12" s="32" t="s">
        <v>15</v>
      </c>
      <c r="E12" s="32" t="s">
        <v>15</v>
      </c>
      <c r="F12" s="32" t="s">
        <v>15</v>
      </c>
      <c r="G12" s="17">
        <v>0</v>
      </c>
      <c r="H12" s="18">
        <v>0</v>
      </c>
      <c r="I12" s="18">
        <v>0</v>
      </c>
      <c r="J12" s="39">
        <f t="shared" ref="J12" si="2">(G12*H12)+I12</f>
        <v>0</v>
      </c>
    </row>
    <row r="13" spans="1:12" x14ac:dyDescent="0.35">
      <c r="A13" s="19"/>
      <c r="B13" s="34" t="s">
        <v>18</v>
      </c>
      <c r="C13" s="20"/>
      <c r="D13" s="32" t="s">
        <v>15</v>
      </c>
      <c r="E13" s="32" t="s">
        <v>15</v>
      </c>
      <c r="F13" s="32" t="s">
        <v>15</v>
      </c>
      <c r="G13" s="17">
        <v>0</v>
      </c>
      <c r="H13" s="18">
        <v>0</v>
      </c>
      <c r="I13" s="18">
        <v>0</v>
      </c>
      <c r="J13" s="39">
        <f t="shared" si="0"/>
        <v>0</v>
      </c>
    </row>
    <row r="14" spans="1:12" x14ac:dyDescent="0.35">
      <c r="A14" s="98" t="s">
        <v>65</v>
      </c>
      <c r="B14" s="99"/>
      <c r="C14" s="99"/>
      <c r="D14" s="99"/>
      <c r="E14" s="99"/>
      <c r="F14" s="99"/>
      <c r="G14" s="99"/>
      <c r="H14" s="99"/>
      <c r="I14" s="99"/>
      <c r="J14" s="100"/>
    </row>
    <row r="15" spans="1:12" x14ac:dyDescent="0.35">
      <c r="A15" s="28"/>
      <c r="B15" s="33"/>
      <c r="C15" s="28"/>
      <c r="D15" s="33"/>
      <c r="E15" s="33"/>
      <c r="F15" s="33"/>
      <c r="G15" s="29"/>
      <c r="H15" s="30"/>
      <c r="I15" s="30"/>
      <c r="J15" s="30"/>
    </row>
    <row r="17" spans="1:11" ht="21.65" customHeight="1" x14ac:dyDescent="0.35">
      <c r="A17" s="88" t="s">
        <v>5</v>
      </c>
      <c r="B17" s="88"/>
      <c r="C17" s="88"/>
      <c r="D17" s="88"/>
      <c r="E17" s="88"/>
      <c r="F17" s="88"/>
      <c r="G17" s="88"/>
      <c r="H17" s="88"/>
      <c r="I17" s="88"/>
      <c r="J17" s="88"/>
      <c r="K17" s="8"/>
    </row>
    <row r="18" spans="1:11" x14ac:dyDescent="0.35">
      <c r="A18" s="1" t="s">
        <v>0</v>
      </c>
      <c r="B18" s="1" t="s">
        <v>16</v>
      </c>
      <c r="C18" s="2" t="s">
        <v>32</v>
      </c>
      <c r="D18" s="1" t="s">
        <v>27</v>
      </c>
      <c r="E18" s="1" t="s">
        <v>1</v>
      </c>
      <c r="F18" s="1" t="s">
        <v>28</v>
      </c>
      <c r="G18" s="1" t="s">
        <v>29</v>
      </c>
      <c r="H18" s="1" t="s">
        <v>30</v>
      </c>
      <c r="I18" s="1" t="s">
        <v>31</v>
      </c>
      <c r="J18" s="1" t="s">
        <v>2</v>
      </c>
    </row>
    <row r="19" spans="1:11" x14ac:dyDescent="0.35">
      <c r="A19" s="9"/>
      <c r="B19" s="31" t="s">
        <v>37</v>
      </c>
      <c r="C19" s="20"/>
      <c r="D19" s="32" t="s">
        <v>15</v>
      </c>
      <c r="E19" s="32" t="s">
        <v>15</v>
      </c>
      <c r="F19" s="32" t="s">
        <v>15</v>
      </c>
      <c r="G19" s="17">
        <v>0</v>
      </c>
      <c r="H19" s="18">
        <v>0</v>
      </c>
      <c r="I19" s="18">
        <v>0</v>
      </c>
      <c r="J19" s="39">
        <f>(G19*H19)+I19</f>
        <v>0</v>
      </c>
    </row>
    <row r="20" spans="1:11" x14ac:dyDescent="0.35">
      <c r="A20" s="9"/>
      <c r="B20" s="31" t="s">
        <v>38</v>
      </c>
      <c r="C20" s="20"/>
      <c r="D20" s="32" t="s">
        <v>15</v>
      </c>
      <c r="E20" s="32" t="s">
        <v>15</v>
      </c>
      <c r="F20" s="32" t="s">
        <v>15</v>
      </c>
      <c r="G20" s="17">
        <v>0</v>
      </c>
      <c r="H20" s="18">
        <v>0</v>
      </c>
      <c r="I20" s="18">
        <v>0</v>
      </c>
      <c r="J20" s="39">
        <f>(G20*H20)+I20</f>
        <v>0</v>
      </c>
    </row>
    <row r="21" spans="1:11" x14ac:dyDescent="0.35">
      <c r="A21" s="9"/>
      <c r="B21" s="31" t="s">
        <v>39</v>
      </c>
      <c r="C21" s="20"/>
      <c r="D21" s="32" t="s">
        <v>15</v>
      </c>
      <c r="E21" s="32" t="s">
        <v>15</v>
      </c>
      <c r="F21" s="32" t="s">
        <v>15</v>
      </c>
      <c r="G21" s="17">
        <v>0</v>
      </c>
      <c r="H21" s="18">
        <v>0</v>
      </c>
      <c r="I21" s="18">
        <v>0</v>
      </c>
      <c r="J21" s="39">
        <f>(G21*H21)+I21</f>
        <v>0</v>
      </c>
    </row>
    <row r="22" spans="1:11" x14ac:dyDescent="0.35">
      <c r="A22" s="98" t="s">
        <v>66</v>
      </c>
      <c r="B22" s="99"/>
      <c r="C22" s="99"/>
      <c r="D22" s="99"/>
      <c r="E22" s="99"/>
      <c r="F22" s="99"/>
      <c r="G22" s="99"/>
      <c r="H22" s="99"/>
      <c r="I22" s="99"/>
      <c r="J22" s="100"/>
    </row>
    <row r="23" spans="1:11" x14ac:dyDescent="0.35">
      <c r="A23" s="9"/>
      <c r="B23" s="67" t="s">
        <v>40</v>
      </c>
      <c r="C23" s="20"/>
      <c r="D23" s="32" t="s">
        <v>15</v>
      </c>
      <c r="E23" s="32" t="s">
        <v>15</v>
      </c>
      <c r="F23" s="32" t="s">
        <v>15</v>
      </c>
      <c r="G23" s="17">
        <v>0</v>
      </c>
      <c r="H23" s="18">
        <v>0</v>
      </c>
      <c r="I23" s="18">
        <v>0</v>
      </c>
      <c r="J23" s="39">
        <f t="shared" ref="J23:J26" si="3">(G23*H23)+I23</f>
        <v>0</v>
      </c>
    </row>
    <row r="24" spans="1:11" x14ac:dyDescent="0.35">
      <c r="A24" s="9"/>
      <c r="B24" s="31" t="s">
        <v>41</v>
      </c>
      <c r="C24" s="20"/>
      <c r="D24" s="32" t="s">
        <v>15</v>
      </c>
      <c r="E24" s="32" t="s">
        <v>15</v>
      </c>
      <c r="F24" s="32" t="s">
        <v>15</v>
      </c>
      <c r="G24" s="17">
        <v>0</v>
      </c>
      <c r="H24" s="18">
        <v>0</v>
      </c>
      <c r="I24" s="18">
        <v>0</v>
      </c>
      <c r="J24" s="39">
        <f t="shared" si="3"/>
        <v>0</v>
      </c>
    </row>
    <row r="25" spans="1:11" x14ac:dyDescent="0.35">
      <c r="A25" s="9"/>
      <c r="B25" s="31" t="s">
        <v>42</v>
      </c>
      <c r="C25" s="20"/>
      <c r="D25" s="32" t="s">
        <v>15</v>
      </c>
      <c r="E25" s="32" t="s">
        <v>15</v>
      </c>
      <c r="F25" s="32" t="s">
        <v>15</v>
      </c>
      <c r="G25" s="17">
        <v>0</v>
      </c>
      <c r="H25" s="18">
        <v>0</v>
      </c>
      <c r="I25" s="18">
        <v>0</v>
      </c>
      <c r="J25" s="39">
        <f t="shared" ref="J25" si="4">(G25*H25)+I25</f>
        <v>0</v>
      </c>
    </row>
    <row r="26" spans="1:11" x14ac:dyDescent="0.35">
      <c r="A26" s="9"/>
      <c r="B26" s="66" t="s">
        <v>43</v>
      </c>
      <c r="C26" s="20"/>
      <c r="D26" s="32" t="s">
        <v>15</v>
      </c>
      <c r="E26" s="32" t="s">
        <v>15</v>
      </c>
      <c r="F26" s="32" t="s">
        <v>15</v>
      </c>
      <c r="G26" s="17">
        <v>0</v>
      </c>
      <c r="H26" s="18">
        <v>0</v>
      </c>
      <c r="I26" s="18">
        <v>0</v>
      </c>
      <c r="J26" s="39">
        <f t="shared" si="3"/>
        <v>0</v>
      </c>
    </row>
    <row r="27" spans="1:11" x14ac:dyDescent="0.35">
      <c r="A27" s="98" t="s">
        <v>67</v>
      </c>
      <c r="B27" s="99"/>
      <c r="C27" s="99"/>
      <c r="D27" s="99"/>
      <c r="E27" s="99"/>
      <c r="F27" s="99"/>
      <c r="G27" s="99"/>
      <c r="H27" s="99"/>
      <c r="I27" s="99"/>
      <c r="J27" s="100"/>
    </row>
    <row r="28" spans="1:11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30" spans="1:11" ht="21.65" customHeight="1" x14ac:dyDescent="0.35">
      <c r="A30" s="88" t="s">
        <v>6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</row>
    <row r="31" spans="1:11" x14ac:dyDescent="0.35">
      <c r="A31" s="1" t="s">
        <v>0</v>
      </c>
      <c r="B31" s="1" t="s">
        <v>16</v>
      </c>
      <c r="C31" s="2" t="s">
        <v>32</v>
      </c>
      <c r="D31" s="1" t="s">
        <v>27</v>
      </c>
      <c r="E31" s="1" t="s">
        <v>1</v>
      </c>
      <c r="F31" s="1" t="s">
        <v>28</v>
      </c>
      <c r="G31" s="1" t="s">
        <v>29</v>
      </c>
      <c r="H31" s="1" t="s">
        <v>30</v>
      </c>
      <c r="I31" s="1" t="s">
        <v>31</v>
      </c>
      <c r="J31" s="1" t="s">
        <v>2</v>
      </c>
      <c r="K31" s="1" t="s">
        <v>79</v>
      </c>
    </row>
    <row r="32" spans="1:11" x14ac:dyDescent="0.35">
      <c r="A32" s="9"/>
      <c r="B32" s="31"/>
      <c r="C32" s="20"/>
      <c r="D32" s="32" t="s">
        <v>15</v>
      </c>
      <c r="E32" s="32" t="s">
        <v>15</v>
      </c>
      <c r="F32" s="32" t="s">
        <v>15</v>
      </c>
      <c r="G32" s="17">
        <v>0</v>
      </c>
      <c r="H32" s="18">
        <v>0</v>
      </c>
      <c r="I32" s="18">
        <v>0</v>
      </c>
      <c r="J32" s="39">
        <f>(G32*H32)+I32</f>
        <v>0</v>
      </c>
      <c r="K32" s="21">
        <f>J32-0</f>
        <v>0</v>
      </c>
    </row>
    <row r="33" spans="1:11" x14ac:dyDescent="0.35">
      <c r="A33" s="9"/>
      <c r="B33" s="31"/>
      <c r="C33" s="20"/>
      <c r="D33" s="32" t="s">
        <v>15</v>
      </c>
      <c r="E33" s="32" t="s">
        <v>15</v>
      </c>
      <c r="F33" s="32" t="s">
        <v>15</v>
      </c>
      <c r="G33" s="17">
        <v>0</v>
      </c>
      <c r="H33" s="18">
        <v>0</v>
      </c>
      <c r="I33" s="18">
        <v>0</v>
      </c>
      <c r="J33" s="39">
        <f t="shared" ref="J33:J34" si="5">(G33*H33)+I33</f>
        <v>0</v>
      </c>
      <c r="K33" s="21">
        <f t="shared" ref="K33:K34" si="6">J33-0</f>
        <v>0</v>
      </c>
    </row>
    <row r="34" spans="1:11" x14ac:dyDescent="0.35">
      <c r="A34" s="9"/>
      <c r="B34" s="31"/>
      <c r="C34" s="20"/>
      <c r="D34" s="32" t="s">
        <v>15</v>
      </c>
      <c r="E34" s="32" t="s">
        <v>15</v>
      </c>
      <c r="F34" s="32" t="s">
        <v>15</v>
      </c>
      <c r="G34" s="17">
        <v>0</v>
      </c>
      <c r="H34" s="18">
        <v>0</v>
      </c>
      <c r="I34" s="18">
        <v>0</v>
      </c>
      <c r="J34" s="39">
        <f t="shared" si="5"/>
        <v>0</v>
      </c>
      <c r="K34" s="21">
        <f t="shared" si="6"/>
        <v>0</v>
      </c>
    </row>
    <row r="35" spans="1:11" x14ac:dyDescent="0.35">
      <c r="A35" s="98" t="s">
        <v>68</v>
      </c>
      <c r="B35" s="99"/>
      <c r="C35" s="99"/>
      <c r="D35" s="99"/>
      <c r="E35" s="99"/>
      <c r="F35" s="99"/>
      <c r="G35" s="99"/>
      <c r="H35" s="99"/>
      <c r="I35" s="99"/>
      <c r="J35" s="99"/>
      <c r="K35" s="100"/>
    </row>
    <row r="36" spans="1:11" x14ac:dyDescent="0.35">
      <c r="B36" s="4"/>
      <c r="D36" s="4"/>
      <c r="E36" s="4"/>
      <c r="G36" s="14"/>
      <c r="H36" s="15"/>
      <c r="I36" s="15"/>
      <c r="J36" s="15"/>
      <c r="K36" s="16"/>
    </row>
    <row r="37" spans="1:11" x14ac:dyDescent="0.35">
      <c r="B37" s="4"/>
      <c r="D37" s="4"/>
      <c r="E37" s="4"/>
      <c r="K37" s="5"/>
    </row>
    <row r="38" spans="1:11" ht="20.5" customHeight="1" thickBot="1" x14ac:dyDescent="0.4">
      <c r="A38" s="92" t="s">
        <v>44</v>
      </c>
      <c r="B38" s="92"/>
      <c r="C38" s="92"/>
      <c r="D38" s="92"/>
      <c r="E38" s="92"/>
      <c r="F38" s="92"/>
      <c r="H38" s="89" t="s">
        <v>45</v>
      </c>
      <c r="I38" s="90"/>
      <c r="J38" s="90"/>
      <c r="K38" s="91"/>
    </row>
    <row r="39" spans="1:11" ht="20.5" customHeight="1" x14ac:dyDescent="0.35">
      <c r="A39" s="6" t="s">
        <v>7</v>
      </c>
      <c r="B39" s="81">
        <f>SUM(J4:J14)</f>
        <v>0</v>
      </c>
      <c r="C39" s="82"/>
      <c r="D39" s="80">
        <f>B42-B43</f>
        <v>0</v>
      </c>
      <c r="E39" s="80"/>
      <c r="F39" s="80"/>
      <c r="H39" s="48"/>
      <c r="I39" s="71" t="s">
        <v>50</v>
      </c>
      <c r="J39" s="72"/>
      <c r="K39" s="73"/>
    </row>
    <row r="40" spans="1:11" ht="20.5" customHeight="1" x14ac:dyDescent="0.35">
      <c r="A40" s="6" t="s">
        <v>8</v>
      </c>
      <c r="B40" s="81">
        <f>SUM(J19:J27)</f>
        <v>0</v>
      </c>
      <c r="C40" s="82"/>
      <c r="D40" s="80"/>
      <c r="E40" s="80"/>
      <c r="F40" s="80"/>
      <c r="H40" s="49"/>
      <c r="I40" s="74" t="s">
        <v>51</v>
      </c>
      <c r="J40" s="75"/>
      <c r="K40" s="76"/>
    </row>
    <row r="41" spans="1:11" ht="20.5" customHeight="1" thickBot="1" x14ac:dyDescent="0.4">
      <c r="A41" s="6" t="s">
        <v>9</v>
      </c>
      <c r="B41" s="81">
        <f>SUM(J32:J35)</f>
        <v>0</v>
      </c>
      <c r="C41" s="82"/>
      <c r="D41" s="80"/>
      <c r="E41" s="80"/>
      <c r="F41" s="80"/>
      <c r="H41" s="50"/>
      <c r="I41" s="77" t="s">
        <v>52</v>
      </c>
      <c r="J41" s="78"/>
      <c r="K41" s="79"/>
    </row>
    <row r="42" spans="1:11" ht="20.5" customHeight="1" x14ac:dyDescent="0.35">
      <c r="A42" s="3" t="s">
        <v>10</v>
      </c>
      <c r="B42" s="83">
        <f>B39+B40+B41</f>
        <v>0</v>
      </c>
      <c r="C42" s="84"/>
      <c r="D42" s="80"/>
      <c r="E42" s="80"/>
      <c r="F42" s="80"/>
      <c r="H42" s="44"/>
      <c r="I42" s="74" t="s">
        <v>46</v>
      </c>
      <c r="J42" s="75"/>
      <c r="K42" s="87"/>
    </row>
    <row r="43" spans="1:11" ht="20.149999999999999" customHeight="1" x14ac:dyDescent="0.35">
      <c r="A43" s="6" t="s">
        <v>11</v>
      </c>
      <c r="B43" s="85">
        <v>0</v>
      </c>
      <c r="C43" s="86"/>
      <c r="D43" s="80"/>
      <c r="E43" s="80"/>
      <c r="F43" s="80"/>
      <c r="H43" s="45"/>
      <c r="I43" s="74" t="s">
        <v>47</v>
      </c>
      <c r="J43" s="75"/>
      <c r="K43" s="87"/>
    </row>
    <row r="44" spans="1:11" ht="20.5" customHeight="1" x14ac:dyDescent="0.35">
      <c r="A44" s="35" t="s">
        <v>14</v>
      </c>
      <c r="B44" s="36"/>
      <c r="C44" s="26">
        <f>IF(B43&gt;B42,-1*(B42-B43),0)</f>
        <v>0</v>
      </c>
      <c r="H44" s="46"/>
      <c r="I44" s="74" t="s">
        <v>48</v>
      </c>
      <c r="J44" s="75"/>
      <c r="K44" s="87"/>
    </row>
    <row r="45" spans="1:11" ht="20.5" customHeight="1" thickBot="1" x14ac:dyDescent="0.4">
      <c r="B45" s="11"/>
      <c r="C45" s="10" t="s">
        <v>54</v>
      </c>
      <c r="D45" s="11" t="s">
        <v>12</v>
      </c>
      <c r="E45" s="11"/>
      <c r="H45" s="47"/>
      <c r="I45" s="74" t="s">
        <v>49</v>
      </c>
      <c r="J45" s="75"/>
      <c r="K45" s="87"/>
    </row>
    <row r="46" spans="1:11" ht="20.5" customHeight="1" x14ac:dyDescent="0.35">
      <c r="C46" s="13" t="s">
        <v>53</v>
      </c>
    </row>
    <row r="48" spans="1:11" ht="18.5" x14ac:dyDescent="0.35">
      <c r="A48" s="92" t="s">
        <v>55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</row>
    <row r="49" spans="1:11" ht="14.5" customHeight="1" x14ac:dyDescent="0.35">
      <c r="A49" s="118" t="s">
        <v>56</v>
      </c>
      <c r="B49" s="119"/>
      <c r="C49" s="122">
        <v>0</v>
      </c>
      <c r="D49" s="116" t="s">
        <v>17</v>
      </c>
      <c r="E49" s="116"/>
      <c r="F49" s="38" t="s">
        <v>21</v>
      </c>
      <c r="G49" s="43" t="s">
        <v>23</v>
      </c>
      <c r="H49" s="37" t="s">
        <v>57</v>
      </c>
      <c r="I49" s="37" t="s">
        <v>22</v>
      </c>
      <c r="J49" s="37" t="s">
        <v>20</v>
      </c>
      <c r="K49" s="1" t="s">
        <v>2</v>
      </c>
    </row>
    <row r="50" spans="1:11" x14ac:dyDescent="0.35">
      <c r="A50" s="120"/>
      <c r="B50" s="121"/>
      <c r="C50" s="123"/>
      <c r="D50" s="117">
        <v>0</v>
      </c>
      <c r="E50" s="117"/>
      <c r="F50" s="40">
        <v>0</v>
      </c>
      <c r="G50" s="40">
        <v>0</v>
      </c>
      <c r="H50" s="40">
        <v>0</v>
      </c>
      <c r="I50" s="40">
        <v>0</v>
      </c>
      <c r="J50" s="41">
        <v>0</v>
      </c>
      <c r="K50" s="42">
        <f>D50+(F50*5)+(G50*10)+(H50*10)+(I50*15)+J50</f>
        <v>0</v>
      </c>
    </row>
    <row r="51" spans="1:11" x14ac:dyDescent="0.35">
      <c r="A51" s="51">
        <f>K50/0.35</f>
        <v>0</v>
      </c>
      <c r="B51" s="51">
        <f>K50/0.85</f>
        <v>0</v>
      </c>
    </row>
    <row r="53" spans="1:11" ht="18.5" x14ac:dyDescent="0.35">
      <c r="A53" s="92" t="s">
        <v>58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</row>
    <row r="54" spans="1:11" x14ac:dyDescent="0.35">
      <c r="A54" s="23"/>
      <c r="B54" s="105" t="s">
        <v>59</v>
      </c>
      <c r="C54" s="114"/>
      <c r="D54" s="106"/>
      <c r="E54" s="105" t="s">
        <v>60</v>
      </c>
      <c r="F54" s="106"/>
      <c r="G54" s="107" t="s">
        <v>61</v>
      </c>
      <c r="H54" s="107"/>
      <c r="I54" s="108"/>
      <c r="J54" s="68" t="s">
        <v>62</v>
      </c>
      <c r="K54" s="23" t="s">
        <v>2</v>
      </c>
    </row>
    <row r="55" spans="1:11" ht="18.5" x14ac:dyDescent="0.45">
      <c r="A55" s="24" t="s">
        <v>7</v>
      </c>
      <c r="B55" s="81">
        <f>B39</f>
        <v>0</v>
      </c>
      <c r="C55" s="115"/>
      <c r="D55" s="82"/>
      <c r="E55" s="111">
        <v>0</v>
      </c>
      <c r="F55" s="112"/>
      <c r="G55" s="113">
        <v>0</v>
      </c>
      <c r="H55" s="113">
        <f>H42</f>
        <v>0</v>
      </c>
      <c r="I55" s="109"/>
      <c r="J55" s="25" t="e">
        <f>100-(K55*100/B55)</f>
        <v>#DIV/0!</v>
      </c>
      <c r="K55" s="22">
        <f>E55*G55</f>
        <v>0</v>
      </c>
    </row>
    <row r="56" spans="1:11" ht="18.5" x14ac:dyDescent="0.45">
      <c r="A56" s="6" t="s">
        <v>8</v>
      </c>
      <c r="B56" s="81">
        <f>B40</f>
        <v>0</v>
      </c>
      <c r="C56" s="115"/>
      <c r="D56" s="82"/>
      <c r="E56" s="111">
        <v>0</v>
      </c>
      <c r="F56" s="112">
        <v>1</v>
      </c>
      <c r="G56" s="113">
        <v>0</v>
      </c>
      <c r="H56" s="113">
        <f>H43</f>
        <v>0</v>
      </c>
      <c r="I56" s="109"/>
      <c r="J56" s="25" t="e">
        <f>100-(K56*100/B56)</f>
        <v>#DIV/0!</v>
      </c>
      <c r="K56" s="22">
        <f t="shared" ref="K56:K57" si="7">E56*G56</f>
        <v>0</v>
      </c>
    </row>
    <row r="57" spans="1:11" ht="18.5" x14ac:dyDescent="0.45">
      <c r="A57" s="6" t="s">
        <v>9</v>
      </c>
      <c r="B57" s="81">
        <f>B41</f>
        <v>0</v>
      </c>
      <c r="C57" s="115"/>
      <c r="D57" s="82"/>
      <c r="E57" s="111">
        <v>0</v>
      </c>
      <c r="F57" s="112">
        <v>1</v>
      </c>
      <c r="G57" s="113">
        <v>0</v>
      </c>
      <c r="H57" s="113">
        <f>H44</f>
        <v>0</v>
      </c>
      <c r="I57" s="110"/>
      <c r="J57" s="25" t="e">
        <f>100-(K57*100/B57)</f>
        <v>#DIV/0!</v>
      </c>
      <c r="K57" s="22">
        <f t="shared" si="7"/>
        <v>0</v>
      </c>
    </row>
    <row r="58" spans="1:11" x14ac:dyDescent="0.35">
      <c r="E58" s="92" t="s">
        <v>10</v>
      </c>
      <c r="F58" s="92"/>
      <c r="G58" s="92"/>
      <c r="H58" s="92"/>
      <c r="I58" s="92"/>
      <c r="J58" s="104">
        <f>K55+K56+K57</f>
        <v>0</v>
      </c>
      <c r="K58" s="104"/>
    </row>
    <row r="59" spans="1:11" x14ac:dyDescent="0.35">
      <c r="E59" s="92"/>
      <c r="F59" s="92"/>
      <c r="G59" s="92"/>
      <c r="H59" s="92"/>
      <c r="I59" s="92"/>
      <c r="J59" s="104"/>
      <c r="K59" s="104"/>
    </row>
  </sheetData>
  <mergeCells count="46">
    <mergeCell ref="B55:D55"/>
    <mergeCell ref="B56:D56"/>
    <mergeCell ref="B57:D57"/>
    <mergeCell ref="I45:K45"/>
    <mergeCell ref="D49:E49"/>
    <mergeCell ref="D50:E50"/>
    <mergeCell ref="A49:B50"/>
    <mergeCell ref="C49:C50"/>
    <mergeCell ref="I44:K44"/>
    <mergeCell ref="I42:K42"/>
    <mergeCell ref="E58:I59"/>
    <mergeCell ref="J58:K59"/>
    <mergeCell ref="A53:K53"/>
    <mergeCell ref="E54:F54"/>
    <mergeCell ref="G54:H54"/>
    <mergeCell ref="I54:I57"/>
    <mergeCell ref="E55:F55"/>
    <mergeCell ref="G55:H55"/>
    <mergeCell ref="E56:F56"/>
    <mergeCell ref="G56:H56"/>
    <mergeCell ref="E57:F57"/>
    <mergeCell ref="G57:H57"/>
    <mergeCell ref="A48:K48"/>
    <mergeCell ref="B54:D54"/>
    <mergeCell ref="A17:J17"/>
    <mergeCell ref="H38:K38"/>
    <mergeCell ref="A38:F38"/>
    <mergeCell ref="A1:J1"/>
    <mergeCell ref="A2:C2"/>
    <mergeCell ref="A30:K30"/>
    <mergeCell ref="A27:J27"/>
    <mergeCell ref="A9:J9"/>
    <mergeCell ref="A22:J22"/>
    <mergeCell ref="A35:K35"/>
    <mergeCell ref="A14:J14"/>
    <mergeCell ref="D2:J2"/>
    <mergeCell ref="I39:K39"/>
    <mergeCell ref="I40:K40"/>
    <mergeCell ref="I41:K41"/>
    <mergeCell ref="D39:F43"/>
    <mergeCell ref="B39:C39"/>
    <mergeCell ref="B40:C40"/>
    <mergeCell ref="B41:C41"/>
    <mergeCell ref="B42:C42"/>
    <mergeCell ref="B43:C43"/>
    <mergeCell ref="I43:K43"/>
  </mergeCells>
  <conditionalFormatting sqref="B42:C42">
    <cfRule type="cellIs" dxfId="45" priority="1" operator="equal">
      <formula>$B$43</formula>
    </cfRule>
    <cfRule type="cellIs" dxfId="44" priority="2" operator="lessThan">
      <formula>$B$43</formula>
    </cfRule>
    <cfRule type="cellIs" dxfId="43" priority="3" operator="greaterThan">
      <formula>$B$43</formula>
    </cfRule>
  </conditionalFormatting>
  <conditionalFormatting sqref="C49:C50">
    <cfRule type="cellIs" dxfId="42" priority="10" operator="greaterThan">
      <formula>$A$51</formula>
    </cfRule>
    <cfRule type="cellIs" dxfId="41" priority="11" operator="between">
      <formula>$B$51</formula>
      <formula>"$A$51"</formula>
    </cfRule>
    <cfRule type="cellIs" dxfId="40" priority="12" operator="lessThan">
      <formula>$B$51</formula>
    </cfRule>
  </conditionalFormatting>
  <conditionalFormatting sqref="D39:F43">
    <cfRule type="cellIs" dxfId="39" priority="4" operator="greaterThan">
      <formula>0</formula>
    </cfRule>
    <cfRule type="cellIs" dxfId="38" priority="5" operator="lessThan">
      <formula>0</formula>
    </cfRule>
    <cfRule type="cellIs" dxfId="37" priority="7" operator="equal">
      <formula>0</formula>
    </cfRule>
  </conditionalFormatting>
  <conditionalFormatting sqref="J58">
    <cfRule type="cellIs" dxfId="36" priority="30" operator="lessThan">
      <formula>$C$43</formula>
    </cfRule>
    <cfRule type="cellIs" dxfId="35" priority="31" operator="greaterThan">
      <formula>$C$43</formula>
    </cfRule>
    <cfRule type="cellIs" dxfId="34" priority="32" operator="equal">
      <formula>$C$43</formula>
    </cfRule>
    <cfRule type="cellIs" dxfId="33" priority="33" operator="equal">
      <formula>10</formula>
    </cfRule>
    <cfRule type="cellIs" dxfId="32" priority="34" operator="equal">
      <formula>$C$43</formula>
    </cfRule>
    <cfRule type="cellIs" dxfId="31" priority="35" operator="greaterThan">
      <formula>$C$43</formula>
    </cfRule>
    <cfRule type="cellIs" dxfId="30" priority="36" operator="lessThan">
      <formula>$C$43</formula>
    </cfRule>
  </conditionalFormatting>
  <conditionalFormatting sqref="J58:K59">
    <cfRule type="cellIs" dxfId="29" priority="17" operator="equal">
      <formula>$B$43</formula>
    </cfRule>
    <cfRule type="cellIs" dxfId="28" priority="19" operator="greaterThan">
      <formula>$B$43</formula>
    </cfRule>
    <cfRule type="cellIs" dxfId="27" priority="20" operator="lessThan">
      <formula>$B$43</formula>
    </cfRule>
    <cfRule type="cellIs" dxfId="26" priority="26" operator="equal">
      <formula>$C$43</formula>
    </cfRule>
    <cfRule type="cellIs" dxfId="25" priority="27" operator="greaterThan">
      <formula>$C$43</formula>
    </cfRule>
    <cfRule type="cellIs" dxfId="24" priority="28" operator="lessThan">
      <formula>$C$43</formula>
    </cfRule>
    <cfRule type="cellIs" dxfId="23" priority="29" operator="greaterThan">
      <formula>$C$42</formula>
    </cfRule>
  </conditionalFormatting>
  <hyperlinks>
    <hyperlink ref="D45" r:id="rId1" xr:uid="{C713F9E6-2DFE-444E-8E1D-1593FAB095A2}"/>
    <hyperlink ref="C46" r:id="rId2" xr:uid="{ED3C8BC5-1488-4307-B06D-627911879413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35" max="16383" man="1"/>
  </rowBreaks>
  <colBreaks count="1" manualBreakCount="1">
    <brk id="11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10DE-F56A-46CA-81C7-E43E98D99E3A}">
  <dimension ref="A1:S59"/>
  <sheetViews>
    <sheetView zoomScale="130" zoomScaleNormal="130" workbookViewId="0">
      <selection sqref="A1:J1"/>
    </sheetView>
  </sheetViews>
  <sheetFormatPr defaultRowHeight="14.5" x14ac:dyDescent="0.35"/>
  <cols>
    <col min="1" max="1" width="5.81640625" customWidth="1"/>
    <col min="2" max="2" width="6.6328125" customWidth="1"/>
    <col min="3" max="3" width="45.6328125" customWidth="1"/>
    <col min="4" max="4" width="6.6328125" customWidth="1"/>
    <col min="5" max="6" width="6.54296875" customWidth="1"/>
    <col min="7" max="7" width="8.6328125" customWidth="1"/>
    <col min="8" max="8" width="10.6328125" customWidth="1"/>
    <col min="9" max="9" width="9.1796875" customWidth="1"/>
    <col min="10" max="10" width="11.54296875" customWidth="1"/>
    <col min="11" max="11" width="12.6328125" customWidth="1"/>
  </cols>
  <sheetData>
    <row r="1" spans="1:18" ht="34.5" customHeight="1" x14ac:dyDescent="0.35">
      <c r="A1" s="93" t="s">
        <v>109</v>
      </c>
      <c r="B1" s="93"/>
      <c r="C1" s="94"/>
      <c r="D1" s="94"/>
      <c r="E1" s="94"/>
      <c r="F1" s="94"/>
      <c r="G1" s="94"/>
      <c r="H1" s="94"/>
      <c r="I1" s="94"/>
      <c r="J1" s="94"/>
    </row>
    <row r="2" spans="1:18" ht="24" customHeight="1" x14ac:dyDescent="0.35">
      <c r="A2" s="95" t="s">
        <v>26</v>
      </c>
      <c r="B2" s="96"/>
      <c r="C2" s="97"/>
      <c r="D2" s="101">
        <v>45908</v>
      </c>
      <c r="E2" s="102"/>
      <c r="F2" s="102"/>
      <c r="G2" s="102"/>
      <c r="H2" s="102"/>
      <c r="I2" s="102"/>
      <c r="J2" s="103"/>
      <c r="L2" s="137" t="s">
        <v>63</v>
      </c>
      <c r="M2" s="137"/>
      <c r="N2" s="137"/>
      <c r="O2" s="137"/>
      <c r="P2" s="137"/>
      <c r="Q2" s="137"/>
      <c r="R2" s="137"/>
    </row>
    <row r="3" spans="1:18" x14ac:dyDescent="0.35">
      <c r="A3" s="1" t="s">
        <v>0</v>
      </c>
      <c r="B3" s="1" t="s">
        <v>16</v>
      </c>
      <c r="C3" s="2" t="s">
        <v>32</v>
      </c>
      <c r="D3" s="1" t="s">
        <v>27</v>
      </c>
      <c r="E3" s="1" t="s">
        <v>1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2</v>
      </c>
      <c r="L3" s="138" t="s">
        <v>69</v>
      </c>
      <c r="M3" s="138"/>
      <c r="N3" s="138"/>
      <c r="O3" s="138"/>
      <c r="P3" s="138"/>
      <c r="Q3" s="138"/>
      <c r="R3" s="138"/>
    </row>
    <row r="4" spans="1:18" x14ac:dyDescent="0.35">
      <c r="A4" s="52"/>
      <c r="B4" s="54" t="s">
        <v>17</v>
      </c>
      <c r="C4" s="53"/>
      <c r="D4" s="57" t="s">
        <v>15</v>
      </c>
      <c r="E4" s="58" t="s">
        <v>15</v>
      </c>
      <c r="F4" s="59" t="s">
        <v>15</v>
      </c>
      <c r="G4" s="60">
        <v>0</v>
      </c>
      <c r="H4" s="61">
        <v>0</v>
      </c>
      <c r="I4" s="62">
        <v>0</v>
      </c>
      <c r="J4" s="39">
        <f>(G4*H4)+I4</f>
        <v>0</v>
      </c>
      <c r="L4" s="135" t="s">
        <v>70</v>
      </c>
      <c r="M4" s="135"/>
      <c r="N4" s="135"/>
      <c r="O4" s="135"/>
      <c r="P4" s="135"/>
      <c r="Q4" s="135"/>
      <c r="R4" s="135"/>
    </row>
    <row r="5" spans="1:18" x14ac:dyDescent="0.35">
      <c r="A5" s="52"/>
      <c r="B5" s="54" t="s">
        <v>33</v>
      </c>
      <c r="C5" s="53"/>
      <c r="D5" s="57" t="s">
        <v>15</v>
      </c>
      <c r="E5" s="58" t="s">
        <v>15</v>
      </c>
      <c r="F5" s="59" t="s">
        <v>15</v>
      </c>
      <c r="G5" s="60">
        <v>0</v>
      </c>
      <c r="H5" s="61">
        <v>0</v>
      </c>
      <c r="I5" s="62">
        <v>0</v>
      </c>
      <c r="J5" s="39">
        <f t="shared" ref="J5:J13" si="0">(G5*H5)+I5</f>
        <v>0</v>
      </c>
      <c r="L5" s="139" t="s">
        <v>71</v>
      </c>
      <c r="M5" s="139"/>
      <c r="N5" s="139"/>
      <c r="O5" s="139"/>
      <c r="P5" s="139"/>
      <c r="Q5" s="139"/>
      <c r="R5" s="139"/>
    </row>
    <row r="6" spans="1:18" x14ac:dyDescent="0.35">
      <c r="A6" s="52"/>
      <c r="B6" s="54" t="s">
        <v>3</v>
      </c>
      <c r="C6" s="53"/>
      <c r="D6" s="57" t="s">
        <v>15</v>
      </c>
      <c r="E6" s="58" t="s">
        <v>15</v>
      </c>
      <c r="F6" s="59" t="s">
        <v>15</v>
      </c>
      <c r="G6" s="60">
        <v>0</v>
      </c>
      <c r="H6" s="61">
        <v>0</v>
      </c>
      <c r="I6" s="62">
        <v>0</v>
      </c>
      <c r="J6" s="39">
        <f t="shared" si="0"/>
        <v>0</v>
      </c>
      <c r="L6" s="148" t="s">
        <v>72</v>
      </c>
      <c r="M6" s="148"/>
      <c r="N6" s="148"/>
      <c r="O6" s="148"/>
      <c r="P6" s="148"/>
      <c r="Q6" s="148"/>
      <c r="R6" s="148"/>
    </row>
    <row r="7" spans="1:18" x14ac:dyDescent="0.35">
      <c r="A7" s="52"/>
      <c r="B7" s="54" t="s">
        <v>19</v>
      </c>
      <c r="C7" s="53"/>
      <c r="D7" s="57" t="s">
        <v>15</v>
      </c>
      <c r="E7" s="58" t="s">
        <v>15</v>
      </c>
      <c r="F7" s="59" t="s">
        <v>15</v>
      </c>
      <c r="G7" s="60">
        <v>0</v>
      </c>
      <c r="H7" s="61">
        <v>0</v>
      </c>
      <c r="I7" s="62">
        <v>0</v>
      </c>
      <c r="J7" s="39">
        <f t="shared" si="0"/>
        <v>0</v>
      </c>
      <c r="L7" s="146" t="s">
        <v>73</v>
      </c>
      <c r="M7" s="146"/>
      <c r="N7" s="146"/>
      <c r="O7" s="146"/>
      <c r="P7" s="146"/>
      <c r="Q7" s="146"/>
      <c r="R7" s="146"/>
    </row>
    <row r="8" spans="1:18" x14ac:dyDescent="0.35">
      <c r="A8" s="52"/>
      <c r="B8" s="54" t="s">
        <v>4</v>
      </c>
      <c r="C8" s="53"/>
      <c r="D8" s="57" t="s">
        <v>15</v>
      </c>
      <c r="E8" s="58" t="s">
        <v>15</v>
      </c>
      <c r="F8" s="59" t="s">
        <v>15</v>
      </c>
      <c r="G8" s="60">
        <v>0</v>
      </c>
      <c r="H8" s="61">
        <v>0</v>
      </c>
      <c r="I8" s="62">
        <v>0</v>
      </c>
      <c r="J8" s="39">
        <f t="shared" si="0"/>
        <v>0</v>
      </c>
      <c r="L8" s="147" t="s">
        <v>74</v>
      </c>
      <c r="M8" s="147"/>
      <c r="N8" s="147"/>
      <c r="O8" s="147"/>
      <c r="P8" s="147"/>
      <c r="Q8" s="147"/>
      <c r="R8" s="147"/>
    </row>
    <row r="9" spans="1:18" x14ac:dyDescent="0.35">
      <c r="A9" s="98" t="s">
        <v>64</v>
      </c>
      <c r="B9" s="99"/>
      <c r="C9" s="99"/>
      <c r="D9" s="99"/>
      <c r="E9" s="99"/>
      <c r="F9" s="99"/>
      <c r="G9" s="99"/>
      <c r="H9" s="99"/>
      <c r="I9" s="99"/>
      <c r="J9" s="100"/>
      <c r="L9" s="140" t="s">
        <v>75</v>
      </c>
      <c r="M9" s="140"/>
      <c r="N9" s="140"/>
      <c r="O9" s="140"/>
      <c r="P9" s="140"/>
      <c r="Q9" s="140"/>
      <c r="R9" s="140"/>
    </row>
    <row r="10" spans="1:18" x14ac:dyDescent="0.35">
      <c r="A10" s="52"/>
      <c r="B10" s="54" t="s">
        <v>34</v>
      </c>
      <c r="C10" s="53"/>
      <c r="D10" s="57" t="s">
        <v>15</v>
      </c>
      <c r="E10" s="58" t="s">
        <v>15</v>
      </c>
      <c r="F10" s="59" t="s">
        <v>15</v>
      </c>
      <c r="G10" s="60">
        <v>0</v>
      </c>
      <c r="H10" s="61">
        <v>0</v>
      </c>
      <c r="I10" s="62">
        <v>0</v>
      </c>
      <c r="J10" s="39">
        <f t="shared" si="0"/>
        <v>0</v>
      </c>
      <c r="L10" s="141" t="s">
        <v>76</v>
      </c>
      <c r="M10" s="141"/>
      <c r="N10" s="141"/>
      <c r="O10" s="141"/>
      <c r="P10" s="141"/>
      <c r="Q10" s="141"/>
      <c r="R10" s="141"/>
    </row>
    <row r="11" spans="1:18" x14ac:dyDescent="0.35">
      <c r="A11" s="52"/>
      <c r="B11" s="54" t="s">
        <v>35</v>
      </c>
      <c r="C11" s="53"/>
      <c r="D11" s="57" t="s">
        <v>15</v>
      </c>
      <c r="E11" s="58" t="s">
        <v>15</v>
      </c>
      <c r="F11" s="59" t="s">
        <v>15</v>
      </c>
      <c r="G11" s="60">
        <v>0</v>
      </c>
      <c r="H11" s="61">
        <v>0</v>
      </c>
      <c r="I11" s="62">
        <v>0</v>
      </c>
      <c r="J11" s="39">
        <f t="shared" si="0"/>
        <v>0</v>
      </c>
      <c r="L11" s="145" t="s">
        <v>77</v>
      </c>
      <c r="M11" s="145"/>
      <c r="N11" s="145"/>
      <c r="O11" s="145"/>
      <c r="P11" s="145"/>
      <c r="Q11" s="145"/>
      <c r="R11" s="145"/>
    </row>
    <row r="12" spans="1:18" x14ac:dyDescent="0.35">
      <c r="A12" s="52"/>
      <c r="B12" s="54" t="s">
        <v>36</v>
      </c>
      <c r="C12" s="53"/>
      <c r="D12" s="57" t="s">
        <v>15</v>
      </c>
      <c r="E12" s="58" t="s">
        <v>15</v>
      </c>
      <c r="F12" s="59" t="s">
        <v>15</v>
      </c>
      <c r="G12" s="60">
        <v>0</v>
      </c>
      <c r="H12" s="61">
        <v>0</v>
      </c>
      <c r="I12" s="62">
        <v>0</v>
      </c>
      <c r="J12" s="39">
        <f t="shared" si="0"/>
        <v>0</v>
      </c>
    </row>
    <row r="13" spans="1:18" x14ac:dyDescent="0.35">
      <c r="A13" s="52"/>
      <c r="B13" s="54" t="s">
        <v>18</v>
      </c>
      <c r="C13" s="53"/>
      <c r="D13" s="57" t="s">
        <v>15</v>
      </c>
      <c r="E13" s="58" t="s">
        <v>15</v>
      </c>
      <c r="F13" s="59" t="s">
        <v>15</v>
      </c>
      <c r="G13" s="60">
        <v>0</v>
      </c>
      <c r="H13" s="61">
        <v>0</v>
      </c>
      <c r="I13" s="62">
        <v>0</v>
      </c>
      <c r="J13" s="39">
        <f t="shared" si="0"/>
        <v>0</v>
      </c>
    </row>
    <row r="14" spans="1:18" x14ac:dyDescent="0.35">
      <c r="A14" s="98" t="s">
        <v>65</v>
      </c>
      <c r="B14" s="99"/>
      <c r="C14" s="99"/>
      <c r="D14" s="99"/>
      <c r="E14" s="99"/>
      <c r="F14" s="99"/>
      <c r="G14" s="99"/>
      <c r="H14" s="99"/>
      <c r="I14" s="99"/>
      <c r="J14" s="100"/>
    </row>
    <row r="15" spans="1:18" x14ac:dyDescent="0.35">
      <c r="A15" s="28"/>
      <c r="B15" s="33"/>
      <c r="C15" s="28"/>
      <c r="D15" s="33"/>
      <c r="E15" s="33"/>
      <c r="F15" s="33"/>
      <c r="G15" s="29"/>
      <c r="H15" s="30"/>
      <c r="I15" s="30"/>
      <c r="J15" s="30"/>
    </row>
    <row r="17" spans="1:19" ht="21.65" customHeight="1" x14ac:dyDescent="0.35">
      <c r="A17" s="88" t="s">
        <v>5</v>
      </c>
      <c r="B17" s="88"/>
      <c r="C17" s="88"/>
      <c r="D17" s="88"/>
      <c r="E17" s="88"/>
      <c r="F17" s="88"/>
      <c r="G17" s="88"/>
      <c r="H17" s="88"/>
      <c r="I17" s="88"/>
      <c r="J17" s="88"/>
      <c r="K17" s="8"/>
    </row>
    <row r="18" spans="1:19" x14ac:dyDescent="0.35">
      <c r="A18" s="1" t="s">
        <v>0</v>
      </c>
      <c r="B18" s="1" t="s">
        <v>16</v>
      </c>
      <c r="C18" s="2" t="s">
        <v>32</v>
      </c>
      <c r="D18" s="1" t="s">
        <v>27</v>
      </c>
      <c r="E18" s="1" t="s">
        <v>1</v>
      </c>
      <c r="F18" s="1" t="s">
        <v>28</v>
      </c>
      <c r="G18" s="1" t="s">
        <v>29</v>
      </c>
      <c r="H18" s="1" t="s">
        <v>30</v>
      </c>
      <c r="I18" s="1" t="s">
        <v>31</v>
      </c>
      <c r="J18" s="1" t="s">
        <v>2</v>
      </c>
    </row>
    <row r="19" spans="1:19" x14ac:dyDescent="0.35">
      <c r="A19" s="12"/>
      <c r="B19" s="56" t="s">
        <v>37</v>
      </c>
      <c r="C19" s="53"/>
      <c r="D19" s="57" t="s">
        <v>15</v>
      </c>
      <c r="E19" s="58" t="s">
        <v>15</v>
      </c>
      <c r="F19" s="59" t="s">
        <v>15</v>
      </c>
      <c r="G19" s="60">
        <v>0</v>
      </c>
      <c r="H19" s="61">
        <v>0</v>
      </c>
      <c r="I19" s="62">
        <v>0</v>
      </c>
      <c r="J19" s="39">
        <f>(G19*H19)+I19</f>
        <v>0</v>
      </c>
    </row>
    <row r="20" spans="1:19" x14ac:dyDescent="0.35">
      <c r="A20" s="12"/>
      <c r="B20" s="56" t="s">
        <v>38</v>
      </c>
      <c r="C20" s="53"/>
      <c r="D20" s="57" t="s">
        <v>15</v>
      </c>
      <c r="E20" s="58" t="s">
        <v>15</v>
      </c>
      <c r="F20" s="59" t="s">
        <v>15</v>
      </c>
      <c r="G20" s="60">
        <v>0</v>
      </c>
      <c r="H20" s="61">
        <v>0</v>
      </c>
      <c r="I20" s="62">
        <v>0</v>
      </c>
      <c r="J20" s="39">
        <f>(G20*H20)+I20</f>
        <v>0</v>
      </c>
    </row>
    <row r="21" spans="1:19" x14ac:dyDescent="0.35">
      <c r="A21" s="12"/>
      <c r="B21" s="56" t="s">
        <v>39</v>
      </c>
      <c r="C21" s="53"/>
      <c r="D21" s="57" t="s">
        <v>15</v>
      </c>
      <c r="E21" s="58" t="s">
        <v>15</v>
      </c>
      <c r="F21" s="59" t="s">
        <v>15</v>
      </c>
      <c r="G21" s="60">
        <v>0</v>
      </c>
      <c r="H21" s="61">
        <v>0</v>
      </c>
      <c r="I21" s="62">
        <v>0</v>
      </c>
      <c r="J21" s="39">
        <f>(G21*H21)+I21</f>
        <v>0</v>
      </c>
    </row>
    <row r="22" spans="1:19" x14ac:dyDescent="0.35">
      <c r="A22" s="98" t="s">
        <v>66</v>
      </c>
      <c r="B22" s="99"/>
      <c r="C22" s="99"/>
      <c r="D22" s="99"/>
      <c r="E22" s="99"/>
      <c r="F22" s="99"/>
      <c r="G22" s="99"/>
      <c r="H22" s="99"/>
      <c r="I22" s="99"/>
      <c r="J22" s="100"/>
    </row>
    <row r="23" spans="1:19" x14ac:dyDescent="0.35">
      <c r="A23" s="12"/>
      <c r="B23" s="69" t="s">
        <v>40</v>
      </c>
      <c r="C23" s="53"/>
      <c r="D23" s="57" t="s">
        <v>15</v>
      </c>
      <c r="E23" s="58" t="s">
        <v>15</v>
      </c>
      <c r="F23" s="59" t="s">
        <v>15</v>
      </c>
      <c r="G23" s="60">
        <v>0</v>
      </c>
      <c r="H23" s="61">
        <v>0</v>
      </c>
      <c r="I23" s="62">
        <v>0</v>
      </c>
      <c r="J23" s="39">
        <f t="shared" ref="J23:J26" si="1">(G23*H23)+I23</f>
        <v>0</v>
      </c>
    </row>
    <row r="24" spans="1:19" x14ac:dyDescent="0.35">
      <c r="A24" s="12"/>
      <c r="B24" s="56" t="s">
        <v>41</v>
      </c>
      <c r="C24" s="53"/>
      <c r="D24" s="57" t="s">
        <v>15</v>
      </c>
      <c r="E24" s="58" t="s">
        <v>15</v>
      </c>
      <c r="F24" s="59" t="s">
        <v>15</v>
      </c>
      <c r="G24" s="60">
        <v>0</v>
      </c>
      <c r="H24" s="61">
        <v>0</v>
      </c>
      <c r="I24" s="62">
        <v>0</v>
      </c>
      <c r="J24" s="39">
        <f t="shared" si="1"/>
        <v>0</v>
      </c>
    </row>
    <row r="25" spans="1:19" x14ac:dyDescent="0.35">
      <c r="A25" s="12"/>
      <c r="B25" s="56" t="s">
        <v>42</v>
      </c>
      <c r="C25" s="53"/>
      <c r="D25" s="57" t="s">
        <v>15</v>
      </c>
      <c r="E25" s="58" t="s">
        <v>15</v>
      </c>
      <c r="F25" s="59" t="s">
        <v>15</v>
      </c>
      <c r="G25" s="60">
        <v>0</v>
      </c>
      <c r="H25" s="61">
        <v>0</v>
      </c>
      <c r="I25" s="62">
        <v>0</v>
      </c>
      <c r="J25" s="39">
        <f t="shared" si="1"/>
        <v>0</v>
      </c>
    </row>
    <row r="26" spans="1:19" x14ac:dyDescent="0.35">
      <c r="A26" s="12"/>
      <c r="B26" s="70" t="s">
        <v>43</v>
      </c>
      <c r="C26" s="53"/>
      <c r="D26" s="57" t="s">
        <v>15</v>
      </c>
      <c r="E26" s="58" t="s">
        <v>15</v>
      </c>
      <c r="F26" s="59" t="s">
        <v>15</v>
      </c>
      <c r="G26" s="60">
        <v>0</v>
      </c>
      <c r="H26" s="61">
        <v>0</v>
      </c>
      <c r="I26" s="62">
        <v>0</v>
      </c>
      <c r="J26" s="39">
        <f t="shared" si="1"/>
        <v>0</v>
      </c>
    </row>
    <row r="27" spans="1:19" x14ac:dyDescent="0.35">
      <c r="A27" s="98" t="s">
        <v>67</v>
      </c>
      <c r="B27" s="99"/>
      <c r="C27" s="99"/>
      <c r="D27" s="99"/>
      <c r="E27" s="99"/>
      <c r="F27" s="99"/>
      <c r="G27" s="99"/>
      <c r="H27" s="99"/>
      <c r="I27" s="99"/>
      <c r="J27" s="100"/>
    </row>
    <row r="28" spans="1:19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30" spans="1:19" ht="21.65" customHeight="1" x14ac:dyDescent="0.35">
      <c r="A30" s="88" t="s">
        <v>6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M30" s="136" t="s">
        <v>78</v>
      </c>
      <c r="N30" s="136"/>
      <c r="O30" s="136"/>
      <c r="P30" s="136"/>
      <c r="Q30" s="136"/>
      <c r="R30" s="136"/>
      <c r="S30" s="136"/>
    </row>
    <row r="31" spans="1:19" x14ac:dyDescent="0.35">
      <c r="A31" s="1" t="s">
        <v>0</v>
      </c>
      <c r="B31" s="1" t="s">
        <v>16</v>
      </c>
      <c r="C31" s="2" t="s">
        <v>32</v>
      </c>
      <c r="D31" s="1" t="s">
        <v>27</v>
      </c>
      <c r="E31" s="1" t="s">
        <v>1</v>
      </c>
      <c r="F31" s="1" t="s">
        <v>28</v>
      </c>
      <c r="G31" s="1" t="s">
        <v>29</v>
      </c>
      <c r="H31" s="1" t="s">
        <v>30</v>
      </c>
      <c r="I31" s="1" t="s">
        <v>31</v>
      </c>
      <c r="J31" s="1" t="s">
        <v>2</v>
      </c>
      <c r="K31" s="1" t="s">
        <v>79</v>
      </c>
      <c r="M31" s="149" t="s">
        <v>80</v>
      </c>
      <c r="N31" s="150"/>
      <c r="O31" s="150"/>
      <c r="P31" s="150"/>
      <c r="Q31" s="150"/>
      <c r="R31" s="150"/>
      <c r="S31" s="151"/>
    </row>
    <row r="32" spans="1:19" x14ac:dyDescent="0.35">
      <c r="A32" s="12"/>
      <c r="B32" s="55"/>
      <c r="C32" s="53"/>
      <c r="D32" s="57" t="s">
        <v>15</v>
      </c>
      <c r="E32" s="58" t="s">
        <v>15</v>
      </c>
      <c r="F32" s="59" t="s">
        <v>15</v>
      </c>
      <c r="G32" s="60">
        <v>0</v>
      </c>
      <c r="H32" s="61">
        <v>0</v>
      </c>
      <c r="I32" s="62">
        <v>0</v>
      </c>
      <c r="J32" s="39">
        <f>(G32*H32)+I32</f>
        <v>0</v>
      </c>
      <c r="K32" s="65">
        <f>J32-0</f>
        <v>0</v>
      </c>
      <c r="M32" s="152" t="s">
        <v>24</v>
      </c>
      <c r="N32" s="153"/>
      <c r="O32" s="153"/>
      <c r="P32" s="153"/>
      <c r="Q32" s="153"/>
      <c r="R32" s="153"/>
      <c r="S32" s="154"/>
    </row>
    <row r="33" spans="1:19" x14ac:dyDescent="0.35">
      <c r="A33" s="12"/>
      <c r="B33" s="55"/>
      <c r="C33" s="53"/>
      <c r="D33" s="57" t="s">
        <v>15</v>
      </c>
      <c r="E33" s="58" t="s">
        <v>15</v>
      </c>
      <c r="F33" s="59" t="s">
        <v>15</v>
      </c>
      <c r="G33" s="60">
        <v>0</v>
      </c>
      <c r="H33" s="61">
        <v>0</v>
      </c>
      <c r="I33" s="62">
        <v>0</v>
      </c>
      <c r="J33" s="39">
        <f t="shared" ref="J33:J34" si="2">(G33*H33)+I33</f>
        <v>0</v>
      </c>
      <c r="K33" s="65">
        <f t="shared" ref="K33:K34" si="3">J33-0</f>
        <v>0</v>
      </c>
      <c r="M33" s="142" t="s">
        <v>81</v>
      </c>
      <c r="N33" s="143"/>
      <c r="O33" s="143"/>
      <c r="P33" s="143"/>
      <c r="Q33" s="143"/>
      <c r="R33" s="143"/>
      <c r="S33" s="144"/>
    </row>
    <row r="34" spans="1:19" x14ac:dyDescent="0.35">
      <c r="A34" s="12"/>
      <c r="B34" s="55"/>
      <c r="C34" s="53"/>
      <c r="D34" s="57" t="s">
        <v>15</v>
      </c>
      <c r="E34" s="58" t="s">
        <v>15</v>
      </c>
      <c r="F34" s="59" t="s">
        <v>15</v>
      </c>
      <c r="G34" s="60">
        <v>0</v>
      </c>
      <c r="H34" s="61">
        <v>0</v>
      </c>
      <c r="I34" s="62">
        <v>0</v>
      </c>
      <c r="J34" s="39">
        <f t="shared" si="2"/>
        <v>0</v>
      </c>
      <c r="K34" s="65">
        <f t="shared" si="3"/>
        <v>0</v>
      </c>
      <c r="M34" s="142" t="s">
        <v>82</v>
      </c>
      <c r="N34" s="143"/>
      <c r="O34" s="143"/>
      <c r="P34" s="143"/>
      <c r="Q34" s="143"/>
      <c r="R34" s="143"/>
      <c r="S34" s="144"/>
    </row>
    <row r="35" spans="1:19" x14ac:dyDescent="0.35">
      <c r="A35" s="98" t="s">
        <v>68</v>
      </c>
      <c r="B35" s="99"/>
      <c r="C35" s="99"/>
      <c r="D35" s="99"/>
      <c r="E35" s="99"/>
      <c r="F35" s="99"/>
      <c r="G35" s="99"/>
      <c r="H35" s="99"/>
      <c r="I35" s="99"/>
      <c r="J35" s="99"/>
      <c r="K35" s="100"/>
      <c r="M35" s="142" t="s">
        <v>83</v>
      </c>
      <c r="N35" s="143"/>
      <c r="O35" s="143"/>
      <c r="P35" s="143"/>
      <c r="Q35" s="143"/>
      <c r="R35" s="143"/>
      <c r="S35" s="144"/>
    </row>
    <row r="36" spans="1:19" x14ac:dyDescent="0.35">
      <c r="B36" s="4"/>
      <c r="D36" s="4"/>
      <c r="E36" s="4"/>
      <c r="G36" s="14"/>
      <c r="H36" s="15"/>
      <c r="I36" s="15"/>
      <c r="J36" s="15"/>
      <c r="K36" s="16"/>
      <c r="M36" s="142" t="s">
        <v>84</v>
      </c>
      <c r="N36" s="143"/>
      <c r="O36" s="143"/>
      <c r="P36" s="143"/>
      <c r="Q36" s="143"/>
      <c r="R36" s="143"/>
      <c r="S36" s="144"/>
    </row>
    <row r="37" spans="1:19" x14ac:dyDescent="0.35">
      <c r="B37" s="4"/>
      <c r="D37" s="4"/>
      <c r="E37" s="4"/>
      <c r="K37" s="5"/>
      <c r="M37" s="155" t="s">
        <v>25</v>
      </c>
      <c r="N37" s="156"/>
      <c r="O37" s="156"/>
      <c r="P37" s="156"/>
      <c r="Q37" s="156"/>
      <c r="R37" s="156"/>
      <c r="S37" s="157"/>
    </row>
    <row r="38" spans="1:19" ht="20.5" customHeight="1" thickBot="1" x14ac:dyDescent="0.4">
      <c r="A38" s="92" t="s">
        <v>44</v>
      </c>
      <c r="B38" s="92"/>
      <c r="C38" s="92"/>
      <c r="D38" s="92"/>
      <c r="E38" s="92"/>
      <c r="F38" s="92"/>
      <c r="H38" s="89" t="s">
        <v>45</v>
      </c>
      <c r="I38" s="90"/>
      <c r="J38" s="90"/>
      <c r="K38" s="91"/>
      <c r="M38" s="158" t="s">
        <v>85</v>
      </c>
      <c r="N38" s="159"/>
      <c r="O38" s="159"/>
      <c r="P38" s="159"/>
      <c r="Q38" s="159"/>
      <c r="R38" s="159"/>
      <c r="S38" s="160"/>
    </row>
    <row r="39" spans="1:19" ht="20.5" customHeight="1" x14ac:dyDescent="0.35">
      <c r="A39" s="6" t="s">
        <v>7</v>
      </c>
      <c r="B39" s="81" t="s">
        <v>88</v>
      </c>
      <c r="C39" s="82"/>
      <c r="D39" s="124" t="s">
        <v>87</v>
      </c>
      <c r="E39" s="124"/>
      <c r="F39" s="124"/>
      <c r="H39" s="48"/>
      <c r="I39" s="71" t="s">
        <v>50</v>
      </c>
      <c r="J39" s="72"/>
      <c r="K39" s="73"/>
    </row>
    <row r="40" spans="1:19" ht="20.5" customHeight="1" x14ac:dyDescent="0.35">
      <c r="A40" s="6" t="s">
        <v>8</v>
      </c>
      <c r="B40" s="81" t="s">
        <v>89</v>
      </c>
      <c r="C40" s="82"/>
      <c r="D40" s="124"/>
      <c r="E40" s="124"/>
      <c r="F40" s="124"/>
      <c r="H40" s="49"/>
      <c r="I40" s="74" t="s">
        <v>51</v>
      </c>
      <c r="J40" s="75"/>
      <c r="K40" s="76"/>
    </row>
    <row r="41" spans="1:19" ht="20.5" customHeight="1" thickBot="1" x14ac:dyDescent="0.4">
      <c r="A41" s="6" t="s">
        <v>9</v>
      </c>
      <c r="B41" s="81" t="s">
        <v>90</v>
      </c>
      <c r="C41" s="82"/>
      <c r="D41" s="124"/>
      <c r="E41" s="124"/>
      <c r="F41" s="124"/>
      <c r="H41" s="50"/>
      <c r="I41" s="77" t="s">
        <v>52</v>
      </c>
      <c r="J41" s="78"/>
      <c r="K41" s="79"/>
    </row>
    <row r="42" spans="1:19" ht="20.5" customHeight="1" x14ac:dyDescent="0.35">
      <c r="A42" s="3" t="s">
        <v>10</v>
      </c>
      <c r="B42" s="83" t="s">
        <v>91</v>
      </c>
      <c r="C42" s="125"/>
      <c r="D42" s="124"/>
      <c r="E42" s="124"/>
      <c r="F42" s="124"/>
      <c r="H42" s="44"/>
      <c r="I42" s="74" t="s">
        <v>46</v>
      </c>
      <c r="J42" s="75"/>
      <c r="K42" s="87"/>
      <c r="M42" s="136" t="s">
        <v>94</v>
      </c>
      <c r="N42" s="136"/>
      <c r="O42" s="136"/>
      <c r="P42" s="136"/>
      <c r="Q42" s="136"/>
      <c r="R42" s="136"/>
      <c r="S42" s="136"/>
    </row>
    <row r="43" spans="1:19" ht="20.149999999999999" customHeight="1" x14ac:dyDescent="0.35">
      <c r="A43" s="6" t="s">
        <v>11</v>
      </c>
      <c r="B43" s="85" t="s">
        <v>92</v>
      </c>
      <c r="C43" s="126"/>
      <c r="D43" s="124"/>
      <c r="E43" s="124"/>
      <c r="F43" s="124"/>
      <c r="H43" s="45"/>
      <c r="I43" s="74" t="s">
        <v>47</v>
      </c>
      <c r="J43" s="75"/>
      <c r="K43" s="87"/>
      <c r="M43" s="170" t="s">
        <v>95</v>
      </c>
      <c r="N43" s="171"/>
      <c r="O43" s="171"/>
      <c r="P43" s="171"/>
      <c r="Q43" s="171"/>
      <c r="R43" s="171"/>
      <c r="S43" s="172"/>
    </row>
    <row r="44" spans="1:19" ht="20.5" customHeight="1" x14ac:dyDescent="0.35">
      <c r="A44" s="35" t="s">
        <v>14</v>
      </c>
      <c r="B44" s="36"/>
      <c r="C44" s="26">
        <f>IF(B43&gt;B42,-1*(B42-B43),0)</f>
        <v>0</v>
      </c>
      <c r="H44" s="46"/>
      <c r="I44" s="74" t="s">
        <v>48</v>
      </c>
      <c r="J44" s="75"/>
      <c r="K44" s="87"/>
      <c r="M44" s="161" t="s">
        <v>96</v>
      </c>
      <c r="N44" s="162"/>
      <c r="O44" s="162"/>
      <c r="P44" s="162"/>
      <c r="Q44" s="162"/>
      <c r="R44" s="162"/>
      <c r="S44" s="163"/>
    </row>
    <row r="45" spans="1:19" ht="20.5" customHeight="1" thickBot="1" x14ac:dyDescent="0.4">
      <c r="B45" s="11"/>
      <c r="C45" s="10" t="s">
        <v>54</v>
      </c>
      <c r="D45" s="11" t="s">
        <v>12</v>
      </c>
      <c r="E45" s="11"/>
      <c r="H45" s="47"/>
      <c r="I45" s="74" t="s">
        <v>49</v>
      </c>
      <c r="J45" s="75"/>
      <c r="K45" s="87"/>
      <c r="M45" s="164" t="s">
        <v>97</v>
      </c>
      <c r="N45" s="165"/>
      <c r="O45" s="165"/>
      <c r="P45" s="165"/>
      <c r="Q45" s="165"/>
      <c r="R45" s="165"/>
      <c r="S45" s="166"/>
    </row>
    <row r="46" spans="1:19" ht="20.5" customHeight="1" x14ac:dyDescent="0.35">
      <c r="C46" s="13" t="s">
        <v>13</v>
      </c>
      <c r="M46" s="142" t="s">
        <v>98</v>
      </c>
      <c r="N46" s="143"/>
      <c r="O46" s="143"/>
      <c r="P46" s="143"/>
      <c r="Q46" s="143"/>
      <c r="R46" s="143"/>
      <c r="S46" s="144"/>
    </row>
    <row r="47" spans="1:19" x14ac:dyDescent="0.35">
      <c r="M47" s="185" t="s">
        <v>2</v>
      </c>
      <c r="N47" s="186"/>
      <c r="O47" s="186"/>
      <c r="P47" s="186"/>
      <c r="Q47" s="186"/>
      <c r="R47" s="186"/>
      <c r="S47" s="187"/>
    </row>
    <row r="48" spans="1:19" ht="19" thickBot="1" x14ac:dyDescent="0.4">
      <c r="A48" s="92" t="s">
        <v>55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M48" s="188" t="s">
        <v>99</v>
      </c>
      <c r="N48" s="189"/>
      <c r="O48" s="189"/>
      <c r="P48" s="189"/>
      <c r="Q48" s="189"/>
      <c r="R48" s="189"/>
      <c r="S48" s="190"/>
    </row>
    <row r="49" spans="1:19" ht="14.5" customHeight="1" x14ac:dyDescent="0.35">
      <c r="A49" s="118" t="s">
        <v>56</v>
      </c>
      <c r="B49" s="119"/>
      <c r="C49" s="127" t="s">
        <v>86</v>
      </c>
      <c r="D49" s="129" t="s">
        <v>17</v>
      </c>
      <c r="E49" s="116"/>
      <c r="F49" s="38" t="s">
        <v>21</v>
      </c>
      <c r="G49" s="43" t="s">
        <v>23</v>
      </c>
      <c r="H49" s="37" t="s">
        <v>93</v>
      </c>
      <c r="I49" s="37" t="s">
        <v>22</v>
      </c>
      <c r="J49" s="37" t="s">
        <v>20</v>
      </c>
      <c r="K49" s="1" t="s">
        <v>2</v>
      </c>
      <c r="M49" s="182" t="s">
        <v>100</v>
      </c>
      <c r="N49" s="183"/>
      <c r="O49" s="183"/>
      <c r="P49" s="183"/>
      <c r="Q49" s="183"/>
      <c r="R49" s="183"/>
      <c r="S49" s="184"/>
    </row>
    <row r="50" spans="1:19" ht="15" thickBot="1" x14ac:dyDescent="0.4">
      <c r="A50" s="120"/>
      <c r="B50" s="121"/>
      <c r="C50" s="128"/>
      <c r="D50" s="130">
        <v>0</v>
      </c>
      <c r="E50" s="131"/>
      <c r="F50" s="64">
        <v>0</v>
      </c>
      <c r="G50" s="64">
        <v>0</v>
      </c>
      <c r="H50" s="64">
        <v>0</v>
      </c>
      <c r="I50" s="64">
        <v>0</v>
      </c>
      <c r="J50" s="63">
        <v>0</v>
      </c>
      <c r="K50" s="42">
        <f>D50+(F50*5)+(G50*10)+(H50*10)+(I50*15)+J50</f>
        <v>0</v>
      </c>
      <c r="M50" s="167" t="s">
        <v>101</v>
      </c>
      <c r="N50" s="168"/>
      <c r="O50" s="168"/>
      <c r="P50" s="168"/>
      <c r="Q50" s="168"/>
      <c r="R50" s="168"/>
      <c r="S50" s="169"/>
    </row>
    <row r="51" spans="1:19" x14ac:dyDescent="0.35">
      <c r="A51" s="51">
        <f>K50/0.35</f>
        <v>0</v>
      </c>
      <c r="B51" s="51">
        <f>K50/0.85</f>
        <v>0</v>
      </c>
    </row>
    <row r="53" spans="1:19" ht="18.5" x14ac:dyDescent="0.35">
      <c r="A53" s="92" t="s">
        <v>58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M53" s="136" t="s">
        <v>102</v>
      </c>
      <c r="N53" s="136"/>
      <c r="O53" s="136"/>
      <c r="P53" s="136"/>
      <c r="Q53" s="136"/>
      <c r="R53" s="136"/>
      <c r="S53" s="136"/>
    </row>
    <row r="54" spans="1:19" x14ac:dyDescent="0.35">
      <c r="A54" s="23"/>
      <c r="B54" s="105" t="s">
        <v>59</v>
      </c>
      <c r="C54" s="114"/>
      <c r="D54" s="106"/>
      <c r="E54" s="105" t="s">
        <v>60</v>
      </c>
      <c r="F54" s="106"/>
      <c r="G54" s="107" t="s">
        <v>61</v>
      </c>
      <c r="H54" s="107"/>
      <c r="I54" s="108"/>
      <c r="J54" s="68" t="s">
        <v>62</v>
      </c>
      <c r="K54" s="23" t="s">
        <v>2</v>
      </c>
      <c r="M54" s="173" t="s">
        <v>103</v>
      </c>
      <c r="N54" s="174"/>
      <c r="O54" s="174"/>
      <c r="P54" s="174"/>
      <c r="Q54" s="174"/>
      <c r="R54" s="174"/>
      <c r="S54" s="175"/>
    </row>
    <row r="55" spans="1:19" ht="18.5" x14ac:dyDescent="0.45">
      <c r="A55" s="24" t="s">
        <v>7</v>
      </c>
      <c r="B55" s="81" t="str">
        <f>B39</f>
        <v>Total price of the PC</v>
      </c>
      <c r="C55" s="115"/>
      <c r="D55" s="82"/>
      <c r="E55" s="132">
        <v>0</v>
      </c>
      <c r="F55" s="133"/>
      <c r="G55" s="134">
        <v>0</v>
      </c>
      <c r="H55" s="134">
        <f>H42</f>
        <v>0</v>
      </c>
      <c r="I55" s="109"/>
      <c r="J55" s="25" t="e">
        <f>100-(K55*100/B55)</f>
        <v>#VALUE!</v>
      </c>
      <c r="K55" s="22">
        <f>E55*G55</f>
        <v>0</v>
      </c>
      <c r="M55" s="176" t="s">
        <v>104</v>
      </c>
      <c r="N55" s="177"/>
      <c r="O55" s="177"/>
      <c r="P55" s="177"/>
      <c r="Q55" s="177"/>
      <c r="R55" s="177"/>
      <c r="S55" s="178"/>
    </row>
    <row r="56" spans="1:19" ht="18.5" x14ac:dyDescent="0.45">
      <c r="A56" s="6" t="s">
        <v>8</v>
      </c>
      <c r="B56" s="81" t="str">
        <f>B40</f>
        <v>Total price of the setup</v>
      </c>
      <c r="C56" s="115"/>
      <c r="D56" s="82"/>
      <c r="E56" s="132">
        <v>0</v>
      </c>
      <c r="F56" s="133">
        <v>1</v>
      </c>
      <c r="G56" s="134">
        <v>0</v>
      </c>
      <c r="H56" s="134">
        <f>H43</f>
        <v>0</v>
      </c>
      <c r="I56" s="109"/>
      <c r="J56" s="25" t="e">
        <f>100-(K56*100/B56)</f>
        <v>#VALUE!</v>
      </c>
      <c r="K56" s="22">
        <f t="shared" ref="K56:K57" si="4">E56*G56</f>
        <v>0</v>
      </c>
      <c r="M56" s="179" t="s">
        <v>105</v>
      </c>
      <c r="N56" s="180"/>
      <c r="O56" s="180"/>
      <c r="P56" s="180"/>
      <c r="Q56" s="180"/>
      <c r="R56" s="180"/>
      <c r="S56" s="181"/>
    </row>
    <row r="57" spans="1:19" ht="18.5" x14ac:dyDescent="0.45">
      <c r="A57" s="6" t="s">
        <v>9</v>
      </c>
      <c r="B57" s="81" t="str">
        <f>B41</f>
        <v>Total price of options chosen</v>
      </c>
      <c r="C57" s="115"/>
      <c r="D57" s="82"/>
      <c r="E57" s="132">
        <v>0</v>
      </c>
      <c r="F57" s="133">
        <v>1</v>
      </c>
      <c r="G57" s="134">
        <v>0</v>
      </c>
      <c r="H57" s="134">
        <f>H44</f>
        <v>0</v>
      </c>
      <c r="I57" s="110"/>
      <c r="J57" s="25" t="e">
        <f>100-(K57*100/B57)</f>
        <v>#VALUE!</v>
      </c>
      <c r="K57" s="22">
        <f t="shared" si="4"/>
        <v>0</v>
      </c>
      <c r="M57" s="142" t="s">
        <v>106</v>
      </c>
      <c r="N57" s="143"/>
      <c r="O57" s="143"/>
      <c r="P57" s="143"/>
      <c r="Q57" s="143"/>
      <c r="R57" s="143"/>
      <c r="S57" s="144"/>
    </row>
    <row r="58" spans="1:19" ht="14.5" customHeight="1" x14ac:dyDescent="0.35">
      <c r="E58" s="92" t="s">
        <v>10</v>
      </c>
      <c r="F58" s="92"/>
      <c r="G58" s="92"/>
      <c r="H58" s="92"/>
      <c r="I58" s="92"/>
      <c r="J58" s="104">
        <f>K55+K56+K57</f>
        <v>0</v>
      </c>
      <c r="K58" s="104"/>
      <c r="M58" s="182" t="s">
        <v>107</v>
      </c>
      <c r="N58" s="183"/>
      <c r="O58" s="183"/>
      <c r="P58" s="183"/>
      <c r="Q58" s="183"/>
      <c r="R58" s="183"/>
      <c r="S58" s="184"/>
    </row>
    <row r="59" spans="1:19" ht="14.5" customHeight="1" x14ac:dyDescent="0.35">
      <c r="E59" s="92"/>
      <c r="F59" s="92"/>
      <c r="G59" s="92"/>
      <c r="H59" s="92"/>
      <c r="I59" s="92"/>
      <c r="J59" s="104"/>
      <c r="K59" s="104"/>
      <c r="M59" s="167" t="s">
        <v>108</v>
      </c>
      <c r="N59" s="168"/>
      <c r="O59" s="168"/>
      <c r="P59" s="168"/>
      <c r="Q59" s="168"/>
      <c r="R59" s="168"/>
      <c r="S59" s="169"/>
    </row>
  </sheetData>
  <mergeCells count="81">
    <mergeCell ref="M59:S59"/>
    <mergeCell ref="M43:S43"/>
    <mergeCell ref="M54:S54"/>
    <mergeCell ref="M55:S55"/>
    <mergeCell ref="M56:S56"/>
    <mergeCell ref="M57:S57"/>
    <mergeCell ref="M58:S58"/>
    <mergeCell ref="M47:S47"/>
    <mergeCell ref="M48:S48"/>
    <mergeCell ref="M49:S49"/>
    <mergeCell ref="M50:S50"/>
    <mergeCell ref="M53:S53"/>
    <mergeCell ref="M46:S46"/>
    <mergeCell ref="M37:S37"/>
    <mergeCell ref="M38:S38"/>
    <mergeCell ref="M42:S42"/>
    <mergeCell ref="M44:S44"/>
    <mergeCell ref="M45:S45"/>
    <mergeCell ref="M36:S36"/>
    <mergeCell ref="L11:R11"/>
    <mergeCell ref="L7:R7"/>
    <mergeCell ref="L8:R8"/>
    <mergeCell ref="L6:R6"/>
    <mergeCell ref="M31:S31"/>
    <mergeCell ref="M32:S32"/>
    <mergeCell ref="M33:S33"/>
    <mergeCell ref="M34:S34"/>
    <mergeCell ref="M35:S35"/>
    <mergeCell ref="L4:R4"/>
    <mergeCell ref="M30:S30"/>
    <mergeCell ref="L2:R2"/>
    <mergeCell ref="L3:R3"/>
    <mergeCell ref="L5:R5"/>
    <mergeCell ref="L9:R9"/>
    <mergeCell ref="L10:R10"/>
    <mergeCell ref="J58:K59"/>
    <mergeCell ref="A53:K53"/>
    <mergeCell ref="B54:D54"/>
    <mergeCell ref="E54:F54"/>
    <mergeCell ref="G54:H54"/>
    <mergeCell ref="I54:I57"/>
    <mergeCell ref="B55:D55"/>
    <mergeCell ref="E55:F55"/>
    <mergeCell ref="G55:H55"/>
    <mergeCell ref="B56:D56"/>
    <mergeCell ref="E56:F56"/>
    <mergeCell ref="G56:H56"/>
    <mergeCell ref="B57:D57"/>
    <mergeCell ref="E57:F57"/>
    <mergeCell ref="G57:H57"/>
    <mergeCell ref="E58:I59"/>
    <mergeCell ref="I44:K44"/>
    <mergeCell ref="I45:K45"/>
    <mergeCell ref="A48:K48"/>
    <mergeCell ref="A49:B50"/>
    <mergeCell ref="C49:C50"/>
    <mergeCell ref="D49:E49"/>
    <mergeCell ref="D50:E50"/>
    <mergeCell ref="B39:C39"/>
    <mergeCell ref="D39:F43"/>
    <mergeCell ref="I39:K39"/>
    <mergeCell ref="B40:C40"/>
    <mergeCell ref="I40:K40"/>
    <mergeCell ref="B41:C41"/>
    <mergeCell ref="I41:K41"/>
    <mergeCell ref="B42:C42"/>
    <mergeCell ref="I42:K42"/>
    <mergeCell ref="B43:C43"/>
    <mergeCell ref="I43:K43"/>
    <mergeCell ref="A22:J22"/>
    <mergeCell ref="A27:J27"/>
    <mergeCell ref="A30:K30"/>
    <mergeCell ref="A35:K35"/>
    <mergeCell ref="A38:F38"/>
    <mergeCell ref="H38:K38"/>
    <mergeCell ref="A17:J17"/>
    <mergeCell ref="A1:J1"/>
    <mergeCell ref="A2:C2"/>
    <mergeCell ref="D2:J2"/>
    <mergeCell ref="A9:J9"/>
    <mergeCell ref="A14:J14"/>
  </mergeCells>
  <conditionalFormatting sqref="B42:C42">
    <cfRule type="cellIs" dxfId="22" priority="15" operator="equal">
      <formula>$B$43</formula>
    </cfRule>
    <cfRule type="cellIs" dxfId="21" priority="16" operator="lessThan">
      <formula>$B$43</formula>
    </cfRule>
    <cfRule type="cellIs" dxfId="20" priority="17" operator="greaterThan">
      <formula>$B$43</formula>
    </cfRule>
  </conditionalFormatting>
  <conditionalFormatting sqref="C49:C50">
    <cfRule type="cellIs" dxfId="19" priority="21" operator="greaterThan">
      <formula>$A$51</formula>
    </cfRule>
    <cfRule type="cellIs" dxfId="18" priority="22" operator="between">
      <formula>$B$51</formula>
      <formula>"$A$51"</formula>
    </cfRule>
    <cfRule type="cellIs" dxfId="17" priority="23" operator="lessThan">
      <formula>$B$51</formula>
    </cfRule>
  </conditionalFormatting>
  <conditionalFormatting sqref="D39:F43">
    <cfRule type="cellIs" dxfId="16" priority="18" operator="greaterThan">
      <formula>0</formula>
    </cfRule>
    <cfRule type="cellIs" dxfId="15" priority="19" operator="lessThan">
      <formula>0</formula>
    </cfRule>
    <cfRule type="cellIs" dxfId="14" priority="20" operator="equal">
      <formula>0</formula>
    </cfRule>
  </conditionalFormatting>
  <conditionalFormatting sqref="J58">
    <cfRule type="cellIs" dxfId="13" priority="8" operator="lessThan">
      <formula>$C$43</formula>
    </cfRule>
    <cfRule type="cellIs" dxfId="12" priority="9" operator="greaterThan">
      <formula>$C$43</formula>
    </cfRule>
    <cfRule type="cellIs" dxfId="11" priority="10" operator="equal">
      <formula>$C$43</formula>
    </cfRule>
    <cfRule type="cellIs" dxfId="10" priority="11" operator="equal">
      <formula>10</formula>
    </cfRule>
    <cfRule type="cellIs" dxfId="9" priority="12" operator="equal">
      <formula>$C$43</formula>
    </cfRule>
    <cfRule type="cellIs" dxfId="8" priority="13" operator="greaterThan">
      <formula>$C$43</formula>
    </cfRule>
    <cfRule type="cellIs" dxfId="7" priority="14" operator="lessThan">
      <formula>$C$43</formula>
    </cfRule>
  </conditionalFormatting>
  <conditionalFormatting sqref="J58:K59">
    <cfRule type="cellIs" dxfId="6" priority="1" operator="equal">
      <formula>$B$43</formula>
    </cfRule>
    <cfRule type="cellIs" dxfId="5" priority="2" operator="greaterThan">
      <formula>$B$43</formula>
    </cfRule>
    <cfRule type="cellIs" dxfId="4" priority="3" operator="lessThan">
      <formula>$B$43</formula>
    </cfRule>
    <cfRule type="cellIs" dxfId="3" priority="4" operator="equal">
      <formula>$C$43</formula>
    </cfRule>
    <cfRule type="cellIs" dxfId="2" priority="5" operator="greaterThan">
      <formula>$C$43</formula>
    </cfRule>
    <cfRule type="cellIs" dxfId="1" priority="6" operator="lessThan">
      <formula>$C$43</formula>
    </cfRule>
    <cfRule type="cellIs" dxfId="0" priority="7" operator="greaterThan">
      <formula>$C$42</formula>
    </cfRule>
  </conditionalFormatting>
  <hyperlinks>
    <hyperlink ref="C46" r:id="rId1" xr:uid="{E0AEE240-206C-408C-A267-CB487BE41F9A}"/>
    <hyperlink ref="D45" r:id="rId2" xr:uid="{B5EEEC0B-C733-40BE-B7A7-4CF1A802E216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35" max="16383" man="1"/>
  </rowBreaks>
  <colBreaks count="1" manualBreakCount="1">
    <brk id="11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NAME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2025-08-09T20:14:55Z</cp:lastPrinted>
  <dcterms:created xsi:type="dcterms:W3CDTF">2024-07-18T08:29:58Z</dcterms:created>
  <dcterms:modified xsi:type="dcterms:W3CDTF">2025-08-10T13:05:37Z</dcterms:modified>
  <cp:category/>
  <cp:contentStatus/>
</cp:coreProperties>
</file>