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J\OneDrive - EPITA\Others\Configs\"/>
    </mc:Choice>
  </mc:AlternateContent>
  <xr:revisionPtr revIDLastSave="0" documentId="8_{F301298D-AC2B-4CD5-934C-2C6299881052}" xr6:coauthVersionLast="47" xr6:coauthVersionMax="47" xr10:uidLastSave="{00000000-0000-0000-0000-000000000000}"/>
  <bookViews>
    <workbookView xWindow="12750" yWindow="780" windowWidth="12800" windowHeight="15160" xr2:uid="{8947F335-7243-4BC9-9D88-00188AB47FC0}"/>
  </bookViews>
  <sheets>
    <sheet name="NOM DE LA CONFIG" sheetId="1" r:id="rId1"/>
    <sheet name="MANUEL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6" i="4" l="1"/>
  <c r="B57" i="4"/>
  <c r="K57" i="4"/>
  <c r="H57" i="4"/>
  <c r="K56" i="4"/>
  <c r="H56" i="4"/>
  <c r="K55" i="4"/>
  <c r="J58" i="4" s="1"/>
  <c r="H55" i="4"/>
  <c r="K50" i="4"/>
  <c r="B51" i="4" s="1"/>
  <c r="J34" i="4"/>
  <c r="K34" i="4" s="1"/>
  <c r="J33" i="4"/>
  <c r="K33" i="4" s="1"/>
  <c r="K32" i="4"/>
  <c r="J32" i="4"/>
  <c r="J26" i="4"/>
  <c r="J25" i="4"/>
  <c r="J24" i="4"/>
  <c r="J23" i="4"/>
  <c r="J21" i="4"/>
  <c r="J20" i="4"/>
  <c r="J19" i="4"/>
  <c r="J13" i="4"/>
  <c r="J12" i="4"/>
  <c r="J11" i="4"/>
  <c r="J10" i="4"/>
  <c r="J8" i="4"/>
  <c r="J7" i="4"/>
  <c r="J6" i="4"/>
  <c r="J5" i="4"/>
  <c r="J4" i="4"/>
  <c r="K50" i="1"/>
  <c r="J12" i="1"/>
  <c r="J11" i="1"/>
  <c r="J25" i="1"/>
  <c r="J19" i="1"/>
  <c r="J20" i="1"/>
  <c r="B55" i="4" l="1"/>
  <c r="J55" i="4" s="1"/>
  <c r="J57" i="4"/>
  <c r="J56" i="4"/>
  <c r="A51" i="4"/>
  <c r="A51" i="1"/>
  <c r="B51" i="1"/>
  <c r="K57" i="1"/>
  <c r="H57" i="1"/>
  <c r="K56" i="1"/>
  <c r="H56" i="1"/>
  <c r="K55" i="1"/>
  <c r="H55" i="1"/>
  <c r="J23" i="1"/>
  <c r="J24" i="1"/>
  <c r="J26" i="1"/>
  <c r="J5" i="1"/>
  <c r="J6" i="1"/>
  <c r="J7" i="1"/>
  <c r="J8" i="1"/>
  <c r="J10" i="1"/>
  <c r="J13" i="1"/>
  <c r="J33" i="1"/>
  <c r="K33" i="1" s="1"/>
  <c r="J34" i="1"/>
  <c r="K34" i="1" s="1"/>
  <c r="J32" i="1"/>
  <c r="C44" i="4" l="1"/>
  <c r="B41" i="1"/>
  <c r="B57" i="1"/>
  <c r="J57" i="1" s="1"/>
  <c r="J58" i="1"/>
  <c r="K32" i="1"/>
  <c r="J21" i="1"/>
  <c r="B40" i="1" s="1"/>
  <c r="B56" i="1" s="1"/>
  <c r="J56" i="1" s="1"/>
  <c r="J4" i="1"/>
  <c r="B39" i="1" s="1"/>
  <c r="B55" i="1" l="1"/>
  <c r="J55" i="1" s="1"/>
  <c r="B42" i="1"/>
  <c r="D39" i="1" l="1"/>
  <c r="C44" i="1"/>
</calcChain>
</file>

<file path=xl/sharedStrings.xml><?xml version="1.0" encoding="utf-8"?>
<sst xmlns="http://schemas.openxmlformats.org/spreadsheetml/2006/main" count="342" uniqueCount="110">
  <si>
    <t>NOM DE LA CONFIG</t>
  </si>
  <si>
    <t>Dernière MAJ</t>
  </si>
  <si>
    <t>Stock</t>
  </si>
  <si>
    <t>Référence</t>
  </si>
  <si>
    <t>Idealo</t>
  </si>
  <si>
    <t>Lien</t>
  </si>
  <si>
    <t>Quantité</t>
  </si>
  <si>
    <t>Prix</t>
  </si>
  <si>
    <t>Livraison</t>
  </si>
  <si>
    <t>Total</t>
  </si>
  <si>
    <t>RAM</t>
  </si>
  <si>
    <t>SSD</t>
  </si>
  <si>
    <t>Boîtier</t>
  </si>
  <si>
    <t>Setup</t>
  </si>
  <si>
    <t>Écran</t>
  </si>
  <si>
    <t>Clavier</t>
  </si>
  <si>
    <t>Souris</t>
  </si>
  <si>
    <t>Casque</t>
  </si>
  <si>
    <t>Options</t>
  </si>
  <si>
    <t>Econom.</t>
  </si>
  <si>
    <t>TOTAUX</t>
  </si>
  <si>
    <t>Légende</t>
  </si>
  <si>
    <t>PC</t>
  </si>
  <si>
    <t>En stock</t>
  </si>
  <si>
    <t>SETUP</t>
  </si>
  <si>
    <t>Réapprovisionnement</t>
  </si>
  <si>
    <t>OPTS</t>
  </si>
  <si>
    <t>Rupture de stock</t>
  </si>
  <si>
    <t>TOTAL</t>
  </si>
  <si>
    <t>Non communiqué</t>
  </si>
  <si>
    <t>BUDG.</t>
  </si>
  <si>
    <t>by KJ</t>
  </si>
  <si>
    <t>TÉLÉCHARGER DE NOUVEAU</t>
  </si>
  <si>
    <t>Sur chaque ligne, renseigner:</t>
  </si>
  <si>
    <t>Si le produit est en stock</t>
  </si>
  <si>
    <t>La référence du produit</t>
  </si>
  <si>
    <t>La quantité souhaitée</t>
  </si>
  <si>
    <t>Le prix unitaire</t>
  </si>
  <si>
    <t>Les frais de livraison pour le produit</t>
  </si>
  <si>
    <t>Le lien vers un comparateur de prix</t>
  </si>
  <si>
    <t>Le lien du site où le produit est le moins cher</t>
  </si>
  <si>
    <t>⚠️ Pour les économies ⚠️</t>
  </si>
  <si>
    <t>Sur chaque ligne, la formule est la suivante pour calculer les économies:</t>
  </si>
  <si>
    <t>Pour calculer les économies, il suffit de remplacer le 0</t>
  </si>
  <si>
    <t>par la case que vous souhaitez comparer. Par exemple:</t>
  </si>
  <si>
    <t>Si OPT1 est un processeur, il suffit de mettre la case du prix total du</t>
  </si>
  <si>
    <t>processeur (H4) à la place du 0. La nouvelle formule est donc:</t>
  </si>
  <si>
    <t>Il ne reste plus qu'à renseigner les informations au dessus!</t>
  </si>
  <si>
    <t>Prix total du PC</t>
  </si>
  <si>
    <t>Prix total du Setup</t>
  </si>
  <si>
    <t>Prix total des options choisies</t>
  </si>
  <si>
    <t>Prix total</t>
  </si>
  <si>
    <t>Budget Fixé</t>
  </si>
  <si>
    <t>MENSUALITÉS</t>
  </si>
  <si>
    <t>Prix Référence</t>
  </si>
  <si>
    <t>Nb Mensualités</t>
  </si>
  <si>
    <t>Mensualité</t>
  </si>
  <si>
    <t>% Mensualité</t>
  </si>
  <si>
    <t>Prix Total</t>
  </si>
  <si>
    <t>BUDGET RESTANT</t>
  </si>
  <si>
    <t>🔗</t>
  </si>
  <si>
    <t>Bureau</t>
  </si>
  <si>
    <t>Manuel</t>
  </si>
  <si>
    <t>Type</t>
  </si>
  <si>
    <t>CPU</t>
  </si>
  <si>
    <t>CM</t>
  </si>
  <si>
    <t>CG</t>
  </si>
  <si>
    <t>Alim.</t>
  </si>
  <si>
    <t>OS</t>
  </si>
  <si>
    <t>Chaise</t>
  </si>
  <si>
    <t>Tapis</t>
  </si>
  <si>
    <t>Cooler</t>
  </si>
  <si>
    <t>Consommation</t>
  </si>
  <si>
    <t>GPU</t>
  </si>
  <si>
    <t>Nb RAM</t>
  </si>
  <si>
    <t>Ventilateurs</t>
  </si>
  <si>
    <t>Nb SATA</t>
  </si>
  <si>
    <t>Puissance Alimentation</t>
  </si>
  <si>
    <t>Nb SSD M.2</t>
  </si>
  <si>
    <r>
      <t xml:space="preserve">🖨️➕ </t>
    </r>
    <r>
      <rPr>
        <b/>
        <sz val="11"/>
        <color theme="1"/>
        <rFont val="Aptos Narrow"/>
        <family val="2"/>
        <scheme val="minor"/>
      </rPr>
      <t>Pour ajouter un autre élément dans le setup au dessus:</t>
    </r>
    <r>
      <rPr>
        <sz val="11"/>
        <color theme="1"/>
        <rFont val="Aptos Narrow"/>
        <family val="2"/>
        <scheme val="minor"/>
      </rPr>
      <t xml:space="preserve"> clic droit sur cette ligne -&gt; "insérer" (ou "insérer au dessus" sur WEB) -&gt; Ctrl + D</t>
    </r>
  </si>
  <si>
    <r>
      <t xml:space="preserve">🖥️➕ </t>
    </r>
    <r>
      <rPr>
        <b/>
        <sz val="11"/>
        <color theme="1"/>
        <rFont val="Aptos Narrow"/>
        <family val="2"/>
        <scheme val="minor"/>
      </rPr>
      <t>Pour ajouter un autre écran au dessus:</t>
    </r>
    <r>
      <rPr>
        <sz val="11"/>
        <color theme="1"/>
        <rFont val="Aptos Narrow"/>
        <family val="2"/>
        <scheme val="minor"/>
      </rPr>
      <t xml:space="preserve"> clic droit sur cette ligne -&gt; "insérer" (ou "insérer au dessus" sur WEB) -&gt; Ctrl + D</t>
    </r>
  </si>
  <si>
    <r>
      <t xml:space="preserve">🔩➕ </t>
    </r>
    <r>
      <rPr>
        <b/>
        <sz val="11"/>
        <color theme="1"/>
        <rFont val="Aptos Narrow"/>
        <family val="2"/>
        <scheme val="minor"/>
      </rPr>
      <t>Pour ajouter un autre composant au dessus:</t>
    </r>
    <r>
      <rPr>
        <sz val="11"/>
        <color theme="1"/>
        <rFont val="Aptos Narrow"/>
        <family val="2"/>
        <scheme val="minor"/>
      </rPr>
      <t xml:space="preserve"> clic droit sur cette ligne -&gt; "insérer" (ou "insérer au dessus" sur WEB) -&gt; Ctrl + D</t>
    </r>
  </si>
  <si>
    <r>
      <t xml:space="preserve">💾➕ </t>
    </r>
    <r>
      <rPr>
        <b/>
        <sz val="11"/>
        <color theme="1"/>
        <rFont val="Aptos Narrow"/>
        <family val="2"/>
        <scheme val="minor"/>
      </rPr>
      <t>Pour ajouter un autre SSD au dessus:</t>
    </r>
    <r>
      <rPr>
        <sz val="11"/>
        <color theme="1"/>
        <rFont val="Aptos Narrow"/>
        <family val="2"/>
        <scheme val="minor"/>
      </rPr>
      <t xml:space="preserve"> clic droit sur cette ligne -&gt; "insérer" (ou "insérer au dessus" sur WEB) -&gt; Ctrl + D</t>
    </r>
  </si>
  <si>
    <r>
      <t xml:space="preserve">➕ </t>
    </r>
    <r>
      <rPr>
        <b/>
        <sz val="11"/>
        <color theme="1"/>
        <rFont val="Aptos Narrow"/>
        <family val="2"/>
        <scheme val="minor"/>
      </rPr>
      <t>Pour ajouter une option au dessus:</t>
    </r>
    <r>
      <rPr>
        <sz val="11"/>
        <color theme="1"/>
        <rFont val="Aptos Narrow"/>
        <family val="2"/>
        <scheme val="minor"/>
      </rPr>
      <t xml:space="preserve"> clic droit sur cette ligne -&gt; "insérer" (ou "insérer au dessus sur WEB") -&gt; Ctrl + D</t>
    </r>
  </si>
  <si>
    <t>En cours de livraison</t>
  </si>
  <si>
    <t>Problème de commande/livraison</t>
  </si>
  <si>
    <t>Livré</t>
  </si>
  <si>
    <t>Différence entre le prix total par rapport au budget fixé</t>
  </si>
  <si>
    <t>Puissance de l'alimentation choisie</t>
  </si>
  <si>
    <t>Le type du produit</t>
  </si>
  <si>
    <t>Le lien vers le manuel du produit</t>
  </si>
  <si>
    <t>`=H32-0`</t>
  </si>
  <si>
    <t>`=H32-H4`</t>
  </si>
  <si>
    <t>⚠️ Pour le calculateur d'alimentation ⚠️</t>
  </si>
  <si>
    <t>Sur chaque colonne, indiquer : la consommation du CPU, du GPU ainsi</t>
  </si>
  <si>
    <t>que le nombre de RAM, M.2, Ventilateurs et SATA.</t>
  </si>
  <si>
    <t>L'alimentation minimale recommandée est ensuite affichée dans le champ</t>
  </si>
  <si>
    <t>⚠️ Pour le calculateur de mensualités⚠️</t>
  </si>
  <si>
    <t>Si la puissance est indiquée en jaune, l'alimentation est trop puissante.</t>
  </si>
  <si>
    <t>Si la puissance est indiquée en vert, l'alimentation convient.</t>
  </si>
  <si>
    <t>Si la puissance est indiquée en rouge, l'alimentation est trop peu puissante.</t>
  </si>
  <si>
    <t>Indiquer le nombre de mensualités pour le PC, le setup et les options,</t>
  </si>
  <si>
    <t>puis indiquer le montant des mensualités affiché par le marchand.</t>
  </si>
  <si>
    <t>Le pourcentage de mensualité est alors déduit ainsi que le prix total.</t>
  </si>
  <si>
    <t>En vert si le budget n'est pas dépassé.</t>
  </si>
  <si>
    <t>En rouge si le budget est dépassé.</t>
  </si>
  <si>
    <t>Le total (compte tenu des frais de mensualités) est affiché :</t>
  </si>
  <si>
    <t>Indiquer la puissance de l'alimentation choisie.</t>
  </si>
  <si>
    <t>MANUEL CONFIG MAKER</t>
  </si>
  <si>
    <t>CONFIG MAKER v2025.8.9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</si>
</sst>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Red]\▲\ 0.00;[Green]\ \▼\ 0.00"/>
    <numFmt numFmtId="165" formatCode="0\x;#\x"/>
    <numFmt numFmtId="166" formatCode="#,##0.00\ &quot;€&quot;"/>
    <numFmt numFmtId="167" formatCode="[Red]\▲\ #,##0.00&quot; €&quot;;[Color50]\ \▼\ #,##0.00&quot; €&quot;"/>
    <numFmt numFmtId="168" formatCode="[Color50]\ \▼\ #,##0.00&quot; %&quot;;[Red]\▲\ #,##0.00&quot; %&quot;"/>
    <numFmt numFmtId="169" formatCode="0\ &quot;W&quot;;#,###\ &quot;W&quot;"/>
    <numFmt numFmtId="170" formatCode="[Red]\▲\ #,##0.00\ &quot;€&quot;;[Color50]\ \▼\ #,##0.00\ &quot;€&quot;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4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5">
    <xf numFmtId="0" fontId="0" fillId="0" borderId="0" xfId="0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3" fillId="0" borderId="0" xfId="1" applyFill="1" applyBorder="1"/>
    <xf numFmtId="164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5" borderId="1" xfId="0" applyFill="1" applyBorder="1"/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8" borderId="1" xfId="0" applyFill="1" applyBorder="1"/>
    <xf numFmtId="0" fontId="3" fillId="0" borderId="0" xfId="1" applyFill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6" fillId="0" borderId="0" xfId="0" applyNumberFormat="1" applyFont="1"/>
    <xf numFmtId="165" fontId="0" fillId="0" borderId="1" xfId="0" applyNumberFormat="1" applyBorder="1" applyAlignment="1">
      <alignment vertical="center"/>
    </xf>
    <xf numFmtId="166" fontId="0" fillId="0" borderId="1" xfId="0" applyNumberFormat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7" fontId="6" fillId="0" borderId="1" xfId="0" applyNumberFormat="1" applyFont="1" applyBorder="1" applyAlignment="1">
      <alignment vertical="center"/>
    </xf>
    <xf numFmtId="166" fontId="1" fillId="7" borderId="1" xfId="0" applyNumberFormat="1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168" fontId="1" fillId="7" borderId="1" xfId="0" applyNumberFormat="1" applyFont="1" applyFill="1" applyBorder="1" applyAlignment="1">
      <alignment horizontal="center" vertical="center"/>
    </xf>
    <xf numFmtId="166" fontId="7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/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66" fontId="0" fillId="7" borderId="1" xfId="0" applyNumberFormat="1" applyFill="1" applyBorder="1" applyAlignment="1">
      <alignment vertical="center"/>
    </xf>
    <xf numFmtId="165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169" fontId="1" fillId="7" borderId="1" xfId="0" applyNumberFormat="1" applyFont="1" applyFill="1" applyBorder="1" applyAlignment="1">
      <alignment horizontal="center"/>
    </xf>
    <xf numFmtId="0" fontId="14" fillId="6" borderId="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left"/>
    </xf>
    <xf numFmtId="0" fontId="0" fillId="3" borderId="20" xfId="0" applyFill="1" applyBorder="1" applyAlignment="1">
      <alignment horizontal="left"/>
    </xf>
    <xf numFmtId="0" fontId="0" fillId="4" borderId="20" xfId="0" applyFill="1" applyBorder="1" applyAlignment="1">
      <alignment horizontal="left"/>
    </xf>
    <xf numFmtId="0" fontId="0" fillId="5" borderId="22" xfId="0" applyFill="1" applyBorder="1" applyAlignment="1">
      <alignment horizontal="left"/>
    </xf>
    <xf numFmtId="0" fontId="0" fillId="18" borderId="16" xfId="0" applyFill="1" applyBorder="1" applyAlignment="1">
      <alignment horizontal="left"/>
    </xf>
    <xf numFmtId="0" fontId="0" fillId="14" borderId="20" xfId="0" applyFill="1" applyBorder="1" applyAlignment="1">
      <alignment horizontal="left"/>
    </xf>
    <xf numFmtId="0" fontId="0" fillId="19" borderId="22" xfId="0" applyFill="1" applyBorder="1" applyAlignment="1">
      <alignment horizontal="left"/>
    </xf>
    <xf numFmtId="0" fontId="7" fillId="0" borderId="0" xfId="0" applyFont="1"/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7" fillId="20" borderId="1" xfId="0" applyFont="1" applyFill="1" applyBorder="1" applyAlignment="1">
      <alignment horizontal="center" vertical="center"/>
    </xf>
    <xf numFmtId="0" fontId="9" fillId="20" borderId="1" xfId="1" applyFont="1" applyFill="1" applyBorder="1" applyAlignment="1">
      <alignment horizontal="center" vertical="center"/>
    </xf>
    <xf numFmtId="0" fontId="7" fillId="20" borderId="1" xfId="1" applyFont="1" applyFill="1" applyBorder="1" applyAlignment="1">
      <alignment horizontal="center" vertical="center"/>
    </xf>
    <xf numFmtId="0" fontId="12" fillId="21" borderId="1" xfId="1" applyFont="1" applyFill="1" applyBorder="1" applyAlignment="1">
      <alignment horizontal="center" vertical="center"/>
    </xf>
    <xf numFmtId="0" fontId="12" fillId="13" borderId="1" xfId="1" applyFont="1" applyFill="1" applyBorder="1" applyAlignment="1">
      <alignment horizontal="center" vertical="center"/>
    </xf>
    <xf numFmtId="0" fontId="12" fillId="14" borderId="1" xfId="1" applyFont="1" applyFill="1" applyBorder="1" applyAlignment="1">
      <alignment horizontal="center" vertical="center"/>
    </xf>
    <xf numFmtId="165" fontId="0" fillId="10" borderId="1" xfId="0" applyNumberFormat="1" applyFill="1" applyBorder="1" applyAlignment="1">
      <alignment vertical="center"/>
    </xf>
    <xf numFmtId="166" fontId="0" fillId="11" borderId="1" xfId="0" applyNumberFormat="1" applyFill="1" applyBorder="1" applyAlignment="1">
      <alignment vertical="center"/>
    </xf>
    <xf numFmtId="166" fontId="7" fillId="12" borderId="1" xfId="0" applyNumberFormat="1" applyFont="1" applyFill="1" applyBorder="1" applyAlignment="1">
      <alignment vertical="center"/>
    </xf>
    <xf numFmtId="169" fontId="0" fillId="23" borderId="1" xfId="0" applyNumberFormat="1" applyFill="1" applyBorder="1" applyAlignment="1">
      <alignment horizontal="center"/>
    </xf>
    <xf numFmtId="165" fontId="0" fillId="24" borderId="1" xfId="0" applyNumberFormat="1" applyFill="1" applyBorder="1" applyAlignment="1">
      <alignment horizontal="center" vertical="center"/>
    </xf>
    <xf numFmtId="167" fontId="6" fillId="19" borderId="1" xfId="0" applyNumberFormat="1" applyFont="1" applyFill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70" fontId="13" fillId="0" borderId="1" xfId="1" applyNumberFormat="1" applyFont="1" applyFill="1" applyBorder="1" applyAlignment="1">
      <alignment horizontal="center" vertical="center"/>
    </xf>
    <xf numFmtId="166" fontId="1" fillId="7" borderId="2" xfId="0" applyNumberFormat="1" applyFont="1" applyFill="1" applyBorder="1" applyAlignment="1">
      <alignment horizontal="center" vertical="center"/>
    </xf>
    <xf numFmtId="166" fontId="1" fillId="7" borderId="4" xfId="0" applyNumberFormat="1" applyFont="1" applyFill="1" applyBorder="1" applyAlignment="1">
      <alignment horizontal="center" vertical="center"/>
    </xf>
    <xf numFmtId="166" fontId="4" fillId="5" borderId="2" xfId="0" applyNumberFormat="1" applyFont="1" applyFill="1" applyBorder="1" applyAlignment="1">
      <alignment horizontal="center" vertical="center"/>
    </xf>
    <xf numFmtId="166" fontId="4" fillId="5" borderId="3" xfId="0" applyNumberFormat="1" applyFont="1" applyFill="1" applyBorder="1" applyAlignment="1">
      <alignment horizontal="center" vertical="center"/>
    </xf>
    <xf numFmtId="166" fontId="10" fillId="16" borderId="2" xfId="0" applyNumberFormat="1" applyFont="1" applyFill="1" applyBorder="1" applyAlignment="1">
      <alignment horizontal="center" vertical="center"/>
    </xf>
    <xf numFmtId="166" fontId="10" fillId="16" borderId="3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 vertical="center"/>
    </xf>
    <xf numFmtId="14" fontId="5" fillId="5" borderId="3" xfId="0" applyNumberFormat="1" applyFont="1" applyFill="1" applyBorder="1" applyAlignment="1">
      <alignment horizontal="center" vertical="center"/>
    </xf>
    <xf numFmtId="14" fontId="5" fillId="5" borderId="4" xfId="0" applyNumberFormat="1" applyFont="1" applyFill="1" applyBorder="1" applyAlignment="1">
      <alignment horizontal="center" vertical="center"/>
    </xf>
    <xf numFmtId="166" fontId="4" fillId="5" borderId="1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7" borderId="13" xfId="0" applyFont="1" applyFill="1" applyBorder="1" applyAlignment="1">
      <alignment horizontal="center" vertical="center"/>
    </xf>
    <xf numFmtId="0" fontId="1" fillId="17" borderId="15" xfId="0" applyFont="1" applyFill="1" applyBorder="1" applyAlignment="1">
      <alignment horizontal="center" vertical="center"/>
    </xf>
    <xf numFmtId="0" fontId="1" fillId="17" borderId="14" xfId="0" applyFont="1" applyFill="1" applyBorder="1" applyAlignment="1">
      <alignment horizontal="center" vertical="center"/>
    </xf>
    <xf numFmtId="165" fontId="5" fillId="0" borderId="2" xfId="0" applyNumberFormat="1" applyFont="1" applyBorder="1" applyAlignment="1">
      <alignment horizontal="right"/>
    </xf>
    <xf numFmtId="165" fontId="5" fillId="0" borderId="4" xfId="0" applyNumberFormat="1" applyFont="1" applyBorder="1" applyAlignment="1">
      <alignment horizontal="right"/>
    </xf>
    <xf numFmtId="166" fontId="5" fillId="0" borderId="1" xfId="0" applyNumberFormat="1" applyFont="1" applyBorder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166" fontId="1" fillId="7" borderId="3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9" fontId="0" fillId="0" borderId="1" xfId="0" applyNumberFormat="1" applyBorder="1" applyAlignment="1">
      <alignment horizontal="center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169" fontId="4" fillId="0" borderId="13" xfId="0" applyNumberFormat="1" applyFont="1" applyBorder="1" applyAlignment="1">
      <alignment horizontal="center" vertical="center"/>
    </xf>
    <xf numFmtId="169" fontId="4" fillId="0" borderId="14" xfId="0" applyNumberFormat="1" applyFont="1" applyBorder="1" applyAlignment="1">
      <alignment horizontal="center" vertical="center"/>
    </xf>
    <xf numFmtId="170" fontId="13" fillId="0" borderId="1" xfId="1" applyNumberFormat="1" applyFont="1" applyFill="1" applyBorder="1" applyAlignment="1">
      <alignment horizontal="center" vertical="center" wrapText="1"/>
    </xf>
    <xf numFmtId="166" fontId="4" fillId="5" borderId="4" xfId="0" applyNumberFormat="1" applyFont="1" applyFill="1" applyBorder="1" applyAlignment="1">
      <alignment horizontal="center" vertical="center"/>
    </xf>
    <xf numFmtId="166" fontId="10" fillId="16" borderId="4" xfId="0" applyNumberFormat="1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169" fontId="4" fillId="0" borderId="26" xfId="0" applyNumberFormat="1" applyFont="1" applyBorder="1" applyAlignment="1">
      <alignment horizontal="center" vertical="center"/>
    </xf>
    <xf numFmtId="169" fontId="4" fillId="0" borderId="27" xfId="0" applyNumberFormat="1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69" fontId="0" fillId="23" borderId="4" xfId="0" applyNumberFormat="1" applyFill="1" applyBorder="1" applyAlignment="1">
      <alignment horizontal="center"/>
    </xf>
    <xf numFmtId="169" fontId="0" fillId="23" borderId="1" xfId="0" applyNumberFormat="1" applyFill="1" applyBorder="1" applyAlignment="1">
      <alignment horizontal="center"/>
    </xf>
    <xf numFmtId="165" fontId="5" fillId="24" borderId="2" xfId="0" applyNumberFormat="1" applyFont="1" applyFill="1" applyBorder="1" applyAlignment="1">
      <alignment horizontal="right"/>
    </xf>
    <xf numFmtId="165" fontId="5" fillId="24" borderId="4" xfId="0" applyNumberFormat="1" applyFont="1" applyFill="1" applyBorder="1" applyAlignment="1">
      <alignment horizontal="right"/>
    </xf>
    <xf numFmtId="166" fontId="5" fillId="23" borderId="1" xfId="0" applyNumberFormat="1" applyFont="1" applyFill="1" applyBorder="1" applyAlignment="1">
      <alignment horizontal="center"/>
    </xf>
    <xf numFmtId="0" fontId="7" fillId="20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7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7" fillId="14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3" borderId="7" xfId="0" applyFill="1" applyBorder="1" applyAlignment="1">
      <alignment horizontal="center"/>
    </xf>
    <xf numFmtId="0" fontId="0" fillId="23" borderId="5" xfId="0" applyFill="1" applyBorder="1" applyAlignment="1">
      <alignment horizontal="center"/>
    </xf>
    <xf numFmtId="0" fontId="0" fillId="23" borderId="8" xfId="0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0" fillId="24" borderId="9" xfId="0" applyFill="1" applyBorder="1" applyAlignment="1">
      <alignment horizontal="center"/>
    </xf>
    <xf numFmtId="0" fontId="0" fillId="21" borderId="10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1" borderId="12" xfId="0" applyFill="1" applyBorder="1" applyAlignment="1">
      <alignment horizontal="center"/>
    </xf>
    <xf numFmtId="0" fontId="15" fillId="19" borderId="6" xfId="0" applyFont="1" applyFill="1" applyBorder="1" applyAlignment="1">
      <alignment horizontal="center" vertical="center"/>
    </xf>
    <xf numFmtId="0" fontId="15" fillId="19" borderId="0" xfId="0" applyFont="1" applyFill="1" applyAlignment="1">
      <alignment horizontal="center" vertical="center"/>
    </xf>
    <xf numFmtId="0" fontId="15" fillId="19" borderId="9" xfId="0" applyFont="1" applyFill="1" applyBorder="1" applyAlignment="1">
      <alignment horizontal="center" vertical="center"/>
    </xf>
    <xf numFmtId="0" fontId="0" fillId="24" borderId="7" xfId="0" applyFill="1" applyBorder="1" applyAlignment="1">
      <alignment horizontal="center"/>
    </xf>
    <xf numFmtId="0" fontId="0" fillId="24" borderId="5" xfId="0" applyFill="1" applyBorder="1" applyAlignment="1">
      <alignment horizontal="center"/>
    </xf>
    <xf numFmtId="0" fontId="0" fillId="24" borderId="8" xfId="0" applyFill="1" applyBorder="1" applyAlignment="1">
      <alignment horizontal="center"/>
    </xf>
    <xf numFmtId="0" fontId="0" fillId="23" borderId="6" xfId="0" applyFill="1" applyBorder="1" applyAlignment="1">
      <alignment horizontal="center"/>
    </xf>
    <xf numFmtId="0" fontId="0" fillId="23" borderId="0" xfId="0" applyFill="1" applyAlignment="1">
      <alignment horizontal="center"/>
    </xf>
    <xf numFmtId="0" fontId="0" fillId="23" borderId="9" xfId="0" applyFill="1" applyBorder="1" applyAlignment="1">
      <alignment horizontal="center"/>
    </xf>
    <xf numFmtId="0" fontId="0" fillId="22" borderId="6" xfId="0" applyFill="1" applyBorder="1" applyAlignment="1">
      <alignment horizontal="center"/>
    </xf>
    <xf numFmtId="0" fontId="0" fillId="22" borderId="0" xfId="0" applyFill="1" applyAlignment="1">
      <alignment horizontal="center"/>
    </xf>
    <xf numFmtId="0" fontId="0" fillId="22" borderId="9" xfId="0" applyFill="1" applyBorder="1" applyAlignment="1">
      <alignment horizont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9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4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du budget DU PC</a:t>
            </a:r>
            <a:endParaRPr lang="fr-FR"/>
          </a:p>
        </c:rich>
      </c:tx>
      <c:layout>
        <c:manualLayout>
          <c:xMode val="edge"/>
          <c:yMode val="edge"/>
          <c:x val="0.12506222771594649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tx>
            <c:v>Répartition du Budget du PC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110-4771-BF50-CECF84C405B7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110-4771-BF50-CECF84C405B7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110-4771-BF50-CECF84C405B7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110-4771-BF50-CECF84C405B7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9110-4771-BF50-CECF84C405B7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9110-4771-BF50-CECF84C405B7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9110-4771-BF50-CECF84C405B7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9110-4771-BF50-CECF84C405B7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9110-4771-BF50-CECF84C405B7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9110-4771-BF50-CECF84C405B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'NOM DE LA CONFIG'!$C$4:$C$13</c:f>
              <c:numCache>
                <c:formatCode>General</c:formatCode>
                <c:ptCount val="10"/>
              </c:numCache>
            </c:numRef>
          </c:cat>
          <c:val>
            <c:numRef>
              <c:f>'NOM DE LA CONFIG'!$J$4:$J$13</c:f>
              <c:numCache>
                <c:formatCode>#,##0.00\ "€"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9110-4771-BF50-CECF84C405B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2268188202611472"/>
          <c:y val="0.26271026364505667"/>
          <c:w val="2.4339564667549649E-2"/>
          <c:h val="0.454283937765258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du budget DU SETUP</a:t>
            </a:r>
          </a:p>
        </c:rich>
      </c:tx>
      <c:layout>
        <c:manualLayout>
          <c:xMode val="edge"/>
          <c:yMode val="edge"/>
          <c:x val="0.11123787799255444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tx>
            <c:v>Répartition du Budget du Setup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BC1-46F7-A255-CF43EF174F91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BC1-46F7-A255-CF43EF174F91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BC1-46F7-A255-CF43EF174F91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CBC1-46F7-A255-CF43EF174F91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CBC1-46F7-A255-CF43EF174F91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CBC1-46F7-A255-CF43EF174F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'NOM DE LA CONFIG'!$C$21:$C$26</c:f>
              <c:numCache>
                <c:formatCode>General</c:formatCode>
                <c:ptCount val="6"/>
              </c:numCache>
            </c:numRef>
          </c:cat>
          <c:val>
            <c:numRef>
              <c:f>'NOM DE LA CONFIG'!$J$21:$J$26</c:f>
              <c:numCache>
                <c:formatCode>General</c:formatCode>
                <c:ptCount val="6"/>
                <c:pt idx="0" formatCode="#,##0.00\ &quot;€&quot;">
                  <c:v>0</c:v>
                </c:pt>
                <c:pt idx="2" formatCode="#,##0.00\ &quot;€&quot;">
                  <c:v>0</c:v>
                </c:pt>
                <c:pt idx="3" formatCode="#,##0.00\ &quot;€&quot;">
                  <c:v>0</c:v>
                </c:pt>
                <c:pt idx="4" formatCode="#,##0.00\ &quot;€&quot;">
                  <c:v>0</c:v>
                </c:pt>
                <c:pt idx="5" formatCode="#,##0.00\ &quot;€&quot;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BC1-46F7-A255-CF43EF174F9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layout>
        <c:manualLayout>
          <c:xMode val="edge"/>
          <c:yMode val="edge"/>
          <c:x val="0.55442648241199344"/>
          <c:y val="0.21438734008796204"/>
          <c:w val="0.39306520680358653"/>
          <c:h val="0.562333537649200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du budget total</a:t>
            </a:r>
            <a:endParaRPr lang="fr-FR"/>
          </a:p>
        </c:rich>
      </c:tx>
      <c:layout>
        <c:manualLayout>
          <c:xMode val="edge"/>
          <c:yMode val="edge"/>
          <c:x val="0.12506222771594649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tx>
            <c:v>Répartition du Budget Total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149-47B1-8C77-F4C5FF19700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149-47B1-8C77-F4C5FF19700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C149-47B1-8C77-F4C5FF19700A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8-8CB4-4E18-99F7-0AEB04B626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('NOM DE LA CONFIG'!$A$39:$A$41,'NOM DE LA CONFIG'!$A$44)</c:f>
              <c:strCache>
                <c:ptCount val="4"/>
                <c:pt idx="0">
                  <c:v>PC</c:v>
                </c:pt>
                <c:pt idx="1">
                  <c:v>SETUP</c:v>
                </c:pt>
                <c:pt idx="2">
                  <c:v>OPTS</c:v>
                </c:pt>
                <c:pt idx="3">
                  <c:v>BUDGET RESTANT</c:v>
                </c:pt>
              </c:strCache>
            </c:strRef>
          </c:cat>
          <c:val>
            <c:numRef>
              <c:f>('NOM DE LA CONFIG'!$B$39:$B$41,'NOM DE LA CONFIG'!$C$44)</c:f>
              <c:numCache>
                <c:formatCode>#,##0.00\ "€"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CB4-4E18-99F7-0AEB04B6264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layout>
        <c:manualLayout>
          <c:xMode val="edge"/>
          <c:yMode val="edge"/>
          <c:x val="0.61029221515599641"/>
          <c:y val="0.30469713355025552"/>
          <c:w val="0.13121085246680039"/>
          <c:h val="0.2019040198932654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du budget DU PC</a:t>
            </a:r>
            <a:endParaRPr lang="fr-FR"/>
          </a:p>
        </c:rich>
      </c:tx>
      <c:layout>
        <c:manualLayout>
          <c:xMode val="edge"/>
          <c:yMode val="edge"/>
          <c:x val="0.12506222771594649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tx>
            <c:v>Répartition du Budget du PC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78B-4DCC-8444-362605DA3A98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78B-4DCC-8444-362605DA3A9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78B-4DCC-8444-362605DA3A98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78B-4DCC-8444-362605DA3A98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78B-4DCC-8444-362605DA3A98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78B-4DCC-8444-362605DA3A98}"/>
              </c:ext>
            </c:extLst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78B-4DCC-8444-362605DA3A98}"/>
              </c:ext>
            </c:extLst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78B-4DCC-8444-362605DA3A98}"/>
              </c:ext>
            </c:extLst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D78B-4DCC-8444-362605DA3A98}"/>
              </c:ext>
            </c:extLst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D78B-4DCC-8444-362605DA3A9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numRef>
              <c:f>MANUEL!$C$4:$C$13</c:f>
              <c:numCache>
                <c:formatCode>General</c:formatCode>
                <c:ptCount val="10"/>
              </c:numCache>
            </c:numRef>
          </c:cat>
          <c:val>
            <c:numRef>
              <c:f>MANUEL!$J$4:$J$13</c:f>
              <c:numCache>
                <c:formatCode>#,##0.00\ "€"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78B-4DCC-8444-362605DA3A9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legendEntry>
        <c:idx val="5"/>
        <c:delete val="1"/>
      </c:legendEntry>
      <c:layout>
        <c:manualLayout>
          <c:xMode val="edge"/>
          <c:yMode val="edge"/>
          <c:x val="0.72268188202611472"/>
          <c:y val="0.26271026364505667"/>
          <c:w val="2.4339564667549649E-2"/>
          <c:h val="0.4542839377652583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du budget DU SETUP</a:t>
            </a:r>
          </a:p>
        </c:rich>
      </c:tx>
      <c:layout>
        <c:manualLayout>
          <c:xMode val="edge"/>
          <c:yMode val="edge"/>
          <c:x val="0.11123787799255444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tx>
            <c:v>Répartition du Budget du Setup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278-4B8F-B5F9-5356F732508A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278-4B8F-B5F9-5356F732508A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278-4B8F-B5F9-5356F732508A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278-4B8F-B5F9-5356F732508A}"/>
              </c:ext>
            </c:extLst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278-4B8F-B5F9-5356F732508A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278-4B8F-B5F9-5356F732508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MANUEL!$C$21:$C$26</c:f>
              <c:numCache>
                <c:formatCode>General</c:formatCode>
                <c:ptCount val="6"/>
              </c:numCache>
            </c:numRef>
          </c:cat>
          <c:val>
            <c:numRef>
              <c:f>MANUEL!$J$21:$J$26</c:f>
              <c:numCache>
                <c:formatCode>General</c:formatCode>
                <c:ptCount val="6"/>
                <c:pt idx="0" formatCode="#,##0.00\ &quot;€&quot;">
                  <c:v>0</c:v>
                </c:pt>
                <c:pt idx="2" formatCode="#,##0.00\ &quot;€&quot;">
                  <c:v>0</c:v>
                </c:pt>
                <c:pt idx="3" formatCode="#,##0.00\ &quot;€&quot;">
                  <c:v>0</c:v>
                </c:pt>
                <c:pt idx="4" formatCode="#,##0.00\ &quot;€&quot;">
                  <c:v>0</c:v>
                </c:pt>
                <c:pt idx="5" formatCode="#,##0.00\ &quot;€&quot;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278-4B8F-B5F9-5356F732508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layout>
        <c:manualLayout>
          <c:xMode val="edge"/>
          <c:yMode val="edge"/>
          <c:x val="0.55442648241199344"/>
          <c:y val="0.21438734008796204"/>
          <c:w val="0.39306520680358653"/>
          <c:h val="0.56233353764920091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</a:t>
            </a:r>
            <a:r>
              <a:rPr lang="fr-FR" baseline="0"/>
              <a:t> du budget total</a:t>
            </a:r>
            <a:endParaRPr lang="fr-FR"/>
          </a:p>
        </c:rich>
      </c:tx>
      <c:layout>
        <c:manualLayout>
          <c:xMode val="edge"/>
          <c:yMode val="edge"/>
          <c:x val="0.12506222771594649"/>
          <c:y val="3.33888166133149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7242433306809013E-2"/>
          <c:y val="0.11869081207427783"/>
          <c:w val="0.4198532159293098"/>
          <c:h val="0.81920787637677239"/>
        </c:manualLayout>
      </c:layout>
      <c:pieChart>
        <c:varyColors val="1"/>
        <c:ser>
          <c:idx val="0"/>
          <c:order val="0"/>
          <c:tx>
            <c:v>Répartition du Budget Total</c:v>
          </c:tx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A21-4826-9591-6547AA12FDC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A21-4826-9591-6547AA12FDC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A21-4826-9591-6547AA12FDCD}"/>
              </c:ext>
            </c:extLst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A21-4826-9591-6547AA12FDC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(MANUEL!$A$39:$A$41,MANUEL!$A$44)</c:f>
              <c:strCache>
                <c:ptCount val="4"/>
                <c:pt idx="0">
                  <c:v>PC</c:v>
                </c:pt>
                <c:pt idx="1">
                  <c:v>SETUP</c:v>
                </c:pt>
                <c:pt idx="2">
                  <c:v>OPTS</c:v>
                </c:pt>
                <c:pt idx="3">
                  <c:v>BUDGET RESTANT</c:v>
                </c:pt>
              </c:strCache>
            </c:strRef>
          </c:cat>
          <c:val>
            <c:numRef>
              <c:f>(MANUEL!$B$39:$B$41,MANUEL!$C$44)</c:f>
              <c:numCache>
                <c:formatCode>#,##0.00\ "€"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A21-4826-9591-6547AA12FDC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 w="127000">
          <a:noFill/>
        </a:ln>
        <a:effectLst/>
      </c:spPr>
    </c:plotArea>
    <c:legend>
      <c:legendPos val="r"/>
      <c:layout>
        <c:manualLayout>
          <c:xMode val="edge"/>
          <c:yMode val="edge"/>
          <c:x val="0.61029221515599641"/>
          <c:y val="0.30469713355025552"/>
          <c:w val="0.13121085246680039"/>
          <c:h val="0.2019040198932654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392682</xdr:colOff>
      <xdr:row>97</xdr:row>
      <xdr:rowOff>13805</xdr:rowOff>
    </xdr:from>
    <xdr:to>
      <xdr:col>10</xdr:col>
      <xdr:colOff>448478</xdr:colOff>
      <xdr:row>120</xdr:row>
      <xdr:rowOff>16320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322C55C-3FBB-4BDB-B34B-D38C583E62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386522</xdr:colOff>
      <xdr:row>128</xdr:row>
      <xdr:rowOff>34185</xdr:rowOff>
    </xdr:from>
    <xdr:to>
      <xdr:col>10</xdr:col>
      <xdr:colOff>442318</xdr:colOff>
      <xdr:row>151</xdr:row>
      <xdr:rowOff>36700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A27B8AC-959B-4B73-AE59-CC782A971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66</xdr:row>
      <xdr:rowOff>0</xdr:rowOff>
    </xdr:from>
    <xdr:to>
      <xdr:col>10</xdr:col>
      <xdr:colOff>459286</xdr:colOff>
      <xdr:row>89</xdr:row>
      <xdr:rowOff>2515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BA85C064-B1FE-490D-81C1-F84E68DAC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392682</xdr:colOff>
      <xdr:row>97</xdr:row>
      <xdr:rowOff>13805</xdr:rowOff>
    </xdr:from>
    <xdr:to>
      <xdr:col>10</xdr:col>
      <xdr:colOff>448478</xdr:colOff>
      <xdr:row>120</xdr:row>
      <xdr:rowOff>16320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43DB63-CD32-4F2F-97D2-37BC104193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386522</xdr:colOff>
      <xdr:row>128</xdr:row>
      <xdr:rowOff>34185</xdr:rowOff>
    </xdr:from>
    <xdr:to>
      <xdr:col>10</xdr:col>
      <xdr:colOff>442318</xdr:colOff>
      <xdr:row>151</xdr:row>
      <xdr:rowOff>36700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01ACFE-C73F-4BF0-845C-39013D3CBE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66</xdr:row>
      <xdr:rowOff>0</xdr:rowOff>
    </xdr:from>
    <xdr:to>
      <xdr:col>10</xdr:col>
      <xdr:colOff>459286</xdr:colOff>
      <xdr:row>89</xdr:row>
      <xdr:rowOff>2515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DF5FD6-AAA1-42F7-83ED-8DD915300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evinjmt.github.io/" TargetMode="External"/><Relationship Id="rId1" Type="http://schemas.openxmlformats.org/officeDocument/2006/relationships/hyperlink" Target="https://kevinjmt.github.io/configmaker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evinjmt.github.io/" TargetMode="External"/><Relationship Id="rId1" Type="http://schemas.openxmlformats.org/officeDocument/2006/relationships/hyperlink" Target="https://kevinjmt.github.io/configmaker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D32E-9FFB-480D-9074-7649C0A05B73}">
  <dimension ref="A1:L59"/>
  <sheetViews>
    <sheetView tabSelected="1" zoomScale="148" zoomScaleNormal="115" workbookViewId="0">
      <selection sqref="A1:J1"/>
    </sheetView>
  </sheetViews>
  <sheetFormatPr defaultRowHeight="14.5" x14ac:dyDescent="0.35"/>
  <cols>
    <col min="1" max="1" width="5.81640625" customWidth="1"/>
    <col min="2" max="2" width="6.6328125" customWidth="1"/>
    <col min="3" max="3" width="45.6328125" customWidth="1"/>
    <col min="4" max="4" width="6.6328125" customWidth="1"/>
    <col min="5" max="6" width="6.54296875" customWidth="1"/>
    <col min="7" max="7" width="8.6328125" customWidth="1"/>
    <col min="8" max="8" width="10.6328125" customWidth="1"/>
    <col min="9" max="9" width="9.1796875" customWidth="1"/>
    <col min="10" max="10" width="11.54296875" customWidth="1"/>
    <col min="11" max="11" width="12.6328125" customWidth="1"/>
  </cols>
  <sheetData>
    <row r="1" spans="1:12" ht="34.5" customHeight="1" x14ac:dyDescent="0.35">
      <c r="A1" s="87" t="s">
        <v>0</v>
      </c>
      <c r="B1" s="87"/>
      <c r="C1" s="88"/>
      <c r="D1" s="88"/>
      <c r="E1" s="88"/>
      <c r="F1" s="88"/>
      <c r="G1" s="88"/>
      <c r="H1" s="88"/>
      <c r="I1" s="88"/>
      <c r="J1" s="88"/>
    </row>
    <row r="2" spans="1:12" ht="24" customHeight="1" x14ac:dyDescent="0.35">
      <c r="A2" s="89" t="s">
        <v>1</v>
      </c>
      <c r="B2" s="90"/>
      <c r="C2" s="91"/>
      <c r="D2" s="95">
        <v>45878</v>
      </c>
      <c r="E2" s="96"/>
      <c r="F2" s="96"/>
      <c r="G2" s="96"/>
      <c r="H2" s="96"/>
      <c r="I2" s="96"/>
      <c r="J2" s="97"/>
    </row>
    <row r="3" spans="1:12" x14ac:dyDescent="0.35">
      <c r="A3" s="1" t="s">
        <v>2</v>
      </c>
      <c r="B3" s="1" t="s">
        <v>63</v>
      </c>
      <c r="C3" s="2" t="s">
        <v>3</v>
      </c>
      <c r="D3" s="1" t="s">
        <v>62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L3" s="7"/>
    </row>
    <row r="4" spans="1:12" x14ac:dyDescent="0.35">
      <c r="A4" s="19"/>
      <c r="B4" s="34" t="s">
        <v>64</v>
      </c>
      <c r="C4" s="20"/>
      <c r="D4" s="32" t="s">
        <v>60</v>
      </c>
      <c r="E4" s="32" t="s">
        <v>60</v>
      </c>
      <c r="F4" s="32" t="s">
        <v>60</v>
      </c>
      <c r="G4" s="17">
        <v>0</v>
      </c>
      <c r="H4" s="18">
        <v>0</v>
      </c>
      <c r="I4" s="18">
        <v>0</v>
      </c>
      <c r="J4" s="39">
        <f>(G4*H4)+I4</f>
        <v>0</v>
      </c>
    </row>
    <row r="5" spans="1:12" x14ac:dyDescent="0.35">
      <c r="A5" s="19"/>
      <c r="B5" s="34" t="s">
        <v>65</v>
      </c>
      <c r="C5" s="20"/>
      <c r="D5" s="32" t="s">
        <v>60</v>
      </c>
      <c r="E5" s="32" t="s">
        <v>60</v>
      </c>
      <c r="F5" s="32" t="s">
        <v>60</v>
      </c>
      <c r="G5" s="17">
        <v>0</v>
      </c>
      <c r="H5" s="18">
        <v>0</v>
      </c>
      <c r="I5" s="18">
        <v>0</v>
      </c>
      <c r="J5" s="39">
        <f t="shared" ref="J5:J13" si="0">(G5*H5)+I5</f>
        <v>0</v>
      </c>
    </row>
    <row r="6" spans="1:12" x14ac:dyDescent="0.35">
      <c r="A6" s="19"/>
      <c r="B6" s="34" t="s">
        <v>10</v>
      </c>
      <c r="C6" s="20"/>
      <c r="D6" s="32" t="s">
        <v>60</v>
      </c>
      <c r="E6" s="32" t="s">
        <v>60</v>
      </c>
      <c r="F6" s="32" t="s">
        <v>60</v>
      </c>
      <c r="G6" s="17">
        <v>0</v>
      </c>
      <c r="H6" s="18">
        <v>0</v>
      </c>
      <c r="I6" s="18">
        <v>0</v>
      </c>
      <c r="J6" s="39">
        <f t="shared" si="0"/>
        <v>0</v>
      </c>
    </row>
    <row r="7" spans="1:12" x14ac:dyDescent="0.35">
      <c r="A7" s="19"/>
      <c r="B7" s="34" t="s">
        <v>71</v>
      </c>
      <c r="C7" s="20"/>
      <c r="D7" s="32" t="s">
        <v>60</v>
      </c>
      <c r="E7" s="32" t="s">
        <v>60</v>
      </c>
      <c r="F7" s="32" t="s">
        <v>60</v>
      </c>
      <c r="G7" s="17">
        <v>0</v>
      </c>
      <c r="H7" s="18">
        <v>0</v>
      </c>
      <c r="I7" s="18">
        <v>0</v>
      </c>
      <c r="J7" s="39">
        <f t="shared" si="0"/>
        <v>0</v>
      </c>
    </row>
    <row r="8" spans="1:12" x14ac:dyDescent="0.35">
      <c r="A8" s="19"/>
      <c r="B8" s="34" t="s">
        <v>11</v>
      </c>
      <c r="C8" s="20"/>
      <c r="D8" s="32" t="s">
        <v>60</v>
      </c>
      <c r="E8" s="32" t="s">
        <v>60</v>
      </c>
      <c r="F8" s="32" t="s">
        <v>60</v>
      </c>
      <c r="G8" s="17">
        <v>0</v>
      </c>
      <c r="H8" s="18">
        <v>0</v>
      </c>
      <c r="I8" s="18">
        <v>0</v>
      </c>
      <c r="J8" s="39">
        <f t="shared" si="0"/>
        <v>0</v>
      </c>
    </row>
    <row r="9" spans="1:12" x14ac:dyDescent="0.35">
      <c r="A9" s="92" t="s">
        <v>82</v>
      </c>
      <c r="B9" s="93"/>
      <c r="C9" s="93"/>
      <c r="D9" s="93"/>
      <c r="E9" s="93"/>
      <c r="F9" s="93"/>
      <c r="G9" s="93"/>
      <c r="H9" s="93"/>
      <c r="I9" s="93"/>
      <c r="J9" s="94"/>
    </row>
    <row r="10" spans="1:12" x14ac:dyDescent="0.35">
      <c r="A10" s="19"/>
      <c r="B10" s="34" t="s">
        <v>66</v>
      </c>
      <c r="C10" s="20"/>
      <c r="D10" s="32" t="s">
        <v>60</v>
      </c>
      <c r="E10" s="32" t="s">
        <v>60</v>
      </c>
      <c r="F10" s="32" t="s">
        <v>60</v>
      </c>
      <c r="G10" s="17">
        <v>0</v>
      </c>
      <c r="H10" s="18">
        <v>0</v>
      </c>
      <c r="I10" s="18">
        <v>0</v>
      </c>
      <c r="J10" s="39">
        <f t="shared" si="0"/>
        <v>0</v>
      </c>
    </row>
    <row r="11" spans="1:12" x14ac:dyDescent="0.35">
      <c r="A11" s="19"/>
      <c r="B11" s="34" t="s">
        <v>12</v>
      </c>
      <c r="C11" s="20"/>
      <c r="D11" s="32" t="s">
        <v>60</v>
      </c>
      <c r="E11" s="32" t="s">
        <v>60</v>
      </c>
      <c r="F11" s="32" t="s">
        <v>60</v>
      </c>
      <c r="G11" s="17">
        <v>0</v>
      </c>
      <c r="H11" s="18">
        <v>0</v>
      </c>
      <c r="I11" s="18">
        <v>0</v>
      </c>
      <c r="J11" s="39">
        <f t="shared" ref="J11" si="1">(G11*H11)+I11</f>
        <v>0</v>
      </c>
    </row>
    <row r="12" spans="1:12" x14ac:dyDescent="0.35">
      <c r="A12" s="19"/>
      <c r="B12" s="34" t="s">
        <v>67</v>
      </c>
      <c r="C12" s="20"/>
      <c r="D12" s="32" t="s">
        <v>60</v>
      </c>
      <c r="E12" s="32" t="s">
        <v>60</v>
      </c>
      <c r="F12" s="32" t="s">
        <v>60</v>
      </c>
      <c r="G12" s="17">
        <v>0</v>
      </c>
      <c r="H12" s="18">
        <v>0</v>
      </c>
      <c r="I12" s="18">
        <v>0</v>
      </c>
      <c r="J12" s="39">
        <f t="shared" ref="J12" si="2">(G12*H12)+I12</f>
        <v>0</v>
      </c>
    </row>
    <row r="13" spans="1:12" x14ac:dyDescent="0.35">
      <c r="A13" s="19"/>
      <c r="B13" s="34" t="s">
        <v>68</v>
      </c>
      <c r="C13" s="20"/>
      <c r="D13" s="32" t="s">
        <v>60</v>
      </c>
      <c r="E13" s="32" t="s">
        <v>60</v>
      </c>
      <c r="F13" s="32" t="s">
        <v>60</v>
      </c>
      <c r="G13" s="17">
        <v>0</v>
      </c>
      <c r="H13" s="18">
        <v>0</v>
      </c>
      <c r="I13" s="18">
        <v>0</v>
      </c>
      <c r="J13" s="39">
        <f t="shared" si="0"/>
        <v>0</v>
      </c>
    </row>
    <row r="14" spans="1:12" x14ac:dyDescent="0.35">
      <c r="A14" s="92" t="s">
        <v>81</v>
      </c>
      <c r="B14" s="93"/>
      <c r="C14" s="93"/>
      <c r="D14" s="93"/>
      <c r="E14" s="93"/>
      <c r="F14" s="93"/>
      <c r="G14" s="93"/>
      <c r="H14" s="93"/>
      <c r="I14" s="93"/>
      <c r="J14" s="94"/>
    </row>
    <row r="15" spans="1:12" x14ac:dyDescent="0.35">
      <c r="A15" s="28"/>
      <c r="B15" s="33"/>
      <c r="C15" s="28"/>
      <c r="D15" s="33"/>
      <c r="E15" s="33"/>
      <c r="F15" s="33"/>
      <c r="G15" s="29"/>
      <c r="H15" s="30"/>
      <c r="I15" s="30"/>
      <c r="J15" s="30"/>
    </row>
    <row r="17" spans="1:11" ht="21.65" customHeight="1" x14ac:dyDescent="0.35">
      <c r="A17" s="82" t="s">
        <v>13</v>
      </c>
      <c r="B17" s="82"/>
      <c r="C17" s="82"/>
      <c r="D17" s="82"/>
      <c r="E17" s="82"/>
      <c r="F17" s="82"/>
      <c r="G17" s="82"/>
      <c r="H17" s="82"/>
      <c r="I17" s="82"/>
      <c r="J17" s="82"/>
      <c r="K17" s="8"/>
    </row>
    <row r="18" spans="1:11" x14ac:dyDescent="0.35">
      <c r="A18" s="1" t="s">
        <v>2</v>
      </c>
      <c r="B18" s="1" t="s">
        <v>63</v>
      </c>
      <c r="C18" s="2" t="s">
        <v>3</v>
      </c>
      <c r="D18" s="1" t="s">
        <v>62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1" x14ac:dyDescent="0.35">
      <c r="A19" s="9"/>
      <c r="B19" s="31" t="s">
        <v>61</v>
      </c>
      <c r="C19" s="20"/>
      <c r="D19" s="32" t="s">
        <v>60</v>
      </c>
      <c r="E19" s="32" t="s">
        <v>60</v>
      </c>
      <c r="F19" s="32" t="s">
        <v>60</v>
      </c>
      <c r="G19" s="17">
        <v>0</v>
      </c>
      <c r="H19" s="18">
        <v>0</v>
      </c>
      <c r="I19" s="18">
        <v>0</v>
      </c>
      <c r="J19" s="39">
        <f>(G19*H19)+I19</f>
        <v>0</v>
      </c>
    </row>
    <row r="20" spans="1:11" x14ac:dyDescent="0.35">
      <c r="A20" s="9"/>
      <c r="B20" s="31" t="s">
        <v>69</v>
      </c>
      <c r="C20" s="20"/>
      <c r="D20" s="32" t="s">
        <v>60</v>
      </c>
      <c r="E20" s="32" t="s">
        <v>60</v>
      </c>
      <c r="F20" s="32" t="s">
        <v>60</v>
      </c>
      <c r="G20" s="17">
        <v>0</v>
      </c>
      <c r="H20" s="18">
        <v>0</v>
      </c>
      <c r="I20" s="18">
        <v>0</v>
      </c>
      <c r="J20" s="39">
        <f>(G20*H20)+I20</f>
        <v>0</v>
      </c>
    </row>
    <row r="21" spans="1:11" x14ac:dyDescent="0.35">
      <c r="A21" s="9"/>
      <c r="B21" s="31" t="s">
        <v>14</v>
      </c>
      <c r="C21" s="20"/>
      <c r="D21" s="32" t="s">
        <v>60</v>
      </c>
      <c r="E21" s="32" t="s">
        <v>60</v>
      </c>
      <c r="F21" s="32" t="s">
        <v>60</v>
      </c>
      <c r="G21" s="17">
        <v>0</v>
      </c>
      <c r="H21" s="18">
        <v>0</v>
      </c>
      <c r="I21" s="18">
        <v>0</v>
      </c>
      <c r="J21" s="39">
        <f>(G21*H21)+I21</f>
        <v>0</v>
      </c>
    </row>
    <row r="22" spans="1:11" x14ac:dyDescent="0.35">
      <c r="A22" s="92" t="s">
        <v>80</v>
      </c>
      <c r="B22" s="93"/>
      <c r="C22" s="93"/>
      <c r="D22" s="93"/>
      <c r="E22" s="93"/>
      <c r="F22" s="93"/>
      <c r="G22" s="93"/>
      <c r="H22" s="93"/>
      <c r="I22" s="93"/>
      <c r="J22" s="94"/>
    </row>
    <row r="23" spans="1:11" x14ac:dyDescent="0.35">
      <c r="A23" s="9"/>
      <c r="B23" s="31" t="s">
        <v>15</v>
      </c>
      <c r="C23" s="20"/>
      <c r="D23" s="32" t="s">
        <v>60</v>
      </c>
      <c r="E23" s="32" t="s">
        <v>60</v>
      </c>
      <c r="F23" s="32" t="s">
        <v>60</v>
      </c>
      <c r="G23" s="17">
        <v>0</v>
      </c>
      <c r="H23" s="18">
        <v>0</v>
      </c>
      <c r="I23" s="18">
        <v>0</v>
      </c>
      <c r="J23" s="39">
        <f t="shared" ref="J23:J26" si="3">(G23*H23)+I23</f>
        <v>0</v>
      </c>
    </row>
    <row r="24" spans="1:11" x14ac:dyDescent="0.35">
      <c r="A24" s="9"/>
      <c r="B24" s="31" t="s">
        <v>16</v>
      </c>
      <c r="C24" s="20"/>
      <c r="D24" s="32" t="s">
        <v>60</v>
      </c>
      <c r="E24" s="32" t="s">
        <v>60</v>
      </c>
      <c r="F24" s="32" t="s">
        <v>60</v>
      </c>
      <c r="G24" s="17">
        <v>0</v>
      </c>
      <c r="H24" s="18">
        <v>0</v>
      </c>
      <c r="I24" s="18">
        <v>0</v>
      </c>
      <c r="J24" s="39">
        <f t="shared" si="3"/>
        <v>0</v>
      </c>
    </row>
    <row r="25" spans="1:11" x14ac:dyDescent="0.35">
      <c r="A25" s="9"/>
      <c r="B25" s="31" t="s">
        <v>70</v>
      </c>
      <c r="C25" s="20"/>
      <c r="D25" s="32" t="s">
        <v>60</v>
      </c>
      <c r="E25" s="32" t="s">
        <v>60</v>
      </c>
      <c r="F25" s="32" t="s">
        <v>60</v>
      </c>
      <c r="G25" s="17">
        <v>0</v>
      </c>
      <c r="H25" s="18">
        <v>0</v>
      </c>
      <c r="I25" s="18">
        <v>0</v>
      </c>
      <c r="J25" s="39">
        <f t="shared" ref="J25" si="4">(G25*H25)+I25</f>
        <v>0</v>
      </c>
    </row>
    <row r="26" spans="1:11" x14ac:dyDescent="0.35">
      <c r="A26" s="9"/>
      <c r="B26" s="31" t="s">
        <v>17</v>
      </c>
      <c r="C26" s="20"/>
      <c r="D26" s="32" t="s">
        <v>60</v>
      </c>
      <c r="E26" s="32" t="s">
        <v>60</v>
      </c>
      <c r="F26" s="32" t="s">
        <v>60</v>
      </c>
      <c r="G26" s="17">
        <v>0</v>
      </c>
      <c r="H26" s="18">
        <v>0</v>
      </c>
      <c r="I26" s="18">
        <v>0</v>
      </c>
      <c r="J26" s="39">
        <f t="shared" si="3"/>
        <v>0</v>
      </c>
    </row>
    <row r="27" spans="1:11" x14ac:dyDescent="0.35">
      <c r="A27" s="92" t="s">
        <v>79</v>
      </c>
      <c r="B27" s="93"/>
      <c r="C27" s="93"/>
      <c r="D27" s="93"/>
      <c r="E27" s="93"/>
      <c r="F27" s="93"/>
      <c r="G27" s="93"/>
      <c r="H27" s="93"/>
      <c r="I27" s="93"/>
      <c r="J27" s="94"/>
    </row>
    <row r="28" spans="1:11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</row>
    <row r="30" spans="1:11" ht="21.65" customHeight="1" x14ac:dyDescent="0.35">
      <c r="A30" s="82" t="s">
        <v>18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</row>
    <row r="31" spans="1:11" x14ac:dyDescent="0.35">
      <c r="A31" s="1" t="s">
        <v>2</v>
      </c>
      <c r="B31" s="1" t="s">
        <v>63</v>
      </c>
      <c r="C31" s="2" t="s">
        <v>3</v>
      </c>
      <c r="D31" s="1" t="s">
        <v>62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19</v>
      </c>
    </row>
    <row r="32" spans="1:11" x14ac:dyDescent="0.35">
      <c r="A32" s="9"/>
      <c r="B32" s="31"/>
      <c r="C32" s="20"/>
      <c r="D32" s="32" t="s">
        <v>60</v>
      </c>
      <c r="E32" s="32" t="s">
        <v>60</v>
      </c>
      <c r="F32" s="32" t="s">
        <v>60</v>
      </c>
      <c r="G32" s="17">
        <v>0</v>
      </c>
      <c r="H32" s="18">
        <v>0</v>
      </c>
      <c r="I32" s="18">
        <v>0</v>
      </c>
      <c r="J32" s="39">
        <f>(G32*H32)+I32</f>
        <v>0</v>
      </c>
      <c r="K32" s="21">
        <f>J32-0</f>
        <v>0</v>
      </c>
    </row>
    <row r="33" spans="1:11" x14ac:dyDescent="0.35">
      <c r="A33" s="9"/>
      <c r="B33" s="31"/>
      <c r="C33" s="20"/>
      <c r="D33" s="32" t="s">
        <v>60</v>
      </c>
      <c r="E33" s="32" t="s">
        <v>60</v>
      </c>
      <c r="F33" s="32" t="s">
        <v>60</v>
      </c>
      <c r="G33" s="17">
        <v>0</v>
      </c>
      <c r="H33" s="18">
        <v>0</v>
      </c>
      <c r="I33" s="18">
        <v>0</v>
      </c>
      <c r="J33" s="39">
        <f t="shared" ref="J33:J34" si="5">(G33*H33)+I33</f>
        <v>0</v>
      </c>
      <c r="K33" s="21">
        <f t="shared" ref="K33:K34" si="6">J33-0</f>
        <v>0</v>
      </c>
    </row>
    <row r="34" spans="1:11" x14ac:dyDescent="0.35">
      <c r="A34" s="9"/>
      <c r="B34" s="31"/>
      <c r="C34" s="20"/>
      <c r="D34" s="32" t="s">
        <v>60</v>
      </c>
      <c r="E34" s="32" t="s">
        <v>60</v>
      </c>
      <c r="F34" s="32" t="s">
        <v>60</v>
      </c>
      <c r="G34" s="17">
        <v>0</v>
      </c>
      <c r="H34" s="18">
        <v>0</v>
      </c>
      <c r="I34" s="18">
        <v>0</v>
      </c>
      <c r="J34" s="39">
        <f t="shared" si="5"/>
        <v>0</v>
      </c>
      <c r="K34" s="21">
        <f t="shared" si="6"/>
        <v>0</v>
      </c>
    </row>
    <row r="35" spans="1:11" x14ac:dyDescent="0.35">
      <c r="A35" s="92" t="s">
        <v>83</v>
      </c>
      <c r="B35" s="93"/>
      <c r="C35" s="93"/>
      <c r="D35" s="93"/>
      <c r="E35" s="93"/>
      <c r="F35" s="93"/>
      <c r="G35" s="93"/>
      <c r="H35" s="93"/>
      <c r="I35" s="93"/>
      <c r="J35" s="93"/>
      <c r="K35" s="94"/>
    </row>
    <row r="36" spans="1:11" x14ac:dyDescent="0.35">
      <c r="B36" s="4"/>
      <c r="D36" s="4"/>
      <c r="E36" s="4"/>
      <c r="G36" s="14"/>
      <c r="H36" s="15"/>
      <c r="I36" s="15"/>
      <c r="J36" s="15"/>
      <c r="K36" s="16"/>
    </row>
    <row r="37" spans="1:11" x14ac:dyDescent="0.35">
      <c r="B37" s="4"/>
      <c r="D37" s="4"/>
      <c r="E37" s="4"/>
      <c r="K37" s="5"/>
    </row>
    <row r="38" spans="1:11" ht="20.5" customHeight="1" thickBot="1" x14ac:dyDescent="0.4">
      <c r="A38" s="86" t="s">
        <v>20</v>
      </c>
      <c r="B38" s="86"/>
      <c r="C38" s="86"/>
      <c r="D38" s="86"/>
      <c r="E38" s="86"/>
      <c r="F38" s="86"/>
      <c r="H38" s="83" t="s">
        <v>21</v>
      </c>
      <c r="I38" s="84"/>
      <c r="J38" s="84"/>
      <c r="K38" s="85"/>
    </row>
    <row r="39" spans="1:11" ht="20.5" customHeight="1" x14ac:dyDescent="0.35">
      <c r="A39" s="6" t="s">
        <v>22</v>
      </c>
      <c r="B39" s="76">
        <f>SUM(J4:J14)</f>
        <v>0</v>
      </c>
      <c r="C39" s="77"/>
      <c r="D39" s="75">
        <f>B42-B43</f>
        <v>0</v>
      </c>
      <c r="E39" s="75"/>
      <c r="F39" s="75"/>
      <c r="H39" s="48"/>
      <c r="I39" s="66" t="s">
        <v>86</v>
      </c>
      <c r="J39" s="67"/>
      <c r="K39" s="68"/>
    </row>
    <row r="40" spans="1:11" ht="20.5" customHeight="1" x14ac:dyDescent="0.35">
      <c r="A40" s="6" t="s">
        <v>24</v>
      </c>
      <c r="B40" s="76">
        <f>SUM(J19:J27)</f>
        <v>0</v>
      </c>
      <c r="C40" s="77"/>
      <c r="D40" s="75"/>
      <c r="E40" s="75"/>
      <c r="F40" s="75"/>
      <c r="H40" s="49"/>
      <c r="I40" s="69" t="s">
        <v>84</v>
      </c>
      <c r="J40" s="70"/>
      <c r="K40" s="71"/>
    </row>
    <row r="41" spans="1:11" ht="20.5" customHeight="1" thickBot="1" x14ac:dyDescent="0.4">
      <c r="A41" s="6" t="s">
        <v>26</v>
      </c>
      <c r="B41" s="76">
        <f>SUM(J32:J35)</f>
        <v>0</v>
      </c>
      <c r="C41" s="77"/>
      <c r="D41" s="75"/>
      <c r="E41" s="75"/>
      <c r="F41" s="75"/>
      <c r="H41" s="50"/>
      <c r="I41" s="72" t="s">
        <v>85</v>
      </c>
      <c r="J41" s="73"/>
      <c r="K41" s="74"/>
    </row>
    <row r="42" spans="1:11" ht="20.5" customHeight="1" x14ac:dyDescent="0.35">
      <c r="A42" s="3" t="s">
        <v>28</v>
      </c>
      <c r="B42" s="78">
        <f>B39+B40+B41</f>
        <v>0</v>
      </c>
      <c r="C42" s="79"/>
      <c r="D42" s="75"/>
      <c r="E42" s="75"/>
      <c r="F42" s="75"/>
      <c r="H42" s="44"/>
      <c r="I42" s="66" t="s">
        <v>23</v>
      </c>
      <c r="J42" s="67"/>
      <c r="K42" s="68"/>
    </row>
    <row r="43" spans="1:11" ht="20.149999999999999" customHeight="1" x14ac:dyDescent="0.35">
      <c r="A43" s="6" t="s">
        <v>30</v>
      </c>
      <c r="B43" s="80">
        <v>0</v>
      </c>
      <c r="C43" s="81"/>
      <c r="D43" s="75"/>
      <c r="E43" s="75"/>
      <c r="F43" s="75"/>
      <c r="H43" s="45"/>
      <c r="I43" s="69" t="s">
        <v>25</v>
      </c>
      <c r="J43" s="70"/>
      <c r="K43" s="71"/>
    </row>
    <row r="44" spans="1:11" ht="20.5" customHeight="1" x14ac:dyDescent="0.35">
      <c r="A44" s="35" t="s">
        <v>59</v>
      </c>
      <c r="B44" s="36"/>
      <c r="C44" s="26">
        <f>IF(B43&gt;B42,-1*(B42-B43),0)</f>
        <v>0</v>
      </c>
      <c r="H44" s="46"/>
      <c r="I44" s="69" t="s">
        <v>27</v>
      </c>
      <c r="J44" s="70"/>
      <c r="K44" s="71"/>
    </row>
    <row r="45" spans="1:11" ht="20.5" customHeight="1" thickBot="1" x14ac:dyDescent="0.4">
      <c r="B45" s="11"/>
      <c r="C45" s="10" t="s">
        <v>109</v>
      </c>
      <c r="D45" s="11" t="s">
        <v>31</v>
      </c>
      <c r="E45" s="11"/>
      <c r="H45" s="47"/>
      <c r="I45" s="72" t="s">
        <v>29</v>
      </c>
      <c r="J45" s="73"/>
      <c r="K45" s="74"/>
    </row>
    <row r="46" spans="1:11" ht="20.5" customHeight="1" x14ac:dyDescent="0.35">
      <c r="C46" s="13" t="s">
        <v>32</v>
      </c>
    </row>
    <row r="48" spans="1:11" ht="18.5" x14ac:dyDescent="0.35">
      <c r="A48" s="86" t="s">
        <v>72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</row>
    <row r="49" spans="1:11" ht="14.5" customHeight="1" x14ac:dyDescent="0.35">
      <c r="A49" s="112" t="s">
        <v>77</v>
      </c>
      <c r="B49" s="113"/>
      <c r="C49" s="116">
        <v>0</v>
      </c>
      <c r="D49" s="110" t="s">
        <v>64</v>
      </c>
      <c r="E49" s="110"/>
      <c r="F49" s="38" t="s">
        <v>74</v>
      </c>
      <c r="G49" s="43" t="s">
        <v>78</v>
      </c>
      <c r="H49" s="37" t="s">
        <v>75</v>
      </c>
      <c r="I49" s="37" t="s">
        <v>76</v>
      </c>
      <c r="J49" s="37" t="s">
        <v>73</v>
      </c>
      <c r="K49" s="1" t="s">
        <v>9</v>
      </c>
    </row>
    <row r="50" spans="1:11" x14ac:dyDescent="0.35">
      <c r="A50" s="114"/>
      <c r="B50" s="115"/>
      <c r="C50" s="117"/>
      <c r="D50" s="111">
        <v>0</v>
      </c>
      <c r="E50" s="111"/>
      <c r="F50" s="40">
        <v>0</v>
      </c>
      <c r="G50" s="40">
        <v>0</v>
      </c>
      <c r="H50" s="40">
        <v>0</v>
      </c>
      <c r="I50" s="40">
        <v>0</v>
      </c>
      <c r="J50" s="41">
        <v>0</v>
      </c>
      <c r="K50" s="42">
        <f>D50+(F50*5)+(G50*10)+(H50*10)+(I50*15)+J50</f>
        <v>0</v>
      </c>
    </row>
    <row r="51" spans="1:11" x14ac:dyDescent="0.35">
      <c r="A51" s="51">
        <f>K50/0.35</f>
        <v>0</v>
      </c>
      <c r="B51" s="51">
        <f>K50/0.85</f>
        <v>0</v>
      </c>
    </row>
    <row r="53" spans="1:11" ht="18.5" x14ac:dyDescent="0.35">
      <c r="A53" s="86" t="s">
        <v>53</v>
      </c>
      <c r="B53" s="86"/>
      <c r="C53" s="86"/>
      <c r="D53" s="86"/>
      <c r="E53" s="86"/>
      <c r="F53" s="86"/>
      <c r="G53" s="86"/>
      <c r="H53" s="86"/>
      <c r="I53" s="86"/>
      <c r="J53" s="86"/>
      <c r="K53" s="86"/>
    </row>
    <row r="54" spans="1:11" x14ac:dyDescent="0.35">
      <c r="A54" s="23"/>
      <c r="B54" s="99" t="s">
        <v>54</v>
      </c>
      <c r="C54" s="108"/>
      <c r="D54" s="100"/>
      <c r="E54" s="99" t="s">
        <v>55</v>
      </c>
      <c r="F54" s="100"/>
      <c r="G54" s="101" t="s">
        <v>56</v>
      </c>
      <c r="H54" s="101"/>
      <c r="I54" s="102"/>
      <c r="J54" s="23" t="s">
        <v>57</v>
      </c>
      <c r="K54" s="23" t="s">
        <v>58</v>
      </c>
    </row>
    <row r="55" spans="1:11" ht="18.5" x14ac:dyDescent="0.45">
      <c r="A55" s="24" t="s">
        <v>22</v>
      </c>
      <c r="B55" s="76">
        <f>B39</f>
        <v>0</v>
      </c>
      <c r="C55" s="109"/>
      <c r="D55" s="77"/>
      <c r="E55" s="105">
        <v>0</v>
      </c>
      <c r="F55" s="106"/>
      <c r="G55" s="107">
        <v>0</v>
      </c>
      <c r="H55" s="107">
        <f>H42</f>
        <v>0</v>
      </c>
      <c r="I55" s="103"/>
      <c r="J55" s="25" t="e">
        <f>100-(K55*100/B55)</f>
        <v>#DIV/0!</v>
      </c>
      <c r="K55" s="22">
        <f>E55*G55</f>
        <v>0</v>
      </c>
    </row>
    <row r="56" spans="1:11" ht="18.5" x14ac:dyDescent="0.45">
      <c r="A56" s="6" t="s">
        <v>24</v>
      </c>
      <c r="B56" s="76">
        <f>B40</f>
        <v>0</v>
      </c>
      <c r="C56" s="109"/>
      <c r="D56" s="77"/>
      <c r="E56" s="105">
        <v>0</v>
      </c>
      <c r="F56" s="106">
        <v>1</v>
      </c>
      <c r="G56" s="107">
        <v>0</v>
      </c>
      <c r="H56" s="107">
        <f>H43</f>
        <v>0</v>
      </c>
      <c r="I56" s="103"/>
      <c r="J56" s="25" t="e">
        <f>100-(K56*100/B56)</f>
        <v>#DIV/0!</v>
      </c>
      <c r="K56" s="22">
        <f t="shared" ref="K56:K57" si="7">E56*G56</f>
        <v>0</v>
      </c>
    </row>
    <row r="57" spans="1:11" ht="18.5" x14ac:dyDescent="0.45">
      <c r="A57" s="6" t="s">
        <v>26</v>
      </c>
      <c r="B57" s="76">
        <f>B41</f>
        <v>0</v>
      </c>
      <c r="C57" s="109"/>
      <c r="D57" s="77"/>
      <c r="E57" s="105">
        <v>0</v>
      </c>
      <c r="F57" s="106">
        <v>1</v>
      </c>
      <c r="G57" s="107">
        <v>0</v>
      </c>
      <c r="H57" s="107">
        <f>H44</f>
        <v>0</v>
      </c>
      <c r="I57" s="104"/>
      <c r="J57" s="25" t="e">
        <f>100-(K57*100/B57)</f>
        <v>#DIV/0!</v>
      </c>
      <c r="K57" s="22">
        <f t="shared" si="7"/>
        <v>0</v>
      </c>
    </row>
    <row r="58" spans="1:11" x14ac:dyDescent="0.35">
      <c r="E58" s="86" t="s">
        <v>28</v>
      </c>
      <c r="F58" s="86"/>
      <c r="G58" s="86"/>
      <c r="H58" s="86"/>
      <c r="I58" s="86"/>
      <c r="J58" s="98">
        <f>K55+K56+K57</f>
        <v>0</v>
      </c>
      <c r="K58" s="98"/>
    </row>
    <row r="59" spans="1:11" x14ac:dyDescent="0.35">
      <c r="E59" s="86"/>
      <c r="F59" s="86"/>
      <c r="G59" s="86"/>
      <c r="H59" s="86"/>
      <c r="I59" s="86"/>
      <c r="J59" s="98"/>
      <c r="K59" s="98"/>
    </row>
  </sheetData>
  <mergeCells count="46">
    <mergeCell ref="B55:D55"/>
    <mergeCell ref="B56:D56"/>
    <mergeCell ref="B57:D57"/>
    <mergeCell ref="I45:K45"/>
    <mergeCell ref="D49:E49"/>
    <mergeCell ref="D50:E50"/>
    <mergeCell ref="A49:B50"/>
    <mergeCell ref="C49:C50"/>
    <mergeCell ref="I44:K44"/>
    <mergeCell ref="I42:K42"/>
    <mergeCell ref="E58:I59"/>
    <mergeCell ref="J58:K59"/>
    <mergeCell ref="A53:K53"/>
    <mergeCell ref="E54:F54"/>
    <mergeCell ref="G54:H54"/>
    <mergeCell ref="I54:I57"/>
    <mergeCell ref="E55:F55"/>
    <mergeCell ref="G55:H55"/>
    <mergeCell ref="E56:F56"/>
    <mergeCell ref="G56:H56"/>
    <mergeCell ref="E57:F57"/>
    <mergeCell ref="G57:H57"/>
    <mergeCell ref="A48:K48"/>
    <mergeCell ref="B54:D54"/>
    <mergeCell ref="A17:J17"/>
    <mergeCell ref="H38:K38"/>
    <mergeCell ref="A38:F38"/>
    <mergeCell ref="A1:J1"/>
    <mergeCell ref="A2:C2"/>
    <mergeCell ref="A30:K30"/>
    <mergeCell ref="A27:J27"/>
    <mergeCell ref="A9:J9"/>
    <mergeCell ref="A22:J22"/>
    <mergeCell ref="A35:K35"/>
    <mergeCell ref="A14:J14"/>
    <mergeCell ref="D2:J2"/>
    <mergeCell ref="I39:K39"/>
    <mergeCell ref="I40:K40"/>
    <mergeCell ref="I41:K41"/>
    <mergeCell ref="D39:F43"/>
    <mergeCell ref="B39:C39"/>
    <mergeCell ref="B40:C40"/>
    <mergeCell ref="B41:C41"/>
    <mergeCell ref="B42:C42"/>
    <mergeCell ref="B43:C43"/>
    <mergeCell ref="I43:K43"/>
  </mergeCells>
  <conditionalFormatting sqref="B42:C42">
    <cfRule type="cellIs" dxfId="45" priority="1" operator="equal">
      <formula>$B$43</formula>
    </cfRule>
    <cfRule type="cellIs" dxfId="44" priority="2" operator="lessThan">
      <formula>$B$43</formula>
    </cfRule>
    <cfRule type="cellIs" dxfId="43" priority="3" operator="greaterThan">
      <formula>$B$43</formula>
    </cfRule>
  </conditionalFormatting>
  <conditionalFormatting sqref="C49:C50">
    <cfRule type="cellIs" dxfId="42" priority="10" operator="greaterThan">
      <formula>$A$51</formula>
    </cfRule>
    <cfRule type="cellIs" dxfId="41" priority="11" operator="between">
      <formula>$B$51</formula>
      <formula>"$A$51"</formula>
    </cfRule>
    <cfRule type="cellIs" dxfId="40" priority="12" operator="lessThan">
      <formula>$B$51</formula>
    </cfRule>
  </conditionalFormatting>
  <conditionalFormatting sqref="D39:F43">
    <cfRule type="cellIs" dxfId="39" priority="4" operator="greaterThan">
      <formula>0</formula>
    </cfRule>
    <cfRule type="cellIs" dxfId="38" priority="5" operator="lessThan">
      <formula>0</formula>
    </cfRule>
    <cfRule type="cellIs" dxfId="37" priority="7" operator="equal">
      <formula>0</formula>
    </cfRule>
  </conditionalFormatting>
  <conditionalFormatting sqref="J58">
    <cfRule type="cellIs" dxfId="36" priority="30" operator="lessThan">
      <formula>$C$43</formula>
    </cfRule>
    <cfRule type="cellIs" dxfId="35" priority="31" operator="greaterThan">
      <formula>$C$43</formula>
    </cfRule>
    <cfRule type="cellIs" dxfId="34" priority="32" operator="equal">
      <formula>$C$43</formula>
    </cfRule>
    <cfRule type="cellIs" dxfId="33" priority="33" operator="equal">
      <formula>10</formula>
    </cfRule>
    <cfRule type="cellIs" dxfId="32" priority="34" operator="equal">
      <formula>$C$43</formula>
    </cfRule>
    <cfRule type="cellIs" dxfId="31" priority="35" operator="greaterThan">
      <formula>$C$43</formula>
    </cfRule>
    <cfRule type="cellIs" dxfId="30" priority="36" operator="lessThan">
      <formula>$C$43</formula>
    </cfRule>
  </conditionalFormatting>
  <conditionalFormatting sqref="J58:K59">
    <cfRule type="cellIs" dxfId="29" priority="17" operator="equal">
      <formula>$B$43</formula>
    </cfRule>
    <cfRule type="cellIs" dxfId="28" priority="19" operator="greaterThan">
      <formula>$B$43</formula>
    </cfRule>
    <cfRule type="cellIs" dxfId="27" priority="20" operator="lessThan">
      <formula>$B$43</formula>
    </cfRule>
    <cfRule type="cellIs" dxfId="26" priority="26" operator="equal">
      <formula>$C$43</formula>
    </cfRule>
    <cfRule type="cellIs" dxfId="25" priority="27" operator="greaterThan">
      <formula>$C$43</formula>
    </cfRule>
    <cfRule type="cellIs" dxfId="24" priority="28" operator="lessThan">
      <formula>$C$43</formula>
    </cfRule>
    <cfRule type="cellIs" dxfId="23" priority="29" operator="greaterThan">
      <formula>$C$42</formula>
    </cfRule>
  </conditionalFormatting>
  <hyperlinks>
    <hyperlink ref="C46" r:id="rId1" xr:uid="{DBF14693-05CC-4F6F-944D-D02E0E4AADFA}"/>
    <hyperlink ref="D45" r:id="rId2" xr:uid="{C713F9E6-2DFE-444E-8E1D-1593FAB095A2}"/>
  </hyperlinks>
  <pageMargins left="0.7" right="0.7" top="0.75" bottom="0.75" header="0.3" footer="0.3"/>
  <pageSetup paperSize="9" fitToWidth="0" fitToHeight="0" orientation="landscape" horizontalDpi="300" verticalDpi="300" r:id="rId3"/>
  <rowBreaks count="1" manualBreakCount="1">
    <brk id="35" max="16383" man="1"/>
  </rowBreaks>
  <colBreaks count="1" manualBreakCount="1">
    <brk id="11" max="1048575" man="1"/>
  </col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10DE-F56A-46CA-81C7-E43E98D99E3A}">
  <dimension ref="A1:S59"/>
  <sheetViews>
    <sheetView zoomScale="130" zoomScaleNormal="130" workbookViewId="0">
      <selection sqref="A1:J1"/>
    </sheetView>
  </sheetViews>
  <sheetFormatPr defaultRowHeight="14.5" x14ac:dyDescent="0.35"/>
  <cols>
    <col min="1" max="1" width="5.81640625" customWidth="1"/>
    <col min="2" max="2" width="6.6328125" customWidth="1"/>
    <col min="3" max="3" width="45.6328125" customWidth="1"/>
    <col min="4" max="4" width="6.6328125" customWidth="1"/>
    <col min="5" max="6" width="6.54296875" customWidth="1"/>
    <col min="7" max="7" width="8.6328125" customWidth="1"/>
    <col min="8" max="8" width="10.6328125" customWidth="1"/>
    <col min="9" max="9" width="9.1796875" customWidth="1"/>
    <col min="10" max="10" width="11.54296875" customWidth="1"/>
    <col min="11" max="11" width="12.6328125" customWidth="1"/>
  </cols>
  <sheetData>
    <row r="1" spans="1:18" ht="34.5" customHeight="1" x14ac:dyDescent="0.35">
      <c r="A1" s="87" t="s">
        <v>108</v>
      </c>
      <c r="B1" s="87"/>
      <c r="C1" s="88"/>
      <c r="D1" s="88"/>
      <c r="E1" s="88"/>
      <c r="F1" s="88"/>
      <c r="G1" s="88"/>
      <c r="H1" s="88"/>
      <c r="I1" s="88"/>
      <c r="J1" s="88"/>
    </row>
    <row r="2" spans="1:18" ht="24" customHeight="1" x14ac:dyDescent="0.35">
      <c r="A2" s="89" t="s">
        <v>1</v>
      </c>
      <c r="B2" s="90"/>
      <c r="C2" s="91"/>
      <c r="D2" s="95">
        <v>45878</v>
      </c>
      <c r="E2" s="96"/>
      <c r="F2" s="96"/>
      <c r="G2" s="96"/>
      <c r="H2" s="96"/>
      <c r="I2" s="96"/>
      <c r="J2" s="97"/>
      <c r="L2" s="134" t="s">
        <v>33</v>
      </c>
      <c r="M2" s="134"/>
      <c r="N2" s="134"/>
      <c r="O2" s="134"/>
      <c r="P2" s="134"/>
      <c r="Q2" s="134"/>
      <c r="R2" s="134"/>
    </row>
    <row r="3" spans="1:18" x14ac:dyDescent="0.35">
      <c r="A3" s="1" t="s">
        <v>2</v>
      </c>
      <c r="B3" s="1" t="s">
        <v>63</v>
      </c>
      <c r="C3" s="2" t="s">
        <v>3</v>
      </c>
      <c r="D3" s="1" t="s">
        <v>62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L3" s="135" t="s">
        <v>34</v>
      </c>
      <c r="M3" s="135"/>
      <c r="N3" s="135"/>
      <c r="O3" s="135"/>
      <c r="P3" s="135"/>
      <c r="Q3" s="135"/>
      <c r="R3" s="135"/>
    </row>
    <row r="4" spans="1:18" x14ac:dyDescent="0.35">
      <c r="A4" s="52"/>
      <c r="B4" s="54" t="s">
        <v>64</v>
      </c>
      <c r="C4" s="53"/>
      <c r="D4" s="57" t="s">
        <v>60</v>
      </c>
      <c r="E4" s="58" t="s">
        <v>60</v>
      </c>
      <c r="F4" s="59" t="s">
        <v>60</v>
      </c>
      <c r="G4" s="60">
        <v>0</v>
      </c>
      <c r="H4" s="61">
        <v>0</v>
      </c>
      <c r="I4" s="62">
        <v>0</v>
      </c>
      <c r="J4" s="39">
        <f>(G4*H4)+I4</f>
        <v>0</v>
      </c>
      <c r="L4" s="132" t="s">
        <v>89</v>
      </c>
      <c r="M4" s="132"/>
      <c r="N4" s="132"/>
      <c r="O4" s="132"/>
      <c r="P4" s="132"/>
      <c r="Q4" s="132"/>
      <c r="R4" s="132"/>
    </row>
    <row r="5" spans="1:18" x14ac:dyDescent="0.35">
      <c r="A5" s="52"/>
      <c r="B5" s="54" t="s">
        <v>65</v>
      </c>
      <c r="C5" s="53"/>
      <c r="D5" s="57" t="s">
        <v>60</v>
      </c>
      <c r="E5" s="58" t="s">
        <v>60</v>
      </c>
      <c r="F5" s="59" t="s">
        <v>60</v>
      </c>
      <c r="G5" s="60">
        <v>0</v>
      </c>
      <c r="H5" s="61">
        <v>0</v>
      </c>
      <c r="I5" s="62">
        <v>0</v>
      </c>
      <c r="J5" s="39">
        <f t="shared" ref="J5:J13" si="0">(G5*H5)+I5</f>
        <v>0</v>
      </c>
      <c r="L5" s="136" t="s">
        <v>35</v>
      </c>
      <c r="M5" s="136"/>
      <c r="N5" s="136"/>
      <c r="O5" s="136"/>
      <c r="P5" s="136"/>
      <c r="Q5" s="136"/>
      <c r="R5" s="136"/>
    </row>
    <row r="6" spans="1:18" x14ac:dyDescent="0.35">
      <c r="A6" s="52"/>
      <c r="B6" s="54" t="s">
        <v>10</v>
      </c>
      <c r="C6" s="53"/>
      <c r="D6" s="57" t="s">
        <v>60</v>
      </c>
      <c r="E6" s="58" t="s">
        <v>60</v>
      </c>
      <c r="F6" s="59" t="s">
        <v>60</v>
      </c>
      <c r="G6" s="60">
        <v>0</v>
      </c>
      <c r="H6" s="61">
        <v>0</v>
      </c>
      <c r="I6" s="62">
        <v>0</v>
      </c>
      <c r="J6" s="39">
        <f t="shared" si="0"/>
        <v>0</v>
      </c>
      <c r="L6" s="145" t="s">
        <v>90</v>
      </c>
      <c r="M6" s="145"/>
      <c r="N6" s="145"/>
      <c r="O6" s="145"/>
      <c r="P6" s="145"/>
      <c r="Q6" s="145"/>
      <c r="R6" s="145"/>
    </row>
    <row r="7" spans="1:18" x14ac:dyDescent="0.35">
      <c r="A7" s="52"/>
      <c r="B7" s="54" t="s">
        <v>71</v>
      </c>
      <c r="C7" s="53"/>
      <c r="D7" s="57" t="s">
        <v>60</v>
      </c>
      <c r="E7" s="58" t="s">
        <v>60</v>
      </c>
      <c r="F7" s="59" t="s">
        <v>60</v>
      </c>
      <c r="G7" s="60">
        <v>0</v>
      </c>
      <c r="H7" s="61">
        <v>0</v>
      </c>
      <c r="I7" s="62">
        <v>0</v>
      </c>
      <c r="J7" s="39">
        <f t="shared" si="0"/>
        <v>0</v>
      </c>
      <c r="L7" s="143" t="s">
        <v>39</v>
      </c>
      <c r="M7" s="143"/>
      <c r="N7" s="143"/>
      <c r="O7" s="143"/>
      <c r="P7" s="143"/>
      <c r="Q7" s="143"/>
      <c r="R7" s="143"/>
    </row>
    <row r="8" spans="1:18" x14ac:dyDescent="0.35">
      <c r="A8" s="52"/>
      <c r="B8" s="54" t="s">
        <v>11</v>
      </c>
      <c r="C8" s="53"/>
      <c r="D8" s="57" t="s">
        <v>60</v>
      </c>
      <c r="E8" s="58" t="s">
        <v>60</v>
      </c>
      <c r="F8" s="59" t="s">
        <v>60</v>
      </c>
      <c r="G8" s="60">
        <v>0</v>
      </c>
      <c r="H8" s="61">
        <v>0</v>
      </c>
      <c r="I8" s="62">
        <v>0</v>
      </c>
      <c r="J8" s="39">
        <f t="shared" si="0"/>
        <v>0</v>
      </c>
      <c r="L8" s="144" t="s">
        <v>40</v>
      </c>
      <c r="M8" s="144"/>
      <c r="N8" s="144"/>
      <c r="O8" s="144"/>
      <c r="P8" s="144"/>
      <c r="Q8" s="144"/>
      <c r="R8" s="144"/>
    </row>
    <row r="9" spans="1:18" x14ac:dyDescent="0.35">
      <c r="A9" s="92" t="s">
        <v>82</v>
      </c>
      <c r="B9" s="93"/>
      <c r="C9" s="93"/>
      <c r="D9" s="93"/>
      <c r="E9" s="93"/>
      <c r="F9" s="93"/>
      <c r="G9" s="93"/>
      <c r="H9" s="93"/>
      <c r="I9" s="93"/>
      <c r="J9" s="94"/>
      <c r="L9" s="137" t="s">
        <v>36</v>
      </c>
      <c r="M9" s="137"/>
      <c r="N9" s="137"/>
      <c r="O9" s="137"/>
      <c r="P9" s="137"/>
      <c r="Q9" s="137"/>
      <c r="R9" s="137"/>
    </row>
    <row r="10" spans="1:18" x14ac:dyDescent="0.35">
      <c r="A10" s="52"/>
      <c r="B10" s="54" t="s">
        <v>66</v>
      </c>
      <c r="C10" s="53"/>
      <c r="D10" s="57" t="s">
        <v>60</v>
      </c>
      <c r="E10" s="58" t="s">
        <v>60</v>
      </c>
      <c r="F10" s="59" t="s">
        <v>60</v>
      </c>
      <c r="G10" s="60">
        <v>0</v>
      </c>
      <c r="H10" s="61">
        <v>0</v>
      </c>
      <c r="I10" s="62">
        <v>0</v>
      </c>
      <c r="J10" s="39">
        <f t="shared" si="0"/>
        <v>0</v>
      </c>
      <c r="L10" s="138" t="s">
        <v>37</v>
      </c>
      <c r="M10" s="138"/>
      <c r="N10" s="138"/>
      <c r="O10" s="138"/>
      <c r="P10" s="138"/>
      <c r="Q10" s="138"/>
      <c r="R10" s="138"/>
    </row>
    <row r="11" spans="1:18" x14ac:dyDescent="0.35">
      <c r="A11" s="52"/>
      <c r="B11" s="54" t="s">
        <v>12</v>
      </c>
      <c r="C11" s="53"/>
      <c r="D11" s="57" t="s">
        <v>60</v>
      </c>
      <c r="E11" s="58" t="s">
        <v>60</v>
      </c>
      <c r="F11" s="59" t="s">
        <v>60</v>
      </c>
      <c r="G11" s="60">
        <v>0</v>
      </c>
      <c r="H11" s="61">
        <v>0</v>
      </c>
      <c r="I11" s="62">
        <v>0</v>
      </c>
      <c r="J11" s="39">
        <f t="shared" si="0"/>
        <v>0</v>
      </c>
      <c r="L11" s="142" t="s">
        <v>38</v>
      </c>
      <c r="M11" s="142"/>
      <c r="N11" s="142"/>
      <c r="O11" s="142"/>
      <c r="P11" s="142"/>
      <c r="Q11" s="142"/>
      <c r="R11" s="142"/>
    </row>
    <row r="12" spans="1:18" x14ac:dyDescent="0.35">
      <c r="A12" s="52"/>
      <c r="B12" s="54" t="s">
        <v>67</v>
      </c>
      <c r="C12" s="53"/>
      <c r="D12" s="57" t="s">
        <v>60</v>
      </c>
      <c r="E12" s="58" t="s">
        <v>60</v>
      </c>
      <c r="F12" s="59" t="s">
        <v>60</v>
      </c>
      <c r="G12" s="60">
        <v>0</v>
      </c>
      <c r="H12" s="61">
        <v>0</v>
      </c>
      <c r="I12" s="62">
        <v>0</v>
      </c>
      <c r="J12" s="39">
        <f t="shared" si="0"/>
        <v>0</v>
      </c>
    </row>
    <row r="13" spans="1:18" x14ac:dyDescent="0.35">
      <c r="A13" s="52"/>
      <c r="B13" s="54" t="s">
        <v>68</v>
      </c>
      <c r="C13" s="53"/>
      <c r="D13" s="57" t="s">
        <v>60</v>
      </c>
      <c r="E13" s="58" t="s">
        <v>60</v>
      </c>
      <c r="F13" s="59" t="s">
        <v>60</v>
      </c>
      <c r="G13" s="60">
        <v>0</v>
      </c>
      <c r="H13" s="61">
        <v>0</v>
      </c>
      <c r="I13" s="62">
        <v>0</v>
      </c>
      <c r="J13" s="39">
        <f t="shared" si="0"/>
        <v>0</v>
      </c>
    </row>
    <row r="14" spans="1:18" x14ac:dyDescent="0.35">
      <c r="A14" s="92" t="s">
        <v>81</v>
      </c>
      <c r="B14" s="93"/>
      <c r="C14" s="93"/>
      <c r="D14" s="93"/>
      <c r="E14" s="93"/>
      <c r="F14" s="93"/>
      <c r="G14" s="93"/>
      <c r="H14" s="93"/>
      <c r="I14" s="93"/>
      <c r="J14" s="94"/>
    </row>
    <row r="15" spans="1:18" x14ac:dyDescent="0.35">
      <c r="A15" s="28"/>
      <c r="B15" s="33"/>
      <c r="C15" s="28"/>
      <c r="D15" s="33"/>
      <c r="E15" s="33"/>
      <c r="F15" s="33"/>
      <c r="G15" s="29"/>
      <c r="H15" s="30"/>
      <c r="I15" s="30"/>
      <c r="J15" s="30"/>
    </row>
    <row r="17" spans="1:19" ht="21.65" customHeight="1" x14ac:dyDescent="0.35">
      <c r="A17" s="82" t="s">
        <v>13</v>
      </c>
      <c r="B17" s="82"/>
      <c r="C17" s="82"/>
      <c r="D17" s="82"/>
      <c r="E17" s="82"/>
      <c r="F17" s="82"/>
      <c r="G17" s="82"/>
      <c r="H17" s="82"/>
      <c r="I17" s="82"/>
      <c r="J17" s="82"/>
      <c r="K17" s="8"/>
    </row>
    <row r="18" spans="1:19" x14ac:dyDescent="0.35">
      <c r="A18" s="1" t="s">
        <v>2</v>
      </c>
      <c r="B18" s="1" t="s">
        <v>63</v>
      </c>
      <c r="C18" s="2" t="s">
        <v>3</v>
      </c>
      <c r="D18" s="1" t="s">
        <v>62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</row>
    <row r="19" spans="1:19" x14ac:dyDescent="0.35">
      <c r="A19" s="12"/>
      <c r="B19" s="56" t="s">
        <v>61</v>
      </c>
      <c r="C19" s="53"/>
      <c r="D19" s="57" t="s">
        <v>60</v>
      </c>
      <c r="E19" s="58" t="s">
        <v>60</v>
      </c>
      <c r="F19" s="59" t="s">
        <v>60</v>
      </c>
      <c r="G19" s="60">
        <v>0</v>
      </c>
      <c r="H19" s="61">
        <v>0</v>
      </c>
      <c r="I19" s="62">
        <v>0</v>
      </c>
      <c r="J19" s="39">
        <f>(G19*H19)+I19</f>
        <v>0</v>
      </c>
    </row>
    <row r="20" spans="1:19" x14ac:dyDescent="0.35">
      <c r="A20" s="12"/>
      <c r="B20" s="56" t="s">
        <v>69</v>
      </c>
      <c r="C20" s="53"/>
      <c r="D20" s="57" t="s">
        <v>60</v>
      </c>
      <c r="E20" s="58" t="s">
        <v>60</v>
      </c>
      <c r="F20" s="59" t="s">
        <v>60</v>
      </c>
      <c r="G20" s="60">
        <v>0</v>
      </c>
      <c r="H20" s="61">
        <v>0</v>
      </c>
      <c r="I20" s="62">
        <v>0</v>
      </c>
      <c r="J20" s="39">
        <f>(G20*H20)+I20</f>
        <v>0</v>
      </c>
    </row>
    <row r="21" spans="1:19" x14ac:dyDescent="0.35">
      <c r="A21" s="12"/>
      <c r="B21" s="56" t="s">
        <v>14</v>
      </c>
      <c r="C21" s="53"/>
      <c r="D21" s="57" t="s">
        <v>60</v>
      </c>
      <c r="E21" s="58" t="s">
        <v>60</v>
      </c>
      <c r="F21" s="59" t="s">
        <v>60</v>
      </c>
      <c r="G21" s="60">
        <v>0</v>
      </c>
      <c r="H21" s="61">
        <v>0</v>
      </c>
      <c r="I21" s="62">
        <v>0</v>
      </c>
      <c r="J21" s="39">
        <f>(G21*H21)+I21</f>
        <v>0</v>
      </c>
    </row>
    <row r="22" spans="1:19" x14ac:dyDescent="0.35">
      <c r="A22" s="92" t="s">
        <v>80</v>
      </c>
      <c r="B22" s="93"/>
      <c r="C22" s="93"/>
      <c r="D22" s="93"/>
      <c r="E22" s="93"/>
      <c r="F22" s="93"/>
      <c r="G22" s="93"/>
      <c r="H22" s="93"/>
      <c r="I22" s="93"/>
      <c r="J22" s="94"/>
    </row>
    <row r="23" spans="1:19" x14ac:dyDescent="0.35">
      <c r="A23" s="12"/>
      <c r="B23" s="56" t="s">
        <v>15</v>
      </c>
      <c r="C23" s="53"/>
      <c r="D23" s="57" t="s">
        <v>60</v>
      </c>
      <c r="E23" s="58" t="s">
        <v>60</v>
      </c>
      <c r="F23" s="59" t="s">
        <v>60</v>
      </c>
      <c r="G23" s="60">
        <v>0</v>
      </c>
      <c r="H23" s="61">
        <v>0</v>
      </c>
      <c r="I23" s="62">
        <v>0</v>
      </c>
      <c r="J23" s="39">
        <f t="shared" ref="J23:J26" si="1">(G23*H23)+I23</f>
        <v>0</v>
      </c>
    </row>
    <row r="24" spans="1:19" x14ac:dyDescent="0.35">
      <c r="A24" s="12"/>
      <c r="B24" s="56" t="s">
        <v>16</v>
      </c>
      <c r="C24" s="53"/>
      <c r="D24" s="57" t="s">
        <v>60</v>
      </c>
      <c r="E24" s="58" t="s">
        <v>60</v>
      </c>
      <c r="F24" s="59" t="s">
        <v>60</v>
      </c>
      <c r="G24" s="60">
        <v>0</v>
      </c>
      <c r="H24" s="61">
        <v>0</v>
      </c>
      <c r="I24" s="62">
        <v>0</v>
      </c>
      <c r="J24" s="39">
        <f t="shared" si="1"/>
        <v>0</v>
      </c>
    </row>
    <row r="25" spans="1:19" x14ac:dyDescent="0.35">
      <c r="A25" s="12"/>
      <c r="B25" s="56" t="s">
        <v>70</v>
      </c>
      <c r="C25" s="53"/>
      <c r="D25" s="57" t="s">
        <v>60</v>
      </c>
      <c r="E25" s="58" t="s">
        <v>60</v>
      </c>
      <c r="F25" s="59" t="s">
        <v>60</v>
      </c>
      <c r="G25" s="60">
        <v>0</v>
      </c>
      <c r="H25" s="61">
        <v>0</v>
      </c>
      <c r="I25" s="62">
        <v>0</v>
      </c>
      <c r="J25" s="39">
        <f t="shared" si="1"/>
        <v>0</v>
      </c>
    </row>
    <row r="26" spans="1:19" x14ac:dyDescent="0.35">
      <c r="A26" s="12"/>
      <c r="B26" s="56" t="s">
        <v>17</v>
      </c>
      <c r="C26" s="53"/>
      <c r="D26" s="57" t="s">
        <v>60</v>
      </c>
      <c r="E26" s="58" t="s">
        <v>60</v>
      </c>
      <c r="F26" s="59" t="s">
        <v>60</v>
      </c>
      <c r="G26" s="60">
        <v>0</v>
      </c>
      <c r="H26" s="61">
        <v>0</v>
      </c>
      <c r="I26" s="62">
        <v>0</v>
      </c>
      <c r="J26" s="39">
        <f t="shared" si="1"/>
        <v>0</v>
      </c>
    </row>
    <row r="27" spans="1:19" x14ac:dyDescent="0.35">
      <c r="A27" s="92" t="s">
        <v>79</v>
      </c>
      <c r="B27" s="93"/>
      <c r="C27" s="93"/>
      <c r="D27" s="93"/>
      <c r="E27" s="93"/>
      <c r="F27" s="93"/>
      <c r="G27" s="93"/>
      <c r="H27" s="93"/>
      <c r="I27" s="93"/>
      <c r="J27" s="94"/>
    </row>
    <row r="28" spans="1:19" x14ac:dyDescent="0.35">
      <c r="A28" s="27"/>
      <c r="B28" s="27"/>
      <c r="C28" s="27"/>
      <c r="D28" s="27"/>
      <c r="E28" s="27"/>
      <c r="F28" s="27"/>
      <c r="G28" s="27"/>
      <c r="H28" s="27"/>
      <c r="I28" s="27"/>
      <c r="J28" s="27"/>
    </row>
    <row r="30" spans="1:19" ht="21.65" customHeight="1" x14ac:dyDescent="0.35">
      <c r="A30" s="82" t="s">
        <v>18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M30" s="133" t="s">
        <v>41</v>
      </c>
      <c r="N30" s="133"/>
      <c r="O30" s="133"/>
      <c r="P30" s="133"/>
      <c r="Q30" s="133"/>
      <c r="R30" s="133"/>
      <c r="S30" s="133"/>
    </row>
    <row r="31" spans="1:19" x14ac:dyDescent="0.35">
      <c r="A31" s="1" t="s">
        <v>2</v>
      </c>
      <c r="B31" s="1" t="s">
        <v>63</v>
      </c>
      <c r="C31" s="2" t="s">
        <v>3</v>
      </c>
      <c r="D31" s="1" t="s">
        <v>62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19</v>
      </c>
      <c r="M31" s="146" t="s">
        <v>42</v>
      </c>
      <c r="N31" s="147"/>
      <c r="O31" s="147"/>
      <c r="P31" s="147"/>
      <c r="Q31" s="147"/>
      <c r="R31" s="147"/>
      <c r="S31" s="148"/>
    </row>
    <row r="32" spans="1:19" x14ac:dyDescent="0.35">
      <c r="A32" s="12"/>
      <c r="B32" s="55"/>
      <c r="C32" s="53"/>
      <c r="D32" s="57" t="s">
        <v>60</v>
      </c>
      <c r="E32" s="58" t="s">
        <v>60</v>
      </c>
      <c r="F32" s="59" t="s">
        <v>60</v>
      </c>
      <c r="G32" s="60">
        <v>0</v>
      </c>
      <c r="H32" s="61">
        <v>0</v>
      </c>
      <c r="I32" s="62">
        <v>0</v>
      </c>
      <c r="J32" s="39">
        <f>(G32*H32)+I32</f>
        <v>0</v>
      </c>
      <c r="K32" s="65">
        <f>J32-0</f>
        <v>0</v>
      </c>
      <c r="M32" s="149" t="s">
        <v>91</v>
      </c>
      <c r="N32" s="150"/>
      <c r="O32" s="150"/>
      <c r="P32" s="150"/>
      <c r="Q32" s="150"/>
      <c r="R32" s="150"/>
      <c r="S32" s="151"/>
    </row>
    <row r="33" spans="1:19" x14ac:dyDescent="0.35">
      <c r="A33" s="12"/>
      <c r="B33" s="55"/>
      <c r="C33" s="53"/>
      <c r="D33" s="57" t="s">
        <v>60</v>
      </c>
      <c r="E33" s="58" t="s">
        <v>60</v>
      </c>
      <c r="F33" s="59" t="s">
        <v>60</v>
      </c>
      <c r="G33" s="60">
        <v>0</v>
      </c>
      <c r="H33" s="61">
        <v>0</v>
      </c>
      <c r="I33" s="62">
        <v>0</v>
      </c>
      <c r="J33" s="39">
        <f t="shared" ref="J33:J34" si="2">(G33*H33)+I33</f>
        <v>0</v>
      </c>
      <c r="K33" s="65">
        <f t="shared" ref="K33:K34" si="3">J33-0</f>
        <v>0</v>
      </c>
      <c r="M33" s="139" t="s">
        <v>43</v>
      </c>
      <c r="N33" s="140"/>
      <c r="O33" s="140"/>
      <c r="P33" s="140"/>
      <c r="Q33" s="140"/>
      <c r="R33" s="140"/>
      <c r="S33" s="141"/>
    </row>
    <row r="34" spans="1:19" x14ac:dyDescent="0.35">
      <c r="A34" s="12"/>
      <c r="B34" s="55"/>
      <c r="C34" s="53"/>
      <c r="D34" s="57" t="s">
        <v>60</v>
      </c>
      <c r="E34" s="58" t="s">
        <v>60</v>
      </c>
      <c r="F34" s="59" t="s">
        <v>60</v>
      </c>
      <c r="G34" s="60">
        <v>0</v>
      </c>
      <c r="H34" s="61">
        <v>0</v>
      </c>
      <c r="I34" s="62">
        <v>0</v>
      </c>
      <c r="J34" s="39">
        <f t="shared" si="2"/>
        <v>0</v>
      </c>
      <c r="K34" s="65">
        <f t="shared" si="3"/>
        <v>0</v>
      </c>
      <c r="M34" s="139" t="s">
        <v>44</v>
      </c>
      <c r="N34" s="140"/>
      <c r="O34" s="140"/>
      <c r="P34" s="140"/>
      <c r="Q34" s="140"/>
      <c r="R34" s="140"/>
      <c r="S34" s="141"/>
    </row>
    <row r="35" spans="1:19" x14ac:dyDescent="0.35">
      <c r="A35" s="92" t="s">
        <v>83</v>
      </c>
      <c r="B35" s="93"/>
      <c r="C35" s="93"/>
      <c r="D35" s="93"/>
      <c r="E35" s="93"/>
      <c r="F35" s="93"/>
      <c r="G35" s="93"/>
      <c r="H35" s="93"/>
      <c r="I35" s="93"/>
      <c r="J35" s="93"/>
      <c r="K35" s="94"/>
      <c r="M35" s="139" t="s">
        <v>45</v>
      </c>
      <c r="N35" s="140"/>
      <c r="O35" s="140"/>
      <c r="P35" s="140"/>
      <c r="Q35" s="140"/>
      <c r="R35" s="140"/>
      <c r="S35" s="141"/>
    </row>
    <row r="36" spans="1:19" x14ac:dyDescent="0.35">
      <c r="B36" s="4"/>
      <c r="D36" s="4"/>
      <c r="E36" s="4"/>
      <c r="G36" s="14"/>
      <c r="H36" s="15"/>
      <c r="I36" s="15"/>
      <c r="J36" s="15"/>
      <c r="K36" s="16"/>
      <c r="M36" s="139" t="s">
        <v>46</v>
      </c>
      <c r="N36" s="140"/>
      <c r="O36" s="140"/>
      <c r="P36" s="140"/>
      <c r="Q36" s="140"/>
      <c r="R36" s="140"/>
      <c r="S36" s="141"/>
    </row>
    <row r="37" spans="1:19" x14ac:dyDescent="0.35">
      <c r="B37" s="4"/>
      <c r="D37" s="4"/>
      <c r="E37" s="4"/>
      <c r="K37" s="5"/>
      <c r="M37" s="152" t="s">
        <v>92</v>
      </c>
      <c r="N37" s="153"/>
      <c r="O37" s="153"/>
      <c r="P37" s="153"/>
      <c r="Q37" s="153"/>
      <c r="R37" s="153"/>
      <c r="S37" s="154"/>
    </row>
    <row r="38" spans="1:19" ht="20.5" customHeight="1" thickBot="1" x14ac:dyDescent="0.4">
      <c r="A38" s="86" t="s">
        <v>20</v>
      </c>
      <c r="B38" s="86"/>
      <c r="C38" s="86"/>
      <c r="D38" s="86"/>
      <c r="E38" s="86"/>
      <c r="F38" s="86"/>
      <c r="H38" s="83" t="s">
        <v>21</v>
      </c>
      <c r="I38" s="84"/>
      <c r="J38" s="84"/>
      <c r="K38" s="85"/>
      <c r="M38" s="155" t="s">
        <v>47</v>
      </c>
      <c r="N38" s="156"/>
      <c r="O38" s="156"/>
      <c r="P38" s="156"/>
      <c r="Q38" s="156"/>
      <c r="R38" s="156"/>
      <c r="S38" s="157"/>
    </row>
    <row r="39" spans="1:19" ht="20.5" customHeight="1" x14ac:dyDescent="0.35">
      <c r="A39" s="6" t="s">
        <v>22</v>
      </c>
      <c r="B39" s="76" t="s">
        <v>48</v>
      </c>
      <c r="C39" s="77"/>
      <c r="D39" s="118" t="s">
        <v>87</v>
      </c>
      <c r="E39" s="118"/>
      <c r="F39" s="118"/>
      <c r="H39" s="48"/>
      <c r="I39" s="66" t="s">
        <v>86</v>
      </c>
      <c r="J39" s="67"/>
      <c r="K39" s="68"/>
    </row>
    <row r="40" spans="1:19" ht="20.5" customHeight="1" x14ac:dyDescent="0.35">
      <c r="A40" s="6" t="s">
        <v>24</v>
      </c>
      <c r="B40" s="76" t="s">
        <v>49</v>
      </c>
      <c r="C40" s="77"/>
      <c r="D40" s="118"/>
      <c r="E40" s="118"/>
      <c r="F40" s="118"/>
      <c r="H40" s="49"/>
      <c r="I40" s="69" t="s">
        <v>84</v>
      </c>
      <c r="J40" s="70"/>
      <c r="K40" s="71"/>
    </row>
    <row r="41" spans="1:19" ht="20.5" customHeight="1" thickBot="1" x14ac:dyDescent="0.4">
      <c r="A41" s="6" t="s">
        <v>26</v>
      </c>
      <c r="B41" s="76" t="s">
        <v>50</v>
      </c>
      <c r="C41" s="77"/>
      <c r="D41" s="118"/>
      <c r="E41" s="118"/>
      <c r="F41" s="118"/>
      <c r="H41" s="50"/>
      <c r="I41" s="72" t="s">
        <v>85</v>
      </c>
      <c r="J41" s="73"/>
      <c r="K41" s="74"/>
    </row>
    <row r="42" spans="1:19" ht="20.5" customHeight="1" x14ac:dyDescent="0.35">
      <c r="A42" s="3" t="s">
        <v>28</v>
      </c>
      <c r="B42" s="78" t="s">
        <v>51</v>
      </c>
      <c r="C42" s="119"/>
      <c r="D42" s="118"/>
      <c r="E42" s="118"/>
      <c r="F42" s="118"/>
      <c r="H42" s="44"/>
      <c r="I42" s="66" t="s">
        <v>23</v>
      </c>
      <c r="J42" s="67"/>
      <c r="K42" s="68"/>
      <c r="M42" s="133" t="s">
        <v>93</v>
      </c>
      <c r="N42" s="133"/>
      <c r="O42" s="133"/>
      <c r="P42" s="133"/>
      <c r="Q42" s="133"/>
      <c r="R42" s="133"/>
      <c r="S42" s="133"/>
    </row>
    <row r="43" spans="1:19" ht="20.149999999999999" customHeight="1" x14ac:dyDescent="0.35">
      <c r="A43" s="6" t="s">
        <v>30</v>
      </c>
      <c r="B43" s="80" t="s">
        <v>52</v>
      </c>
      <c r="C43" s="120"/>
      <c r="D43" s="118"/>
      <c r="E43" s="118"/>
      <c r="F43" s="118"/>
      <c r="H43" s="45"/>
      <c r="I43" s="69" t="s">
        <v>25</v>
      </c>
      <c r="J43" s="70"/>
      <c r="K43" s="71"/>
      <c r="M43" s="167" t="s">
        <v>107</v>
      </c>
      <c r="N43" s="168"/>
      <c r="O43" s="168"/>
      <c r="P43" s="168"/>
      <c r="Q43" s="168"/>
      <c r="R43" s="168"/>
      <c r="S43" s="169"/>
    </row>
    <row r="44" spans="1:19" ht="20.5" customHeight="1" x14ac:dyDescent="0.35">
      <c r="A44" s="35" t="s">
        <v>59</v>
      </c>
      <c r="B44" s="36"/>
      <c r="C44" s="26">
        <f>IF(B43&gt;B42,-1*(B42-B43),0)</f>
        <v>0</v>
      </c>
      <c r="H44" s="46"/>
      <c r="I44" s="69" t="s">
        <v>27</v>
      </c>
      <c r="J44" s="70"/>
      <c r="K44" s="71"/>
      <c r="M44" s="158" t="s">
        <v>94</v>
      </c>
      <c r="N44" s="159"/>
      <c r="O44" s="159"/>
      <c r="P44" s="159"/>
      <c r="Q44" s="159"/>
      <c r="R44" s="159"/>
      <c r="S44" s="160"/>
    </row>
    <row r="45" spans="1:19" ht="20.5" customHeight="1" thickBot="1" x14ac:dyDescent="0.4">
      <c r="B45" s="11"/>
      <c r="C45" s="10" t="s">
        <v>109</v>
      </c>
      <c r="D45" s="11" t="s">
        <v>31</v>
      </c>
      <c r="E45" s="11"/>
      <c r="H45" s="47"/>
      <c r="I45" s="72" t="s">
        <v>29</v>
      </c>
      <c r="J45" s="73"/>
      <c r="K45" s="74"/>
      <c r="M45" s="161" t="s">
        <v>95</v>
      </c>
      <c r="N45" s="162"/>
      <c r="O45" s="162"/>
      <c r="P45" s="162"/>
      <c r="Q45" s="162"/>
      <c r="R45" s="162"/>
      <c r="S45" s="163"/>
    </row>
    <row r="46" spans="1:19" ht="20.5" customHeight="1" x14ac:dyDescent="0.35">
      <c r="C46" s="13" t="s">
        <v>32</v>
      </c>
      <c r="M46" s="139" t="s">
        <v>96</v>
      </c>
      <c r="N46" s="140"/>
      <c r="O46" s="140"/>
      <c r="P46" s="140"/>
      <c r="Q46" s="140"/>
      <c r="R46" s="140"/>
      <c r="S46" s="141"/>
    </row>
    <row r="47" spans="1:19" x14ac:dyDescent="0.35">
      <c r="M47" s="179" t="s">
        <v>9</v>
      </c>
      <c r="N47" s="180"/>
      <c r="O47" s="180"/>
      <c r="P47" s="180"/>
      <c r="Q47" s="180"/>
      <c r="R47" s="180"/>
      <c r="S47" s="181"/>
    </row>
    <row r="48" spans="1:19" ht="19" thickBot="1" x14ac:dyDescent="0.4">
      <c r="A48" s="86" t="s">
        <v>72</v>
      </c>
      <c r="B48" s="86"/>
      <c r="C48" s="121"/>
      <c r="D48" s="86"/>
      <c r="E48" s="86"/>
      <c r="F48" s="86"/>
      <c r="G48" s="86"/>
      <c r="H48" s="86"/>
      <c r="I48" s="86"/>
      <c r="J48" s="86"/>
      <c r="K48" s="86"/>
      <c r="M48" s="182" t="s">
        <v>98</v>
      </c>
      <c r="N48" s="183"/>
      <c r="O48" s="183"/>
      <c r="P48" s="183"/>
      <c r="Q48" s="183"/>
      <c r="R48" s="183"/>
      <c r="S48" s="184"/>
    </row>
    <row r="49" spans="1:19" ht="14.5" customHeight="1" x14ac:dyDescent="0.35">
      <c r="A49" s="112" t="s">
        <v>77</v>
      </c>
      <c r="B49" s="122"/>
      <c r="C49" s="124" t="s">
        <v>88</v>
      </c>
      <c r="D49" s="126" t="s">
        <v>64</v>
      </c>
      <c r="E49" s="110"/>
      <c r="F49" s="38" t="s">
        <v>74</v>
      </c>
      <c r="G49" s="43" t="s">
        <v>78</v>
      </c>
      <c r="H49" s="37" t="s">
        <v>75</v>
      </c>
      <c r="I49" s="37" t="s">
        <v>76</v>
      </c>
      <c r="J49" s="37" t="s">
        <v>73</v>
      </c>
      <c r="K49" s="1" t="s">
        <v>9</v>
      </c>
      <c r="M49" s="176" t="s">
        <v>99</v>
      </c>
      <c r="N49" s="177"/>
      <c r="O49" s="177"/>
      <c r="P49" s="177"/>
      <c r="Q49" s="177"/>
      <c r="R49" s="177"/>
      <c r="S49" s="178"/>
    </row>
    <row r="50" spans="1:19" ht="15" thickBot="1" x14ac:dyDescent="0.4">
      <c r="A50" s="114"/>
      <c r="B50" s="123"/>
      <c r="C50" s="125"/>
      <c r="D50" s="127">
        <v>0</v>
      </c>
      <c r="E50" s="128"/>
      <c r="F50" s="64">
        <v>0</v>
      </c>
      <c r="G50" s="64">
        <v>0</v>
      </c>
      <c r="H50" s="64">
        <v>0</v>
      </c>
      <c r="I50" s="64">
        <v>0</v>
      </c>
      <c r="J50" s="63">
        <v>0</v>
      </c>
      <c r="K50" s="42">
        <f>D50+(F50*5)+(G50*10)+(H50*10)+(I50*15)+J50</f>
        <v>0</v>
      </c>
      <c r="M50" s="164" t="s">
        <v>100</v>
      </c>
      <c r="N50" s="165"/>
      <c r="O50" s="165"/>
      <c r="P50" s="165"/>
      <c r="Q50" s="165"/>
      <c r="R50" s="165"/>
      <c r="S50" s="166"/>
    </row>
    <row r="51" spans="1:19" x14ac:dyDescent="0.35">
      <c r="A51" s="51">
        <f>K50/0.35</f>
        <v>0</v>
      </c>
      <c r="B51" s="51">
        <f>K50/0.85</f>
        <v>0</v>
      </c>
    </row>
    <row r="53" spans="1:19" ht="18.5" x14ac:dyDescent="0.35">
      <c r="A53" s="86" t="s">
        <v>53</v>
      </c>
      <c r="B53" s="86"/>
      <c r="C53" s="86"/>
      <c r="D53" s="86"/>
      <c r="E53" s="86"/>
      <c r="F53" s="86"/>
      <c r="G53" s="86"/>
      <c r="H53" s="86"/>
      <c r="I53" s="86"/>
      <c r="J53" s="86"/>
      <c r="K53" s="86"/>
      <c r="M53" s="133" t="s">
        <v>97</v>
      </c>
      <c r="N53" s="133"/>
      <c r="O53" s="133"/>
      <c r="P53" s="133"/>
      <c r="Q53" s="133"/>
      <c r="R53" s="133"/>
      <c r="S53" s="133"/>
    </row>
    <row r="54" spans="1:19" x14ac:dyDescent="0.35">
      <c r="A54" s="23"/>
      <c r="B54" s="99" t="s">
        <v>54</v>
      </c>
      <c r="C54" s="108"/>
      <c r="D54" s="100"/>
      <c r="E54" s="99" t="s">
        <v>55</v>
      </c>
      <c r="F54" s="100"/>
      <c r="G54" s="101" t="s">
        <v>56</v>
      </c>
      <c r="H54" s="101"/>
      <c r="I54" s="102"/>
      <c r="J54" s="23" t="s">
        <v>57</v>
      </c>
      <c r="K54" s="23" t="s">
        <v>58</v>
      </c>
      <c r="M54" s="170" t="s">
        <v>101</v>
      </c>
      <c r="N54" s="171"/>
      <c r="O54" s="171"/>
      <c r="P54" s="171"/>
      <c r="Q54" s="171"/>
      <c r="R54" s="171"/>
      <c r="S54" s="172"/>
    </row>
    <row r="55" spans="1:19" ht="18.5" x14ac:dyDescent="0.45">
      <c r="A55" s="24" t="s">
        <v>22</v>
      </c>
      <c r="B55" s="76" t="str">
        <f>B39</f>
        <v>Prix total du PC</v>
      </c>
      <c r="C55" s="109"/>
      <c r="D55" s="77"/>
      <c r="E55" s="129">
        <v>0</v>
      </c>
      <c r="F55" s="130"/>
      <c r="G55" s="131">
        <v>0</v>
      </c>
      <c r="H55" s="131">
        <f>H42</f>
        <v>0</v>
      </c>
      <c r="I55" s="103"/>
      <c r="J55" s="25" t="e">
        <f>100-(K55*100/B55)</f>
        <v>#VALUE!</v>
      </c>
      <c r="K55" s="22">
        <f>E55*G55</f>
        <v>0</v>
      </c>
      <c r="M55" s="173" t="s">
        <v>102</v>
      </c>
      <c r="N55" s="174"/>
      <c r="O55" s="174"/>
      <c r="P55" s="174"/>
      <c r="Q55" s="174"/>
      <c r="R55" s="174"/>
      <c r="S55" s="175"/>
    </row>
    <row r="56" spans="1:19" ht="18.5" x14ac:dyDescent="0.45">
      <c r="A56" s="6" t="s">
        <v>24</v>
      </c>
      <c r="B56" s="76" t="str">
        <f>B40</f>
        <v>Prix total du Setup</v>
      </c>
      <c r="C56" s="109"/>
      <c r="D56" s="77"/>
      <c r="E56" s="129">
        <v>0</v>
      </c>
      <c r="F56" s="130">
        <v>1</v>
      </c>
      <c r="G56" s="131">
        <v>0</v>
      </c>
      <c r="H56" s="131">
        <f>H43</f>
        <v>0</v>
      </c>
      <c r="I56" s="103"/>
      <c r="J56" s="25" t="e">
        <f>100-(K56*100/B56)</f>
        <v>#VALUE!</v>
      </c>
      <c r="K56" s="22">
        <f t="shared" ref="K56:K57" si="4">E56*G56</f>
        <v>0</v>
      </c>
      <c r="M56" s="139" t="s">
        <v>103</v>
      </c>
      <c r="N56" s="140"/>
      <c r="O56" s="140"/>
      <c r="P56" s="140"/>
      <c r="Q56" s="140"/>
      <c r="R56" s="140"/>
      <c r="S56" s="141"/>
    </row>
    <row r="57" spans="1:19" ht="18.5" x14ac:dyDescent="0.45">
      <c r="A57" s="6" t="s">
        <v>26</v>
      </c>
      <c r="B57" s="76" t="str">
        <f>B41</f>
        <v>Prix total des options choisies</v>
      </c>
      <c r="C57" s="109"/>
      <c r="D57" s="77"/>
      <c r="E57" s="129">
        <v>0</v>
      </c>
      <c r="F57" s="130">
        <v>1</v>
      </c>
      <c r="G57" s="131">
        <v>0</v>
      </c>
      <c r="H57" s="131">
        <f>H44</f>
        <v>0</v>
      </c>
      <c r="I57" s="104"/>
      <c r="J57" s="25" t="e">
        <f>100-(K57*100/B57)</f>
        <v>#VALUE!</v>
      </c>
      <c r="K57" s="22">
        <f t="shared" si="4"/>
        <v>0</v>
      </c>
      <c r="M57" s="139" t="s">
        <v>106</v>
      </c>
      <c r="N57" s="140"/>
      <c r="O57" s="140"/>
      <c r="P57" s="140"/>
      <c r="Q57" s="140"/>
      <c r="R57" s="140"/>
      <c r="S57" s="141"/>
    </row>
    <row r="58" spans="1:19" x14ac:dyDescent="0.35">
      <c r="E58" s="86" t="s">
        <v>28</v>
      </c>
      <c r="F58" s="86"/>
      <c r="G58" s="86"/>
      <c r="H58" s="86"/>
      <c r="I58" s="86"/>
      <c r="J58" s="98">
        <f>K55+K56+K57</f>
        <v>0</v>
      </c>
      <c r="K58" s="98"/>
      <c r="M58" s="176" t="s">
        <v>104</v>
      </c>
      <c r="N58" s="177"/>
      <c r="O58" s="177"/>
      <c r="P58" s="177"/>
      <c r="Q58" s="177"/>
      <c r="R58" s="177"/>
      <c r="S58" s="178"/>
    </row>
    <row r="59" spans="1:19" x14ac:dyDescent="0.35">
      <c r="E59" s="86"/>
      <c r="F59" s="86"/>
      <c r="G59" s="86"/>
      <c r="H59" s="86"/>
      <c r="I59" s="86"/>
      <c r="J59" s="98"/>
      <c r="K59" s="98"/>
      <c r="M59" s="164" t="s">
        <v>105</v>
      </c>
      <c r="N59" s="165"/>
      <c r="O59" s="165"/>
      <c r="P59" s="165"/>
      <c r="Q59" s="165"/>
      <c r="R59" s="165"/>
      <c r="S59" s="166"/>
    </row>
  </sheetData>
  <mergeCells count="81">
    <mergeCell ref="M59:S59"/>
    <mergeCell ref="M43:S43"/>
    <mergeCell ref="M54:S54"/>
    <mergeCell ref="M55:S55"/>
    <mergeCell ref="M56:S56"/>
    <mergeCell ref="M57:S57"/>
    <mergeCell ref="M58:S58"/>
    <mergeCell ref="M47:S47"/>
    <mergeCell ref="M48:S48"/>
    <mergeCell ref="M49:S49"/>
    <mergeCell ref="M50:S50"/>
    <mergeCell ref="M53:S53"/>
    <mergeCell ref="M46:S46"/>
    <mergeCell ref="M37:S37"/>
    <mergeCell ref="M38:S38"/>
    <mergeCell ref="M42:S42"/>
    <mergeCell ref="M44:S44"/>
    <mergeCell ref="M45:S45"/>
    <mergeCell ref="M36:S36"/>
    <mergeCell ref="L11:R11"/>
    <mergeCell ref="L7:R7"/>
    <mergeCell ref="L8:R8"/>
    <mergeCell ref="L6:R6"/>
    <mergeCell ref="M31:S31"/>
    <mergeCell ref="M32:S32"/>
    <mergeCell ref="M33:S33"/>
    <mergeCell ref="M34:S34"/>
    <mergeCell ref="M35:S35"/>
    <mergeCell ref="L4:R4"/>
    <mergeCell ref="M30:S30"/>
    <mergeCell ref="L2:R2"/>
    <mergeCell ref="L3:R3"/>
    <mergeCell ref="L5:R5"/>
    <mergeCell ref="L9:R9"/>
    <mergeCell ref="L10:R10"/>
    <mergeCell ref="J58:K59"/>
    <mergeCell ref="A53:K53"/>
    <mergeCell ref="B54:D54"/>
    <mergeCell ref="E54:F54"/>
    <mergeCell ref="G54:H54"/>
    <mergeCell ref="I54:I57"/>
    <mergeCell ref="B55:D55"/>
    <mergeCell ref="E55:F55"/>
    <mergeCell ref="G55:H55"/>
    <mergeCell ref="B56:D56"/>
    <mergeCell ref="E56:F56"/>
    <mergeCell ref="G56:H56"/>
    <mergeCell ref="B57:D57"/>
    <mergeCell ref="E57:F57"/>
    <mergeCell ref="G57:H57"/>
    <mergeCell ref="E58:I59"/>
    <mergeCell ref="I44:K44"/>
    <mergeCell ref="I45:K45"/>
    <mergeCell ref="A48:K48"/>
    <mergeCell ref="A49:B50"/>
    <mergeCell ref="C49:C50"/>
    <mergeCell ref="D49:E49"/>
    <mergeCell ref="D50:E50"/>
    <mergeCell ref="B39:C39"/>
    <mergeCell ref="D39:F43"/>
    <mergeCell ref="I39:K39"/>
    <mergeCell ref="B40:C40"/>
    <mergeCell ref="I40:K40"/>
    <mergeCell ref="B41:C41"/>
    <mergeCell ref="I41:K41"/>
    <mergeCell ref="B42:C42"/>
    <mergeCell ref="I42:K42"/>
    <mergeCell ref="B43:C43"/>
    <mergeCell ref="I43:K43"/>
    <mergeCell ref="A22:J22"/>
    <mergeCell ref="A27:J27"/>
    <mergeCell ref="A30:K30"/>
    <mergeCell ref="A35:K35"/>
    <mergeCell ref="A38:F38"/>
    <mergeCell ref="H38:K38"/>
    <mergeCell ref="A17:J17"/>
    <mergeCell ref="A1:J1"/>
    <mergeCell ref="A2:C2"/>
    <mergeCell ref="D2:J2"/>
    <mergeCell ref="A9:J9"/>
    <mergeCell ref="A14:J14"/>
  </mergeCells>
  <conditionalFormatting sqref="B42:C42">
    <cfRule type="cellIs" dxfId="22" priority="1" operator="equal">
      <formula>$B$43</formula>
    </cfRule>
    <cfRule type="cellIs" dxfId="21" priority="2" operator="lessThan">
      <formula>$B$43</formula>
    </cfRule>
    <cfRule type="cellIs" dxfId="20" priority="3" operator="greaterThan">
      <formula>$B$43</formula>
    </cfRule>
  </conditionalFormatting>
  <conditionalFormatting sqref="C49:C50">
    <cfRule type="cellIs" dxfId="19" priority="7" operator="greaterThan">
      <formula>$A$51</formula>
    </cfRule>
    <cfRule type="cellIs" dxfId="18" priority="8" operator="between">
      <formula>$B$51</formula>
      <formula>"$A$51"</formula>
    </cfRule>
    <cfRule type="cellIs" dxfId="17" priority="9" operator="lessThan">
      <formula>$B$51</formula>
    </cfRule>
  </conditionalFormatting>
  <conditionalFormatting sqref="D39:F43">
    <cfRule type="cellIs" dxfId="16" priority="4" operator="greaterThan">
      <formula>0</formula>
    </cfRule>
    <cfRule type="cellIs" dxfId="15" priority="5" operator="lessThan">
      <formula>0</formula>
    </cfRule>
    <cfRule type="cellIs" dxfId="14" priority="6" operator="equal">
      <formula>0</formula>
    </cfRule>
  </conditionalFormatting>
  <conditionalFormatting sqref="J58">
    <cfRule type="cellIs" dxfId="13" priority="17" operator="lessThan">
      <formula>$C$43</formula>
    </cfRule>
    <cfRule type="cellIs" dxfId="12" priority="18" operator="greaterThan">
      <formula>$C$43</formula>
    </cfRule>
    <cfRule type="cellIs" dxfId="11" priority="19" operator="equal">
      <formula>$C$43</formula>
    </cfRule>
    <cfRule type="cellIs" dxfId="10" priority="20" operator="equal">
      <formula>10</formula>
    </cfRule>
    <cfRule type="cellIs" dxfId="9" priority="21" operator="equal">
      <formula>$C$43</formula>
    </cfRule>
    <cfRule type="cellIs" dxfId="8" priority="22" operator="greaterThan">
      <formula>$C$43</formula>
    </cfRule>
    <cfRule type="cellIs" dxfId="7" priority="23" operator="lessThan">
      <formula>$C$43</formula>
    </cfRule>
  </conditionalFormatting>
  <conditionalFormatting sqref="J58:K59">
    <cfRule type="cellIs" dxfId="6" priority="10" operator="equal">
      <formula>$B$43</formula>
    </cfRule>
    <cfRule type="cellIs" dxfId="5" priority="11" operator="greaterThan">
      <formula>$B$43</formula>
    </cfRule>
    <cfRule type="cellIs" dxfId="4" priority="12" operator="lessThan">
      <formula>$B$43</formula>
    </cfRule>
    <cfRule type="cellIs" dxfId="3" priority="13" operator="equal">
      <formula>$C$43</formula>
    </cfRule>
    <cfRule type="cellIs" dxfId="2" priority="14" operator="greaterThan">
      <formula>$C$43</formula>
    </cfRule>
    <cfRule type="cellIs" dxfId="1" priority="15" operator="lessThan">
      <formula>$C$43</formula>
    </cfRule>
    <cfRule type="cellIs" dxfId="0" priority="16" operator="greaterThan">
      <formula>$C$42</formula>
    </cfRule>
  </conditionalFormatting>
  <hyperlinks>
    <hyperlink ref="C46" r:id="rId1" xr:uid="{E0AEE240-206C-408C-A267-CB487BE41F9A}"/>
    <hyperlink ref="D45" r:id="rId2" xr:uid="{B5EEEC0B-C733-40BE-B7A7-4CF1A802E216}"/>
  </hyperlinks>
  <pageMargins left="0.7" right="0.7" top="0.75" bottom="0.75" header="0.3" footer="0.3"/>
  <pageSetup paperSize="9" fitToWidth="0" fitToHeight="0" orientation="landscape" horizontalDpi="300" verticalDpi="300" r:id="rId3"/>
  <rowBreaks count="1" manualBreakCount="1">
    <brk id="35" max="16383" man="1"/>
  </rowBreaks>
  <colBreaks count="1" manualBreakCount="1">
    <brk id="11" max="1048575" man="1"/>
  </col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 DE LA CONFIG</vt:lpstr>
      <vt:lpstr>MANUEL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Kévin Jamet</dc:creator>
  <cp:keywords/>
  <dc:description/>
  <cp:lastModifiedBy>Kévin Jamet</cp:lastModifiedBy>
  <cp:revision/>
  <cp:lastPrinted>2025-08-09T20:14:55Z</cp:lastPrinted>
  <dcterms:created xsi:type="dcterms:W3CDTF">2024-07-18T08:29:58Z</dcterms:created>
  <dcterms:modified xsi:type="dcterms:W3CDTF">2025-08-10T13:05:08Z</dcterms:modified>
  <cp:category/>
  <cp:contentStatus/>
</cp:coreProperties>
</file>