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wl09\OneDrive\바탕 화면\PHYS-129-1918\"/>
    </mc:Choice>
  </mc:AlternateContent>
  <xr:revisionPtr revIDLastSave="0" documentId="13_ncr:1_{AF537C57-1597-4237-8AE0-567C52C814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2" r:id="rId1"/>
    <sheet name="G3.99" sheetId="1" r:id="rId2"/>
    <sheet name="G6.79" sheetId="2" r:id="rId3"/>
    <sheet name="T5.66" sheetId="8" r:id="rId4"/>
    <sheet name="Census" sheetId="11" r:id="rId5"/>
    <sheet name="G7.93" sheetId="4" r:id="rId6"/>
    <sheet name="G7.92" sheetId="3" r:id="rId7"/>
    <sheet name="G12.97" sheetId="5" r:id="rId8"/>
    <sheet name="W3.67" sheetId="6" r:id="rId9"/>
    <sheet name="Cu6.104" sheetId="7" r:id="rId10"/>
    <sheet name="W12.63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2" l="1"/>
  <c r="H11" i="12" s="1"/>
  <c r="C10" i="12"/>
  <c r="H10" i="12" s="1"/>
  <c r="C9" i="12"/>
  <c r="H9" i="12" s="1"/>
  <c r="H8" i="12"/>
  <c r="C8" i="12"/>
  <c r="C7" i="12"/>
  <c r="H7" i="12" s="1"/>
  <c r="C6" i="12"/>
  <c r="H6" i="12" s="1"/>
  <c r="C5" i="12"/>
  <c r="H5" i="12" s="1"/>
  <c r="H4" i="12"/>
  <c r="C4" i="12"/>
  <c r="C3" i="12"/>
  <c r="H3" i="12" s="1"/>
  <c r="C2" i="12"/>
  <c r="H2" i="12" s="1"/>
  <c r="C3" i="8" l="1"/>
  <c r="C4" i="8"/>
  <c r="C5" i="8"/>
  <c r="C6" i="8"/>
  <c r="C7" i="8"/>
  <c r="C8" i="8"/>
  <c r="C9" i="8"/>
  <c r="C10" i="8"/>
  <c r="C11" i="8"/>
  <c r="C12" i="8"/>
  <c r="C2" i="8"/>
  <c r="D3" i="8"/>
  <c r="D2" i="8"/>
  <c r="D4" i="8"/>
  <c r="D5" i="8"/>
  <c r="D6" i="8"/>
  <c r="D7" i="8"/>
  <c r="D8" i="8"/>
  <c r="D9" i="8"/>
  <c r="D10" i="8"/>
  <c r="D11" i="8"/>
  <c r="D12" i="8"/>
  <c r="D9" i="2"/>
  <c r="E10" i="2"/>
  <c r="D2" i="2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</calcChain>
</file>

<file path=xl/sharedStrings.xml><?xml version="1.0" encoding="utf-8"?>
<sst xmlns="http://schemas.openxmlformats.org/spreadsheetml/2006/main" count="76" uniqueCount="69">
  <si>
    <t>Time (s)</t>
  </si>
  <si>
    <t>x (m)</t>
  </si>
  <si>
    <t>y (m)</t>
  </si>
  <si>
    <t>Planet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</si>
  <si>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</si>
  <si>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</si>
  <si>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</si>
  <si>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</si>
  <si>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</si>
  <si>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</si>
  <si>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</si>
  <si>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</si>
  <si>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Mean Distance (AU)</t>
  </si>
  <si>
    <t>Period (years)</t>
  </si>
  <si>
    <t>x (cm)</t>
  </si>
  <si>
    <t>F (N)</t>
  </si>
  <si>
    <t>Mass (g)</t>
  </si>
  <si>
    <t>Stretch (cm)</t>
  </si>
  <si>
    <t>Load (kN)</t>
  </si>
  <si>
    <t>Elongation (cm)</t>
  </si>
  <si>
    <t>Theta (degrees)</t>
  </si>
  <si>
    <t>Acceleration (m/s^2)</t>
  </si>
  <si>
    <t>Position (nm)</t>
  </si>
  <si>
    <t>Potential Energy (aJ)</t>
  </si>
  <si>
    <t>Year</t>
  </si>
  <si>
    <t>(a)</t>
    <phoneticPr fontId="1" type="noConversion"/>
  </si>
  <si>
    <t>3.0347 m/s</t>
    <phoneticPr fontId="1" type="noConversion"/>
  </si>
  <si>
    <t>(b)</t>
    <phoneticPr fontId="1" type="noConversion"/>
  </si>
  <si>
    <t>12.1838 m/s^2</t>
    <phoneticPr fontId="1" type="noConversion"/>
  </si>
  <si>
    <t>Square of the periods</t>
    <phoneticPr fontId="1" type="noConversion"/>
  </si>
  <si>
    <t>Cube of the Distance</t>
    <phoneticPr fontId="1" type="noConversion"/>
  </si>
  <si>
    <t>Pluto</t>
    <phoneticPr fontId="1" type="noConversion"/>
  </si>
  <si>
    <t>The Mean distance is calculated based on the equation. using my calculation</t>
    <phoneticPr fontId="1" type="noConversion"/>
  </si>
  <si>
    <t>39.44 (AU)</t>
    <phoneticPr fontId="1" type="noConversion"/>
  </si>
  <si>
    <t>ax/cos(theta)</t>
    <phoneticPr fontId="1" type="noConversion"/>
  </si>
  <si>
    <t>tan(theta)</t>
    <phoneticPr fontId="1" type="noConversion"/>
  </si>
  <si>
    <t>g = 9.779</t>
    <phoneticPr fontId="1" type="noConversion"/>
  </si>
  <si>
    <t xml:space="preserve">percentage difference between obtained g and specified value g: ((g(true)-g(obtained))/g(obtained)) * 100 = 0.32%  </t>
    <phoneticPr fontId="1" type="noConversion"/>
  </si>
  <si>
    <r>
      <rPr>
        <sz val="12"/>
        <color rgb="FF202124"/>
        <rFont val="Arial"/>
        <family val="2"/>
      </rPr>
      <t>.-μk/g = -2.6211</t>
    </r>
    <r>
      <rPr>
        <sz val="12"/>
        <color rgb="FF202124"/>
        <rFont val="맑은 고딕"/>
        <family val="2"/>
        <charset val="129"/>
      </rPr>
      <t>,</t>
    </r>
    <phoneticPr fontId="1" type="noConversion"/>
  </si>
  <si>
    <r>
      <rPr>
        <b/>
        <sz val="11"/>
        <color theme="1"/>
        <rFont val="Calibri"/>
        <family val="2"/>
        <charset val="161"/>
      </rPr>
      <t>μ</t>
    </r>
    <r>
      <rPr>
        <b/>
        <sz val="11"/>
        <color theme="1"/>
        <rFont val="맑은 고딕"/>
        <family val="2"/>
        <scheme val="minor"/>
      </rPr>
      <t>k = 25.63</t>
    </r>
    <phoneticPr fontId="1" type="noConversion"/>
  </si>
  <si>
    <t>US Population (millions)</t>
    <phoneticPr fontId="1" type="noConversion"/>
  </si>
  <si>
    <t>when it was 2nd degree polynomial</t>
    <phoneticPr fontId="1" type="noConversion"/>
  </si>
  <si>
    <t>R^2 value: 0.9983</t>
    <phoneticPr fontId="1" type="noConversion"/>
  </si>
  <si>
    <t xml:space="preserve">forecast: The graph predicts without exception </t>
    <phoneticPr fontId="1" type="noConversion"/>
  </si>
  <si>
    <t xml:space="preserve">         that there are fewer people before 1900 </t>
    <phoneticPr fontId="1" type="noConversion"/>
  </si>
  <si>
    <t xml:space="preserve">         and more people after 2020.</t>
    <phoneticPr fontId="1" type="noConversion"/>
  </si>
  <si>
    <t>when it was 6th degree polynomial</t>
    <phoneticPr fontId="1" type="noConversion"/>
  </si>
  <si>
    <t>R^2 value: 0.9992</t>
    <phoneticPr fontId="1" type="noConversion"/>
  </si>
  <si>
    <t>2nd degree polynomial. Before 1900, Population</t>
    <phoneticPr fontId="1" type="noConversion"/>
  </si>
  <si>
    <t>increases rapidly and after 2020 Population grows</t>
    <phoneticPr fontId="1" type="noConversion"/>
  </si>
  <si>
    <t>slowly and the tangent of the slope became 0</t>
    <phoneticPr fontId="1" type="noConversion"/>
  </si>
  <si>
    <t>and then it starts to decrease. The graph shows that</t>
    <phoneticPr fontId="1" type="noConversion"/>
  </si>
  <si>
    <t>after 2040 Population will be decreased.</t>
    <phoneticPr fontId="1" type="noConversion"/>
  </si>
  <si>
    <t xml:space="preserve">forecast: The graph predicts different to </t>
    <phoneticPr fontId="1" type="noConversion"/>
  </si>
  <si>
    <t>Theta (Degrees)</t>
  </si>
  <si>
    <t>Distance (cm)</t>
  </si>
  <si>
    <t>Radius (cm)</t>
  </si>
  <si>
    <t>d(Theta)</t>
  </si>
  <si>
    <t>dr</t>
  </si>
  <si>
    <t>dt</t>
  </si>
  <si>
    <t>dx</t>
  </si>
  <si>
    <t>Distance2</t>
    <phoneticPr fontId="1" type="noConversion"/>
  </si>
  <si>
    <t>ctrl+shift: select a cell upto the last data</t>
    <phoneticPr fontId="1" type="noConversion"/>
  </si>
  <si>
    <t xml:space="preserve">$: fix a particular cell </t>
    <phoneticPr fontId="1" type="noConversion"/>
  </si>
  <si>
    <t>pi(): want to use specific pi number</t>
    <phoneticPr fontId="1" type="noConversion"/>
  </si>
  <si>
    <t xml:space="preserve">double click the right corner: fill the data </t>
    <phoneticPr fontId="1" type="noConversion"/>
  </si>
  <si>
    <t xml:space="preserve">fraction does not care about the units. </t>
    <phoneticPr fontId="1" type="noConversion"/>
  </si>
  <si>
    <t>At format option It will automatically select things.</t>
    <phoneticPr fontId="1" type="noConversion"/>
  </si>
  <si>
    <t>when you want to add a second graph go to "Data Select"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</si>
</sst>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rgb="FF202124"/>
      <name val="Arial"/>
      <family val="2"/>
    </font>
    <font>
      <sz val="12"/>
      <color rgb="FF202124"/>
      <name val="맑은 고딕"/>
      <family val="2"/>
      <charset val="129"/>
    </font>
    <font>
      <b/>
      <sz val="11"/>
      <color theme="1"/>
      <name val="맑은 고딕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5" fillId="2" borderId="0" xfId="0" applyFont="1" applyFill="1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Displacement</a:t>
            </a:r>
            <a:r>
              <a:rPr lang="en-US" altLang="ko-KR" baseline="0"/>
              <a:t> vs.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792970998963135"/>
          <c:y val="0.14807017543859649"/>
          <c:w val="0.85295102571515036"/>
          <c:h val="0.76622330795908133"/>
        </c:manualLayout>
      </c:layout>
      <c:scatterChart>
        <c:scatterStyle val="lineMarker"/>
        <c:varyColors val="0"/>
        <c:ser>
          <c:idx val="0"/>
          <c:order val="0"/>
          <c:tx>
            <c:v>Distance1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name>Distance 1(Theory)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[1]Sheet1!$H$2:$H$11</c:f>
                <c:numCache>
                  <c:formatCode>General</c:formatCode>
                  <c:ptCount val="10"/>
                  <c:pt idx="0">
                    <c:v>0.47996871761386312</c:v>
                  </c:pt>
                  <c:pt idx="1">
                    <c:v>0.49125670562957197</c:v>
                  </c:pt>
                  <c:pt idx="2">
                    <c:v>0.58338136090956838</c:v>
                  </c:pt>
                  <c:pt idx="3">
                    <c:v>0.97050350951477926</c:v>
                  </c:pt>
                  <c:pt idx="4">
                    <c:v>1.3198024703323397</c:v>
                  </c:pt>
                  <c:pt idx="5">
                    <c:v>1.8644822323116728</c:v>
                  </c:pt>
                  <c:pt idx="6">
                    <c:v>2.7398889928651577</c:v>
                  </c:pt>
                  <c:pt idx="7">
                    <c:v>3.5047671585255475</c:v>
                  </c:pt>
                  <c:pt idx="8">
                    <c:v>4.4487069765879674</c:v>
                  </c:pt>
                  <c:pt idx="9">
                    <c:v>5.6416063885518817</c:v>
                  </c:pt>
                </c:numCache>
              </c:numRef>
            </c:plus>
            <c:minus>
              <c:numRef>
                <c:f>[1]Sheet1!$H$2:$H$11</c:f>
                <c:numCache>
                  <c:formatCode>General</c:formatCode>
                  <c:ptCount val="10"/>
                  <c:pt idx="0">
                    <c:v>0.47996871761386312</c:v>
                  </c:pt>
                  <c:pt idx="1">
                    <c:v>0.49125670562957197</c:v>
                  </c:pt>
                  <c:pt idx="2">
                    <c:v>0.58338136090956838</c:v>
                  </c:pt>
                  <c:pt idx="3">
                    <c:v>0.97050350951477926</c:v>
                  </c:pt>
                  <c:pt idx="4">
                    <c:v>1.3198024703323397</c:v>
                  </c:pt>
                  <c:pt idx="5">
                    <c:v>1.8644822323116728</c:v>
                  </c:pt>
                  <c:pt idx="6">
                    <c:v>2.7398889928651577</c:v>
                  </c:pt>
                  <c:pt idx="7">
                    <c:v>3.5047671585255475</c:v>
                  </c:pt>
                  <c:pt idx="8">
                    <c:v>4.4487069765879674</c:v>
                  </c:pt>
                  <c:pt idx="9">
                    <c:v>5.6416063885518817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[1]Sheet1!$G$2</c:f>
                <c:numCache>
                  <c:formatCode>General</c:formatCode>
                  <c:ptCount val="1"/>
                  <c:pt idx="0">
                    <c:v>0.5</c:v>
                  </c:pt>
                </c:numCache>
              </c:numRef>
            </c:plus>
            <c:minus>
              <c:numRef>
                <c:f>[1]Sheet1!$G$2</c:f>
                <c:numCache>
                  <c:formatCode>General</c:formatCode>
                  <c:ptCount val="1"/>
                  <c:pt idx="0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[1]Sheet1!$C$2:$C$11</c:f>
              <c:numCache>
                <c:formatCode>General</c:formatCode>
                <c:ptCount val="10"/>
                <c:pt idx="0">
                  <c:v>1.9198621771937627E-2</c:v>
                </c:pt>
                <c:pt idx="1">
                  <c:v>1.1519173063162575</c:v>
                </c:pt>
                <c:pt idx="2">
                  <c:v>3.6477381366681487</c:v>
                </c:pt>
                <c:pt idx="3">
                  <c:v>6.5275314024587932</c:v>
                </c:pt>
                <c:pt idx="4">
                  <c:v>11.807152389741638</c:v>
                </c:pt>
                <c:pt idx="5">
                  <c:v>16.126842288427607</c:v>
                </c:pt>
                <c:pt idx="6">
                  <c:v>24.958208303518916</c:v>
                </c:pt>
                <c:pt idx="7">
                  <c:v>32.253684576855214</c:v>
                </c:pt>
                <c:pt idx="8">
                  <c:v>40.509091938788387</c:v>
                </c:pt>
                <c:pt idx="9">
                  <c:v>49.05247862730063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A-40E4-8402-3331D6E38B76}"/>
            </c:ext>
          </c:extLst>
        </c:ser>
        <c:ser>
          <c:idx val="1"/>
          <c:order val="1"/>
          <c:tx>
            <c:v>Distance2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Distance 2(Theory)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[1]Sheet1!$I$2:$I$11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A-40E4-8402-3331D6E3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63824"/>
        <c:axId val="1256541600"/>
      </c:scatterChart>
      <c:valAx>
        <c:axId val="6982638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r>
                  <a:rPr lang="en-US" altLang="ko-KR" baseline="0"/>
                  <a:t> (s)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541600"/>
        <c:crosses val="autoZero"/>
        <c:crossBetween val="midCat"/>
      </c:valAx>
      <c:valAx>
        <c:axId val="125654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Displacement (cm)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2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Distance vs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1850152635055054E-2"/>
          <c:y val="0.11606182310798575"/>
          <c:w val="0.92345063484229217"/>
          <c:h val="0.73135529600230886"/>
        </c:manualLayout>
      </c:layout>
      <c:scatterChart>
        <c:scatterStyle val="lineMarker"/>
        <c:varyColors val="0"/>
        <c:ser>
          <c:idx val="0"/>
          <c:order val="0"/>
          <c:tx>
            <c:v>x (m)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61671248117166"/>
                  <c:y val="3.2443735176868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'G3.99'!$A$2:$A$7</c:f>
              <c:numCache>
                <c:formatCode>General</c:formatCode>
                <c:ptCount val="6"/>
                <c:pt idx="0">
                  <c:v>0.217</c:v>
                </c:pt>
                <c:pt idx="1">
                  <c:v>0.376</c:v>
                </c:pt>
                <c:pt idx="2">
                  <c:v>0.39800000000000002</c:v>
                </c:pt>
                <c:pt idx="3">
                  <c:v>0.43099999999999999</c:v>
                </c:pt>
                <c:pt idx="4">
                  <c:v>0.47799999999999998</c:v>
                </c:pt>
                <c:pt idx="5">
                  <c:v>0.49099999999999999</c:v>
                </c:pt>
              </c:numCache>
            </c:numRef>
          </c:xVal>
          <c:yVal>
            <c:numRef>
              <c:f>'G3.99'!$B$2:$B$7</c:f>
              <c:numCache>
                <c:formatCode>General</c:formatCode>
                <c:ptCount val="6"/>
                <c:pt idx="0">
                  <c:v>0.64200000000000002</c:v>
                </c:pt>
                <c:pt idx="1">
                  <c:v>1.115</c:v>
                </c:pt>
                <c:pt idx="2" formatCode="0.000">
                  <c:v>1.1399999999999999</c:v>
                </c:pt>
                <c:pt idx="3" formatCode="0.000">
                  <c:v>1.3</c:v>
                </c:pt>
                <c:pt idx="4" formatCode="0.000">
                  <c:v>1.42</c:v>
                </c:pt>
                <c:pt idx="5" formatCode="0.000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1-4D7C-91FD-AA3942473FAD}"/>
            </c:ext>
          </c:extLst>
        </c:ser>
        <c:ser>
          <c:idx val="1"/>
          <c:order val="1"/>
          <c:tx>
            <c:v>y (m)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175411635377477E-2"/>
                  <c:y val="0.246078034469945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'G3.99'!$A$2:$A$7</c:f>
              <c:numCache>
                <c:formatCode>General</c:formatCode>
                <c:ptCount val="6"/>
                <c:pt idx="0">
                  <c:v>0.217</c:v>
                </c:pt>
                <c:pt idx="1">
                  <c:v>0.376</c:v>
                </c:pt>
                <c:pt idx="2">
                  <c:v>0.39800000000000002</c:v>
                </c:pt>
                <c:pt idx="3">
                  <c:v>0.43099999999999999</c:v>
                </c:pt>
                <c:pt idx="4">
                  <c:v>0.47799999999999998</c:v>
                </c:pt>
                <c:pt idx="5">
                  <c:v>0.49099999999999999</c:v>
                </c:pt>
              </c:numCache>
            </c:numRef>
          </c:xVal>
          <c:yVal>
            <c:numRef>
              <c:f>'G3.99'!$C$2:$C$7</c:f>
              <c:numCache>
                <c:formatCode>0.000</c:formatCode>
                <c:ptCount val="6"/>
                <c:pt idx="0">
                  <c:v>0.26</c:v>
                </c:pt>
                <c:pt idx="1">
                  <c:v>0.68500000000000005</c:v>
                </c:pt>
                <c:pt idx="2">
                  <c:v>0.8</c:v>
                </c:pt>
                <c:pt idx="3">
                  <c:v>0.91500000000000004</c:v>
                </c:pt>
                <c:pt idx="4">
                  <c:v>1.1499999999999999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1-4D7C-91FD-AA394247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62544"/>
        <c:axId val="704564208"/>
      </c:scatterChart>
      <c:valAx>
        <c:axId val="7045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564208"/>
        <c:crosses val="autoZero"/>
        <c:crossBetween val="midCat"/>
      </c:valAx>
      <c:valAx>
        <c:axId val="7045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distance (m)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56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Period vs. distance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291426071741034"/>
          <c:y val="0.17689814814814814"/>
          <c:w val="0.83319685039370084"/>
          <c:h val="0.68792468649752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23408365775839"/>
                  <c:y val="1.9490583750023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'G6.79'!$D$2:$D$9</c:f>
              <c:numCache>
                <c:formatCode>0.000</c:formatCode>
                <c:ptCount val="8"/>
                <c:pt idx="0">
                  <c:v>5.7960603000000006E-2</c:v>
                </c:pt>
                <c:pt idx="1">
                  <c:v>0.37793306700000001</c:v>
                </c:pt>
                <c:pt idx="2">
                  <c:v>1</c:v>
                </c:pt>
                <c:pt idx="3">
                  <c:v>3.5396058240000006</c:v>
                </c:pt>
                <c:pt idx="4" formatCode="0.0">
                  <c:v>140.85150042700002</c:v>
                </c:pt>
                <c:pt idx="5" formatCode="0.0">
                  <c:v>867.97765781899989</c:v>
                </c:pt>
                <c:pt idx="6" formatCode="0">
                  <c:v>7055.7926319999997</c:v>
                </c:pt>
                <c:pt idx="7" formatCode="0">
                  <c:v>27162.324215999997</c:v>
                </c:pt>
              </c:numCache>
            </c:numRef>
          </c:xVal>
          <c:yVal>
            <c:numRef>
              <c:f>'G6.79'!$E$2:$E$9</c:f>
              <c:numCache>
                <c:formatCode>0.000</c:formatCode>
                <c:ptCount val="8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 formatCode="0.0">
                  <c:v>141.13440000000003</c:v>
                </c:pt>
                <c:pt idx="5" formatCode="0.0">
                  <c:v>867.89160000000004</c:v>
                </c:pt>
                <c:pt idx="6" formatCode="0">
                  <c:v>7057.6801000000005</c:v>
                </c:pt>
                <c:pt idx="7" formatCode="0">
                  <c:v>27159.040000000005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E-478F-883E-7D2D447F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01088"/>
        <c:axId val="1247791936"/>
      </c:scatterChart>
      <c:valAx>
        <c:axId val="12478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Distance</a:t>
                </a:r>
                <a:r>
                  <a:rPr lang="en-US" altLang="ko-KR" baseline="0"/>
                  <a:t> (AU)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9142405526446747"/>
              <c:y val="0.93099852481943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791936"/>
        <c:crosses val="autoZero"/>
        <c:crossBetween val="midCat"/>
      </c:valAx>
      <c:valAx>
        <c:axId val="12477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Period (Years)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7506366536896645E-2"/>
              <c:y val="0.44445523689100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8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ax/cos(theta)</a:t>
            </a:r>
            <a:r>
              <a:rPr lang="en-US" altLang="ko-KR" sz="1400" b="0" i="0" u="none" strike="noStrike" baseline="0"/>
              <a:t>  vs. </a:t>
            </a:r>
            <a:r>
              <a:rPr lang="en-US" altLang="ko-KR" sz="1400" b="0" i="0" u="none" strike="noStrike" baseline="0">
                <a:effectLst/>
              </a:rPr>
              <a:t>tan(theta)</a:t>
            </a:r>
            <a:r>
              <a:rPr lang="en-US" altLang="ko-KR" sz="1400" b="0" i="0" u="none" strike="noStrike" baseline="0"/>
              <a:t> 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'T5.66'!$C$2:$C$12</c:f>
              <c:numCache>
                <c:formatCode>0.000</c:formatCode>
                <c:ptCount val="11"/>
                <c:pt idx="0">
                  <c:v>0.46630765815499858</c:v>
                </c:pt>
                <c:pt idx="1">
                  <c:v>0.50952544949442879</c:v>
                </c:pt>
                <c:pt idx="2">
                  <c:v>0.55430905145276899</c:v>
                </c:pt>
                <c:pt idx="3">
                  <c:v>0.60086061902756038</c:v>
                </c:pt>
                <c:pt idx="4">
                  <c:v>0.64940759319751062</c:v>
                </c:pt>
                <c:pt idx="5">
                  <c:v>0.70020753820970971</c:v>
                </c:pt>
                <c:pt idx="6">
                  <c:v>0.75355405010279419</c:v>
                </c:pt>
                <c:pt idx="7">
                  <c:v>0.80978403319500702</c:v>
                </c:pt>
                <c:pt idx="8">
                  <c:v>0.86928673781622645</c:v>
                </c:pt>
                <c:pt idx="9">
                  <c:v>0.93251508613766154</c:v>
                </c:pt>
                <c:pt idx="10">
                  <c:v>0.99999999999999989</c:v>
                </c:pt>
              </c:numCache>
            </c:numRef>
          </c:xVal>
          <c:yVal>
            <c:numRef>
              <c:f>'T5.66'!$D$2:$D$12</c:f>
              <c:numCache>
                <c:formatCode>0.00</c:formatCode>
                <c:ptCount val="11"/>
                <c:pt idx="0">
                  <c:v>1.8647086830466111</c:v>
                </c:pt>
                <c:pt idx="1">
                  <c:v>2.3568850990321577</c:v>
                </c:pt>
                <c:pt idx="2">
                  <c:v>2.7554833035747017</c:v>
                </c:pt>
                <c:pt idx="3">
                  <c:v>3.3715705179523052</c:v>
                </c:pt>
                <c:pt idx="4">
                  <c:v>3.7917152712183131</c:v>
                </c:pt>
                <c:pt idx="5">
                  <c:v>4.2605033147774822</c:v>
                </c:pt>
                <c:pt idx="6">
                  <c:v>4.7330727878305332</c:v>
                </c:pt>
                <c:pt idx="7">
                  <c:v>5.3400521984566449</c:v>
                </c:pt>
                <c:pt idx="8">
                  <c:v>5.7373062612003523</c:v>
                </c:pt>
                <c:pt idx="9">
                  <c:v>6.4537856163853684</c:v>
                </c:pt>
                <c:pt idx="10">
                  <c:v>7.2266313037265153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5-478F-B399-A4AACC78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26576"/>
        <c:axId val="1249825744"/>
      </c:scatterChart>
      <c:valAx>
        <c:axId val="12498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tan(theta) rad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9825744"/>
        <c:crosses val="autoZero"/>
        <c:crossBetween val="midCat"/>
      </c:valAx>
      <c:valAx>
        <c:axId val="12498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ax/cos(theta) m/s^2*rad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720438275097643E-2"/>
              <c:y val="0.44331668429506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98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Years vs.</a:t>
            </a:r>
            <a:r>
              <a:rPr lang="en-US" altLang="ko-KR" baseline="0"/>
              <a:t> </a:t>
            </a:r>
            <a:r>
              <a:rPr lang="en-US" altLang="ko-KR"/>
              <a:t>US Population (millions)</a:t>
            </a:r>
          </a:p>
        </c:rich>
      </c:tx>
      <c:layout>
        <c:manualLayout>
          <c:xMode val="edge"/>
          <c:yMode val="edge"/>
          <c:x val="0.302812335958005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5591012100941676E-2"/>
          <c:y val="9.4892136395267931E-2"/>
          <c:w val="0.90926684729261797"/>
          <c:h val="0.82381339075830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Census!$B$1</c:f>
              <c:strCache>
                <c:ptCount val="1"/>
                <c:pt idx="0">
                  <c:v>US Population (millions)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50"/>
            <c:backward val="2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Census!$A$2:$A$14</c:f>
              <c:numCache>
                <c:formatCode>General</c:formatCode>
                <c:ptCount val="13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</c:numCache>
            </c:numRef>
          </c:xVal>
          <c:yVal>
            <c:numRef>
              <c:f>Census!$B$2:$B$14</c:f>
              <c:numCache>
                <c:formatCode>General</c:formatCode>
                <c:ptCount val="13"/>
                <c:pt idx="0">
                  <c:v>75.995000000000005</c:v>
                </c:pt>
                <c:pt idx="1">
                  <c:v>91.971999999999994</c:v>
                </c:pt>
                <c:pt idx="2">
                  <c:v>105.711</c:v>
                </c:pt>
                <c:pt idx="3">
                  <c:v>123.203</c:v>
                </c:pt>
                <c:pt idx="4">
                  <c:v>131.66900000000001</c:v>
                </c:pt>
                <c:pt idx="5">
                  <c:v>150.697</c:v>
                </c:pt>
                <c:pt idx="6">
                  <c:v>179.32300000000001</c:v>
                </c:pt>
                <c:pt idx="7">
                  <c:v>203.21199999999999</c:v>
                </c:pt>
                <c:pt idx="8">
                  <c:v>226.505</c:v>
                </c:pt>
                <c:pt idx="9">
                  <c:v>249.63300000000001</c:v>
                </c:pt>
                <c:pt idx="10">
                  <c:v>281.42200000000003</c:v>
                </c:pt>
                <c:pt idx="11">
                  <c:v>308.74599999999998</c:v>
                </c:pt>
                <c:pt idx="12">
                  <c:v>332.91500000000002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0-4695-B324-59401F12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5583"/>
        <c:axId val="1916893919"/>
      </c:scatterChart>
      <c:valAx>
        <c:axId val="191689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baseline="0">
                    <a:effectLst/>
                  </a:rPr>
                  <a:t>Year</a:t>
                </a:r>
                <a:r>
                  <a:rPr lang="en-US" altLang="ko-KR" sz="1000" b="0" i="0" u="none" strike="noStrike" baseline="0"/>
                  <a:t> 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6893919"/>
        <c:crosses val="autoZero"/>
        <c:crossBetween val="midCat"/>
        <c:majorUnit val="10"/>
      </c:valAx>
      <c:valAx>
        <c:axId val="19168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US Population (millions)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68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657226</xdr:colOff>
      <xdr:row>13</xdr:row>
      <xdr:rowOff>85725</xdr:rowOff>
    </xdr:from>
    <xdr:to>
      <xdr:col>14</xdr:col>
      <xdr:colOff>95251</xdr:colOff>
      <xdr:row>34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C388F54-BE10-4A64-92CE-F33610F3A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9</xdr:row>
      <xdr:rowOff>190499</xdr:rowOff>
    </xdr:from>
    <xdr:to>
      <xdr:col>15</xdr:col>
      <xdr:colOff>219074</xdr:colOff>
      <xdr:row>30</xdr:row>
      <xdr:rowOff>171448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45106A0-F2F7-6F73-57FB-8D453068A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11</xdr:row>
      <xdr:rowOff>123825</xdr:rowOff>
    </xdr:from>
    <xdr:to>
      <xdr:col>15</xdr:col>
      <xdr:colOff>238125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980555B-D7B1-C0D8-CACD-7C48A708D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104775</xdr:rowOff>
    </xdr:from>
    <xdr:to>
      <xdr:col>21</xdr:col>
      <xdr:colOff>19050</xdr:colOff>
      <xdr:row>27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03F69E0-5698-8D40-9685-93DA03D54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16</xdr:row>
      <xdr:rowOff>133349</xdr:rowOff>
    </xdr:from>
    <xdr:to>
      <xdr:col>15</xdr:col>
      <xdr:colOff>114301</xdr:colOff>
      <xdr:row>38</xdr:row>
      <xdr:rowOff>85724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35B5DE-5918-91F9-E2D3-489760CA4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%204%20-%20Data%20Visual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>
            <v>0</v>
          </cell>
          <cell r="C2">
            <v>1.9198621771937627E-2</v>
          </cell>
          <cell r="G2">
            <v>0.5</v>
          </cell>
          <cell r="H2">
            <v>0.47996871761386312</v>
          </cell>
          <cell r="I2">
            <v>0</v>
          </cell>
        </row>
        <row r="3">
          <cell r="A3">
            <v>1</v>
          </cell>
          <cell r="C3">
            <v>1.1519173063162575</v>
          </cell>
          <cell r="H3">
            <v>0.49125670562957197</v>
          </cell>
          <cell r="I3">
            <v>1.2</v>
          </cell>
        </row>
        <row r="4">
          <cell r="A4">
            <v>2</v>
          </cell>
          <cell r="C4">
            <v>3.6477381366681487</v>
          </cell>
          <cell r="H4">
            <v>0.58338136090956838</v>
          </cell>
          <cell r="I4">
            <v>2.4</v>
          </cell>
        </row>
        <row r="5">
          <cell r="A5">
            <v>3</v>
          </cell>
          <cell r="C5">
            <v>6.5275314024587932</v>
          </cell>
          <cell r="H5">
            <v>0.97050350951477926</v>
          </cell>
          <cell r="I5">
            <v>3.6</v>
          </cell>
        </row>
        <row r="6">
          <cell r="A6">
            <v>4</v>
          </cell>
          <cell r="C6">
            <v>11.807152389741638</v>
          </cell>
          <cell r="H6">
            <v>1.3198024703323397</v>
          </cell>
          <cell r="I6">
            <v>4.8</v>
          </cell>
        </row>
        <row r="7">
          <cell r="A7">
            <v>5</v>
          </cell>
          <cell r="C7">
            <v>16.126842288427607</v>
          </cell>
          <cell r="H7">
            <v>1.8644822323116728</v>
          </cell>
          <cell r="I7">
            <v>6</v>
          </cell>
        </row>
        <row r="8">
          <cell r="A8">
            <v>6</v>
          </cell>
          <cell r="C8">
            <v>24.958208303518916</v>
          </cell>
          <cell r="H8">
            <v>2.7398889928651577</v>
          </cell>
          <cell r="I8">
            <v>7.2</v>
          </cell>
        </row>
        <row r="9">
          <cell r="A9">
            <v>7</v>
          </cell>
          <cell r="C9">
            <v>32.253684576855214</v>
          </cell>
          <cell r="H9">
            <v>3.5047671585255475</v>
          </cell>
          <cell r="I9">
            <v>8.4</v>
          </cell>
        </row>
        <row r="10">
          <cell r="A10">
            <v>8</v>
          </cell>
          <cell r="C10">
            <v>40.509091938788387</v>
          </cell>
          <cell r="H10">
            <v>4.4487069765879674</v>
          </cell>
          <cell r="I10">
            <v>9.6</v>
          </cell>
        </row>
        <row r="11">
          <cell r="A11">
            <v>9</v>
          </cell>
          <cell r="C11">
            <v>49.05247862730063</v>
          </cell>
          <cell r="H11">
            <v>5.6416063885518817</v>
          </cell>
          <cell r="I11">
            <v>10.8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BAA3-7E10-4E7D-8DC9-4A5E9CD67BBF}">
  <dimension ref="A1:L11"/>
  <sheetViews>
    <sheetView tabSelected="1" workbookViewId="0">
      <selection activeCell="B19" sqref="B19"/>
    </sheetView>
  </sheetViews>
  <sheetFormatPr defaultRowHeight="16.5" x14ac:dyDescent="0.3"/>
  <cols>
    <col min="1" max="1" width="13.25" customWidth="1"/>
    <col min="2" max="2" width="15.25" customWidth="1"/>
    <col min="3" max="3" width="13.5" customWidth="1"/>
    <col min="4" max="4" width="13.875" customWidth="1"/>
    <col min="5" max="5" width="11.125" customWidth="1"/>
    <col min="9" max="9" width="15.875" customWidth="1"/>
    <col min="11" max="11" width="18" customWidth="1"/>
    <col min="12" max="12" width="13.75" customWidth="1"/>
    <col min="13" max="13" width="15" customWidth="1"/>
  </cols>
  <sheetData>
    <row r="1" spans="1:12" x14ac:dyDescent="0.3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K1" t="s">
        <v>62</v>
      </c>
    </row>
    <row r="2" spans="1:12" x14ac:dyDescent="0.3">
      <c r="A2">
        <v>0</v>
      </c>
      <c r="B2" s="4">
        <v>1</v>
      </c>
      <c r="C2" s="2">
        <f>$D$2*B2*PI()/180</f>
        <v>1.9198621771937627E-2</v>
      </c>
      <c r="D2">
        <v>1.1000000000000001</v>
      </c>
      <c r="E2">
        <v>25</v>
      </c>
      <c r="F2">
        <v>0.1</v>
      </c>
      <c r="G2">
        <v>0.5</v>
      </c>
      <c r="H2" s="2">
        <f>C2*SQRT(($F$2/$D$2)^2+(E2/B2)^2)</f>
        <v>0.47996871761386312</v>
      </c>
      <c r="I2" s="3">
        <v>0</v>
      </c>
      <c r="J2" s="4"/>
      <c r="K2" s="2" t="s">
        <v>63</v>
      </c>
      <c r="L2" s="3"/>
    </row>
    <row r="3" spans="1:12" x14ac:dyDescent="0.3">
      <c r="A3">
        <v>1</v>
      </c>
      <c r="B3" s="4">
        <v>60</v>
      </c>
      <c r="C3" s="2">
        <f t="shared" ref="C3:C11" si="0">$D$2*B3*PI()/180</f>
        <v>1.1519173063162575</v>
      </c>
      <c r="E3">
        <v>25</v>
      </c>
      <c r="H3" s="2">
        <f t="shared" ref="H3:H11" si="1">C3*SQRT(($F$2/$D$2)^2+(E3/B3)^2)</f>
        <v>0.49125670562957197</v>
      </c>
      <c r="I3" s="3">
        <v>1.2</v>
      </c>
      <c r="J3" s="4"/>
      <c r="K3" s="2" t="s">
        <v>64</v>
      </c>
      <c r="L3" s="3"/>
    </row>
    <row r="4" spans="1:12" x14ac:dyDescent="0.3">
      <c r="A4">
        <v>2</v>
      </c>
      <c r="B4" s="4">
        <v>190</v>
      </c>
      <c r="C4" s="2">
        <f t="shared" si="0"/>
        <v>3.6477381366681487</v>
      </c>
      <c r="E4">
        <v>25</v>
      </c>
      <c r="H4" s="2">
        <f t="shared" si="1"/>
        <v>0.58338136090956838</v>
      </c>
      <c r="I4" s="3">
        <v>2.4</v>
      </c>
      <c r="J4" s="4"/>
      <c r="K4" s="2" t="s">
        <v>65</v>
      </c>
      <c r="L4" s="3"/>
    </row>
    <row r="5" spans="1:12" x14ac:dyDescent="0.3">
      <c r="A5">
        <v>3</v>
      </c>
      <c r="B5" s="4">
        <v>340</v>
      </c>
      <c r="C5" s="2">
        <f t="shared" si="0"/>
        <v>6.5275314024587932</v>
      </c>
      <c r="E5">
        <v>40</v>
      </c>
      <c r="H5" s="2">
        <f t="shared" si="1"/>
        <v>0.97050350951477926</v>
      </c>
      <c r="I5" s="3">
        <v>3.6</v>
      </c>
      <c r="J5" s="4"/>
      <c r="K5" s="1" t="s">
        <v>66</v>
      </c>
      <c r="L5" s="3"/>
    </row>
    <row r="6" spans="1:12" x14ac:dyDescent="0.3">
      <c r="A6">
        <v>4</v>
      </c>
      <c r="B6" s="4">
        <v>615</v>
      </c>
      <c r="C6" s="2">
        <f t="shared" si="0"/>
        <v>11.807152389741638</v>
      </c>
      <c r="E6">
        <v>40</v>
      </c>
      <c r="H6" s="2">
        <f t="shared" si="1"/>
        <v>1.3198024703323397</v>
      </c>
      <c r="I6" s="3">
        <v>4.8</v>
      </c>
      <c r="J6" s="4"/>
      <c r="K6" s="2" t="s">
        <v>67</v>
      </c>
      <c r="L6" s="3"/>
    </row>
    <row r="7" spans="1:12" x14ac:dyDescent="0.3">
      <c r="A7">
        <v>5</v>
      </c>
      <c r="B7" s="4">
        <v>840</v>
      </c>
      <c r="C7" s="2">
        <f t="shared" si="0"/>
        <v>16.126842288427607</v>
      </c>
      <c r="E7">
        <v>60</v>
      </c>
      <c r="H7" s="2">
        <f t="shared" si="1"/>
        <v>1.8644822323116728</v>
      </c>
      <c r="I7" s="3">
        <v>6</v>
      </c>
      <c r="J7" s="4"/>
      <c r="K7" s="2" t="s">
        <v>68</v>
      </c>
      <c r="L7" s="3"/>
    </row>
    <row r="8" spans="1:12" x14ac:dyDescent="0.3">
      <c r="A8">
        <v>6</v>
      </c>
      <c r="B8" s="4">
        <v>1300</v>
      </c>
      <c r="C8" s="2">
        <f t="shared" si="0"/>
        <v>24.958208303518916</v>
      </c>
      <c r="E8">
        <v>80</v>
      </c>
      <c r="H8" s="2">
        <f t="shared" si="1"/>
        <v>2.7398889928651577</v>
      </c>
      <c r="I8" s="3">
        <v>7.2</v>
      </c>
      <c r="J8" s="4"/>
      <c r="K8" s="2"/>
      <c r="L8" s="3"/>
    </row>
    <row r="9" spans="1:12" x14ac:dyDescent="0.3">
      <c r="A9">
        <v>7</v>
      </c>
      <c r="B9" s="4">
        <v>1680</v>
      </c>
      <c r="C9" s="2">
        <f t="shared" si="0"/>
        <v>32.253684576855214</v>
      </c>
      <c r="E9">
        <v>100</v>
      </c>
      <c r="H9" s="2">
        <f t="shared" si="1"/>
        <v>3.5047671585255475</v>
      </c>
      <c r="I9" s="3">
        <v>8.4</v>
      </c>
      <c r="J9" s="4"/>
      <c r="K9" s="2"/>
      <c r="L9" s="3"/>
    </row>
    <row r="10" spans="1:12" x14ac:dyDescent="0.3">
      <c r="A10">
        <v>8</v>
      </c>
      <c r="B10" s="4">
        <v>2110</v>
      </c>
      <c r="C10" s="2">
        <f t="shared" si="0"/>
        <v>40.509091938788387</v>
      </c>
      <c r="E10">
        <v>130</v>
      </c>
      <c r="H10" s="2">
        <f t="shared" si="1"/>
        <v>4.4487069765879674</v>
      </c>
      <c r="I10" s="3">
        <v>9.6</v>
      </c>
      <c r="J10" s="4"/>
      <c r="K10" s="2"/>
      <c r="L10" s="3"/>
    </row>
    <row r="11" spans="1:12" x14ac:dyDescent="0.3">
      <c r="A11">
        <v>9</v>
      </c>
      <c r="B11" s="4">
        <v>2555</v>
      </c>
      <c r="C11" s="2">
        <f t="shared" si="0"/>
        <v>49.05247862730063</v>
      </c>
      <c r="E11">
        <v>180</v>
      </c>
      <c r="H11" s="2">
        <f t="shared" si="1"/>
        <v>5.6416063885518817</v>
      </c>
      <c r="I11" s="3">
        <v>10.8</v>
      </c>
      <c r="J11" s="4"/>
      <c r="K11" s="2"/>
      <c r="L11" s="3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845E-D90D-4517-8B78-824D503A94FD}">
  <dimension ref="A1:B18"/>
  <sheetViews>
    <sheetView workbookViewId="0"/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2.9290000000000002E-3</v>
      </c>
    </row>
    <row r="3" spans="1:2" x14ac:dyDescent="0.3">
      <c r="A3">
        <v>0.20499999999999999</v>
      </c>
      <c r="B3">
        <v>3.9559999999999998E-2</v>
      </c>
    </row>
    <row r="4" spans="1:2" x14ac:dyDescent="0.3">
      <c r="A4">
        <v>0.41</v>
      </c>
      <c r="B4">
        <v>8.4650000000000003E-2</v>
      </c>
    </row>
    <row r="5" spans="1:2" x14ac:dyDescent="0.3">
      <c r="A5">
        <v>0.61499999999999999</v>
      </c>
      <c r="B5">
        <v>0.1221</v>
      </c>
    </row>
    <row r="6" spans="1:2" x14ac:dyDescent="0.3">
      <c r="A6">
        <v>0.82</v>
      </c>
      <c r="B6">
        <v>0.16589999999999999</v>
      </c>
    </row>
    <row r="7" spans="1:2" x14ac:dyDescent="0.3">
      <c r="A7">
        <v>1.0249999999999999</v>
      </c>
      <c r="B7">
        <v>0.20380000000000001</v>
      </c>
    </row>
    <row r="8" spans="1:2" x14ac:dyDescent="0.3">
      <c r="A8">
        <v>1.23</v>
      </c>
      <c r="B8">
        <v>0.24629999999999999</v>
      </c>
    </row>
    <row r="9" spans="1:2" x14ac:dyDescent="0.3">
      <c r="A9">
        <v>1.4350000000000001</v>
      </c>
      <c r="B9">
        <v>0.28849999999999998</v>
      </c>
    </row>
    <row r="10" spans="1:2" x14ac:dyDescent="0.3">
      <c r="A10">
        <v>1.64</v>
      </c>
      <c r="B10">
        <v>0.3301</v>
      </c>
    </row>
    <row r="11" spans="1:2" x14ac:dyDescent="0.3">
      <c r="A11">
        <v>1.845</v>
      </c>
      <c r="B11">
        <v>0.36759999999999998</v>
      </c>
    </row>
    <row r="12" spans="1:2" x14ac:dyDescent="0.3">
      <c r="A12">
        <v>2.0499999999999998</v>
      </c>
      <c r="B12">
        <v>0.41139999999999999</v>
      </c>
    </row>
    <row r="13" spans="1:2" x14ac:dyDescent="0.3">
      <c r="A13">
        <v>2.2549999999999999</v>
      </c>
      <c r="B13">
        <v>0.44719999999999999</v>
      </c>
    </row>
    <row r="14" spans="1:2" x14ac:dyDescent="0.3">
      <c r="A14">
        <v>2.46</v>
      </c>
      <c r="B14">
        <v>0.49309999999999998</v>
      </c>
    </row>
    <row r="15" spans="1:2" x14ac:dyDescent="0.3">
      <c r="A15">
        <v>2.665</v>
      </c>
      <c r="B15">
        <v>0.52969999999999995</v>
      </c>
    </row>
    <row r="16" spans="1:2" x14ac:dyDescent="0.3">
      <c r="A16">
        <v>2.87</v>
      </c>
      <c r="B16">
        <v>0.57479999999999998</v>
      </c>
    </row>
    <row r="17" spans="1:2" x14ac:dyDescent="0.3">
      <c r="A17">
        <v>3.0750000000000002</v>
      </c>
      <c r="B17">
        <v>0.61650000000000005</v>
      </c>
    </row>
    <row r="18" spans="1:2" x14ac:dyDescent="0.3">
      <c r="A18">
        <v>3.28</v>
      </c>
      <c r="B18">
        <v>0.66239999999999999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0607-8D46-40BD-96AA-B3518E1C8694}">
  <dimension ref="A1:B13"/>
  <sheetViews>
    <sheetView workbookViewId="0"/>
  </sheetViews>
  <sheetFormatPr defaultRowHeight="16.5" x14ac:dyDescent="0.3"/>
  <cols>
    <col min="1" max="1" width="14.125" customWidth="1"/>
  </cols>
  <sheetData>
    <row r="1" spans="1:2" x14ac:dyDescent="0.3">
      <c r="A1" t="s">
        <v>22</v>
      </c>
      <c r="B1" t="s">
        <v>23</v>
      </c>
    </row>
    <row r="2" spans="1:2" x14ac:dyDescent="0.3">
      <c r="A2">
        <v>0</v>
      </c>
      <c r="B2">
        <v>1.5</v>
      </c>
    </row>
    <row r="3" spans="1:2" x14ac:dyDescent="0.3">
      <c r="A3">
        <v>3.26</v>
      </c>
      <c r="B3">
        <v>0.65</v>
      </c>
    </row>
    <row r="4" spans="1:2" x14ac:dyDescent="0.3">
      <c r="A4">
        <v>5.85</v>
      </c>
      <c r="B4">
        <v>0.3</v>
      </c>
    </row>
    <row r="5" spans="1:2" x14ac:dyDescent="0.3">
      <c r="A5">
        <v>6.41</v>
      </c>
      <c r="B5">
        <v>0.47</v>
      </c>
    </row>
    <row r="6" spans="1:2" x14ac:dyDescent="0.3">
      <c r="A6">
        <v>7.12</v>
      </c>
      <c r="B6">
        <v>0.85</v>
      </c>
    </row>
    <row r="7" spans="1:2" x14ac:dyDescent="0.3">
      <c r="A7">
        <v>9.3699999999999992</v>
      </c>
      <c r="B7">
        <v>2.7</v>
      </c>
    </row>
    <row r="8" spans="1:2" x14ac:dyDescent="0.3">
      <c r="A8">
        <v>10.5</v>
      </c>
      <c r="B8">
        <v>3.3</v>
      </c>
    </row>
    <row r="9" spans="1:2" x14ac:dyDescent="0.3">
      <c r="A9">
        <v>12.2</v>
      </c>
      <c r="B9">
        <v>2.1</v>
      </c>
    </row>
    <row r="10" spans="1:2" x14ac:dyDescent="0.3">
      <c r="A10">
        <v>14</v>
      </c>
      <c r="B10">
        <v>-0.47</v>
      </c>
    </row>
    <row r="11" spans="1:2" x14ac:dyDescent="0.3">
      <c r="A11">
        <v>14.5</v>
      </c>
      <c r="B11">
        <v>-0.86</v>
      </c>
    </row>
    <row r="12" spans="1:2" x14ac:dyDescent="0.3">
      <c r="A12">
        <v>15.3</v>
      </c>
      <c r="B12">
        <v>-0.72</v>
      </c>
    </row>
    <row r="13" spans="1:2" x14ac:dyDescent="0.3">
      <c r="A13">
        <v>17.2</v>
      </c>
      <c r="B13">
        <v>3.2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Normal="100" workbookViewId="0">
      <selection activeCell="E6" sqref="E6"/>
    </sheetView>
  </sheetViews>
  <sheetFormatPr defaultRowHeight="16.5" x14ac:dyDescent="0.3"/>
  <cols>
    <col min="4" max="4" width="11.75" customWidth="1"/>
    <col min="5" max="5" width="14.75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25</v>
      </c>
    </row>
    <row r="2" spans="1:5" x14ac:dyDescent="0.3">
      <c r="A2">
        <v>0.217</v>
      </c>
      <c r="B2">
        <v>0.64200000000000002</v>
      </c>
      <c r="C2" s="1">
        <v>0.26</v>
      </c>
      <c r="E2" t="s">
        <v>26</v>
      </c>
    </row>
    <row r="3" spans="1:5" x14ac:dyDescent="0.3">
      <c r="A3">
        <v>0.376</v>
      </c>
      <c r="B3">
        <v>1.115</v>
      </c>
      <c r="C3" s="1">
        <v>0.68500000000000005</v>
      </c>
      <c r="E3" t="s">
        <v>27</v>
      </c>
    </row>
    <row r="4" spans="1:5" x14ac:dyDescent="0.3">
      <c r="A4">
        <v>0.39800000000000002</v>
      </c>
      <c r="B4" s="1">
        <v>1.1399999999999999</v>
      </c>
      <c r="C4" s="1">
        <v>0.8</v>
      </c>
      <c r="E4" t="s">
        <v>28</v>
      </c>
    </row>
    <row r="5" spans="1:5" x14ac:dyDescent="0.3">
      <c r="A5">
        <v>0.43099999999999999</v>
      </c>
      <c r="B5" s="1">
        <v>1.3</v>
      </c>
      <c r="C5" s="1">
        <v>0.91500000000000004</v>
      </c>
    </row>
    <row r="6" spans="1:5" x14ac:dyDescent="0.3">
      <c r="A6">
        <v>0.47799999999999998</v>
      </c>
      <c r="B6" s="1">
        <v>1.42</v>
      </c>
      <c r="C6" s="1">
        <v>1.1499999999999999</v>
      </c>
    </row>
    <row r="7" spans="1:5" x14ac:dyDescent="0.3">
      <c r="A7">
        <v>0.49099999999999999</v>
      </c>
      <c r="B7" s="1">
        <v>1.48</v>
      </c>
      <c r="C7" s="1">
        <v>1.2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C37C-9825-49DD-BCD2-5CB6FE3DAE39}">
  <dimension ref="A1:G10"/>
  <sheetViews>
    <sheetView topLeftCell="A7" workbookViewId="0">
      <selection activeCell="H3" sqref="H3"/>
    </sheetView>
  </sheetViews>
  <sheetFormatPr defaultRowHeight="16.5" x14ac:dyDescent="0.3"/>
  <cols>
    <col min="2" max="2" width="19.125" customWidth="1"/>
    <col min="3" max="3" width="13.75" customWidth="1"/>
    <col min="4" max="4" width="19.875" customWidth="1"/>
    <col min="5" max="5" width="19.5" customWidth="1"/>
    <col min="7" max="7" width="13.375" customWidth="1"/>
  </cols>
  <sheetData>
    <row r="1" spans="1:7" x14ac:dyDescent="0.3">
      <c r="A1" t="s">
        <v>3</v>
      </c>
      <c r="B1" t="s">
        <v>12</v>
      </c>
      <c r="C1" t="s">
        <v>13</v>
      </c>
      <c r="D1" t="s">
        <v>30</v>
      </c>
      <c r="E1" t="s">
        <v>29</v>
      </c>
    </row>
    <row r="2" spans="1:7" x14ac:dyDescent="0.3">
      <c r="A2" t="s">
        <v>4</v>
      </c>
      <c r="B2">
        <v>0.38700000000000001</v>
      </c>
      <c r="C2">
        <v>0.24099999999999999</v>
      </c>
      <c r="D2" s="1">
        <f>B2^3</f>
        <v>5.7960603000000006E-2</v>
      </c>
      <c r="E2" s="1">
        <f>C2^2</f>
        <v>5.8080999999999994E-2</v>
      </c>
      <c r="G2" t="s">
        <v>27</v>
      </c>
    </row>
    <row r="3" spans="1:7" x14ac:dyDescent="0.3">
      <c r="A3" t="s">
        <v>5</v>
      </c>
      <c r="B3">
        <v>0.72299999999999998</v>
      </c>
      <c r="C3">
        <v>0.61499999999999999</v>
      </c>
      <c r="D3" s="1">
        <f t="shared" ref="D3:D8" si="0">B3^3</f>
        <v>0.37793306700000001</v>
      </c>
      <c r="E3" s="1">
        <f t="shared" ref="E3:E10" si="1">C3^2</f>
        <v>0.37822499999999998</v>
      </c>
      <c r="G3" t="s">
        <v>33</v>
      </c>
    </row>
    <row r="4" spans="1:7" x14ac:dyDescent="0.3">
      <c r="A4" t="s">
        <v>6</v>
      </c>
      <c r="B4">
        <v>1</v>
      </c>
      <c r="C4">
        <v>1</v>
      </c>
      <c r="D4" s="1">
        <f t="shared" si="0"/>
        <v>1</v>
      </c>
      <c r="E4" s="1">
        <f t="shared" si="1"/>
        <v>1</v>
      </c>
    </row>
    <row r="5" spans="1:7" x14ac:dyDescent="0.3">
      <c r="A5" t="s">
        <v>7</v>
      </c>
      <c r="B5">
        <v>1.524</v>
      </c>
      <c r="C5">
        <v>1.881</v>
      </c>
      <c r="D5" s="1">
        <f t="shared" si="0"/>
        <v>3.5396058240000006</v>
      </c>
      <c r="E5" s="1">
        <f t="shared" si="1"/>
        <v>3.5381610000000001</v>
      </c>
    </row>
    <row r="6" spans="1:7" x14ac:dyDescent="0.3">
      <c r="A6" t="s">
        <v>8</v>
      </c>
      <c r="B6">
        <v>5.2030000000000003</v>
      </c>
      <c r="C6">
        <v>11.88</v>
      </c>
      <c r="D6" s="3">
        <f t="shared" si="0"/>
        <v>140.85150042700002</v>
      </c>
      <c r="E6" s="3">
        <f t="shared" si="1"/>
        <v>141.13440000000003</v>
      </c>
    </row>
    <row r="7" spans="1:7" x14ac:dyDescent="0.3">
      <c r="A7" t="s">
        <v>9</v>
      </c>
      <c r="B7">
        <v>9.5389999999999997</v>
      </c>
      <c r="C7">
        <v>29.46</v>
      </c>
      <c r="D7" s="3">
        <f t="shared" si="0"/>
        <v>867.97765781899989</v>
      </c>
      <c r="E7" s="3">
        <f t="shared" si="1"/>
        <v>867.89160000000004</v>
      </c>
    </row>
    <row r="8" spans="1:7" x14ac:dyDescent="0.3">
      <c r="A8" t="s">
        <v>10</v>
      </c>
      <c r="B8">
        <v>19.18</v>
      </c>
      <c r="C8">
        <v>84.01</v>
      </c>
      <c r="D8" s="4">
        <f t="shared" si="0"/>
        <v>7055.7926319999997</v>
      </c>
      <c r="E8" s="4">
        <f t="shared" si="1"/>
        <v>7057.6801000000005</v>
      </c>
    </row>
    <row r="9" spans="1:7" x14ac:dyDescent="0.3">
      <c r="A9" t="s">
        <v>11</v>
      </c>
      <c r="B9">
        <v>30.06</v>
      </c>
      <c r="C9">
        <v>164.8</v>
      </c>
      <c r="D9" s="4">
        <f>B9^3</f>
        <v>27162.324215999997</v>
      </c>
      <c r="E9" s="4">
        <f t="shared" si="1"/>
        <v>27159.040000000005</v>
      </c>
    </row>
    <row r="10" spans="1:7" x14ac:dyDescent="0.3">
      <c r="A10" t="s">
        <v>31</v>
      </c>
      <c r="B10" s="2">
        <v>39.442491740000001</v>
      </c>
      <c r="C10">
        <v>247.7</v>
      </c>
      <c r="D10" s="4">
        <v>61361.084909999998</v>
      </c>
      <c r="E10" s="4">
        <f t="shared" si="1"/>
        <v>61355.289999999994</v>
      </c>
      <c r="G10" t="s">
        <v>32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3E70-7178-4D98-8CB1-45A4245EB07F}">
  <dimension ref="A1:W12"/>
  <sheetViews>
    <sheetView workbookViewId="0">
      <selection activeCell="W6" sqref="W6"/>
    </sheetView>
  </sheetViews>
  <sheetFormatPr defaultRowHeight="16.5" x14ac:dyDescent="0.3"/>
  <cols>
    <col min="1" max="1" width="15" customWidth="1"/>
    <col min="2" max="2" width="20.25" customWidth="1"/>
    <col min="3" max="3" width="12.625" customWidth="1"/>
    <col min="4" max="4" width="12" customWidth="1"/>
    <col min="7" max="7" width="9" customWidth="1"/>
  </cols>
  <sheetData>
    <row r="1" spans="1:23" x14ac:dyDescent="0.3">
      <c r="A1" t="s">
        <v>20</v>
      </c>
      <c r="B1" t="s">
        <v>21</v>
      </c>
      <c r="C1" t="s">
        <v>35</v>
      </c>
      <c r="D1" t="s">
        <v>34</v>
      </c>
    </row>
    <row r="2" spans="1:23" ht="17.25" x14ac:dyDescent="0.3">
      <c r="A2" s="3">
        <v>25</v>
      </c>
      <c r="B2">
        <v>1.69</v>
      </c>
      <c r="C2" s="1">
        <f t="shared" ref="C2:C12" si="0">TAN(A2*PI()/180)</f>
        <v>0.46630765815499858</v>
      </c>
      <c r="D2" s="2">
        <f>B2/(COS(A2*(PI()/180)))</f>
        <v>1.8647086830466111</v>
      </c>
      <c r="H2" s="6" t="s">
        <v>38</v>
      </c>
      <c r="J2" s="8" t="s">
        <v>39</v>
      </c>
      <c r="L2" s="7" t="s">
        <v>37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3">
      <c r="A3" s="3">
        <v>27</v>
      </c>
      <c r="B3">
        <v>2.1</v>
      </c>
      <c r="C3" s="1">
        <f t="shared" si="0"/>
        <v>0.50952544949442879</v>
      </c>
      <c r="D3" s="2">
        <f t="shared" ref="D3:D12" si="1">B3/COS(A3*PI()/180)</f>
        <v>2.3568850990321577</v>
      </c>
      <c r="H3" s="7" t="s">
        <v>36</v>
      </c>
    </row>
    <row r="4" spans="1:23" x14ac:dyDescent="0.3">
      <c r="A4" s="3">
        <v>29</v>
      </c>
      <c r="B4">
        <v>2.41</v>
      </c>
      <c r="C4" s="1">
        <f t="shared" si="0"/>
        <v>0.55430905145276899</v>
      </c>
      <c r="D4" s="2">
        <f t="shared" si="1"/>
        <v>2.7554833035747017</v>
      </c>
    </row>
    <row r="5" spans="1:23" x14ac:dyDescent="0.3">
      <c r="A5" s="3">
        <v>31</v>
      </c>
      <c r="B5">
        <v>2.89</v>
      </c>
      <c r="C5" s="1">
        <f t="shared" si="0"/>
        <v>0.60086061902756038</v>
      </c>
      <c r="D5" s="2">
        <f t="shared" si="1"/>
        <v>3.3715705179523052</v>
      </c>
    </row>
    <row r="6" spans="1:23" x14ac:dyDescent="0.3">
      <c r="A6" s="3">
        <v>33</v>
      </c>
      <c r="B6">
        <v>3.18</v>
      </c>
      <c r="C6" s="1">
        <f t="shared" si="0"/>
        <v>0.64940759319751062</v>
      </c>
      <c r="D6" s="2">
        <f t="shared" si="1"/>
        <v>3.7917152712183131</v>
      </c>
    </row>
    <row r="7" spans="1:23" x14ac:dyDescent="0.3">
      <c r="A7" s="3">
        <v>35</v>
      </c>
      <c r="B7">
        <v>3.49</v>
      </c>
      <c r="C7" s="1">
        <f t="shared" si="0"/>
        <v>0.70020753820970971</v>
      </c>
      <c r="D7" s="2">
        <f t="shared" si="1"/>
        <v>4.2605033147774822</v>
      </c>
    </row>
    <row r="8" spans="1:23" x14ac:dyDescent="0.3">
      <c r="A8" s="3">
        <v>37</v>
      </c>
      <c r="B8">
        <v>3.78</v>
      </c>
      <c r="C8" s="1">
        <f t="shared" si="0"/>
        <v>0.75355405010279419</v>
      </c>
      <c r="D8" s="2">
        <f t="shared" si="1"/>
        <v>4.7330727878305332</v>
      </c>
    </row>
    <row r="9" spans="1:23" x14ac:dyDescent="0.3">
      <c r="A9" s="3">
        <v>39</v>
      </c>
      <c r="B9">
        <v>4.1500000000000004</v>
      </c>
      <c r="C9" s="1">
        <f t="shared" si="0"/>
        <v>0.80978403319500702</v>
      </c>
      <c r="D9" s="2">
        <f t="shared" si="1"/>
        <v>5.3400521984566449</v>
      </c>
    </row>
    <row r="10" spans="1:23" x14ac:dyDescent="0.3">
      <c r="A10" s="3">
        <v>41</v>
      </c>
      <c r="B10">
        <v>4.33</v>
      </c>
      <c r="C10" s="1">
        <f t="shared" si="0"/>
        <v>0.86928673781622645</v>
      </c>
      <c r="D10" s="2">
        <f t="shared" si="1"/>
        <v>5.7373062612003523</v>
      </c>
    </row>
    <row r="11" spans="1:23" x14ac:dyDescent="0.3">
      <c r="A11" s="3">
        <v>43</v>
      </c>
      <c r="B11">
        <v>4.72</v>
      </c>
      <c r="C11" s="1">
        <f t="shared" si="0"/>
        <v>0.93251508613766154</v>
      </c>
      <c r="D11" s="2">
        <f t="shared" si="1"/>
        <v>6.4537856163853684</v>
      </c>
    </row>
    <row r="12" spans="1:23" x14ac:dyDescent="0.3">
      <c r="A12" s="3">
        <v>45</v>
      </c>
      <c r="B12">
        <v>5.1100000000000003</v>
      </c>
      <c r="C12" s="1">
        <f t="shared" si="0"/>
        <v>0.99999999999999989</v>
      </c>
      <c r="D12" s="2">
        <f t="shared" si="1"/>
        <v>7.2266313037265153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0306-A12C-4806-A0D5-A05A31EDD365}">
  <dimension ref="A1:V20"/>
  <sheetViews>
    <sheetView workbookViewId="0">
      <selection activeCell="Q8" sqref="Q8"/>
    </sheetView>
  </sheetViews>
  <sheetFormatPr defaultRowHeight="16.5" x14ac:dyDescent="0.3"/>
  <sheetData>
    <row r="1" spans="1:22" x14ac:dyDescent="0.3">
      <c r="A1" t="s">
        <v>24</v>
      </c>
      <c r="B1" t="s">
        <v>40</v>
      </c>
    </row>
    <row r="2" spans="1:22" x14ac:dyDescent="0.3">
      <c r="A2">
        <v>1900</v>
      </c>
      <c r="B2">
        <v>75.995000000000005</v>
      </c>
      <c r="I2" s="5" t="s">
        <v>41</v>
      </c>
    </row>
    <row r="3" spans="1:22" x14ac:dyDescent="0.3">
      <c r="A3">
        <v>1910</v>
      </c>
      <c r="B3">
        <v>91.971999999999994</v>
      </c>
      <c r="I3" t="s">
        <v>42</v>
      </c>
    </row>
    <row r="4" spans="1:22" x14ac:dyDescent="0.3">
      <c r="A4">
        <v>1920</v>
      </c>
      <c r="B4">
        <v>105.711</v>
      </c>
      <c r="I4" t="s">
        <v>43</v>
      </c>
    </row>
    <row r="5" spans="1:22" x14ac:dyDescent="0.3">
      <c r="A5">
        <v>1930</v>
      </c>
      <c r="B5">
        <v>123.203</v>
      </c>
      <c r="I5" t="s">
        <v>44</v>
      </c>
    </row>
    <row r="6" spans="1:22" x14ac:dyDescent="0.3">
      <c r="A6">
        <v>1940</v>
      </c>
      <c r="B6">
        <v>131.66900000000001</v>
      </c>
      <c r="I6" t="s">
        <v>45</v>
      </c>
    </row>
    <row r="7" spans="1:22" x14ac:dyDescent="0.3">
      <c r="A7">
        <v>1950</v>
      </c>
      <c r="B7">
        <v>150.697</v>
      </c>
      <c r="I7" s="5" t="s">
        <v>46</v>
      </c>
    </row>
    <row r="8" spans="1:22" x14ac:dyDescent="0.3">
      <c r="A8">
        <v>1960</v>
      </c>
      <c r="B8">
        <v>179.32300000000001</v>
      </c>
      <c r="I8" t="s">
        <v>47</v>
      </c>
    </row>
    <row r="9" spans="1:22" x14ac:dyDescent="0.3">
      <c r="A9">
        <v>1970</v>
      </c>
      <c r="B9">
        <v>203.21199999999999</v>
      </c>
      <c r="I9" t="s">
        <v>53</v>
      </c>
    </row>
    <row r="10" spans="1:22" x14ac:dyDescent="0.3">
      <c r="A10">
        <v>1980</v>
      </c>
      <c r="B10">
        <v>226.505</v>
      </c>
      <c r="I10" t="s">
        <v>48</v>
      </c>
    </row>
    <row r="11" spans="1:22" x14ac:dyDescent="0.3">
      <c r="A11">
        <v>1990</v>
      </c>
      <c r="B11">
        <v>249.63300000000001</v>
      </c>
      <c r="I11" t="s">
        <v>49</v>
      </c>
    </row>
    <row r="12" spans="1:22" x14ac:dyDescent="0.3">
      <c r="A12">
        <v>2000</v>
      </c>
      <c r="B12">
        <v>281.42200000000003</v>
      </c>
      <c r="I12" t="s">
        <v>50</v>
      </c>
    </row>
    <row r="13" spans="1:22" x14ac:dyDescent="0.3">
      <c r="A13">
        <v>2010</v>
      </c>
      <c r="B13">
        <v>308.74599999999998</v>
      </c>
      <c r="I13" t="s">
        <v>51</v>
      </c>
    </row>
    <row r="14" spans="1:22" x14ac:dyDescent="0.3">
      <c r="A14">
        <v>2020</v>
      </c>
      <c r="B14">
        <v>332.91500000000002</v>
      </c>
      <c r="I14" t="s">
        <v>52</v>
      </c>
    </row>
    <row r="15" spans="1:22" x14ac:dyDescent="0.3">
      <c r="T15" s="5"/>
      <c r="U15" s="5"/>
      <c r="V15" s="5"/>
    </row>
    <row r="20" spans="20:22" x14ac:dyDescent="0.3">
      <c r="T20" s="5"/>
      <c r="U20" s="5"/>
      <c r="V20" s="5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A54E-3893-4C05-B1A0-B768F9EB3637}">
  <dimension ref="A1:B10"/>
  <sheetViews>
    <sheetView workbookViewId="0"/>
  </sheetViews>
  <sheetFormatPr defaultRowHeight="16.5" x14ac:dyDescent="0.3"/>
  <cols>
    <col min="2" max="2" width="11.75" customWidth="1"/>
  </cols>
  <sheetData>
    <row r="1" spans="1:2" x14ac:dyDescent="0.3">
      <c r="A1" t="s">
        <v>16</v>
      </c>
      <c r="B1" t="s">
        <v>17</v>
      </c>
    </row>
    <row r="2" spans="1:2" x14ac:dyDescent="0.3">
      <c r="A2">
        <v>0</v>
      </c>
      <c r="B2">
        <v>0</v>
      </c>
    </row>
    <row r="3" spans="1:2" x14ac:dyDescent="0.3">
      <c r="A3">
        <v>50</v>
      </c>
      <c r="B3">
        <v>5</v>
      </c>
    </row>
    <row r="4" spans="1:2" x14ac:dyDescent="0.3">
      <c r="A4">
        <v>100</v>
      </c>
      <c r="B4">
        <v>9.8000000000000007</v>
      </c>
    </row>
    <row r="5" spans="1:2" x14ac:dyDescent="0.3">
      <c r="A5">
        <v>150</v>
      </c>
      <c r="B5">
        <v>14.8</v>
      </c>
    </row>
    <row r="6" spans="1:2" x14ac:dyDescent="0.3">
      <c r="A6">
        <v>200</v>
      </c>
      <c r="B6">
        <v>19.399999999999999</v>
      </c>
    </row>
    <row r="7" spans="1:2" x14ac:dyDescent="0.3">
      <c r="A7">
        <v>250</v>
      </c>
      <c r="B7">
        <v>24.5</v>
      </c>
    </row>
    <row r="8" spans="1:2" x14ac:dyDescent="0.3">
      <c r="A8">
        <v>300</v>
      </c>
      <c r="B8">
        <v>29.6</v>
      </c>
    </row>
    <row r="9" spans="1:2" x14ac:dyDescent="0.3">
      <c r="A9">
        <v>350</v>
      </c>
      <c r="B9">
        <v>34.1</v>
      </c>
    </row>
    <row r="10" spans="1:2" x14ac:dyDescent="0.3">
      <c r="A10">
        <v>400</v>
      </c>
      <c r="B10">
        <v>39.200000000000003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5787-B8C2-44AA-9BF5-E123F6043345}">
  <dimension ref="A1:B27"/>
  <sheetViews>
    <sheetView workbookViewId="0"/>
  </sheetViews>
  <sheetFormatPr defaultRowHeight="16.5" x14ac:dyDescent="0.3"/>
  <sheetData>
    <row r="1" spans="1:2" x14ac:dyDescent="0.3">
      <c r="A1" t="s">
        <v>14</v>
      </c>
      <c r="B1" t="s">
        <v>15</v>
      </c>
    </row>
    <row r="2" spans="1:2" x14ac:dyDescent="0.3">
      <c r="A2">
        <v>0</v>
      </c>
      <c r="B2">
        <v>26</v>
      </c>
    </row>
    <row r="3" spans="1:2" x14ac:dyDescent="0.3">
      <c r="A3">
        <v>10</v>
      </c>
      <c r="B3">
        <v>28.5</v>
      </c>
    </row>
    <row r="4" spans="1:2" x14ac:dyDescent="0.3">
      <c r="A4">
        <v>20</v>
      </c>
      <c r="B4">
        <v>28.8</v>
      </c>
    </row>
    <row r="5" spans="1:2" x14ac:dyDescent="0.3">
      <c r="A5">
        <v>30</v>
      </c>
      <c r="B5">
        <v>29.6</v>
      </c>
    </row>
    <row r="6" spans="1:2" x14ac:dyDescent="0.3">
      <c r="A6">
        <v>40</v>
      </c>
      <c r="B6">
        <v>32.799999999999997</v>
      </c>
    </row>
    <row r="7" spans="1:2" x14ac:dyDescent="0.3">
      <c r="A7">
        <v>50</v>
      </c>
      <c r="B7">
        <v>40.1</v>
      </c>
    </row>
    <row r="8" spans="1:2" x14ac:dyDescent="0.3">
      <c r="A8">
        <v>60</v>
      </c>
      <c r="B8">
        <v>46.6</v>
      </c>
    </row>
    <row r="9" spans="1:2" x14ac:dyDescent="0.3">
      <c r="A9">
        <v>70</v>
      </c>
      <c r="B9">
        <v>42.2</v>
      </c>
    </row>
    <row r="10" spans="1:2" x14ac:dyDescent="0.3">
      <c r="A10">
        <v>80</v>
      </c>
      <c r="B10">
        <v>48.8</v>
      </c>
    </row>
    <row r="11" spans="1:2" x14ac:dyDescent="0.3">
      <c r="A11">
        <v>90</v>
      </c>
      <c r="B11">
        <v>52.6</v>
      </c>
    </row>
    <row r="12" spans="1:2" x14ac:dyDescent="0.3">
      <c r="A12">
        <v>100</v>
      </c>
      <c r="B12">
        <v>55.8</v>
      </c>
    </row>
    <row r="13" spans="1:2" x14ac:dyDescent="0.3">
      <c r="A13">
        <v>110</v>
      </c>
      <c r="B13">
        <v>60.2</v>
      </c>
    </row>
    <row r="14" spans="1:2" x14ac:dyDescent="0.3">
      <c r="A14">
        <v>120</v>
      </c>
      <c r="B14">
        <v>60.6</v>
      </c>
    </row>
    <row r="15" spans="1:2" x14ac:dyDescent="0.3">
      <c r="A15">
        <v>130</v>
      </c>
      <c r="B15">
        <v>58.2</v>
      </c>
    </row>
    <row r="16" spans="1:2" x14ac:dyDescent="0.3">
      <c r="A16">
        <v>140</v>
      </c>
      <c r="B16">
        <v>53.7</v>
      </c>
    </row>
    <row r="17" spans="1:2" x14ac:dyDescent="0.3">
      <c r="A17">
        <v>150</v>
      </c>
      <c r="B17">
        <v>50.3</v>
      </c>
    </row>
    <row r="18" spans="1:2" x14ac:dyDescent="0.3">
      <c r="A18">
        <v>160</v>
      </c>
      <c r="B18">
        <v>45.6</v>
      </c>
    </row>
    <row r="19" spans="1:2" x14ac:dyDescent="0.3">
      <c r="A19">
        <v>170</v>
      </c>
      <c r="B19">
        <v>45.2</v>
      </c>
    </row>
    <row r="20" spans="1:2" x14ac:dyDescent="0.3">
      <c r="A20">
        <v>180</v>
      </c>
      <c r="B20">
        <v>43.2</v>
      </c>
    </row>
    <row r="21" spans="1:2" x14ac:dyDescent="0.3">
      <c r="A21">
        <v>190</v>
      </c>
      <c r="B21">
        <v>38.9</v>
      </c>
    </row>
    <row r="22" spans="1:2" x14ac:dyDescent="0.3">
      <c r="A22">
        <v>200</v>
      </c>
      <c r="B22">
        <v>35.1</v>
      </c>
    </row>
    <row r="23" spans="1:2" x14ac:dyDescent="0.3">
      <c r="A23">
        <v>210</v>
      </c>
      <c r="B23">
        <v>30.8</v>
      </c>
    </row>
    <row r="24" spans="1:2" x14ac:dyDescent="0.3">
      <c r="A24">
        <v>220</v>
      </c>
      <c r="B24">
        <v>27.2</v>
      </c>
    </row>
    <row r="25" spans="1:2" x14ac:dyDescent="0.3">
      <c r="A25">
        <v>230</v>
      </c>
      <c r="B25">
        <v>21</v>
      </c>
    </row>
    <row r="26" spans="1:2" x14ac:dyDescent="0.3">
      <c r="A26">
        <v>240</v>
      </c>
      <c r="B26">
        <v>22.2</v>
      </c>
    </row>
    <row r="27" spans="1:2" x14ac:dyDescent="0.3">
      <c r="A27">
        <v>250</v>
      </c>
      <c r="B27">
        <v>18.600000000000001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194A-C8C0-49AE-9ECB-C27B5A513223}">
  <dimension ref="A1:B14"/>
  <sheetViews>
    <sheetView workbookViewId="0"/>
  </sheetViews>
  <sheetFormatPr defaultRowHeight="16.5" x14ac:dyDescent="0.3"/>
  <cols>
    <col min="1" max="1" width="10.25" customWidth="1"/>
    <col min="2" max="2" width="15.25" customWidth="1"/>
  </cols>
  <sheetData>
    <row r="1" spans="1:2" x14ac:dyDescent="0.3">
      <c r="A1" t="s">
        <v>18</v>
      </c>
      <c r="B1" t="s">
        <v>19</v>
      </c>
    </row>
    <row r="2" spans="1:2" x14ac:dyDescent="0.3">
      <c r="A2">
        <v>0</v>
      </c>
      <c r="B2">
        <v>0</v>
      </c>
    </row>
    <row r="3" spans="1:2" x14ac:dyDescent="0.3">
      <c r="A3">
        <v>1.5</v>
      </c>
      <c r="B3">
        <v>5.0000000000000001E-4</v>
      </c>
    </row>
    <row r="4" spans="1:2" x14ac:dyDescent="0.3">
      <c r="A4">
        <v>4.5999999999999996</v>
      </c>
      <c r="B4">
        <v>1.5E-3</v>
      </c>
    </row>
    <row r="5" spans="1:2" x14ac:dyDescent="0.3">
      <c r="A5">
        <v>8</v>
      </c>
      <c r="B5">
        <v>2.5000000000000001E-3</v>
      </c>
    </row>
    <row r="6" spans="1:2" x14ac:dyDescent="0.3">
      <c r="A6">
        <v>11</v>
      </c>
      <c r="B6">
        <v>3.5000000000000001E-3</v>
      </c>
    </row>
    <row r="7" spans="1:2" x14ac:dyDescent="0.3">
      <c r="A7">
        <v>1.7</v>
      </c>
      <c r="B7">
        <v>5.0000000000000001E-3</v>
      </c>
    </row>
    <row r="8" spans="1:2" x14ac:dyDescent="0.3">
      <c r="A8">
        <v>11.8</v>
      </c>
      <c r="B8">
        <v>8.0000000000000002E-3</v>
      </c>
    </row>
    <row r="9" spans="1:2" x14ac:dyDescent="0.3">
      <c r="A9">
        <v>12</v>
      </c>
      <c r="B9">
        <v>0.02</v>
      </c>
    </row>
    <row r="10" spans="1:2" x14ac:dyDescent="0.3">
      <c r="A10">
        <v>16.600000000000001</v>
      </c>
      <c r="B10">
        <v>0.04</v>
      </c>
    </row>
    <row r="11" spans="1:2" x14ac:dyDescent="0.3">
      <c r="A11">
        <v>20</v>
      </c>
      <c r="B11">
        <v>0.1</v>
      </c>
    </row>
    <row r="12" spans="1:2" x14ac:dyDescent="0.3">
      <c r="A12">
        <v>21.5</v>
      </c>
      <c r="B12">
        <v>0.28000000000000003</v>
      </c>
    </row>
    <row r="13" spans="1:2" x14ac:dyDescent="0.3">
      <c r="A13">
        <v>19.5</v>
      </c>
      <c r="B13">
        <v>0.4</v>
      </c>
    </row>
    <row r="14" spans="1:2" x14ac:dyDescent="0.3">
      <c r="A14">
        <v>18.5</v>
      </c>
      <c r="B14">
        <v>0.46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662D-D088-4415-9EAF-17698C4728AB}">
  <dimension ref="A1:C14"/>
  <sheetViews>
    <sheetView workbookViewId="0"/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0.1</v>
      </c>
      <c r="B3">
        <v>0.65</v>
      </c>
      <c r="C3">
        <v>0.09</v>
      </c>
    </row>
    <row r="4" spans="1:3" x14ac:dyDescent="0.3">
      <c r="A4">
        <v>0.2</v>
      </c>
      <c r="B4">
        <v>1.25</v>
      </c>
      <c r="C4">
        <v>0.33</v>
      </c>
    </row>
    <row r="5" spans="1:3" x14ac:dyDescent="0.3">
      <c r="A5">
        <v>0.3</v>
      </c>
      <c r="B5">
        <v>1.77</v>
      </c>
      <c r="C5">
        <v>0.73</v>
      </c>
    </row>
    <row r="6" spans="1:3" x14ac:dyDescent="0.3">
      <c r="A6">
        <v>0.4</v>
      </c>
      <c r="B6">
        <v>2.17</v>
      </c>
      <c r="C6">
        <v>1.25</v>
      </c>
    </row>
    <row r="7" spans="1:3" x14ac:dyDescent="0.3">
      <c r="A7">
        <v>0.5</v>
      </c>
      <c r="B7">
        <v>2.41</v>
      </c>
      <c r="C7">
        <v>1.85</v>
      </c>
    </row>
    <row r="8" spans="1:3" x14ac:dyDescent="0.3">
      <c r="A8">
        <v>0.6</v>
      </c>
      <c r="B8">
        <v>2.5</v>
      </c>
      <c r="C8">
        <v>2.5</v>
      </c>
    </row>
    <row r="9" spans="1:3" x14ac:dyDescent="0.3">
      <c r="A9">
        <v>0.7</v>
      </c>
      <c r="B9">
        <v>2.41</v>
      </c>
      <c r="C9">
        <v>3.15</v>
      </c>
    </row>
    <row r="10" spans="1:3" x14ac:dyDescent="0.3">
      <c r="A10">
        <v>0.8</v>
      </c>
      <c r="B10">
        <v>2.17</v>
      </c>
      <c r="C10">
        <v>3.75</v>
      </c>
    </row>
    <row r="11" spans="1:3" x14ac:dyDescent="0.3">
      <c r="A11">
        <v>0.9</v>
      </c>
      <c r="B11">
        <v>1.77</v>
      </c>
      <c r="C11">
        <v>4.2699999999999996</v>
      </c>
    </row>
    <row r="12" spans="1:3" x14ac:dyDescent="0.3">
      <c r="A12">
        <v>1</v>
      </c>
      <c r="B12">
        <v>1.25</v>
      </c>
      <c r="C12">
        <v>4.67</v>
      </c>
    </row>
    <row r="13" spans="1:3" x14ac:dyDescent="0.3">
      <c r="A13">
        <v>1.1000000000000001</v>
      </c>
      <c r="B13">
        <v>0.65</v>
      </c>
      <c r="C13">
        <v>4.91</v>
      </c>
    </row>
    <row r="14" spans="1:3" x14ac:dyDescent="0.3">
      <c r="A14">
        <v>1.2</v>
      </c>
      <c r="B14">
        <v>0</v>
      </c>
      <c r="C14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G3.99</vt:lpstr>
      <vt:lpstr>G6.79</vt:lpstr>
      <vt:lpstr>T5.66</vt:lpstr>
      <vt:lpstr>Census</vt:lpstr>
      <vt:lpstr>G7.93</vt:lpstr>
      <vt:lpstr>G7.92</vt:lpstr>
      <vt:lpstr>G12.97</vt:lpstr>
      <vt:lpstr>W3.67</vt:lpstr>
      <vt:lpstr>Cu6.104</vt:lpstr>
      <vt:lpstr>W12.63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Colwell</dc:creator>
  <cp:lastModifiedBy>jwl09</cp:lastModifiedBy>
  <dcterms:created xsi:type="dcterms:W3CDTF">2015-06-05T18:17:20Z</dcterms:created>
  <dcterms:modified xsi:type="dcterms:W3CDTF">2022-09-26T19:01:05Z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07fa1102-f419-4b8f-97bc-70cb6c601ed0</vt:lpwstr>
  </property>
</Properties>
</file>