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Gestion\docs\28-02-18\"/>
    </mc:Choice>
  </mc:AlternateContent>
  <bookViews>
    <workbookView xWindow="0" yWindow="0" windowWidth="24000" windowHeight="9885" firstSheet="5" activeTab="12"/>
  </bookViews>
  <sheets>
    <sheet name="headquarter" sheetId="1" r:id="rId1"/>
    <sheet name="university" sheetId="3" r:id="rId2"/>
    <sheet name="career" sheetId="4" r:id="rId3"/>
    <sheet name="administrative" sheetId="8" r:id="rId4"/>
    <sheet name="activity" sheetId="9" r:id="rId5"/>
    <sheet name="enclosure" sheetId="5" r:id="rId6"/>
    <sheet name="student" sheetId="6" r:id="rId7"/>
    <sheet name="professor" sheetId="7" r:id="rId8"/>
    <sheet name="event" sheetId="10" r:id="rId9"/>
    <sheet name="comment" sheetId="11" r:id="rId10"/>
    <sheet name="post" sheetId="12" r:id="rId11"/>
    <sheet name="tag" sheetId="13" r:id="rId12"/>
    <sheet name="admin" sheetId="14" r:id="rId13"/>
    <sheet name="table" sheetId="2" r:id="rId14"/>
  </sheets>
  <calcPr calcId="152511" iterateDelta="1E-4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8" i="12" l="1"/>
  <c r="C14" i="10" l="1"/>
  <c r="C7" i="10"/>
  <c r="C8" i="10"/>
  <c r="C24" i="9" l="1"/>
  <c r="C16" i="9"/>
  <c r="C7" i="9"/>
  <c r="C24" i="8"/>
  <c r="C16" i="8"/>
  <c r="C7" i="8"/>
  <c r="C24" i="7"/>
  <c r="C17" i="7"/>
  <c r="C16" i="7"/>
  <c r="C7" i="7"/>
  <c r="C17" i="8"/>
  <c r="X23" i="3"/>
  <c r="X15" i="3"/>
  <c r="X6" i="3"/>
  <c r="C23" i="5"/>
  <c r="C15" i="5"/>
  <c r="C6" i="5"/>
  <c r="C16" i="1"/>
  <c r="C7" i="1"/>
  <c r="C16" i="6"/>
  <c r="C7" i="6"/>
  <c r="A23" i="5" l="1"/>
  <c r="A15" i="5"/>
  <c r="A6" i="5"/>
  <c r="A23" i="3" l="1"/>
  <c r="A15" i="3"/>
  <c r="C6" i="3"/>
  <c r="C15" i="3" s="1"/>
  <c r="A6" i="3"/>
  <c r="C23" i="3"/>
  <c r="A24" i="4"/>
  <c r="C16" i="4"/>
  <c r="C7" i="4"/>
  <c r="A16" i="4"/>
  <c r="A9" i="4"/>
  <c r="A8" i="4"/>
  <c r="A7" i="4"/>
  <c r="A7" i="1"/>
  <c r="A16" i="1"/>
</calcChain>
</file>

<file path=xl/sharedStrings.xml><?xml version="1.0" encoding="utf-8"?>
<sst xmlns="http://purl.oclc.org/ooxml/spreadsheetml/main" count="428" uniqueCount="167">
  <si>
    <t>tabla</t>
  </si>
  <si>
    <t>sql</t>
  </si>
  <si>
    <t>campo</t>
  </si>
  <si>
    <t>valor</t>
  </si>
  <si>
    <t>excepciones</t>
  </si>
  <si>
    <t>reglas del negocio</t>
  </si>
  <si>
    <t>insert</t>
  </si>
  <si>
    <t>update</t>
  </si>
  <si>
    <t>delete</t>
  </si>
  <si>
    <t>CRUD TABLE tbheadquarter</t>
  </si>
  <si>
    <t>Catalogo Nuevo Recinto</t>
  </si>
  <si>
    <t>tbheadquarter</t>
  </si>
  <si>
    <t>tbuniversity</t>
  </si>
  <si>
    <t>tbcareer</t>
  </si>
  <si>
    <t>universityid</t>
  </si>
  <si>
    <t>universitycode</t>
  </si>
  <si>
    <t>universityname</t>
  </si>
  <si>
    <t>universitytype</t>
  </si>
  <si>
    <t>careerid</t>
  </si>
  <si>
    <t>careercode</t>
  </si>
  <si>
    <t>careername</t>
  </si>
  <si>
    <t>headquarterid</t>
  </si>
  <si>
    <t>headquartername</t>
  </si>
  <si>
    <t>headquarteruniversityid</t>
  </si>
  <si>
    <t>Catalogo Actualiza Recinto</t>
  </si>
  <si>
    <t>Catalogo Elimina Recinto</t>
  </si>
  <si>
    <t>Cambia a 1 cuando se elimina</t>
  </si>
  <si>
    <t>CRUD TABLE tbcareer</t>
  </si>
  <si>
    <t>Catalogo Nueva Carrera</t>
  </si>
  <si>
    <t>careerid no repetido y no nulo, careercode no repetido y no nulo</t>
  </si>
  <si>
    <t>Catalogo Actualiza Carrera</t>
  </si>
  <si>
    <t>Catalogo Elimina Carrera</t>
  </si>
  <si>
    <t>Catalogo Nuevo Universidad</t>
  </si>
  <si>
    <t>Catalogo Actualiza Univeridad</t>
  </si>
  <si>
    <t>Catalogo Elimina Universidad</t>
  </si>
  <si>
    <t>universitycode not null, universityname not null</t>
  </si>
  <si>
    <t>universityid no repetido, universityid not null, universitycode not null, universityname not null, universitytype not null , state not null</t>
  </si>
  <si>
    <t>tbenclosure</t>
  </si>
  <si>
    <t>enclosureid</t>
  </si>
  <si>
    <t>enclosurename</t>
  </si>
  <si>
    <t>enclosureheadquarterid</t>
  </si>
  <si>
    <t>enclosureuniversityid</t>
  </si>
  <si>
    <t>enclosureid no repetido, enclosureid not null, enclosurename not null, enclosureheadquarterid not null,enclosureuniversityid not null</t>
  </si>
  <si>
    <t>CRUD TABLE tbstudent</t>
  </si>
  <si>
    <t>Catalogo Nuevo Estudiante</t>
  </si>
  <si>
    <t>tbstudent</t>
  </si>
  <si>
    <t>studentid</t>
  </si>
  <si>
    <t>studentlicense</t>
  </si>
  <si>
    <t>studentname</t>
  </si>
  <si>
    <t>studentlastname1</t>
  </si>
  <si>
    <t>studentlastname2</t>
  </si>
  <si>
    <t>studentcareer1</t>
  </si>
  <si>
    <t>studentcareer2</t>
  </si>
  <si>
    <t>studentpassword</t>
  </si>
  <si>
    <t>studentstate</t>
  </si>
  <si>
    <t>tbprofessor</t>
  </si>
  <si>
    <t>professorid</t>
  </si>
  <si>
    <t>professorlicense</t>
  </si>
  <si>
    <t>professorname</t>
  </si>
  <si>
    <t>professorlastname1</t>
  </si>
  <si>
    <t>professorlastname2</t>
  </si>
  <si>
    <t>tbadministrative</t>
  </si>
  <si>
    <t>administrativeid</t>
  </si>
  <si>
    <t>administrativelicense</t>
  </si>
  <si>
    <t>administrativename</t>
  </si>
  <si>
    <t>administrativelastname2</t>
  </si>
  <si>
    <t>administrativearea</t>
  </si>
  <si>
    <t>administrativepassword</t>
  </si>
  <si>
    <t>administrativestate</t>
  </si>
  <si>
    <t>tbactor</t>
  </si>
  <si>
    <t>actorid</t>
  </si>
  <si>
    <t>actormail</t>
  </si>
  <si>
    <t>tbactivity</t>
  </si>
  <si>
    <t>activityid</t>
  </si>
  <si>
    <t>activitytitle</t>
  </si>
  <si>
    <t>activitydescription</t>
  </si>
  <si>
    <t>activitystate</t>
  </si>
  <si>
    <t>tbevent</t>
  </si>
  <si>
    <t>eventplace</t>
  </si>
  <si>
    <t>eventdate</t>
  </si>
  <si>
    <t>eventhour</t>
  </si>
  <si>
    <t>eventstate</t>
  </si>
  <si>
    <t>tbcomment</t>
  </si>
  <si>
    <t>commentid</t>
  </si>
  <si>
    <t>commentdescription</t>
  </si>
  <si>
    <t>commentcreated</t>
  </si>
  <si>
    <t>commentactor</t>
  </si>
  <si>
    <t>commentstate</t>
  </si>
  <si>
    <t>studnetid no repetido, studentlicense no repetido, studentpassword mayor a 8 caracteres, minimo una carrera</t>
  </si>
  <si>
    <t>Catalogo Actualiza Estudiante</t>
  </si>
  <si>
    <t>studentpassword mayor a 8 caracteres</t>
  </si>
  <si>
    <t>Catalogo Elimina Estudiante</t>
  </si>
  <si>
    <t>headquarterid no repetido, headquarterid not null, headquarteruniversityid not null</t>
  </si>
  <si>
    <t>Catalogo Nuevo Sede</t>
  </si>
  <si>
    <t>Catalogo Actualiza Sede</t>
  </si>
  <si>
    <t>Catalogo Elimina Sede</t>
  </si>
  <si>
    <t>enclosurestate</t>
  </si>
  <si>
    <t>enclosurename no vacio</t>
  </si>
  <si>
    <t>CRUD TABLE tbenclosure</t>
  </si>
  <si>
    <t>CRUD TABLE tbuniversity</t>
  </si>
  <si>
    <t>Catalogo Actualiza Universidad</t>
  </si>
  <si>
    <t>enclosureid no repetido, enclosureid not null,  enclosureheadquarterid not null,enclosureuniversityid not null</t>
  </si>
  <si>
    <t>CRUD TABLE tbprofessor</t>
  </si>
  <si>
    <t>professorid no nulo, professorid no repetido, professorlicense no repetido, professorlicense no nulo</t>
  </si>
  <si>
    <t>formato correcto</t>
  </si>
  <si>
    <t>Catalogo Nuevo Profesor</t>
  </si>
  <si>
    <t>Catalogo Actualiza Profesor</t>
  </si>
  <si>
    <t>professorlicense no repetido, professorpassword minimo 8 caracteres</t>
  </si>
  <si>
    <t>Catalogo Elimina Profesor</t>
  </si>
  <si>
    <t>CRUD TABLE tbadministrative</t>
  </si>
  <si>
    <t>administrativeid no nulo, administrativeid no repetido, administrativelicense no nulo, administrativelicense no repetido, administrativearea no nula</t>
  </si>
  <si>
    <t>administrativelicense no repetida, administrativepassowrd minimo 8 caracteres</t>
  </si>
  <si>
    <t>Catalogo Elimina Administrativo</t>
  </si>
  <si>
    <t>Catalogo Actualiza Administrativo</t>
  </si>
  <si>
    <t>Catalogo Nuevo Administrativo</t>
  </si>
  <si>
    <t>CRUD TABLE tbactivity</t>
  </si>
  <si>
    <t>Catalogo Nuevo Actividad</t>
  </si>
  <si>
    <t>Catalogo Actualiza Actividad</t>
  </si>
  <si>
    <t>Catalogo Elimina Actividad</t>
  </si>
  <si>
    <t>activityid no nulo, activityid no repetido, activitytitle no nulo, activitydescription no nulo</t>
  </si>
  <si>
    <t>activitytitle no nulo, activitydescription no nulo</t>
  </si>
  <si>
    <t>CRUD TABLE tbevent</t>
  </si>
  <si>
    <t>Catalogo Nuevo Evento</t>
  </si>
  <si>
    <t>eventid no repetido, eventplace no nulo, eventhour no nulo, eventdate no nulo</t>
  </si>
  <si>
    <t>activitycreateddate</t>
  </si>
  <si>
    <t>activityupdatedate</t>
  </si>
  <si>
    <t>activitylikecount</t>
  </si>
  <si>
    <t>activitycommentcount</t>
  </si>
  <si>
    <t>activityenclosureid</t>
  </si>
  <si>
    <t>eventid</t>
  </si>
  <si>
    <t>eventdayafter</t>
  </si>
  <si>
    <t>eventdaybefore</t>
  </si>
  <si>
    <t>careergrade</t>
  </si>
  <si>
    <t>careerenclosureid</t>
  </si>
  <si>
    <t>careerstate</t>
  </si>
  <si>
    <t>actorchangedpassword</t>
  </si>
  <si>
    <t>tbpost</t>
  </si>
  <si>
    <t>postid</t>
  </si>
  <si>
    <t>poststate</t>
  </si>
  <si>
    <t>tbatg</t>
  </si>
  <si>
    <t>tagactivityid</t>
  </si>
  <si>
    <t>tagword</t>
  </si>
  <si>
    <t>tagrelation</t>
  </si>
  <si>
    <t>tbadmin</t>
  </si>
  <si>
    <t>adminid</t>
  </si>
  <si>
    <t>adminpassword</t>
  </si>
  <si>
    <t>adminstate</t>
  </si>
  <si>
    <t>universitystate</t>
  </si>
  <si>
    <t>Catalogo Elimina Evento</t>
  </si>
  <si>
    <t>CRUD TABLE tbpost</t>
  </si>
  <si>
    <t>Catalogo Nuevo Post</t>
  </si>
  <si>
    <t>postid, poststate</t>
  </si>
  <si>
    <t>posid no nulo, postid no repetido</t>
  </si>
  <si>
    <t>Catalogo Elimina Post</t>
  </si>
  <si>
    <t>CRUD TABLE tbcomment</t>
  </si>
  <si>
    <t>Catalogo Nuevo Comentario</t>
  </si>
  <si>
    <t>commentid, commentdescription, commentactor, commenttype, commentcreated</t>
  </si>
  <si>
    <t>commentid no repetido, commentid no nulo</t>
  </si>
  <si>
    <t>CRUD TABLE tbtag</t>
  </si>
  <si>
    <t>Catalogo Nuevo Tag</t>
  </si>
  <si>
    <t>tbtag</t>
  </si>
  <si>
    <t>tagactivityid, tagword, tagrelation</t>
  </si>
  <si>
    <t>tagactivityid no nulo</t>
  </si>
  <si>
    <t>CRUD TABLE tbadmin</t>
  </si>
  <si>
    <t>Catalogo Nuevo admin</t>
  </si>
  <si>
    <t>adminid, adminpassword</t>
  </si>
  <si>
    <t>adminid no nulo, adminid no repetido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</si>
</sst>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rgb="FF795548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</fills>
  <borders count="6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/>
      <top/>
      <bottom/>
      <diagonal/>
    </border>
    <border>
      <start/>
      <end/>
      <top style="thin">
        <color rgb="FF000000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0">
    <xf numFmtId="0" fontId="0" fillId="0" borderId="0" xfId="0"/>
    <xf numFmtId="0" fontId="3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3" borderId="0" xfId="0" applyFont="1" applyFill="1"/>
    <xf numFmtId="0" fontId="4" fillId="0" borderId="0" xfId="0" applyFont="1" applyAlignment="1"/>
    <xf numFmtId="0" fontId="5" fillId="0" borderId="0" xfId="0" applyFont="1" applyAlignment="1"/>
    <xf numFmtId="0" fontId="3" fillId="2" borderId="1" xfId="0" applyFont="1" applyFill="1" applyBorder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0" xfId="0" applyFont="1" applyBorder="1" applyAlignment="1"/>
    <xf numFmtId="0" fontId="4" fillId="0" borderId="4" xfId="0" applyFont="1" applyBorder="1" applyAlignment="1"/>
    <xf numFmtId="0" fontId="0" fillId="0" borderId="0" xfId="0" applyBorder="1"/>
    <xf numFmtId="0" fontId="4" fillId="0" borderId="5" xfId="0" applyFont="1" applyBorder="1" applyAlignment="1"/>
    <xf numFmtId="0" fontId="4" fillId="0" borderId="0" xfId="0" applyFont="1" applyBorder="1" applyAlignment="1">
      <alignment wrapText="1"/>
    </xf>
    <xf numFmtId="0" fontId="3" fillId="2" borderId="2" xfId="0" applyFont="1" applyFill="1" applyBorder="1" applyAlignment="1"/>
    <xf numFmtId="0" fontId="4" fillId="0" borderId="5" xfId="0" applyFont="1" applyFill="1" applyBorder="1" applyAlignment="1"/>
    <xf numFmtId="0" fontId="0" fillId="0" borderId="5" xfId="0" applyBorder="1"/>
    <xf numFmtId="0" fontId="4" fillId="0" borderId="0" xfId="0" applyFont="1" applyFill="1" applyBorder="1" applyAlignme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sharedStrings" Target="sharedStrings.xml"/><Relationship Id="rId2" Type="http://purl.oclc.org/ooxml/officeDocument/relationships/worksheet" Target="worksheets/sheet2.xml"/><Relationship Id="rId16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theme" Target="theme/theme1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24"/>
  <sheetViews>
    <sheetView workbookViewId="0">
      <selection activeCell="C7" sqref="C7"/>
    </sheetView>
  </sheetViews>
  <sheetFormatPr baseColWidth="10" defaultRowHeight="15.75" customHeight="1" x14ac:dyDescent="0.2"/>
  <cols>
    <col min="1" max="1" width="25.375" customWidth="1"/>
    <col min="2" max="2" width="6.25" bestFit="1" customWidth="1"/>
    <col min="3" max="3" width="88.75" bestFit="1" customWidth="1"/>
    <col min="4" max="4" width="5" bestFit="1" customWidth="1"/>
    <col min="5" max="5" width="133.875" bestFit="1" customWidth="1"/>
    <col min="6" max="6" width="23.75" bestFit="1" customWidth="1"/>
    <col min="7" max="1024" width="15" customWidth="1"/>
  </cols>
  <sheetData>
    <row r="1" spans="1:26" ht="14.25" x14ac:dyDescent="0.2">
      <c r="A1" s="1" t="s">
        <v>9</v>
      </c>
    </row>
    <row r="4" spans="1:26" ht="14.25" x14ac:dyDescent="0.2">
      <c r="A4" s="2" t="s">
        <v>93</v>
      </c>
    </row>
    <row r="6" spans="1:26" ht="14.2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x14ac:dyDescent="0.2">
      <c r="A7" s="5" t="str">
        <f>table!A2</f>
        <v>tbheadquarter</v>
      </c>
      <c r="B7" s="5" t="s">
        <v>6</v>
      </c>
      <c r="C7" t="str">
        <f>CONCATENATE(+table!A3,,",",table!A4,,",",table!A5)</f>
        <v>headquarterid,headquarteruniversityid,headquartername</v>
      </c>
      <c r="E7" s="5" t="s">
        <v>92</v>
      </c>
    </row>
    <row r="8" spans="1:26" ht="14.25" x14ac:dyDescent="0.2">
      <c r="A8" s="5"/>
      <c r="B8" s="5"/>
    </row>
    <row r="9" spans="1:26" ht="14.25" x14ac:dyDescent="0.2">
      <c r="A9" s="5"/>
      <c r="B9" s="5"/>
      <c r="D9" s="5">
        <v>0</v>
      </c>
    </row>
    <row r="13" spans="1:26" ht="14.25" x14ac:dyDescent="0.2">
      <c r="A13" s="2" t="s">
        <v>94</v>
      </c>
    </row>
    <row r="15" spans="1:26" ht="14.25" x14ac:dyDescent="0.2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x14ac:dyDescent="0.2">
      <c r="A16" s="5" t="str">
        <f>table!A2</f>
        <v>tbheadquarter</v>
      </c>
      <c r="B16" s="5" t="s">
        <v>7</v>
      </c>
      <c r="C16" t="str">
        <f>CONCATENATE(table!A5)</f>
        <v>headquartername</v>
      </c>
      <c r="E16" s="5"/>
    </row>
    <row r="17" spans="1:26" ht="14.25" x14ac:dyDescent="0.2">
      <c r="A17" s="5"/>
    </row>
    <row r="18" spans="1:26" ht="14.25" x14ac:dyDescent="0.2">
      <c r="A18" s="5"/>
    </row>
    <row r="21" spans="1:26" ht="14.25" x14ac:dyDescent="0.2">
      <c r="A21" s="2" t="s">
        <v>95</v>
      </c>
    </row>
    <row r="23" spans="1:26" ht="14.25" x14ac:dyDescent="0.2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  <c r="F23" s="3" t="s">
        <v>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x14ac:dyDescent="0.2">
      <c r="B24" s="5"/>
      <c r="C24" s="6"/>
      <c r="D24" s="5"/>
      <c r="F24" s="5" t="s">
        <v>26</v>
      </c>
    </row>
  </sheetData>
  <pageMargins left="0.74805555555555558" right="0.74805555555555558" top="1.3776388888888889" bottom="1.3776388888888889" header="0.98388888888888892" footer="0.98388888888888892"/>
  <pageSetup fitToWidth="0" fitToHeight="0" orientation="portrait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23"/>
  <sheetViews>
    <sheetView topLeftCell="V1" workbookViewId="0">
      <selection activeCell="X24" sqref="X24"/>
    </sheetView>
  </sheetViews>
  <sheetFormatPr baseColWidth="10" defaultRowHeight="14.25" x14ac:dyDescent="0.2"/>
  <cols>
    <col min="1" max="1" width="24.375" customWidth="1"/>
    <col min="3" max="3" width="67.375" customWidth="1"/>
    <col min="4" max="4" width="25.5" customWidth="1"/>
    <col min="24" max="24" width="50.75" customWidth="1"/>
  </cols>
  <sheetData>
    <row r="1" spans="1:26" x14ac:dyDescent="0.2">
      <c r="V1" s="1" t="s">
        <v>99</v>
      </c>
    </row>
    <row r="3" spans="1:26" x14ac:dyDescent="0.2">
      <c r="A3" s="2" t="s">
        <v>32</v>
      </c>
      <c r="V3" s="2" t="s">
        <v>32</v>
      </c>
    </row>
    <row r="5" spans="1:26" x14ac:dyDescent="0.2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3" t="s">
        <v>0</v>
      </c>
      <c r="W5" s="3" t="s">
        <v>1</v>
      </c>
      <c r="X5" s="3" t="s">
        <v>2</v>
      </c>
      <c r="Y5" s="3" t="s">
        <v>3</v>
      </c>
      <c r="Z5" s="3" t="s">
        <v>4</v>
      </c>
    </row>
    <row r="6" spans="1:26" x14ac:dyDescent="0.2">
      <c r="A6" s="5" t="str">
        <f>+table!C2</f>
        <v>tbuniversity</v>
      </c>
      <c r="B6" s="5" t="s">
        <v>6</v>
      </c>
      <c r="C6" t="str">
        <f>CONCATENATE(table!C3,," , ",table!C4,," , ",table!C5,," , ",table!C6,," , ",table!C7,,"")</f>
        <v>universityid , universitycode , universityname , universitytype , universitystate</v>
      </c>
      <c r="E6" s="5" t="s">
        <v>36</v>
      </c>
      <c r="V6" s="5" t="s">
        <v>12</v>
      </c>
      <c r="W6" s="5" t="s">
        <v>6</v>
      </c>
      <c r="X6" t="str">
        <f>CONCATENATE(+table!C3,,",",table!C4,,",",table!C5,,",",table!C6)</f>
        <v>universityid,universitycode,universityname,universitytype</v>
      </c>
      <c r="Z6" s="5" t="s">
        <v>101</v>
      </c>
    </row>
    <row r="7" spans="1:26" x14ac:dyDescent="0.2">
      <c r="A7" s="5"/>
      <c r="B7" s="5" t="s">
        <v>7</v>
      </c>
      <c r="V7" s="5"/>
      <c r="W7" s="5"/>
    </row>
    <row r="8" spans="1:26" x14ac:dyDescent="0.2">
      <c r="A8" s="5"/>
      <c r="B8" s="5" t="s">
        <v>8</v>
      </c>
      <c r="D8" s="5">
        <v>0</v>
      </c>
      <c r="V8" s="5"/>
      <c r="W8" s="5"/>
      <c r="Y8" s="5"/>
    </row>
    <row r="12" spans="1:26" x14ac:dyDescent="0.2">
      <c r="A12" s="2" t="s">
        <v>33</v>
      </c>
      <c r="V12" s="2" t="s">
        <v>100</v>
      </c>
    </row>
    <row r="14" spans="1:26" x14ac:dyDescent="0.2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3" t="s">
        <v>0</v>
      </c>
      <c r="W14" s="3" t="s">
        <v>1</v>
      </c>
      <c r="X14" s="3" t="s">
        <v>2</v>
      </c>
      <c r="Y14" s="3" t="s">
        <v>3</v>
      </c>
      <c r="Z14" s="3" t="s">
        <v>4</v>
      </c>
    </row>
    <row r="15" spans="1:26" x14ac:dyDescent="0.2">
      <c r="A15" s="5" t="str">
        <f>+table!C2</f>
        <v>tbuniversity</v>
      </c>
      <c r="B15" s="5" t="s">
        <v>7</v>
      </c>
      <c r="C15" t="str">
        <f>C6</f>
        <v>universityid , universitycode , universityname , universitytype , universitystate</v>
      </c>
      <c r="E15" s="5" t="s">
        <v>35</v>
      </c>
      <c r="V15" s="5" t="s">
        <v>12</v>
      </c>
      <c r="W15" s="5" t="s">
        <v>7</v>
      </c>
      <c r="X15" t="str">
        <f>+table!C6</f>
        <v>universitytype</v>
      </c>
      <c r="Z15" s="5"/>
    </row>
    <row r="16" spans="1:26" x14ac:dyDescent="0.2">
      <c r="A16" s="5"/>
      <c r="V16" s="5"/>
    </row>
    <row r="17" spans="1:26" x14ac:dyDescent="0.2">
      <c r="A17" s="5"/>
      <c r="V17" s="5"/>
    </row>
    <row r="20" spans="1:26" x14ac:dyDescent="0.2">
      <c r="A20" s="2" t="s">
        <v>34</v>
      </c>
      <c r="V20" s="2" t="s">
        <v>34</v>
      </c>
    </row>
    <row r="22" spans="1:26" x14ac:dyDescent="0.2">
      <c r="A22" s="3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 t="s">
        <v>0</v>
      </c>
      <c r="W22" s="3" t="s">
        <v>1</v>
      </c>
      <c r="X22" s="3" t="s">
        <v>2</v>
      </c>
      <c r="Y22" s="3" t="s">
        <v>3</v>
      </c>
      <c r="Z22" s="3" t="s">
        <v>4</v>
      </c>
    </row>
    <row r="23" spans="1:26" x14ac:dyDescent="0.2">
      <c r="A23" t="str">
        <f>+table!C2</f>
        <v>tbuniversity</v>
      </c>
      <c r="B23" s="5" t="s">
        <v>7</v>
      </c>
      <c r="C23" s="6">
        <f>table!A10</f>
        <v>0</v>
      </c>
      <c r="D23" s="5">
        <v>1</v>
      </c>
      <c r="F23" s="5" t="s">
        <v>26</v>
      </c>
      <c r="V23" t="s">
        <v>12</v>
      </c>
      <c r="W23" s="5" t="s">
        <v>7</v>
      </c>
      <c r="X23" s="6" t="str">
        <f>+table!C6</f>
        <v>universitytype</v>
      </c>
      <c r="Y23" s="5">
        <v>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4"/>
  <sheetViews>
    <sheetView workbookViewId="0">
      <selection activeCell="C7" sqref="C7"/>
    </sheetView>
  </sheetViews>
  <sheetFormatPr baseColWidth="10" defaultRowHeight="14.25" x14ac:dyDescent="0.2"/>
  <cols>
    <col min="3" max="3" width="32.625" customWidth="1"/>
    <col min="4" max="4" width="22.625" customWidth="1"/>
    <col min="5" max="5" width="133.875" bestFit="1" customWidth="1"/>
  </cols>
  <sheetData>
    <row r="1" spans="1:5" x14ac:dyDescent="0.2">
      <c r="A1" s="1" t="s">
        <v>27</v>
      </c>
    </row>
    <row r="4" spans="1:5" x14ac:dyDescent="0.2">
      <c r="A4" s="2" t="s">
        <v>28</v>
      </c>
    </row>
    <row r="6" spans="1: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x14ac:dyDescent="0.2">
      <c r="A7" s="5" t="str">
        <f>+table!E2</f>
        <v>tbcareer</v>
      </c>
      <c r="B7" s="5" t="s">
        <v>6</v>
      </c>
      <c r="C7" t="str">
        <f>CONCATENATE(table!E3,," , ",table!E4,," , ",table!E5,," ")</f>
        <v xml:space="preserve">careerid , careercode , careername </v>
      </c>
      <c r="E7" s="5" t="s">
        <v>29</v>
      </c>
    </row>
    <row r="8" spans="1:5" x14ac:dyDescent="0.2">
      <c r="A8" s="5" t="str">
        <f>+table!E2</f>
        <v>tbcareer</v>
      </c>
      <c r="B8" s="5" t="s">
        <v>7</v>
      </c>
    </row>
    <row r="9" spans="1:5" x14ac:dyDescent="0.2">
      <c r="A9" s="5" t="str">
        <f>+table!E2</f>
        <v>tbcareer</v>
      </c>
      <c r="B9" s="5" t="s">
        <v>8</v>
      </c>
      <c r="D9" s="5">
        <v>0</v>
      </c>
    </row>
    <row r="13" spans="1:5" x14ac:dyDescent="0.2">
      <c r="A13" s="2" t="s">
        <v>30</v>
      </c>
    </row>
    <row r="15" spans="1:5" x14ac:dyDescent="0.2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</row>
    <row r="16" spans="1:5" x14ac:dyDescent="0.2">
      <c r="A16" s="5" t="str">
        <f>+table!E2</f>
        <v>tbcareer</v>
      </c>
      <c r="B16" s="5" t="s">
        <v>7</v>
      </c>
      <c r="C16" t="str">
        <f>+table!E5</f>
        <v>careername</v>
      </c>
      <c r="E16" s="5" t="s">
        <v>29</v>
      </c>
    </row>
    <row r="17" spans="1:5" x14ac:dyDescent="0.2">
      <c r="A17" s="5"/>
    </row>
    <row r="18" spans="1:5" x14ac:dyDescent="0.2">
      <c r="A18" s="5"/>
    </row>
    <row r="21" spans="1:5" x14ac:dyDescent="0.2">
      <c r="A21" s="2" t="s">
        <v>31</v>
      </c>
    </row>
    <row r="23" spans="1:5" x14ac:dyDescent="0.2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</row>
    <row r="24" spans="1:5" x14ac:dyDescent="0.2">
      <c r="A24" t="str">
        <f>+table!E2</f>
        <v>tbcareer</v>
      </c>
      <c r="B24" s="5" t="s">
        <v>8</v>
      </c>
      <c r="C24" s="6"/>
      <c r="D24" s="5">
        <v>1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4"/>
  <sheetViews>
    <sheetView workbookViewId="0">
      <selection activeCell="C25" sqref="C25"/>
    </sheetView>
  </sheetViews>
  <sheetFormatPr baseColWidth="10" defaultRowHeight="14.25" x14ac:dyDescent="0.2"/>
  <cols>
    <col min="3" max="3" width="14.375" customWidth="1"/>
  </cols>
  <sheetData>
    <row r="1" spans="1:5" x14ac:dyDescent="0.2">
      <c r="A1" s="1" t="s">
        <v>109</v>
      </c>
    </row>
    <row r="4" spans="1:5" x14ac:dyDescent="0.2">
      <c r="A4" s="2" t="s">
        <v>114</v>
      </c>
    </row>
    <row r="6" spans="1: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x14ac:dyDescent="0.2">
      <c r="A7" s="5" t="s">
        <v>61</v>
      </c>
      <c r="B7" s="5" t="s">
        <v>6</v>
      </c>
      <c r="C7" t="str">
        <f>CONCATENATE(+table!G3,,",",table!G4,,",",table!G5,,",",table!G6,,",",table!G7,,",",table!G8,,",",table!G9)</f>
        <v>administrativeid,administrativelicense,administrativename,administrativelastname2,administrativelastname2,administrativearea,administrativepassword</v>
      </c>
      <c r="E7" s="5" t="s">
        <v>110</v>
      </c>
    </row>
    <row r="8" spans="1:5" x14ac:dyDescent="0.2">
      <c r="A8" s="5" t="s">
        <v>69</v>
      </c>
      <c r="B8" s="5" t="s">
        <v>6</v>
      </c>
      <c r="C8" t="s">
        <v>71</v>
      </c>
      <c r="E8" t="s">
        <v>104</v>
      </c>
    </row>
    <row r="9" spans="1:5" x14ac:dyDescent="0.2">
      <c r="A9" s="5"/>
      <c r="B9" s="5"/>
      <c r="D9" s="5"/>
    </row>
    <row r="13" spans="1:5" x14ac:dyDescent="0.2">
      <c r="A13" s="2" t="s">
        <v>113</v>
      </c>
    </row>
    <row r="15" spans="1:5" x14ac:dyDescent="0.2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</row>
    <row r="16" spans="1:5" x14ac:dyDescent="0.2">
      <c r="A16" s="5" t="s">
        <v>61</v>
      </c>
      <c r="B16" s="5" t="s">
        <v>7</v>
      </c>
      <c r="C16" t="str">
        <f>CONCATENATE(+table!G4,,",",table!G5,,",",table!G6,,",",table!G7,,",",table!G8,,",",table!G9)</f>
        <v>administrativelicense,administrativename,administrativelastname2,administrativelastname2,administrativearea,administrativepassword</v>
      </c>
      <c r="E16" s="5" t="s">
        <v>111</v>
      </c>
    </row>
    <row r="17" spans="1:5" x14ac:dyDescent="0.2">
      <c r="A17" s="5" t="s">
        <v>69</v>
      </c>
      <c r="B17" t="s">
        <v>7</v>
      </c>
      <c r="C17" t="str">
        <f>+table!G14</f>
        <v>actorid</v>
      </c>
      <c r="E17" t="s">
        <v>104</v>
      </c>
    </row>
    <row r="18" spans="1:5" x14ac:dyDescent="0.2">
      <c r="A18" s="5"/>
    </row>
    <row r="21" spans="1:5" x14ac:dyDescent="0.2">
      <c r="A21" s="2" t="s">
        <v>112</v>
      </c>
    </row>
    <row r="23" spans="1:5" x14ac:dyDescent="0.2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</row>
    <row r="24" spans="1:5" x14ac:dyDescent="0.2">
      <c r="A24" t="s">
        <v>61</v>
      </c>
      <c r="B24" s="5" t="s">
        <v>7</v>
      </c>
      <c r="C24" s="6" t="str">
        <f>+table!G10</f>
        <v>administrativestate</v>
      </c>
      <c r="D24" s="5">
        <v>0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4"/>
  <sheetViews>
    <sheetView workbookViewId="0">
      <selection activeCell="A7" sqref="A7:E7"/>
    </sheetView>
  </sheetViews>
  <sheetFormatPr baseColWidth="10" defaultRowHeight="14.25" x14ac:dyDescent="0.2"/>
  <sheetData>
    <row r="1" spans="1:5" x14ac:dyDescent="0.2">
      <c r="A1" s="1" t="s">
        <v>115</v>
      </c>
    </row>
    <row r="4" spans="1:5" x14ac:dyDescent="0.2">
      <c r="A4" s="2" t="s">
        <v>116</v>
      </c>
    </row>
    <row r="6" spans="1: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x14ac:dyDescent="0.2">
      <c r="A7" s="5" t="s">
        <v>72</v>
      </c>
      <c r="B7" s="5" t="s">
        <v>6</v>
      </c>
      <c r="C7" t="str">
        <f>CONCATENATE(+table!I3,,",",table!I4,,",",table!I5,,",",table!I6,,",",table!I7,,",",table!I8,,",",table!I9)</f>
        <v>activityid,activitycreateddate,activityupdatedate,activitylikecount,activitycommentcount,activitytitle,activitydescription</v>
      </c>
      <c r="E7" s="5" t="s">
        <v>119</v>
      </c>
    </row>
    <row r="8" spans="1:5" x14ac:dyDescent="0.2">
      <c r="A8" s="5"/>
      <c r="B8" s="5"/>
    </row>
    <row r="9" spans="1:5" x14ac:dyDescent="0.2">
      <c r="A9" s="5"/>
      <c r="B9" s="5"/>
      <c r="D9" s="5"/>
    </row>
    <row r="13" spans="1:5" x14ac:dyDescent="0.2">
      <c r="A13" s="2" t="s">
        <v>117</v>
      </c>
    </row>
    <row r="15" spans="1:5" x14ac:dyDescent="0.2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</row>
    <row r="16" spans="1:5" x14ac:dyDescent="0.2">
      <c r="A16" s="5" t="s">
        <v>72</v>
      </c>
      <c r="B16" s="5" t="s">
        <v>7</v>
      </c>
      <c r="C16" t="str">
        <f>CONCATENATE(+table!I5,,",",table!I8,,",",table!I9)</f>
        <v>activityupdatedate,activitytitle,activitydescription</v>
      </c>
      <c r="E16" s="5" t="s">
        <v>120</v>
      </c>
    </row>
    <row r="17" spans="1:5" x14ac:dyDescent="0.2">
      <c r="A17" s="5"/>
    </row>
    <row r="18" spans="1:5" x14ac:dyDescent="0.2">
      <c r="A18" s="5"/>
    </row>
    <row r="21" spans="1:5" x14ac:dyDescent="0.2">
      <c r="A21" s="2" t="s">
        <v>118</v>
      </c>
    </row>
    <row r="23" spans="1:5" x14ac:dyDescent="0.2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</row>
    <row r="24" spans="1:5" x14ac:dyDescent="0.2">
      <c r="A24" t="s">
        <v>72</v>
      </c>
      <c r="B24" s="5" t="s">
        <v>7</v>
      </c>
      <c r="C24" s="6" t="str">
        <f>+table!I10</f>
        <v>activitystate</v>
      </c>
      <c r="D24" s="5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23"/>
  <sheetViews>
    <sheetView workbookViewId="0">
      <selection sqref="A1:E24"/>
    </sheetView>
  </sheetViews>
  <sheetFormatPr baseColWidth="10" defaultRowHeight="14.25" x14ac:dyDescent="0.2"/>
  <cols>
    <col min="1" max="1" width="24.625" bestFit="1" customWidth="1"/>
    <col min="2" max="2" width="6.25" bestFit="1" customWidth="1"/>
    <col min="3" max="3" width="64.75" bestFit="1" customWidth="1"/>
    <col min="4" max="4" width="5" bestFit="1" customWidth="1"/>
    <col min="5" max="5" width="106.75" bestFit="1" customWidth="1"/>
  </cols>
  <sheetData>
    <row r="1" spans="1:26" x14ac:dyDescent="0.2">
      <c r="A1" s="1" t="s">
        <v>98</v>
      </c>
    </row>
    <row r="3" spans="1:26" x14ac:dyDescent="0.2">
      <c r="A3" s="2" t="s">
        <v>10</v>
      </c>
    </row>
    <row r="5" spans="1:26" x14ac:dyDescent="0.2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5" t="str">
        <f>+table!A13</f>
        <v>tbenclosure</v>
      </c>
      <c r="B6" s="5" t="s">
        <v>6</v>
      </c>
      <c r="C6" t="str">
        <f>CONCATENATE(table!A14,," , ",table!A15,," , ",table!A16,," , ",table!A17,,"")</f>
        <v>enclosureid , enclosurename , enclosureheadquarterid , enclosureuniversityid</v>
      </c>
      <c r="E6" s="5" t="s">
        <v>42</v>
      </c>
    </row>
    <row r="7" spans="1:26" x14ac:dyDescent="0.2">
      <c r="A7" s="5"/>
      <c r="B7" s="5"/>
    </row>
    <row r="8" spans="1:26" x14ac:dyDescent="0.2">
      <c r="A8" s="5"/>
      <c r="B8" s="5"/>
      <c r="D8" s="5"/>
    </row>
    <row r="12" spans="1:26" x14ac:dyDescent="0.2">
      <c r="A12" s="2" t="s">
        <v>24</v>
      </c>
    </row>
    <row r="14" spans="1:26" x14ac:dyDescent="0.2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5" t="str">
        <f>+table!A13</f>
        <v>tbenclosure</v>
      </c>
      <c r="B15" s="5" t="s">
        <v>7</v>
      </c>
      <c r="C15" t="str">
        <f>CONCATENATE(table!A15)</f>
        <v>enclosurename</v>
      </c>
      <c r="E15" s="5" t="s">
        <v>97</v>
      </c>
    </row>
    <row r="16" spans="1:26" x14ac:dyDescent="0.2">
      <c r="A16" s="5"/>
    </row>
    <row r="17" spans="1:26" x14ac:dyDescent="0.2">
      <c r="A17" s="5"/>
    </row>
    <row r="20" spans="1:26" x14ac:dyDescent="0.2">
      <c r="A20" s="2" t="s">
        <v>25</v>
      </c>
    </row>
    <row r="22" spans="1:26" x14ac:dyDescent="0.2">
      <c r="A22" s="3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t="str">
        <f>+table!A13</f>
        <v>tbenclosure</v>
      </c>
      <c r="B23" s="5" t="s">
        <v>7</v>
      </c>
      <c r="C23" s="6" t="str">
        <f>+table!A18</f>
        <v>enclosurestate</v>
      </c>
      <c r="D23" s="5">
        <v>1</v>
      </c>
      <c r="F23" s="5" t="s">
        <v>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baseColWidth="10" defaultRowHeight="14.25" x14ac:dyDescent="0.2"/>
  <sheetData>
    <row r="1" spans="1:5" x14ac:dyDescent="0.2">
      <c r="A1" s="1" t="s">
        <v>43</v>
      </c>
    </row>
    <row r="4" spans="1:5" x14ac:dyDescent="0.2">
      <c r="A4" s="2" t="s">
        <v>44</v>
      </c>
    </row>
    <row r="6" spans="1: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x14ac:dyDescent="0.2">
      <c r="A7" s="5" t="s">
        <v>45</v>
      </c>
      <c r="B7" s="5" t="s">
        <v>6</v>
      </c>
      <c r="C7" t="str">
        <f>CONCATENATE(table!C14,,",", table!C15,,",", table!C16,,",", table!C17,,",", table!C18,,",", table!C19,,",", table!C20,,",", table!C21,,",", table!C22)</f>
        <v>studentid,studentlicense,studentname,studentlastname1,studentlastname2,studentcareer1,studentcareer2,studentpassword,studentstate</v>
      </c>
      <c r="E7" s="5" t="s">
        <v>88</v>
      </c>
    </row>
    <row r="8" spans="1:5" x14ac:dyDescent="0.2">
      <c r="A8" s="5" t="s">
        <v>69</v>
      </c>
      <c r="B8" s="5" t="s">
        <v>6</v>
      </c>
      <c r="C8" t="s">
        <v>71</v>
      </c>
    </row>
    <row r="9" spans="1:5" x14ac:dyDescent="0.2">
      <c r="A9" s="5"/>
      <c r="B9" s="5"/>
      <c r="D9" s="5"/>
    </row>
    <row r="13" spans="1:5" x14ac:dyDescent="0.2">
      <c r="A13" s="2" t="s">
        <v>89</v>
      </c>
    </row>
    <row r="15" spans="1:5" x14ac:dyDescent="0.2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</row>
    <row r="16" spans="1:5" x14ac:dyDescent="0.2">
      <c r="A16" s="5" t="s">
        <v>45</v>
      </c>
      <c r="B16" s="5" t="s">
        <v>7</v>
      </c>
      <c r="C16" t="str">
        <f>+CONCATENATE(table!C16,,",",table!C17,,",",table!C18,,",",table!C20,,",",table!C21)</f>
        <v>studentname,studentlastname1,studentlastname2,studentcareer2,studentpassword</v>
      </c>
      <c r="E16" s="5" t="s">
        <v>90</v>
      </c>
    </row>
    <row r="17" spans="1:5" x14ac:dyDescent="0.2">
      <c r="A17" s="5"/>
    </row>
    <row r="18" spans="1:5" x14ac:dyDescent="0.2">
      <c r="A18" s="5"/>
    </row>
    <row r="21" spans="1:5" x14ac:dyDescent="0.2">
      <c r="A21" s="2" t="s">
        <v>91</v>
      </c>
    </row>
    <row r="23" spans="1:5" x14ac:dyDescent="0.2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</row>
    <row r="24" spans="1:5" x14ac:dyDescent="0.2">
      <c r="A24" t="s">
        <v>45</v>
      </c>
      <c r="B24" s="5" t="s">
        <v>7</v>
      </c>
      <c r="C24" s="6" t="s">
        <v>54</v>
      </c>
      <c r="D24" s="5">
        <v>0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baseColWidth="10" defaultRowHeight="14.25" x14ac:dyDescent="0.2"/>
  <cols>
    <col min="3" max="3" width="12" bestFit="1" customWidth="1"/>
  </cols>
  <sheetData>
    <row r="1" spans="1:5" x14ac:dyDescent="0.2">
      <c r="A1" s="1" t="s">
        <v>102</v>
      </c>
    </row>
    <row r="4" spans="1:5" x14ac:dyDescent="0.2">
      <c r="A4" s="2" t="s">
        <v>105</v>
      </c>
    </row>
    <row r="6" spans="1: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x14ac:dyDescent="0.2">
      <c r="A7" s="5" t="s">
        <v>55</v>
      </c>
      <c r="B7" s="5" t="s">
        <v>6</v>
      </c>
      <c r="C7" t="str">
        <f>CONCATENATE(+table!E14,,",",table!E15,,",",table!E16,,",",table!E17,,",",table!E18,,",",table!E19)</f>
        <v>professorid,professorlicense,professorname,professorlastname1,professorlastname2,studentpassword</v>
      </c>
      <c r="E7" s="5" t="s">
        <v>103</v>
      </c>
    </row>
    <row r="8" spans="1:5" x14ac:dyDescent="0.2">
      <c r="A8" s="5" t="s">
        <v>69</v>
      </c>
      <c r="B8" s="5" t="s">
        <v>6</v>
      </c>
      <c r="C8" t="s">
        <v>71</v>
      </c>
      <c r="E8" t="s">
        <v>104</v>
      </c>
    </row>
    <row r="9" spans="1:5" x14ac:dyDescent="0.2">
      <c r="A9" s="5"/>
      <c r="B9" s="5"/>
      <c r="D9" s="5"/>
    </row>
    <row r="13" spans="1:5" x14ac:dyDescent="0.2">
      <c r="A13" s="2" t="s">
        <v>106</v>
      </c>
    </row>
    <row r="15" spans="1:5" x14ac:dyDescent="0.2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</row>
    <row r="16" spans="1:5" x14ac:dyDescent="0.2">
      <c r="A16" s="5" t="s">
        <v>55</v>
      </c>
      <c r="B16" s="5" t="s">
        <v>7</v>
      </c>
      <c r="C16" t="str">
        <f>CONCATENATE(+table!E15,,",",table!E16,,",",table!E17,,",",table!E18,,",",table!E19)</f>
        <v>professorlicense,professorname,professorlastname1,professorlastname2,studentpassword</v>
      </c>
      <c r="E16" s="5" t="s">
        <v>107</v>
      </c>
    </row>
    <row r="17" spans="1:5" x14ac:dyDescent="0.2">
      <c r="A17" s="5" t="s">
        <v>69</v>
      </c>
      <c r="B17" t="s">
        <v>7</v>
      </c>
      <c r="C17" t="str">
        <f>+table!G14</f>
        <v>actorid</v>
      </c>
      <c r="E17" t="s">
        <v>104</v>
      </c>
    </row>
    <row r="18" spans="1:5" x14ac:dyDescent="0.2">
      <c r="A18" s="5"/>
    </row>
    <row r="21" spans="1:5" x14ac:dyDescent="0.2">
      <c r="A21" s="2" t="s">
        <v>108</v>
      </c>
    </row>
    <row r="23" spans="1:5" x14ac:dyDescent="0.2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</row>
    <row r="24" spans="1:5" x14ac:dyDescent="0.2">
      <c r="A24" t="s">
        <v>55</v>
      </c>
      <c r="B24" s="5" t="s">
        <v>7</v>
      </c>
      <c r="C24" s="6" t="str">
        <f>+table!E20</f>
        <v>studentstate</v>
      </c>
      <c r="D24" s="5">
        <v>0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4"/>
  <sheetViews>
    <sheetView workbookViewId="0">
      <selection activeCell="E15" sqref="A1:E15"/>
    </sheetView>
  </sheetViews>
  <sheetFormatPr baseColWidth="10" defaultRowHeight="14.25" x14ac:dyDescent="0.2"/>
  <sheetData>
    <row r="1" spans="1:5" x14ac:dyDescent="0.2">
      <c r="A1" s="1" t="s">
        <v>121</v>
      </c>
    </row>
    <row r="4" spans="1:5" x14ac:dyDescent="0.2">
      <c r="A4" s="2" t="s">
        <v>122</v>
      </c>
    </row>
    <row r="6" spans="1: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x14ac:dyDescent="0.2">
      <c r="A7" s="5" t="s">
        <v>77</v>
      </c>
      <c r="B7" s="5" t="s">
        <v>6</v>
      </c>
      <c r="C7" t="str">
        <f>CONCATENATE(+table!I14,,",",table!I15,,",",table!I16,,",",table!I17)</f>
        <v>eventid,eventplace,eventdate,eventhour</v>
      </c>
      <c r="E7" s="5" t="s">
        <v>123</v>
      </c>
    </row>
    <row r="8" spans="1:5" x14ac:dyDescent="0.2">
      <c r="A8" s="5" t="s">
        <v>72</v>
      </c>
      <c r="B8" s="5" t="s">
        <v>6</v>
      </c>
      <c r="C8" t="str">
        <f>CONCATENATE(+table!I4,,",",table!I5,,",",table!I6,,",",table!I7,,",",table!I8,,",",table!I9,,",",table!I10)</f>
        <v>activitycreateddate,activityupdatedate,activitylikecount,activitycommentcount,activitytitle,activitydescription,activitystate</v>
      </c>
      <c r="E8" s="5" t="s">
        <v>119</v>
      </c>
    </row>
    <row r="9" spans="1:5" x14ac:dyDescent="0.2">
      <c r="A9" s="5"/>
      <c r="B9" s="5"/>
      <c r="D9" s="5"/>
    </row>
    <row r="11" spans="1:5" x14ac:dyDescent="0.2">
      <c r="A11" s="2" t="s">
        <v>148</v>
      </c>
    </row>
    <row r="13" spans="1:5" x14ac:dyDescent="0.2">
      <c r="A13" s="3" t="s">
        <v>0</v>
      </c>
      <c r="B13" s="3" t="s">
        <v>1</v>
      </c>
      <c r="C13" s="3" t="s">
        <v>2</v>
      </c>
      <c r="D13" s="3" t="s">
        <v>3</v>
      </c>
      <c r="E13" s="3" t="s">
        <v>4</v>
      </c>
    </row>
    <row r="14" spans="1:5" x14ac:dyDescent="0.2">
      <c r="A14" t="s">
        <v>77</v>
      </c>
      <c r="B14" s="5" t="s">
        <v>7</v>
      </c>
      <c r="C14" s="6" t="str">
        <f>+table!I18</f>
        <v>eventstate</v>
      </c>
      <c r="D14" s="5">
        <v>0</v>
      </c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9"/>
  <sheetViews>
    <sheetView workbookViewId="0">
      <selection activeCell="E7" sqref="A1:E7"/>
    </sheetView>
  </sheetViews>
  <sheetFormatPr baseColWidth="10" defaultRowHeight="14.25" x14ac:dyDescent="0.2"/>
  <cols>
    <col min="3" max="3" width="68.875" bestFit="1" customWidth="1"/>
  </cols>
  <sheetData>
    <row r="1" spans="1:5" x14ac:dyDescent="0.2">
      <c r="A1" s="1" t="s">
        <v>154</v>
      </c>
    </row>
    <row r="4" spans="1:5" x14ac:dyDescent="0.2">
      <c r="A4" s="2" t="s">
        <v>155</v>
      </c>
    </row>
    <row r="6" spans="1: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x14ac:dyDescent="0.2">
      <c r="A7" s="5" t="s">
        <v>82</v>
      </c>
      <c r="B7" s="5" t="s">
        <v>6</v>
      </c>
      <c r="C7" t="s">
        <v>156</v>
      </c>
      <c r="E7" s="5" t="s">
        <v>157</v>
      </c>
    </row>
    <row r="8" spans="1:5" x14ac:dyDescent="0.2">
      <c r="A8" s="5"/>
      <c r="B8" s="5"/>
      <c r="E8" s="5"/>
    </row>
    <row r="9" spans="1:5" x14ac:dyDescent="0.2">
      <c r="A9" s="5"/>
      <c r="B9" s="5"/>
      <c r="D9" s="5"/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4"/>
  <sheetViews>
    <sheetView workbookViewId="0">
      <selection activeCell="C14" sqref="C14"/>
    </sheetView>
  </sheetViews>
  <sheetFormatPr baseColWidth="10" defaultRowHeight="14.25" x14ac:dyDescent="0.2"/>
  <sheetData>
    <row r="1" spans="1:5" x14ac:dyDescent="0.2">
      <c r="A1" s="1" t="s">
        <v>149</v>
      </c>
    </row>
    <row r="4" spans="1:5" x14ac:dyDescent="0.2">
      <c r="A4" s="2" t="s">
        <v>150</v>
      </c>
    </row>
    <row r="6" spans="1: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x14ac:dyDescent="0.2">
      <c r="A7" s="5" t="s">
        <v>136</v>
      </c>
      <c r="B7" s="5" t="s">
        <v>6</v>
      </c>
      <c r="C7" t="s">
        <v>151</v>
      </c>
      <c r="E7" s="5" t="s">
        <v>152</v>
      </c>
    </row>
    <row r="8" spans="1:5" x14ac:dyDescent="0.2">
      <c r="A8" s="5" t="s">
        <v>72</v>
      </c>
      <c r="B8" s="5" t="s">
        <v>6</v>
      </c>
      <c r="C8" t="str">
        <f>CONCATENATE(+table!I4,,",",table!I5,,",",table!I6,,",",table!I7,,",",table!I8,,",",table!I9,,",",table!I10)</f>
        <v>activitycreateddate,activityupdatedate,activitylikecount,activitycommentcount,activitytitle,activitydescription,activitystate</v>
      </c>
      <c r="E8" s="5" t="s">
        <v>119</v>
      </c>
    </row>
    <row r="9" spans="1:5" x14ac:dyDescent="0.2">
      <c r="A9" s="5"/>
      <c r="B9" s="5"/>
      <c r="D9" s="5"/>
    </row>
    <row r="11" spans="1:5" x14ac:dyDescent="0.2">
      <c r="A11" s="2" t="s">
        <v>153</v>
      </c>
    </row>
    <row r="13" spans="1:5" x14ac:dyDescent="0.2">
      <c r="A13" s="3" t="s">
        <v>0</v>
      </c>
      <c r="B13" s="3" t="s">
        <v>1</v>
      </c>
      <c r="C13" s="3" t="s">
        <v>2</v>
      </c>
      <c r="D13" s="3" t="s">
        <v>3</v>
      </c>
      <c r="E13" s="3" t="s">
        <v>4</v>
      </c>
    </row>
    <row r="14" spans="1:5" x14ac:dyDescent="0.2">
      <c r="A14" t="s">
        <v>136</v>
      </c>
      <c r="B14" s="5" t="s">
        <v>7</v>
      </c>
      <c r="C14" s="6" t="s">
        <v>138</v>
      </c>
      <c r="D14" s="5">
        <v>0</v>
      </c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A1:E7"/>
    </sheetView>
  </sheetViews>
  <sheetFormatPr baseColWidth="10" defaultRowHeight="14.25" x14ac:dyDescent="0.2"/>
  <sheetData>
    <row r="1" spans="1:5" x14ac:dyDescent="0.2">
      <c r="A1" s="1" t="s">
        <v>158</v>
      </c>
    </row>
    <row r="4" spans="1:5" x14ac:dyDescent="0.2">
      <c r="A4" s="2" t="s">
        <v>159</v>
      </c>
    </row>
    <row r="6" spans="1: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x14ac:dyDescent="0.2">
      <c r="A7" s="5" t="s">
        <v>160</v>
      </c>
      <c r="B7" s="5" t="s">
        <v>6</v>
      </c>
      <c r="C7" t="s">
        <v>161</v>
      </c>
      <c r="E7" s="5" t="s">
        <v>162</v>
      </c>
    </row>
  </sheetData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baseColWidth="10" defaultRowHeight="14.25" x14ac:dyDescent="0.2"/>
  <sheetData>
    <row r="1" spans="1:5" x14ac:dyDescent="0.2">
      <c r="A1" s="1" t="s">
        <v>163</v>
      </c>
    </row>
    <row r="4" spans="1:5" x14ac:dyDescent="0.2">
      <c r="A4" s="2" t="s">
        <v>164</v>
      </c>
    </row>
    <row r="6" spans="1: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x14ac:dyDescent="0.2">
      <c r="A7" s="5" t="s">
        <v>143</v>
      </c>
      <c r="B7" s="5" t="s">
        <v>6</v>
      </c>
      <c r="C7" t="s">
        <v>165</v>
      </c>
      <c r="E7" s="5" t="s">
        <v>166</v>
      </c>
    </row>
  </sheetData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I30"/>
  <sheetViews>
    <sheetView workbookViewId="0">
      <selection activeCell="I20" sqref="I20"/>
    </sheetView>
  </sheetViews>
  <sheetFormatPr baseColWidth="10" defaultRowHeight="15.75" customHeight="1" x14ac:dyDescent="0.2"/>
  <cols>
    <col min="1" max="1" width="21.625" customWidth="1"/>
    <col min="2" max="2" width="15" customWidth="1"/>
    <col min="3" max="3" width="17.25" bestFit="1" customWidth="1"/>
    <col min="4" max="4" width="15" customWidth="1"/>
    <col min="5" max="5" width="17.25" bestFit="1" customWidth="1"/>
    <col min="6" max="1024" width="15" customWidth="1"/>
  </cols>
  <sheetData>
    <row r="2" spans="1:9" ht="14.25" x14ac:dyDescent="0.2">
      <c r="A2" s="7" t="s">
        <v>11</v>
      </c>
      <c r="C2" s="7" t="s">
        <v>12</v>
      </c>
      <c r="E2" s="7" t="s">
        <v>13</v>
      </c>
      <c r="G2" s="16" t="s">
        <v>61</v>
      </c>
      <c r="I2" s="16" t="s">
        <v>72</v>
      </c>
    </row>
    <row r="3" spans="1:9" ht="14.25" x14ac:dyDescent="0.2">
      <c r="A3" s="8" t="s">
        <v>21</v>
      </c>
      <c r="C3" s="8" t="s">
        <v>14</v>
      </c>
      <c r="E3" s="8" t="s">
        <v>18</v>
      </c>
      <c r="G3" s="8" t="s">
        <v>62</v>
      </c>
      <c r="I3" s="8" t="s">
        <v>73</v>
      </c>
    </row>
    <row r="4" spans="1:9" ht="14.25" x14ac:dyDescent="0.2">
      <c r="A4" s="9" t="s">
        <v>23</v>
      </c>
      <c r="C4" s="8" t="s">
        <v>15</v>
      </c>
      <c r="E4" s="9" t="s">
        <v>19</v>
      </c>
      <c r="G4" s="8" t="s">
        <v>63</v>
      </c>
      <c r="I4" s="8" t="s">
        <v>124</v>
      </c>
    </row>
    <row r="5" spans="1:9" ht="14.25" x14ac:dyDescent="0.2">
      <c r="A5" s="14" t="s">
        <v>22</v>
      </c>
      <c r="C5" s="8" t="s">
        <v>16</v>
      </c>
      <c r="E5" s="14" t="s">
        <v>20</v>
      </c>
      <c r="G5" s="8" t="s">
        <v>64</v>
      </c>
      <c r="I5" s="8" t="s">
        <v>125</v>
      </c>
    </row>
    <row r="6" spans="1:9" ht="14.25" x14ac:dyDescent="0.2">
      <c r="A6" s="11"/>
      <c r="C6" s="8" t="s">
        <v>17</v>
      </c>
      <c r="E6" s="14" t="s">
        <v>132</v>
      </c>
      <c r="G6" s="9" t="s">
        <v>65</v>
      </c>
      <c r="I6" s="9" t="s">
        <v>126</v>
      </c>
    </row>
    <row r="7" spans="1:9" ht="14.25" x14ac:dyDescent="0.2">
      <c r="A7" s="11"/>
      <c r="C7" s="8" t="s">
        <v>147</v>
      </c>
      <c r="E7" s="14" t="s">
        <v>133</v>
      </c>
      <c r="G7" s="17" t="s">
        <v>65</v>
      </c>
      <c r="I7" s="17" t="s">
        <v>127</v>
      </c>
    </row>
    <row r="8" spans="1:9" ht="14.25" x14ac:dyDescent="0.2">
      <c r="A8" s="11"/>
      <c r="B8" s="13"/>
      <c r="C8" s="12"/>
      <c r="E8" s="14" t="s">
        <v>134</v>
      </c>
      <c r="G8" s="17" t="s">
        <v>66</v>
      </c>
      <c r="I8" s="17" t="s">
        <v>74</v>
      </c>
    </row>
    <row r="9" spans="1:9" ht="14.25" x14ac:dyDescent="0.2">
      <c r="A9" s="11"/>
      <c r="B9" s="13"/>
      <c r="C9" s="11"/>
      <c r="D9" s="13"/>
      <c r="E9" s="11"/>
      <c r="G9" s="17" t="s">
        <v>67</v>
      </c>
      <c r="I9" s="17" t="s">
        <v>75</v>
      </c>
    </row>
    <row r="10" spans="1:9" ht="14.25" x14ac:dyDescent="0.2">
      <c r="A10" s="11"/>
      <c r="B10" s="13"/>
      <c r="C10" s="15"/>
      <c r="E10" s="11"/>
      <c r="G10" s="17" t="s">
        <v>68</v>
      </c>
      <c r="I10" s="17" t="s">
        <v>76</v>
      </c>
    </row>
    <row r="11" spans="1:9" ht="14.25" x14ac:dyDescent="0.2">
      <c r="A11" s="11"/>
      <c r="C11" s="10"/>
      <c r="E11" s="11"/>
      <c r="I11" s="17" t="s">
        <v>128</v>
      </c>
    </row>
    <row r="13" spans="1:9" ht="15.75" customHeight="1" x14ac:dyDescent="0.2">
      <c r="A13" s="16" t="s">
        <v>37</v>
      </c>
      <c r="C13" s="16" t="s">
        <v>45</v>
      </c>
      <c r="E13" s="16" t="s">
        <v>55</v>
      </c>
      <c r="G13" s="16" t="s">
        <v>69</v>
      </c>
      <c r="I13" s="16" t="s">
        <v>77</v>
      </c>
    </row>
    <row r="14" spans="1:9" ht="15.75" customHeight="1" x14ac:dyDescent="0.2">
      <c r="A14" s="8" t="s">
        <v>38</v>
      </c>
      <c r="C14" s="9" t="s">
        <v>46</v>
      </c>
      <c r="E14" s="8" t="s">
        <v>56</v>
      </c>
      <c r="G14" s="14" t="s">
        <v>70</v>
      </c>
      <c r="I14" s="9" t="s">
        <v>129</v>
      </c>
    </row>
    <row r="15" spans="1:9" ht="15.75" customHeight="1" x14ac:dyDescent="0.2">
      <c r="A15" s="9" t="s">
        <v>39</v>
      </c>
      <c r="C15" s="14" t="s">
        <v>47</v>
      </c>
      <c r="E15" s="9" t="s">
        <v>57</v>
      </c>
      <c r="G15" s="14" t="s">
        <v>71</v>
      </c>
      <c r="I15" s="14" t="s">
        <v>78</v>
      </c>
    </row>
    <row r="16" spans="1:9" ht="15.75" customHeight="1" x14ac:dyDescent="0.2">
      <c r="A16" s="14" t="s">
        <v>40</v>
      </c>
      <c r="C16" s="14" t="s">
        <v>48</v>
      </c>
      <c r="E16" s="14" t="s">
        <v>58</v>
      </c>
      <c r="G16" s="18" t="s">
        <v>135</v>
      </c>
      <c r="I16" s="14" t="s">
        <v>79</v>
      </c>
    </row>
    <row r="17" spans="1:9" ht="15.75" customHeight="1" x14ac:dyDescent="0.2">
      <c r="A17" s="14" t="s">
        <v>41</v>
      </c>
      <c r="C17" s="14" t="s">
        <v>49</v>
      </c>
      <c r="E17" s="14" t="s">
        <v>59</v>
      </c>
      <c r="I17" s="14" t="s">
        <v>80</v>
      </c>
    </row>
    <row r="18" spans="1:9" ht="15.75" customHeight="1" x14ac:dyDescent="0.2">
      <c r="A18" s="17" t="s">
        <v>96</v>
      </c>
      <c r="C18" s="17" t="s">
        <v>50</v>
      </c>
      <c r="E18" s="17" t="s">
        <v>60</v>
      </c>
      <c r="I18" s="17" t="s">
        <v>81</v>
      </c>
    </row>
    <row r="19" spans="1:9" ht="15.75" customHeight="1" x14ac:dyDescent="0.2">
      <c r="C19" s="17" t="s">
        <v>51</v>
      </c>
      <c r="E19" s="17" t="s">
        <v>53</v>
      </c>
      <c r="I19" s="17" t="s">
        <v>130</v>
      </c>
    </row>
    <row r="20" spans="1:9" ht="15.75" customHeight="1" x14ac:dyDescent="0.2">
      <c r="C20" s="17" t="s">
        <v>52</v>
      </c>
      <c r="E20" s="17" t="s">
        <v>54</v>
      </c>
      <c r="I20" s="17" t="s">
        <v>131</v>
      </c>
    </row>
    <row r="21" spans="1:9" ht="15.75" customHeight="1" x14ac:dyDescent="0.2">
      <c r="C21" s="17" t="s">
        <v>53</v>
      </c>
      <c r="I21" s="19"/>
    </row>
    <row r="22" spans="1:9" ht="15.75" customHeight="1" x14ac:dyDescent="0.2">
      <c r="C22" s="17" t="s">
        <v>54</v>
      </c>
    </row>
    <row r="24" spans="1:9" ht="15.75" customHeight="1" x14ac:dyDescent="0.2">
      <c r="A24" s="16" t="s">
        <v>82</v>
      </c>
      <c r="C24" s="16" t="s">
        <v>136</v>
      </c>
      <c r="E24" s="16" t="s">
        <v>139</v>
      </c>
      <c r="G24" s="16" t="s">
        <v>143</v>
      </c>
    </row>
    <row r="25" spans="1:9" ht="15.75" customHeight="1" x14ac:dyDescent="0.2">
      <c r="A25" s="8" t="s">
        <v>83</v>
      </c>
      <c r="C25" s="8" t="s">
        <v>137</v>
      </c>
      <c r="E25" s="14" t="s">
        <v>140</v>
      </c>
      <c r="G25" s="9" t="s">
        <v>144</v>
      </c>
    </row>
    <row r="26" spans="1:9" ht="15.75" customHeight="1" x14ac:dyDescent="0.2">
      <c r="A26" s="9" t="s">
        <v>73</v>
      </c>
      <c r="C26" s="8" t="s">
        <v>138</v>
      </c>
      <c r="E26" s="14" t="s">
        <v>142</v>
      </c>
      <c r="G26" s="14" t="s">
        <v>145</v>
      </c>
    </row>
    <row r="27" spans="1:9" ht="15.75" customHeight="1" x14ac:dyDescent="0.2">
      <c r="A27" s="14" t="s">
        <v>84</v>
      </c>
      <c r="E27" s="18" t="s">
        <v>141</v>
      </c>
      <c r="G27" s="18" t="s">
        <v>146</v>
      </c>
    </row>
    <row r="28" spans="1:9" ht="15.75" customHeight="1" x14ac:dyDescent="0.2">
      <c r="A28" s="14" t="s">
        <v>85</v>
      </c>
    </row>
    <row r="29" spans="1:9" ht="15.75" customHeight="1" x14ac:dyDescent="0.2">
      <c r="A29" s="17" t="s">
        <v>86</v>
      </c>
    </row>
    <row r="30" spans="1:9" ht="15.75" customHeight="1" x14ac:dyDescent="0.2">
      <c r="A30" s="17" t="s">
        <v>87</v>
      </c>
    </row>
  </sheetData>
  <pageMargins left="0.74805555555555558" right="0.74805555555555558" top="1.3776388888888889" bottom="1.3776388888888889" header="0.98388888888888892" footer="0.98388888888888892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headquarter</vt:lpstr>
      <vt:lpstr>university</vt:lpstr>
      <vt:lpstr>career</vt:lpstr>
      <vt:lpstr>administrative</vt:lpstr>
      <vt:lpstr>activity</vt:lpstr>
      <vt:lpstr>enclosure</vt:lpstr>
      <vt:lpstr>student</vt:lpstr>
      <vt:lpstr>professor</vt:lpstr>
      <vt:lpstr>event</vt:lpstr>
      <vt:lpstr>comment</vt:lpstr>
      <vt:lpstr>post</vt:lpstr>
      <vt:lpstr>tag</vt:lpstr>
      <vt:lpstr>admin</vt:lpstr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Sandoval</dc:creator>
  <cp:lastModifiedBy>AkaiTsuki</cp:lastModifiedBy>
  <cp:revision>1</cp:revision>
  <dcterms:created xsi:type="dcterms:W3CDTF">2018-01-15T15:28:27Z</dcterms:created>
  <dcterms:modified xsi:type="dcterms:W3CDTF">2018-02-28T16:03:37Z</dcterms:modified>
</cp:coreProperties>
</file>