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ProyectoGestion\docs\05-02-18\"/>
    </mc:Choice>
  </mc:AlternateContent>
  <bookViews>
    <workbookView xWindow="0" yWindow="0" windowWidth="24000" windowHeight="9885" firstSheet="2" activeTab="9"/>
  </bookViews>
  <sheets>
    <sheet name="headquarter" sheetId="1" r:id="rId1"/>
    <sheet name="university" sheetId="3" r:id="rId2"/>
    <sheet name="enclosure" sheetId="5" r:id="rId3"/>
    <sheet name="student" sheetId="6" r:id="rId4"/>
    <sheet name="professor" sheetId="7" r:id="rId5"/>
    <sheet name="activity" sheetId="9" r:id="rId6"/>
    <sheet name="administrative" sheetId="8" r:id="rId7"/>
    <sheet name="career" sheetId="4" r:id="rId8"/>
    <sheet name="table" sheetId="2" r:id="rId9"/>
    <sheet name="event" sheetId="10" r:id="rId10"/>
  </sheets>
  <calcPr calcId="152511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4" i="10" l="1"/>
  <c r="C16" i="10"/>
  <c r="C7" i="10"/>
  <c r="C24" i="9"/>
  <c r="C16" i="9"/>
  <c r="C7" i="9"/>
  <c r="C24" i="8"/>
  <c r="C16" i="8"/>
  <c r="C7" i="8"/>
  <c r="C24" i="7"/>
  <c r="C17" i="7"/>
  <c r="C16" i="7"/>
  <c r="C7" i="7"/>
  <c r="C17" i="8"/>
  <c r="X23" i="3"/>
  <c r="X15" i="3"/>
  <c r="X6" i="3"/>
  <c r="C23" i="5"/>
  <c r="C15" i="5"/>
  <c r="C6" i="5"/>
  <c r="C16" i="1"/>
  <c r="C7" i="1"/>
  <c r="C16" i="6"/>
  <c r="C7" i="6"/>
  <c r="A23" i="5" l="1"/>
  <c r="A15" i="5"/>
  <c r="A6" i="5"/>
  <c r="A23" i="3" l="1"/>
  <c r="A15" i="3"/>
  <c r="C6" i="3"/>
  <c r="C15" i="3" s="1"/>
  <c r="A6" i="3"/>
  <c r="C23" i="3"/>
  <c r="A24" i="4"/>
  <c r="C16" i="4"/>
  <c r="C7" i="4"/>
  <c r="A16" i="4"/>
  <c r="A9" i="4"/>
  <c r="A8" i="4"/>
  <c r="A7" i="4"/>
  <c r="A7" i="1"/>
  <c r="A16" i="1"/>
</calcChain>
</file>

<file path=xl/sharedStrings.xml><?xml version="1.0" encoding="utf-8"?>
<sst xmlns="http://purl.oclc.org/ooxml/spreadsheetml/main" count="360" uniqueCount="126">
  <si>
    <t>tabla</t>
  </si>
  <si>
    <t>sql</t>
  </si>
  <si>
    <t>campo</t>
  </si>
  <si>
    <t>valor</t>
  </si>
  <si>
    <t>excepciones</t>
  </si>
  <si>
    <t>reglas del negocio</t>
  </si>
  <si>
    <t>insert</t>
  </si>
  <si>
    <t>update</t>
  </si>
  <si>
    <t>delete</t>
  </si>
  <si>
    <t>state</t>
  </si>
  <si>
    <t>CRUD TABLE tbheadquarter</t>
  </si>
  <si>
    <t>Catalogo Nuevo Recinto</t>
  </si>
  <si>
    <t>tbheadquarter</t>
  </si>
  <si>
    <t>tbuniversity</t>
  </si>
  <si>
    <t>tbcareer</t>
  </si>
  <si>
    <t>universityid</t>
  </si>
  <si>
    <t>universitycode</t>
  </si>
  <si>
    <t>universityname</t>
  </si>
  <si>
    <t>universitytype</t>
  </si>
  <si>
    <t>careerid</t>
  </si>
  <si>
    <t>careercode</t>
  </si>
  <si>
    <t>careername</t>
  </si>
  <si>
    <t>headquarterid</t>
  </si>
  <si>
    <t>headquartername</t>
  </si>
  <si>
    <t>headquarteruniversityid</t>
  </si>
  <si>
    <t>Catalogo Actualiza Recinto</t>
  </si>
  <si>
    <t>Catalogo Elimina Recinto</t>
  </si>
  <si>
    <t>Cambia a 1 cuando se elimina</t>
  </si>
  <si>
    <t>CRUD TABLE tbcareer</t>
  </si>
  <si>
    <t>Catalogo Nueva Carrera</t>
  </si>
  <si>
    <t>careerid no repetido y no nulo, careercode no repetido y no nulo</t>
  </si>
  <si>
    <t>Catalogo Actualiza Carrera</t>
  </si>
  <si>
    <t>Catalogo Elimina Carrera</t>
  </si>
  <si>
    <t>Catalogo Nuevo Universidad</t>
  </si>
  <si>
    <t>Catalogo Actualiza Univeridad</t>
  </si>
  <si>
    <t>Catalogo Elimina Universidad</t>
  </si>
  <si>
    <t>universitycode not null, universityname not null</t>
  </si>
  <si>
    <t>universityid no repetido, universityid not null, universitycode not null, universityname not null, universitytype not null , state not null</t>
  </si>
  <si>
    <t>tbenclosure</t>
  </si>
  <si>
    <t>enclosureid</t>
  </si>
  <si>
    <t>enclosurename</t>
  </si>
  <si>
    <t>enclosureheadquarterid</t>
  </si>
  <si>
    <t>enclosureuniversityid</t>
  </si>
  <si>
    <t>enclosureid no repetido, enclosureid not null, enclosurename not null, enclosureheadquarterid not null,enclosureuniversityid not null</t>
  </si>
  <si>
    <t>CRUD TABLE tbstudent</t>
  </si>
  <si>
    <t>Catalogo Nuevo Estudiante</t>
  </si>
  <si>
    <t>tbstudent</t>
  </si>
  <si>
    <t>studentid</t>
  </si>
  <si>
    <t>studentlicense</t>
  </si>
  <si>
    <t>studentname</t>
  </si>
  <si>
    <t>studentlastname1</t>
  </si>
  <si>
    <t>studentlastname2</t>
  </si>
  <si>
    <t>studentcareer1</t>
  </si>
  <si>
    <t>studentcareer2</t>
  </si>
  <si>
    <t>studentpassword</t>
  </si>
  <si>
    <t>studentstate</t>
  </si>
  <si>
    <t>tbprofessor</t>
  </si>
  <si>
    <t>professorid</t>
  </si>
  <si>
    <t>professorlicense</t>
  </si>
  <si>
    <t>professorname</t>
  </si>
  <si>
    <t>professorlastname1</t>
  </si>
  <si>
    <t>professorlastname2</t>
  </si>
  <si>
    <t>tbadministrative</t>
  </si>
  <si>
    <t>administrativeid</t>
  </si>
  <si>
    <t>administrativelicense</t>
  </si>
  <si>
    <t>administrativename</t>
  </si>
  <si>
    <t>administrativelastname2</t>
  </si>
  <si>
    <t>administrativearea</t>
  </si>
  <si>
    <t>administrativepassword</t>
  </si>
  <si>
    <t>administrativestate</t>
  </si>
  <si>
    <t>tbactor</t>
  </si>
  <si>
    <t>actorid</t>
  </si>
  <si>
    <t>actormail</t>
  </si>
  <si>
    <t>tbactivity</t>
  </si>
  <si>
    <t>activityid</t>
  </si>
  <si>
    <t>createddate</t>
  </si>
  <si>
    <t>updatedate</t>
  </si>
  <si>
    <t>likecount</t>
  </si>
  <si>
    <t>commentcount</t>
  </si>
  <si>
    <t>activitytitle</t>
  </si>
  <si>
    <t>activitydescription</t>
  </si>
  <si>
    <t>activitystate</t>
  </si>
  <si>
    <t>tbevent</t>
  </si>
  <si>
    <t>eventplace</t>
  </si>
  <si>
    <t>eventdate</t>
  </si>
  <si>
    <t>eventhour</t>
  </si>
  <si>
    <t>eventstate</t>
  </si>
  <si>
    <t>tbcomment</t>
  </si>
  <si>
    <t>commentid</t>
  </si>
  <si>
    <t>commentdescription</t>
  </si>
  <si>
    <t>commentcreated</t>
  </si>
  <si>
    <t>commentactor</t>
  </si>
  <si>
    <t>commentstate</t>
  </si>
  <si>
    <t>studnetid no repetido, studentlicense no repetido, studentpassword mayor a 8 caracteres, minimo una carrera</t>
  </si>
  <si>
    <t>Catalogo Actualiza Estudiante</t>
  </si>
  <si>
    <t>studentpassword mayor a 8 caracteres</t>
  </si>
  <si>
    <t>Catalogo Elimina Estudiante</t>
  </si>
  <si>
    <t>headquarterid no repetido, headquarterid not null, headquarteruniversityid not null</t>
  </si>
  <si>
    <t>Catalogo Nuevo Sede</t>
  </si>
  <si>
    <t>Catalogo Actualiza Sede</t>
  </si>
  <si>
    <t>Catalogo Elimina Sede</t>
  </si>
  <si>
    <t>enclosurestate</t>
  </si>
  <si>
    <t>enclosurename no vacio</t>
  </si>
  <si>
    <t>CRUD TABLE tbenclosure</t>
  </si>
  <si>
    <t>CRUD TABLE tbuniversity</t>
  </si>
  <si>
    <t>Catalogo Actualiza Universidad</t>
  </si>
  <si>
    <t>enclosureid no repetido, enclosureid not null,  enclosureheadquarterid not null,enclosureuniversityid not null</t>
  </si>
  <si>
    <t>CRUD TABLE tbprofessor</t>
  </si>
  <si>
    <t>professorid no nulo, professorid no repetido, professorlicense no repetido, professorlicense no nulo</t>
  </si>
  <si>
    <t>formato correcto</t>
  </si>
  <si>
    <t>Catalogo Nuevo Profesor</t>
  </si>
  <si>
    <t>Catalogo Actualiza Profesor</t>
  </si>
  <si>
    <t>professorlicense no repetido, professorpassword minimo 8 caracteres</t>
  </si>
  <si>
    <t>Catalogo Elimina Profesor</t>
  </si>
  <si>
    <t>CRUD TABLE tbadministrative</t>
  </si>
  <si>
    <t>administrativeid no nulo, administrativeid no repetido, administrativelicense no nulo, administrativelicense no repetido, administrativearea no nula</t>
  </si>
  <si>
    <t>administrativelicense no repetida, administrativepassowrd minimo 8 caracteres</t>
  </si>
  <si>
    <t>Catalogo Elimina Administrativo</t>
  </si>
  <si>
    <t>Catalogo Actualiza Administrativo</t>
  </si>
  <si>
    <t>Catalogo Nuevo Administrativo</t>
  </si>
  <si>
    <t>CRUD TABLE tbactivity</t>
  </si>
  <si>
    <t>Catalogo Nuevo Actividad</t>
  </si>
  <si>
    <t>Catalogo Actualiza Actividad</t>
  </si>
  <si>
    <t>Catalogo Elimina Actividad</t>
  </si>
  <si>
    <t>activityid no nulo, activityid no repetido, activitytitle no nulo, activitydescription no nulo</t>
  </si>
  <si>
    <t>activitytitle no nulo, activitydescription no nulo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</si>
</sst>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79554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7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4" fillId="0" borderId="5" xfId="0" applyFont="1" applyBorder="1" applyAlignment="1"/>
    <xf numFmtId="0" fontId="4" fillId="0" borderId="0" xfId="0" applyFont="1" applyBorder="1" applyAlignment="1">
      <alignment wrapText="1"/>
    </xf>
    <xf numFmtId="0" fontId="3" fillId="2" borderId="2" xfId="0" applyFont="1" applyFill="1" applyBorder="1" applyAlignment="1"/>
    <xf numFmtId="0" fontId="4" fillId="0" borderId="6" xfId="0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workbookViewId="0">
      <selection activeCell="C7" sqref="C7"/>
    </sheetView>
  </sheetViews>
  <sheetFormatPr baseColWidth="10" defaultRowHeight="15.75" customHeight="1" x14ac:dyDescent="0.2"/>
  <cols>
    <col min="1" max="1" width="25.375" customWidth="1"/>
    <col min="2" max="2" width="6.25" bestFit="1" customWidth="1"/>
    <col min="3" max="3" width="88.75" bestFit="1" customWidth="1"/>
    <col min="4" max="4" width="5" bestFit="1" customWidth="1"/>
    <col min="5" max="5" width="133.875" bestFit="1" customWidth="1"/>
    <col min="6" max="6" width="23.75" bestFit="1" customWidth="1"/>
    <col min="7" max="1024" width="15" customWidth="1"/>
  </cols>
  <sheetData>
    <row r="1" spans="1:26" ht="14.25" x14ac:dyDescent="0.2">
      <c r="A1" s="1" t="s">
        <v>10</v>
      </c>
    </row>
    <row r="4" spans="1:26" ht="14.25" x14ac:dyDescent="0.2">
      <c r="A4" s="2" t="s">
        <v>98</v>
      </c>
    </row>
    <row r="6" spans="1:26" ht="14.2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tr">
        <f>table!A2</f>
        <v>tbheadquarter</v>
      </c>
      <c r="B7" s="5" t="s">
        <v>6</v>
      </c>
      <c r="C7" t="str">
        <f>CONCATENATE(+table!A3,,",",table!A4,,",",table!A5)</f>
        <v>headquarterid,headquarteruniversityid,headquartername</v>
      </c>
      <c r="E7" s="5" t="s">
        <v>97</v>
      </c>
    </row>
    <row r="8" spans="1:26" ht="14.25" x14ac:dyDescent="0.2">
      <c r="A8" s="5"/>
      <c r="B8" s="5"/>
    </row>
    <row r="9" spans="1:26" ht="14.25" x14ac:dyDescent="0.2">
      <c r="A9" s="5"/>
      <c r="B9" s="5"/>
      <c r="D9" s="5">
        <v>0</v>
      </c>
    </row>
    <row r="13" spans="1:26" ht="14.25" x14ac:dyDescent="0.2">
      <c r="A13" s="2" t="s">
        <v>99</v>
      </c>
    </row>
    <row r="15" spans="1:26" ht="14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5" t="str">
        <f>table!A2</f>
        <v>tbheadquarter</v>
      </c>
      <c r="B16" s="5" t="s">
        <v>7</v>
      </c>
      <c r="C16" t="str">
        <f>CONCATENATE(table!A5)</f>
        <v>headquartername</v>
      </c>
      <c r="E16" s="5"/>
    </row>
    <row r="17" spans="1:26" ht="14.25" x14ac:dyDescent="0.2">
      <c r="A17" s="5"/>
    </row>
    <row r="18" spans="1:26" ht="14.25" x14ac:dyDescent="0.2">
      <c r="A18" s="5"/>
    </row>
    <row r="21" spans="1:26" ht="14.25" x14ac:dyDescent="0.2">
      <c r="A21" s="2" t="s">
        <v>100</v>
      </c>
    </row>
    <row r="23" spans="1:26" ht="14.2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B24" s="5"/>
      <c r="C24" s="6"/>
      <c r="D24" s="5"/>
      <c r="F24" s="5" t="s">
        <v>27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topLeftCell="V1" workbookViewId="0">
      <selection activeCell="X24" sqref="X24"/>
    </sheetView>
  </sheetViews>
  <sheetFormatPr baseColWidth="10" defaultRowHeight="14.25" x14ac:dyDescent="0.2"/>
  <cols>
    <col min="1" max="1" width="24.375" customWidth="1"/>
    <col min="3" max="3" width="67.375" customWidth="1"/>
    <col min="4" max="4" width="25.5" customWidth="1"/>
    <col min="24" max="24" width="50.75" customWidth="1"/>
  </cols>
  <sheetData>
    <row r="1" spans="1:26" x14ac:dyDescent="0.2">
      <c r="V1" s="1" t="s">
        <v>104</v>
      </c>
    </row>
    <row r="3" spans="1:26" x14ac:dyDescent="0.2">
      <c r="A3" s="2" t="s">
        <v>33</v>
      </c>
      <c r="V3" s="2" t="s">
        <v>33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</row>
    <row r="6" spans="1:26" x14ac:dyDescent="0.2">
      <c r="A6" s="5" t="str">
        <f>+table!C2</f>
        <v>tbuniversity</v>
      </c>
      <c r="B6" s="5" t="s">
        <v>6</v>
      </c>
      <c r="C6" t="str">
        <f>CONCATENATE(table!C3,," , ",table!C4,," , ",table!C5,," , ",table!C6,," , ",table!C7,,"")</f>
        <v>universityid , universitycode , universityname , universitytype , state</v>
      </c>
      <c r="E6" s="5" t="s">
        <v>37</v>
      </c>
      <c r="V6" s="5" t="s">
        <v>13</v>
      </c>
      <c r="W6" s="5" t="s">
        <v>6</v>
      </c>
      <c r="X6" t="str">
        <f>CONCATENATE(+table!C3,,",",table!C4,,",",table!C5,,",",table!C6)</f>
        <v>universityid,universitycode,universityname,universitytype</v>
      </c>
      <c r="Z6" s="5" t="s">
        <v>106</v>
      </c>
    </row>
    <row r="7" spans="1:26" x14ac:dyDescent="0.2">
      <c r="A7" s="5"/>
      <c r="B7" s="5" t="s">
        <v>7</v>
      </c>
      <c r="V7" s="5"/>
      <c r="W7" s="5"/>
    </row>
    <row r="8" spans="1:26" x14ac:dyDescent="0.2">
      <c r="A8" s="5"/>
      <c r="B8" s="5" t="s">
        <v>8</v>
      </c>
      <c r="D8" s="5">
        <v>0</v>
      </c>
      <c r="V8" s="5"/>
      <c r="W8" s="5"/>
      <c r="Y8" s="5"/>
    </row>
    <row r="12" spans="1:26" x14ac:dyDescent="0.2">
      <c r="A12" s="2" t="s">
        <v>34</v>
      </c>
      <c r="V12" s="2" t="s">
        <v>105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 t="s">
        <v>0</v>
      </c>
      <c r="W14" s="3" t="s">
        <v>1</v>
      </c>
      <c r="X14" s="3" t="s">
        <v>2</v>
      </c>
      <c r="Y14" s="3" t="s">
        <v>3</v>
      </c>
      <c r="Z14" s="3" t="s">
        <v>4</v>
      </c>
    </row>
    <row r="15" spans="1:26" x14ac:dyDescent="0.2">
      <c r="A15" s="5" t="str">
        <f>+table!C2</f>
        <v>tbuniversity</v>
      </c>
      <c r="B15" s="5" t="s">
        <v>7</v>
      </c>
      <c r="C15" t="str">
        <f>C6</f>
        <v>universityid , universitycode , universityname , universitytype , state</v>
      </c>
      <c r="E15" s="5" t="s">
        <v>36</v>
      </c>
      <c r="V15" s="5" t="s">
        <v>13</v>
      </c>
      <c r="W15" s="5" t="s">
        <v>7</v>
      </c>
      <c r="X15" t="str">
        <f>+table!C6</f>
        <v>universitytype</v>
      </c>
      <c r="Z15" s="5"/>
    </row>
    <row r="16" spans="1:26" x14ac:dyDescent="0.2">
      <c r="A16" s="5"/>
      <c r="V16" s="5"/>
    </row>
    <row r="17" spans="1:26" x14ac:dyDescent="0.2">
      <c r="A17" s="5"/>
      <c r="V17" s="5"/>
    </row>
    <row r="20" spans="1:26" x14ac:dyDescent="0.2">
      <c r="A20" s="2" t="s">
        <v>35</v>
      </c>
      <c r="V20" s="2" t="s">
        <v>35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0</v>
      </c>
      <c r="W22" s="3" t="s">
        <v>1</v>
      </c>
      <c r="X22" s="3" t="s">
        <v>2</v>
      </c>
      <c r="Y22" s="3" t="s">
        <v>3</v>
      </c>
      <c r="Z22" s="3" t="s">
        <v>4</v>
      </c>
    </row>
    <row r="23" spans="1:26" x14ac:dyDescent="0.2">
      <c r="A23" t="str">
        <f>+table!C2</f>
        <v>tbuniversity</v>
      </c>
      <c r="B23" s="5" t="s">
        <v>7</v>
      </c>
      <c r="C23" s="6">
        <f>table!A10</f>
        <v>0</v>
      </c>
      <c r="D23" s="5">
        <v>1</v>
      </c>
      <c r="F23" s="5" t="s">
        <v>27</v>
      </c>
      <c r="V23" t="s">
        <v>13</v>
      </c>
      <c r="W23" s="5" t="s">
        <v>7</v>
      </c>
      <c r="X23" s="6" t="str">
        <f>+table!C6</f>
        <v>universitytype</v>
      </c>
      <c r="Y23" s="5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workbookViewId="0">
      <selection sqref="A1:E24"/>
    </sheetView>
  </sheetViews>
  <sheetFormatPr baseColWidth="10" defaultRowHeight="14.25" x14ac:dyDescent="0.2"/>
  <cols>
    <col min="1" max="1" width="24.625" bestFit="1" customWidth="1"/>
    <col min="2" max="2" width="6.25" bestFit="1" customWidth="1"/>
    <col min="3" max="3" width="64.75" bestFit="1" customWidth="1"/>
    <col min="4" max="4" width="5" bestFit="1" customWidth="1"/>
    <col min="5" max="5" width="106.75" bestFit="1" customWidth="1"/>
  </cols>
  <sheetData>
    <row r="1" spans="1:26" x14ac:dyDescent="0.2">
      <c r="A1" s="1" t="s">
        <v>103</v>
      </c>
    </row>
    <row r="3" spans="1:26" x14ac:dyDescent="0.2">
      <c r="A3" s="2" t="s">
        <v>11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+table!A12</f>
        <v>tbenclosure</v>
      </c>
      <c r="B6" s="5" t="s">
        <v>6</v>
      </c>
      <c r="C6" t="str">
        <f>CONCATENATE(table!A13,," , ",table!A14,," , ",table!A15,," , ",table!A16,,"")</f>
        <v>enclosureid , enclosurename , enclosureheadquarterid , enclosureuniversityid</v>
      </c>
      <c r="E6" s="5" t="s">
        <v>43</v>
      </c>
    </row>
    <row r="7" spans="1:26" x14ac:dyDescent="0.2">
      <c r="A7" s="5"/>
      <c r="B7" s="5"/>
    </row>
    <row r="8" spans="1:26" x14ac:dyDescent="0.2">
      <c r="A8" s="5"/>
      <c r="B8" s="5"/>
      <c r="D8" s="5"/>
    </row>
    <row r="12" spans="1:26" x14ac:dyDescent="0.2">
      <c r="A12" s="2" t="s">
        <v>25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+table!A12</f>
        <v>tbenclosure</v>
      </c>
      <c r="B15" s="5" t="s">
        <v>7</v>
      </c>
      <c r="C15" t="str">
        <f>CONCATENATE(table!A14)</f>
        <v>enclosurename</v>
      </c>
      <c r="E15" s="5" t="s">
        <v>102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26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+table!A12</f>
        <v>tbenclosure</v>
      </c>
      <c r="B23" s="5" t="s">
        <v>7</v>
      </c>
      <c r="C23" s="6" t="str">
        <f>+table!A17</f>
        <v>enclosurestate</v>
      </c>
      <c r="D23" s="5">
        <v>1</v>
      </c>
      <c r="F23" s="5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sheetData>
    <row r="1" spans="1:5" x14ac:dyDescent="0.2">
      <c r="A1" s="1" t="s">
        <v>44</v>
      </c>
    </row>
    <row r="4" spans="1:5" x14ac:dyDescent="0.2">
      <c r="A4" s="2" t="s">
        <v>45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46</v>
      </c>
      <c r="B7" s="5" t="s">
        <v>6</v>
      </c>
      <c r="C7" t="str">
        <f>CONCATENATE(table!C13,,",", table!C14,,",", table!C15,,",", table!C16,,",", table!C17,,",", table!C18,,",", table!C19,,",", table!C20,,",", table!C21)</f>
        <v>studentid,studentlicense,studentname,studentlastname1,studentlastname2,studentcareer1,studentcareer2,studentpassword,studentstate</v>
      </c>
      <c r="E7" s="5" t="s">
        <v>93</v>
      </c>
    </row>
    <row r="8" spans="1:5" x14ac:dyDescent="0.2">
      <c r="A8" s="5" t="s">
        <v>70</v>
      </c>
      <c r="B8" s="5" t="s">
        <v>6</v>
      </c>
      <c r="C8" t="s">
        <v>72</v>
      </c>
    </row>
    <row r="9" spans="1:5" x14ac:dyDescent="0.2">
      <c r="A9" s="5"/>
      <c r="B9" s="5"/>
      <c r="D9" s="5"/>
    </row>
    <row r="13" spans="1:5" x14ac:dyDescent="0.2">
      <c r="A13" s="2" t="s">
        <v>94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46</v>
      </c>
      <c r="B16" s="5" t="s">
        <v>7</v>
      </c>
      <c r="C16" t="str">
        <f>+CONCATENATE(table!C15,,",",table!C16,,",",table!C17,,",",table!C19,,",",table!C20)</f>
        <v>studentname,studentlastname1,studentlastname2,studentcareer2,studentpassword</v>
      </c>
      <c r="E16" s="5" t="s">
        <v>95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96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46</v>
      </c>
      <c r="B24" s="5" t="s">
        <v>7</v>
      </c>
      <c r="C24" s="6" t="s">
        <v>55</v>
      </c>
      <c r="D24" s="5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cols>
    <col min="3" max="3" width="12" bestFit="1" customWidth="1"/>
  </cols>
  <sheetData>
    <row r="1" spans="1:5" x14ac:dyDescent="0.2">
      <c r="A1" s="1" t="s">
        <v>107</v>
      </c>
    </row>
    <row r="4" spans="1:5" x14ac:dyDescent="0.2">
      <c r="A4" s="2" t="s">
        <v>110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56</v>
      </c>
      <c r="B7" s="5" t="s">
        <v>6</v>
      </c>
      <c r="C7" t="str">
        <f>CONCATENATE(+table!E13,,",",table!E14,,",",table!E15,,",",table!E16,,",",table!E17,,",",table!E18)</f>
        <v>professorid,professorlicense,professorname,professorlastname1,professorlastname2,studentpassword</v>
      </c>
      <c r="E7" s="5" t="s">
        <v>108</v>
      </c>
    </row>
    <row r="8" spans="1:5" x14ac:dyDescent="0.2">
      <c r="A8" s="5" t="s">
        <v>70</v>
      </c>
      <c r="B8" s="5" t="s">
        <v>6</v>
      </c>
      <c r="C8" t="s">
        <v>72</v>
      </c>
      <c r="E8" t="s">
        <v>109</v>
      </c>
    </row>
    <row r="9" spans="1:5" x14ac:dyDescent="0.2">
      <c r="A9" s="5"/>
      <c r="B9" s="5"/>
      <c r="D9" s="5"/>
    </row>
    <row r="13" spans="1:5" x14ac:dyDescent="0.2">
      <c r="A13" s="2" t="s">
        <v>111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56</v>
      </c>
      <c r="B16" s="5" t="s">
        <v>7</v>
      </c>
      <c r="C16" t="str">
        <f>CONCATENATE(+table!E14,,",",table!E15,,",",table!E16,,",",table!E17,,",",table!E18)</f>
        <v>professorlicense,professorname,professorlastname1,professorlastname2,studentpassword</v>
      </c>
      <c r="E16" s="5" t="s">
        <v>112</v>
      </c>
    </row>
    <row r="17" spans="1:5" x14ac:dyDescent="0.2">
      <c r="A17" s="5" t="s">
        <v>70</v>
      </c>
      <c r="B17" t="s">
        <v>7</v>
      </c>
      <c r="C17" t="str">
        <f>+table!G13</f>
        <v>actorid</v>
      </c>
      <c r="E17" t="s">
        <v>109</v>
      </c>
    </row>
    <row r="18" spans="1:5" x14ac:dyDescent="0.2">
      <c r="A18" s="5"/>
    </row>
    <row r="21" spans="1:5" x14ac:dyDescent="0.2">
      <c r="A21" s="2" t="s">
        <v>113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56</v>
      </c>
      <c r="B24" s="5" t="s">
        <v>7</v>
      </c>
      <c r="C24" s="6" t="str">
        <f>+table!E19</f>
        <v>studentstate</v>
      </c>
      <c r="D24" s="5">
        <v>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sheetData>
    <row r="1" spans="1:5" x14ac:dyDescent="0.2">
      <c r="A1" s="1" t="s">
        <v>120</v>
      </c>
    </row>
    <row r="4" spans="1:5" x14ac:dyDescent="0.2">
      <c r="A4" s="2" t="s">
        <v>121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73</v>
      </c>
      <c r="B7" s="5" t="s">
        <v>6</v>
      </c>
      <c r="C7" t="str">
        <f>CONCATENATE(+table!I3,,",",table!I4,,",",table!I5,,",",table!I6,,",",table!I7,,",",table!I8,,",",table!I9)</f>
        <v>activityid,createddate,updatedate,likecount,commentcount,activitytitle,activitydescription</v>
      </c>
      <c r="E7" s="5" t="s">
        <v>124</v>
      </c>
    </row>
    <row r="8" spans="1:5" x14ac:dyDescent="0.2">
      <c r="A8" s="5"/>
      <c r="B8" s="5"/>
    </row>
    <row r="9" spans="1:5" x14ac:dyDescent="0.2">
      <c r="A9" s="5"/>
      <c r="B9" s="5"/>
      <c r="D9" s="5"/>
    </row>
    <row r="13" spans="1:5" x14ac:dyDescent="0.2">
      <c r="A13" s="2" t="s">
        <v>122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73</v>
      </c>
      <c r="B16" s="5" t="s">
        <v>7</v>
      </c>
      <c r="C16" t="str">
        <f>CONCATENATE(+table!I5,,",",table!I8,,",",table!I9)</f>
        <v>updatedate,activitytitle,activitydescription</v>
      </c>
      <c r="E16" s="5" t="s">
        <v>125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123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73</v>
      </c>
      <c r="B24" s="5" t="s">
        <v>7</v>
      </c>
      <c r="C24" s="6" t="str">
        <f>+table!I10</f>
        <v>activitystate</v>
      </c>
      <c r="D24" s="5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baseColWidth="10" defaultRowHeight="14.25" x14ac:dyDescent="0.2"/>
  <cols>
    <col min="3" max="3" width="14.375" customWidth="1"/>
  </cols>
  <sheetData>
    <row r="1" spans="1:5" x14ac:dyDescent="0.2">
      <c r="A1" s="1" t="s">
        <v>114</v>
      </c>
    </row>
    <row r="4" spans="1:5" x14ac:dyDescent="0.2">
      <c r="A4" s="2" t="s">
        <v>119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62</v>
      </c>
      <c r="B7" s="5" t="s">
        <v>6</v>
      </c>
      <c r="C7" t="str">
        <f>CONCATENATE(+table!G3,,",",table!G4,,",",table!G5,,",",table!G6,,",",table!G7,,",",table!G8,,",",table!G9)</f>
        <v>administrativeid,administrativelicense,administrativename,administrativelastname2,administrativelastname2,administrativearea,administrativepassword</v>
      </c>
      <c r="E7" s="5" t="s">
        <v>115</v>
      </c>
    </row>
    <row r="8" spans="1:5" x14ac:dyDescent="0.2">
      <c r="A8" s="5" t="s">
        <v>70</v>
      </c>
      <c r="B8" s="5" t="s">
        <v>6</v>
      </c>
      <c r="C8" t="s">
        <v>72</v>
      </c>
      <c r="E8" t="s">
        <v>109</v>
      </c>
    </row>
    <row r="9" spans="1:5" x14ac:dyDescent="0.2">
      <c r="A9" s="5"/>
      <c r="B9" s="5"/>
      <c r="D9" s="5"/>
    </row>
    <row r="13" spans="1:5" x14ac:dyDescent="0.2">
      <c r="A13" s="2" t="s">
        <v>118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62</v>
      </c>
      <c r="B16" s="5" t="s">
        <v>7</v>
      </c>
      <c r="C16" t="str">
        <f>CONCATENATE(+table!G4,,",",table!G5,,",",table!G6,,",",table!G7,,",",table!G8,,",",table!G9)</f>
        <v>administrativelicense,administrativename,administrativelastname2,administrativelastname2,administrativearea,administrativepassword</v>
      </c>
      <c r="E16" s="5" t="s">
        <v>116</v>
      </c>
    </row>
    <row r="17" spans="1:5" x14ac:dyDescent="0.2">
      <c r="A17" s="5" t="s">
        <v>70</v>
      </c>
      <c r="B17" t="s">
        <v>7</v>
      </c>
      <c r="C17" t="str">
        <f>+table!G13</f>
        <v>actorid</v>
      </c>
      <c r="E17" t="s">
        <v>109</v>
      </c>
    </row>
    <row r="18" spans="1:5" x14ac:dyDescent="0.2">
      <c r="A18" s="5"/>
    </row>
    <row r="21" spans="1:5" x14ac:dyDescent="0.2">
      <c r="A21" s="2" t="s">
        <v>117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62</v>
      </c>
      <c r="B24" s="5" t="s">
        <v>7</v>
      </c>
      <c r="C24" s="6" t="str">
        <f>+table!G10</f>
        <v>administrativestate</v>
      </c>
      <c r="D24" s="5"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7" sqref="C7"/>
    </sheetView>
  </sheetViews>
  <sheetFormatPr baseColWidth="10" defaultRowHeight="14.25" x14ac:dyDescent="0.2"/>
  <cols>
    <col min="3" max="3" width="32.625" customWidth="1"/>
    <col min="4" max="4" width="22.625" customWidth="1"/>
    <col min="5" max="5" width="133.875" bestFit="1" customWidth="1"/>
  </cols>
  <sheetData>
    <row r="1" spans="1:5" x14ac:dyDescent="0.2">
      <c r="A1" s="1" t="s">
        <v>28</v>
      </c>
    </row>
    <row r="4" spans="1:5" x14ac:dyDescent="0.2">
      <c r="A4" s="2" t="s">
        <v>29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tr">
        <f>+table!E2</f>
        <v>tbcareer</v>
      </c>
      <c r="B7" s="5" t="s">
        <v>6</v>
      </c>
      <c r="C7" t="str">
        <f>CONCATENATE(table!E3,," , ",table!E4,," , ",table!E5,," ")</f>
        <v xml:space="preserve">careerid , careercode , careername </v>
      </c>
      <c r="E7" s="5" t="s">
        <v>30</v>
      </c>
    </row>
    <row r="8" spans="1:5" x14ac:dyDescent="0.2">
      <c r="A8" s="5" t="str">
        <f>+table!E2</f>
        <v>tbcareer</v>
      </c>
      <c r="B8" s="5" t="s">
        <v>7</v>
      </c>
    </row>
    <row r="9" spans="1:5" x14ac:dyDescent="0.2">
      <c r="A9" s="5" t="str">
        <f>+table!E2</f>
        <v>tbcareer</v>
      </c>
      <c r="B9" s="5" t="s">
        <v>8</v>
      </c>
      <c r="D9" s="5">
        <v>0</v>
      </c>
    </row>
    <row r="13" spans="1:5" x14ac:dyDescent="0.2">
      <c r="A13" s="2" t="s">
        <v>31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tr">
        <f>+table!E2</f>
        <v>tbcareer</v>
      </c>
      <c r="B16" s="5" t="s">
        <v>7</v>
      </c>
      <c r="C16" t="str">
        <f>+table!E5</f>
        <v>careername</v>
      </c>
      <c r="E16" s="5" t="s">
        <v>30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32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tr">
        <f>+table!E2</f>
        <v>tbcareer</v>
      </c>
      <c r="B24" s="5" t="s">
        <v>8</v>
      </c>
      <c r="C24" s="6"/>
      <c r="D24" s="5">
        <v>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9"/>
  <sheetViews>
    <sheetView workbookViewId="0">
      <selection activeCell="C6" sqref="C6"/>
    </sheetView>
  </sheetViews>
  <sheetFormatPr baseColWidth="10" defaultRowHeight="15.75" customHeight="1" x14ac:dyDescent="0.2"/>
  <cols>
    <col min="1" max="1" width="21.625" customWidth="1"/>
    <col min="2" max="2" width="15" customWidth="1"/>
    <col min="3" max="3" width="17.25" bestFit="1" customWidth="1"/>
    <col min="4" max="4" width="15" customWidth="1"/>
    <col min="5" max="5" width="17.25" bestFit="1" customWidth="1"/>
    <col min="6" max="1024" width="15" customWidth="1"/>
  </cols>
  <sheetData>
    <row r="2" spans="1:9" ht="14.25" x14ac:dyDescent="0.2">
      <c r="A2" s="7" t="s">
        <v>12</v>
      </c>
      <c r="C2" s="7" t="s">
        <v>13</v>
      </c>
      <c r="E2" s="7" t="s">
        <v>14</v>
      </c>
      <c r="G2" s="16" t="s">
        <v>62</v>
      </c>
      <c r="I2" s="16" t="s">
        <v>73</v>
      </c>
    </row>
    <row r="3" spans="1:9" ht="14.25" x14ac:dyDescent="0.2">
      <c r="A3" s="8" t="s">
        <v>22</v>
      </c>
      <c r="C3" s="8" t="s">
        <v>15</v>
      </c>
      <c r="E3" s="8" t="s">
        <v>19</v>
      </c>
      <c r="G3" s="8" t="s">
        <v>63</v>
      </c>
      <c r="I3" s="8" t="s">
        <v>74</v>
      </c>
    </row>
    <row r="4" spans="1:9" ht="14.25" x14ac:dyDescent="0.2">
      <c r="A4" s="8" t="s">
        <v>24</v>
      </c>
      <c r="C4" s="8" t="s">
        <v>16</v>
      </c>
      <c r="E4" s="9" t="s">
        <v>20</v>
      </c>
      <c r="G4" s="8" t="s">
        <v>64</v>
      </c>
      <c r="I4" s="8" t="s">
        <v>75</v>
      </c>
    </row>
    <row r="5" spans="1:9" ht="14.25" x14ac:dyDescent="0.2">
      <c r="A5" s="8" t="s">
        <v>23</v>
      </c>
      <c r="C5" s="8" t="s">
        <v>17</v>
      </c>
      <c r="E5" s="14" t="s">
        <v>21</v>
      </c>
      <c r="G5" s="8" t="s">
        <v>65</v>
      </c>
      <c r="I5" s="8" t="s">
        <v>76</v>
      </c>
    </row>
    <row r="6" spans="1:9" ht="14.25" x14ac:dyDescent="0.2">
      <c r="A6" s="9"/>
      <c r="C6" s="8" t="s">
        <v>18</v>
      </c>
      <c r="E6" s="11"/>
      <c r="G6" s="8" t="s">
        <v>66</v>
      </c>
      <c r="I6" s="8" t="s">
        <v>77</v>
      </c>
    </row>
    <row r="7" spans="1:9" ht="14.25" x14ac:dyDescent="0.2">
      <c r="A7" s="14"/>
      <c r="C7" s="8" t="s">
        <v>9</v>
      </c>
      <c r="E7" s="11"/>
      <c r="G7" s="17" t="s">
        <v>66</v>
      </c>
      <c r="I7" s="17" t="s">
        <v>78</v>
      </c>
    </row>
    <row r="8" spans="1:9" ht="14.25" x14ac:dyDescent="0.2">
      <c r="A8" s="11"/>
      <c r="B8" s="13"/>
      <c r="C8" s="12"/>
      <c r="E8" s="11"/>
      <c r="G8" s="17" t="s">
        <v>67</v>
      </c>
      <c r="I8" s="17" t="s">
        <v>79</v>
      </c>
    </row>
    <row r="9" spans="1:9" ht="14.25" x14ac:dyDescent="0.2">
      <c r="A9" s="11"/>
      <c r="B9" s="13"/>
      <c r="C9" s="11"/>
      <c r="D9" s="13"/>
      <c r="E9" s="11"/>
      <c r="G9" s="17" t="s">
        <v>68</v>
      </c>
      <c r="I9" s="17" t="s">
        <v>80</v>
      </c>
    </row>
    <row r="10" spans="1:9" ht="14.25" x14ac:dyDescent="0.2">
      <c r="A10" s="11"/>
      <c r="B10" s="13"/>
      <c r="C10" s="15"/>
      <c r="E10" s="11"/>
      <c r="G10" s="17" t="s">
        <v>69</v>
      </c>
      <c r="I10" s="17" t="s">
        <v>81</v>
      </c>
    </row>
    <row r="11" spans="1:9" ht="14.25" x14ac:dyDescent="0.2">
      <c r="A11" s="11"/>
      <c r="C11" s="10"/>
      <c r="E11" s="11"/>
    </row>
    <row r="12" spans="1:9" ht="15.75" customHeight="1" x14ac:dyDescent="0.2">
      <c r="A12" s="16" t="s">
        <v>38</v>
      </c>
      <c r="C12" s="16" t="s">
        <v>46</v>
      </c>
      <c r="E12" s="16" t="s">
        <v>56</v>
      </c>
      <c r="G12" s="16" t="s">
        <v>70</v>
      </c>
      <c r="I12" s="16" t="s">
        <v>82</v>
      </c>
    </row>
    <row r="13" spans="1:9" ht="15.75" customHeight="1" x14ac:dyDescent="0.2">
      <c r="A13" s="8" t="s">
        <v>39</v>
      </c>
      <c r="C13" s="8" t="s">
        <v>47</v>
      </c>
      <c r="E13" s="8" t="s">
        <v>57</v>
      </c>
      <c r="G13" s="8" t="s">
        <v>71</v>
      </c>
      <c r="I13" s="8" t="s">
        <v>74</v>
      </c>
    </row>
    <row r="14" spans="1:9" ht="15.75" customHeight="1" x14ac:dyDescent="0.2">
      <c r="A14" s="8" t="s">
        <v>40</v>
      </c>
      <c r="C14" s="8" t="s">
        <v>48</v>
      </c>
      <c r="E14" s="8" t="s">
        <v>58</v>
      </c>
      <c r="G14" s="8" t="s">
        <v>72</v>
      </c>
      <c r="I14" s="8" t="s">
        <v>83</v>
      </c>
    </row>
    <row r="15" spans="1:9" ht="15.75" customHeight="1" x14ac:dyDescent="0.2">
      <c r="A15" s="8" t="s">
        <v>41</v>
      </c>
      <c r="C15" s="8" t="s">
        <v>49</v>
      </c>
      <c r="E15" s="8" t="s">
        <v>59</v>
      </c>
      <c r="I15" s="8" t="s">
        <v>84</v>
      </c>
    </row>
    <row r="16" spans="1:9" ht="15.75" customHeight="1" x14ac:dyDescent="0.2">
      <c r="A16" s="8" t="s">
        <v>42</v>
      </c>
      <c r="C16" s="8" t="s">
        <v>50</v>
      </c>
      <c r="E16" s="8" t="s">
        <v>60</v>
      </c>
      <c r="I16" s="8" t="s">
        <v>85</v>
      </c>
    </row>
    <row r="17" spans="1:9" ht="15.75" customHeight="1" x14ac:dyDescent="0.2">
      <c r="A17" s="17" t="s">
        <v>101</v>
      </c>
      <c r="C17" s="17" t="s">
        <v>51</v>
      </c>
      <c r="E17" s="17" t="s">
        <v>61</v>
      </c>
      <c r="I17" s="17" t="s">
        <v>86</v>
      </c>
    </row>
    <row r="18" spans="1:9" ht="15.75" customHeight="1" x14ac:dyDescent="0.2">
      <c r="C18" s="17" t="s">
        <v>52</v>
      </c>
      <c r="E18" s="17" t="s">
        <v>54</v>
      </c>
      <c r="I18" s="17"/>
    </row>
    <row r="19" spans="1:9" ht="15.75" customHeight="1" x14ac:dyDescent="0.2">
      <c r="C19" s="17" t="s">
        <v>53</v>
      </c>
      <c r="E19" s="17" t="s">
        <v>55</v>
      </c>
      <c r="I19" s="17"/>
    </row>
    <row r="20" spans="1:9" ht="15.75" customHeight="1" x14ac:dyDescent="0.2">
      <c r="C20" s="17" t="s">
        <v>54</v>
      </c>
      <c r="I20" s="17"/>
    </row>
    <row r="21" spans="1:9" ht="15.75" customHeight="1" x14ac:dyDescent="0.2">
      <c r="C21" s="17" t="s">
        <v>55</v>
      </c>
    </row>
    <row r="23" spans="1:9" ht="15.75" customHeight="1" x14ac:dyDescent="0.2">
      <c r="A23" s="16" t="s">
        <v>87</v>
      </c>
    </row>
    <row r="24" spans="1:9" ht="15.75" customHeight="1" x14ac:dyDescent="0.2">
      <c r="A24" s="8" t="s">
        <v>88</v>
      </c>
    </row>
    <row r="25" spans="1:9" ht="15.75" customHeight="1" x14ac:dyDescent="0.2">
      <c r="A25" s="8" t="s">
        <v>74</v>
      </c>
    </row>
    <row r="26" spans="1:9" ht="15.75" customHeight="1" x14ac:dyDescent="0.2">
      <c r="A26" s="8" t="s">
        <v>89</v>
      </c>
    </row>
    <row r="27" spans="1:9" ht="15.75" customHeight="1" x14ac:dyDescent="0.2">
      <c r="A27" s="8" t="s">
        <v>90</v>
      </c>
    </row>
    <row r="28" spans="1:9" ht="15.75" customHeight="1" x14ac:dyDescent="0.2">
      <c r="A28" s="17" t="s">
        <v>91</v>
      </c>
    </row>
    <row r="29" spans="1:9" ht="15.75" customHeight="1" x14ac:dyDescent="0.2">
      <c r="A29" s="17" t="s">
        <v>92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baseColWidth="10" defaultRowHeight="14.25" x14ac:dyDescent="0.2"/>
  <sheetData>
    <row r="1" spans="1:5" x14ac:dyDescent="0.2">
      <c r="A1" s="1" t="s">
        <v>120</v>
      </c>
    </row>
    <row r="4" spans="1:5" x14ac:dyDescent="0.2">
      <c r="A4" s="2" t="s">
        <v>121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73</v>
      </c>
      <c r="B7" s="5" t="s">
        <v>6</v>
      </c>
      <c r="C7" t="str">
        <f>CONCATENATE(+table!I3,,",",table!I4,,",",table!I5,,",",table!I6,,",",table!I7,,",",table!I8,,",",table!I9)</f>
        <v>activityid,createddate,updatedate,likecount,commentcount,activitytitle,activitydescription</v>
      </c>
      <c r="E7" s="5" t="s">
        <v>124</v>
      </c>
    </row>
    <row r="8" spans="1:5" x14ac:dyDescent="0.2">
      <c r="A8" s="5"/>
      <c r="B8" s="5"/>
    </row>
    <row r="9" spans="1:5" x14ac:dyDescent="0.2">
      <c r="A9" s="5"/>
      <c r="B9" s="5"/>
      <c r="D9" s="5"/>
    </row>
    <row r="13" spans="1:5" x14ac:dyDescent="0.2">
      <c r="A13" s="2" t="s">
        <v>122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73</v>
      </c>
      <c r="B16" s="5" t="s">
        <v>7</v>
      </c>
      <c r="C16" t="str">
        <f>CONCATENATE(+table!I5,,",",table!I8,,",",table!I9)</f>
        <v>updatedate,activitytitle,activitydescription</v>
      </c>
      <c r="E16" s="5" t="s">
        <v>125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123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73</v>
      </c>
      <c r="B24" s="5" t="s">
        <v>7</v>
      </c>
      <c r="C24" s="6" t="str">
        <f>+table!I10</f>
        <v>activitystate</v>
      </c>
      <c r="D24" s="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headquarter</vt:lpstr>
      <vt:lpstr>university</vt:lpstr>
      <vt:lpstr>enclosure</vt:lpstr>
      <vt:lpstr>student</vt:lpstr>
      <vt:lpstr>professor</vt:lpstr>
      <vt:lpstr>activity</vt:lpstr>
      <vt:lpstr>administrative</vt:lpstr>
      <vt:lpstr>career</vt:lpstr>
      <vt:lpstr>table</vt:lpstr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Sandoval</dc:creator>
  <cp:lastModifiedBy>AkaiTsuki</cp:lastModifiedBy>
  <cp:revision>1</cp:revision>
  <dcterms:created xsi:type="dcterms:W3CDTF">2018-01-15T15:28:27Z</dcterms:created>
  <dcterms:modified xsi:type="dcterms:W3CDTF">2018-02-05T16:51:28Z</dcterms:modified>
</cp:coreProperties>
</file>