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gion\workspace\tld_let_calibration\data\interim\"/>
    </mc:Choice>
  </mc:AlternateContent>
  <xr:revisionPtr revIDLastSave="0" documentId="13_ncr:1_{A49F95B2-9720-4ED9-9675-69DB5DEED738}" xr6:coauthVersionLast="47" xr6:coauthVersionMax="47" xr10:uidLastSave="{00000000-0000-0000-0000-000000000000}"/>
  <bookViews>
    <workbookView xWindow="-28920" yWindow="-120" windowWidth="29040" windowHeight="17520" tabRatio="675" xr2:uid="{00000000-000D-0000-FFFF-FFFF00000000}"/>
  </bookViews>
  <sheets>
    <sheet name="ifj_calib_mts" sheetId="7" r:id="rId1"/>
    <sheet name="ifj_calib_mcp" sheetId="8" r:id="rId2"/>
    <sheet name="dcpt_mts" sheetId="5" r:id="rId3"/>
    <sheet name="dcpt_mcp" sheetId="6" r:id="rId4"/>
    <sheet name="Zbiorczy_IFJ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3" i="7" l="1"/>
  <c r="J78" i="8"/>
  <c r="J72" i="8"/>
  <c r="J73" i="8"/>
  <c r="J74" i="8"/>
  <c r="J75" i="8"/>
  <c r="J76" i="8"/>
  <c r="J71" i="8"/>
  <c r="J65" i="8"/>
  <c r="J66" i="8"/>
  <c r="J67" i="8"/>
  <c r="J68" i="8"/>
  <c r="J69" i="8"/>
  <c r="J64" i="8"/>
  <c r="J58" i="8"/>
  <c r="J59" i="8"/>
  <c r="J60" i="8"/>
  <c r="J61" i="8"/>
  <c r="J62" i="8"/>
  <c r="J57" i="8"/>
  <c r="J51" i="8"/>
  <c r="J52" i="8"/>
  <c r="J53" i="8"/>
  <c r="J54" i="8"/>
  <c r="J55" i="8"/>
  <c r="J50" i="8"/>
  <c r="J44" i="8"/>
  <c r="J45" i="8"/>
  <c r="J46" i="8"/>
  <c r="J47" i="8"/>
  <c r="J48" i="8"/>
  <c r="J43" i="8"/>
  <c r="J37" i="8"/>
  <c r="J38" i="8"/>
  <c r="J39" i="8"/>
  <c r="J40" i="8"/>
  <c r="J41" i="8"/>
  <c r="J36" i="8"/>
  <c r="J30" i="8"/>
  <c r="J31" i="8"/>
  <c r="J32" i="8"/>
  <c r="J33" i="8"/>
  <c r="J34" i="8"/>
  <c r="J29" i="8"/>
  <c r="J23" i="8"/>
  <c r="J24" i="8"/>
  <c r="J25" i="8"/>
  <c r="J26" i="8"/>
  <c r="J27" i="8"/>
  <c r="J22" i="8"/>
  <c r="J16" i="8"/>
  <c r="J17" i="8"/>
  <c r="J18" i="8"/>
  <c r="J19" i="8"/>
  <c r="J20" i="8"/>
  <c r="J15" i="8"/>
  <c r="J9" i="8"/>
  <c r="J10" i="8"/>
  <c r="J11" i="8"/>
  <c r="J12" i="8"/>
  <c r="J13" i="8"/>
  <c r="J8" i="8"/>
  <c r="U30" i="7"/>
  <c r="U31" i="7"/>
  <c r="U32" i="7"/>
  <c r="U33" i="7"/>
  <c r="U34" i="7"/>
  <c r="U29" i="7"/>
  <c r="U9" i="7"/>
  <c r="U10" i="7"/>
  <c r="U11" i="7"/>
  <c r="U12" i="7"/>
  <c r="U13" i="7"/>
  <c r="U8" i="7"/>
  <c r="U15" i="7"/>
  <c r="U16" i="7"/>
  <c r="U17" i="7"/>
  <c r="U18" i="7"/>
  <c r="U19" i="7"/>
  <c r="U20" i="7"/>
  <c r="U79" i="7"/>
  <c r="U80" i="7"/>
  <c r="U82" i="7"/>
  <c r="U78" i="7"/>
  <c r="U72" i="7"/>
  <c r="U73" i="7"/>
  <c r="U74" i="7"/>
  <c r="U75" i="7"/>
  <c r="U76" i="7"/>
  <c r="U71" i="7"/>
  <c r="U65" i="7"/>
  <c r="U66" i="7"/>
  <c r="U67" i="7"/>
  <c r="U68" i="7"/>
  <c r="U69" i="7"/>
  <c r="U64" i="7"/>
  <c r="U58" i="7"/>
  <c r="U59" i="7"/>
  <c r="U60" i="7"/>
  <c r="U61" i="7"/>
  <c r="U62" i="7"/>
  <c r="U57" i="7"/>
  <c r="U51" i="7"/>
  <c r="U52" i="7"/>
  <c r="U53" i="7"/>
  <c r="U54" i="7"/>
  <c r="U55" i="7"/>
  <c r="U50" i="7"/>
  <c r="U44" i="7"/>
  <c r="U45" i="7"/>
  <c r="U46" i="7"/>
  <c r="U47" i="7"/>
  <c r="U48" i="7"/>
  <c r="U43" i="7"/>
  <c r="U37" i="7"/>
  <c r="U38" i="7"/>
  <c r="U39" i="7"/>
  <c r="U40" i="7"/>
  <c r="U41" i="7"/>
  <c r="U36" i="7"/>
  <c r="U23" i="7"/>
  <c r="U24" i="7"/>
  <c r="U25" i="7"/>
  <c r="U26" i="7"/>
  <c r="U27" i="7"/>
  <c r="U22" i="7"/>
  <c r="J83" i="8" l="1"/>
  <c r="J82" i="8"/>
  <c r="J81" i="8"/>
  <c r="J80" i="8"/>
  <c r="J79" i="8"/>
  <c r="J4" i="8"/>
  <c r="J5" i="8"/>
  <c r="J6" i="8"/>
  <c r="J3" i="8"/>
  <c r="AJ83" i="7"/>
  <c r="AJ82" i="7"/>
  <c r="AJ80" i="7"/>
  <c r="AJ79" i="7"/>
  <c r="AJ78" i="7"/>
  <c r="AJ84" i="7" s="1"/>
  <c r="AJ76" i="7"/>
  <c r="AJ75" i="7"/>
  <c r="AJ74" i="7"/>
  <c r="AJ73" i="7"/>
  <c r="AJ72" i="7"/>
  <c r="AJ71" i="7"/>
  <c r="AJ69" i="7"/>
  <c r="AJ68" i="7"/>
  <c r="AJ67" i="7"/>
  <c r="AJ66" i="7"/>
  <c r="AJ65" i="7"/>
  <c r="AJ64" i="7"/>
  <c r="AJ62" i="7"/>
  <c r="AJ61" i="7"/>
  <c r="AJ60" i="7"/>
  <c r="AJ59" i="7"/>
  <c r="AJ58" i="7"/>
  <c r="AJ57" i="7"/>
  <c r="AJ55" i="7"/>
  <c r="AJ54" i="7"/>
  <c r="AJ53" i="7"/>
  <c r="AJ52" i="7"/>
  <c r="AJ51" i="7"/>
  <c r="AJ50" i="7"/>
  <c r="AJ48" i="7"/>
  <c r="AJ47" i="7"/>
  <c r="AJ46" i="7"/>
  <c r="AJ45" i="7"/>
  <c r="AJ44" i="7"/>
  <c r="AJ43" i="7"/>
  <c r="AJ41" i="7"/>
  <c r="AJ40" i="7"/>
  <c r="AJ39" i="7"/>
  <c r="AJ38" i="7"/>
  <c r="AJ37" i="7"/>
  <c r="AJ36" i="7"/>
  <c r="AJ34" i="7"/>
  <c r="AJ33" i="7"/>
  <c r="AJ32" i="7"/>
  <c r="AJ31" i="7"/>
  <c r="AJ30" i="7"/>
  <c r="AJ29" i="7"/>
  <c r="AJ27" i="7"/>
  <c r="AJ26" i="7"/>
  <c r="AJ25" i="7"/>
  <c r="AJ24" i="7"/>
  <c r="AJ23" i="7"/>
  <c r="AJ22" i="7"/>
  <c r="AJ20" i="7"/>
  <c r="AJ19" i="7"/>
  <c r="AJ18" i="7"/>
  <c r="AJ17" i="7"/>
  <c r="AJ16" i="7"/>
  <c r="AJ15" i="7"/>
  <c r="AJ9" i="7"/>
  <c r="AJ10" i="7"/>
  <c r="AJ11" i="7"/>
  <c r="AJ12" i="7"/>
  <c r="AJ13" i="7"/>
  <c r="AJ8" i="7"/>
  <c r="AU83" i="7"/>
  <c r="AU82" i="7"/>
  <c r="AU81" i="7"/>
  <c r="AU80" i="7"/>
  <c r="AU79" i="7"/>
  <c r="AU78" i="7"/>
  <c r="AU76" i="7"/>
  <c r="AU75" i="7"/>
  <c r="AU74" i="7"/>
  <c r="AU73" i="7"/>
  <c r="AU72" i="7"/>
  <c r="AU71" i="7"/>
  <c r="AU69" i="7"/>
  <c r="AU68" i="7"/>
  <c r="AU67" i="7"/>
  <c r="AU66" i="7"/>
  <c r="AU65" i="7"/>
  <c r="AU64" i="7"/>
  <c r="AU62" i="7"/>
  <c r="AU61" i="7"/>
  <c r="AU60" i="7"/>
  <c r="AU59" i="7"/>
  <c r="AU58" i="7"/>
  <c r="AU57" i="7"/>
  <c r="AU55" i="7"/>
  <c r="AU54" i="7"/>
  <c r="AU53" i="7"/>
  <c r="AU52" i="7"/>
  <c r="AU51" i="7"/>
  <c r="AU50" i="7"/>
  <c r="AU48" i="7"/>
  <c r="AU47" i="7"/>
  <c r="AU46" i="7"/>
  <c r="AU45" i="7"/>
  <c r="AU44" i="7"/>
  <c r="AU43" i="7"/>
  <c r="AU41" i="7"/>
  <c r="AU40" i="7"/>
  <c r="AU39" i="7"/>
  <c r="AU38" i="7"/>
  <c r="AU37" i="7"/>
  <c r="AU36" i="7"/>
  <c r="AU34" i="7"/>
  <c r="AU33" i="7"/>
  <c r="AU32" i="7"/>
  <c r="AU31" i="7"/>
  <c r="AU30" i="7"/>
  <c r="AU29" i="7"/>
  <c r="AU27" i="7"/>
  <c r="AU26" i="7"/>
  <c r="AU25" i="7"/>
  <c r="AU24" i="7"/>
  <c r="AU23" i="7"/>
  <c r="AU22" i="7"/>
  <c r="AU20" i="7"/>
  <c r="AU19" i="7"/>
  <c r="AU18" i="7"/>
  <c r="AU17" i="7"/>
  <c r="AU16" i="7"/>
  <c r="AU15" i="7"/>
  <c r="AU9" i="7"/>
  <c r="AU10" i="7"/>
  <c r="AU11" i="7"/>
  <c r="AU12" i="7"/>
  <c r="AU13" i="7"/>
  <c r="AU8" i="7"/>
  <c r="AU4" i="7"/>
  <c r="AU5" i="7"/>
  <c r="AU6" i="7"/>
  <c r="AU3" i="7"/>
  <c r="AJ4" i="7"/>
  <c r="AJ5" i="7"/>
  <c r="AJ6" i="7"/>
  <c r="AJ3" i="7"/>
  <c r="U6" i="7"/>
  <c r="U42" i="7"/>
  <c r="F7" i="9" s="1"/>
  <c r="U49" i="7"/>
  <c r="F8" i="9" s="1"/>
  <c r="U56" i="7"/>
  <c r="F9" i="9" s="1"/>
  <c r="U63" i="7"/>
  <c r="F10" i="9" s="1"/>
  <c r="U70" i="7"/>
  <c r="F11" i="9" s="1"/>
  <c r="U77" i="7"/>
  <c r="F12" i="9" s="1"/>
  <c r="U21" i="7"/>
  <c r="F4" i="9" s="1"/>
  <c r="U4" i="7"/>
  <c r="U5" i="7"/>
  <c r="U3" i="7"/>
  <c r="AJ42" i="7" l="1"/>
  <c r="AJ49" i="7"/>
  <c r="AJ56" i="7"/>
  <c r="AJ63" i="7"/>
  <c r="AJ70" i="7"/>
  <c r="AJ77" i="7"/>
  <c r="J14" i="8"/>
  <c r="G3" i="9" s="1"/>
  <c r="J21" i="8"/>
  <c r="G4" i="9" s="1"/>
  <c r="E4" i="9" s="1"/>
  <c r="J77" i="8"/>
  <c r="G12" i="9" s="1"/>
  <c r="E12" i="9" s="1"/>
  <c r="J7" i="8"/>
  <c r="J84" i="8"/>
  <c r="G13" i="9" s="1"/>
  <c r="J70" i="8"/>
  <c r="G11" i="9" s="1"/>
  <c r="E11" i="9" s="1"/>
  <c r="J35" i="8"/>
  <c r="G6" i="9" s="1"/>
  <c r="J63" i="8"/>
  <c r="G10" i="9" s="1"/>
  <c r="E10" i="9" s="1"/>
  <c r="J28" i="8"/>
  <c r="G5" i="9" s="1"/>
  <c r="J56" i="8"/>
  <c r="G9" i="9" s="1"/>
  <c r="E9" i="9" s="1"/>
  <c r="J42" i="8"/>
  <c r="G7" i="9" s="1"/>
  <c r="E7" i="9" s="1"/>
  <c r="J49" i="8"/>
  <c r="G8" i="9" s="1"/>
  <c r="E8" i="9" s="1"/>
  <c r="U28" i="7"/>
  <c r="F5" i="9" s="1"/>
  <c r="U35" i="7"/>
  <c r="F6" i="9" s="1"/>
  <c r="U14" i="7"/>
  <c r="F3" i="9" s="1"/>
  <c r="Y6" i="7"/>
  <c r="AC84" i="7"/>
  <c r="AI77" i="7"/>
  <c r="AC77" i="7"/>
  <c r="AI70" i="7"/>
  <c r="AC70" i="7"/>
  <c r="AI63" i="7"/>
  <c r="AC63" i="7"/>
  <c r="AI56" i="7"/>
  <c r="AC56" i="7"/>
  <c r="AI49" i="7"/>
  <c r="AC49" i="7"/>
  <c r="AI42" i="7"/>
  <c r="AC42" i="7"/>
  <c r="AI35" i="7"/>
  <c r="AC35" i="7"/>
  <c r="AI28" i="7"/>
  <c r="AC28" i="7"/>
  <c r="AI21" i="7"/>
  <c r="AC21" i="7"/>
  <c r="AI14" i="7"/>
  <c r="AC14" i="7"/>
  <c r="I84" i="7"/>
  <c r="I77" i="7"/>
  <c r="I70" i="7"/>
  <c r="I63" i="7"/>
  <c r="I56" i="7"/>
  <c r="I49" i="7"/>
  <c r="I42" i="7"/>
  <c r="I35" i="7"/>
  <c r="I28" i="7"/>
  <c r="I21" i="7"/>
  <c r="I14" i="7"/>
  <c r="I7" i="7"/>
  <c r="C84" i="7"/>
  <c r="J83" i="7" s="1"/>
  <c r="E6" i="9" l="1"/>
  <c r="E5" i="9"/>
  <c r="E3" i="9"/>
  <c r="Y4" i="7"/>
  <c r="Y5" i="7"/>
  <c r="Y76" i="7"/>
  <c r="Y82" i="7"/>
  <c r="Y73" i="7"/>
  <c r="Y64" i="7"/>
  <c r="Y54" i="7"/>
  <c r="Y45" i="7"/>
  <c r="Y36" i="7"/>
  <c r="Y26" i="7"/>
  <c r="Y80" i="7"/>
  <c r="Y71" i="7"/>
  <c r="Y61" i="7"/>
  <c r="Y52" i="7"/>
  <c r="Y43" i="7"/>
  <c r="Y33" i="7"/>
  <c r="Y67" i="7"/>
  <c r="Y58" i="7"/>
  <c r="Y48" i="7"/>
  <c r="Y39" i="7"/>
  <c r="Y30" i="7"/>
  <c r="Y20" i="7"/>
  <c r="Y11" i="7"/>
  <c r="AU35" i="7"/>
  <c r="AU63" i="7"/>
  <c r="Y79" i="7"/>
  <c r="Y69" i="7"/>
  <c r="Y60" i="7"/>
  <c r="Y51" i="7"/>
  <c r="Y41" i="7"/>
  <c r="Y32" i="7"/>
  <c r="Y23" i="7"/>
  <c r="Y13" i="7"/>
  <c r="Y65" i="7"/>
  <c r="Y18" i="7"/>
  <c r="Y74" i="7"/>
  <c r="Y55" i="7"/>
  <c r="Y37" i="7"/>
  <c r="Y9" i="7"/>
  <c r="Y72" i="7"/>
  <c r="Y62" i="7"/>
  <c r="Y53" i="7"/>
  <c r="Y44" i="7"/>
  <c r="Y34" i="7"/>
  <c r="Y25" i="7"/>
  <c r="Y16" i="7"/>
  <c r="Y27" i="7"/>
  <c r="Y83" i="7"/>
  <c r="Y46" i="7"/>
  <c r="Y3" i="7"/>
  <c r="Y78" i="7"/>
  <c r="Y68" i="7"/>
  <c r="Y59" i="7"/>
  <c r="Y50" i="7"/>
  <c r="Y40" i="7"/>
  <c r="Y31" i="7"/>
  <c r="Y22" i="7"/>
  <c r="Y17" i="7"/>
  <c r="Y8" i="7"/>
  <c r="AU56" i="7"/>
  <c r="Y24" i="7"/>
  <c r="Y15" i="7"/>
  <c r="AU21" i="7"/>
  <c r="AU49" i="7"/>
  <c r="AU77" i="7"/>
  <c r="Y12" i="7"/>
  <c r="AU42" i="7"/>
  <c r="AU70" i="7"/>
  <c r="Y75" i="7"/>
  <c r="Y66" i="7"/>
  <c r="Y57" i="7"/>
  <c r="Y47" i="7"/>
  <c r="Y38" i="7"/>
  <c r="Y29" i="7"/>
  <c r="Y19" i="7"/>
  <c r="Y10" i="7"/>
  <c r="AU14" i="7"/>
  <c r="AU28" i="7"/>
  <c r="AU84" i="7"/>
  <c r="AU7" i="7"/>
  <c r="AJ35" i="7"/>
  <c r="AJ21" i="7"/>
  <c r="AJ7" i="7"/>
  <c r="AJ28" i="7"/>
  <c r="AJ14" i="7"/>
  <c r="U84" i="7"/>
  <c r="F13" i="9" s="1"/>
  <c r="E13" i="9" s="1"/>
  <c r="J55" i="7"/>
  <c r="J29" i="7"/>
  <c r="J47" i="7"/>
  <c r="J66" i="7"/>
  <c r="J30" i="7"/>
  <c r="J67" i="7"/>
  <c r="J76" i="7"/>
  <c r="J3" i="7"/>
  <c r="J13" i="7"/>
  <c r="J22" i="7"/>
  <c r="J31" i="7"/>
  <c r="J40" i="7"/>
  <c r="J50" i="7"/>
  <c r="J59" i="7"/>
  <c r="J68" i="7"/>
  <c r="J78" i="7"/>
  <c r="J46" i="7"/>
  <c r="J79" i="7"/>
  <c r="J18" i="7"/>
  <c r="J10" i="7"/>
  <c r="J57" i="7"/>
  <c r="J20" i="7"/>
  <c r="J58" i="7"/>
  <c r="J32" i="7"/>
  <c r="J69" i="7"/>
  <c r="J5" i="7"/>
  <c r="J15" i="7"/>
  <c r="J24" i="7"/>
  <c r="J33" i="7"/>
  <c r="J43" i="7"/>
  <c r="J52" i="7"/>
  <c r="J61" i="7"/>
  <c r="J71" i="7"/>
  <c r="J80" i="7"/>
  <c r="J39" i="7"/>
  <c r="J12" i="7"/>
  <c r="J23" i="7"/>
  <c r="J51" i="7"/>
  <c r="J16" i="7"/>
  <c r="J25" i="7"/>
  <c r="J34" i="7"/>
  <c r="J44" i="7"/>
  <c r="J53" i="7"/>
  <c r="J62" i="7"/>
  <c r="J72" i="7"/>
  <c r="J81" i="7"/>
  <c r="J27" i="7"/>
  <c r="J19" i="7"/>
  <c r="J38" i="7"/>
  <c r="J75" i="7"/>
  <c r="J11" i="7"/>
  <c r="J48" i="7"/>
  <c r="J6" i="7"/>
  <c r="J41" i="7"/>
  <c r="J60" i="7"/>
  <c r="J4" i="7"/>
  <c r="J8" i="7"/>
  <c r="J17" i="7"/>
  <c r="J26" i="7"/>
  <c r="J36" i="7"/>
  <c r="J45" i="7"/>
  <c r="J54" i="7"/>
  <c r="J64" i="7"/>
  <c r="J73" i="7"/>
  <c r="J82" i="7"/>
  <c r="J9" i="7"/>
  <c r="J37" i="7"/>
  <c r="J65" i="7"/>
  <c r="J74" i="7"/>
  <c r="X11" i="5"/>
  <c r="U37" i="5"/>
  <c r="I50" i="6"/>
  <c r="H50" i="6"/>
  <c r="G50" i="6"/>
  <c r="C50" i="6"/>
  <c r="I40" i="6"/>
  <c r="H40" i="6"/>
  <c r="G40" i="6"/>
  <c r="C40" i="6"/>
  <c r="I30" i="6"/>
  <c r="H30" i="6"/>
  <c r="G30" i="6"/>
  <c r="C30" i="6"/>
  <c r="I20" i="6"/>
  <c r="H20" i="6"/>
  <c r="G20" i="6"/>
  <c r="C20" i="6"/>
  <c r="I10" i="6"/>
  <c r="H10" i="6"/>
  <c r="G10" i="6"/>
  <c r="C10" i="6"/>
  <c r="V67" i="5"/>
  <c r="U67" i="5"/>
  <c r="T67" i="5"/>
  <c r="P67" i="5"/>
  <c r="V57" i="5"/>
  <c r="U57" i="5"/>
  <c r="T57" i="5"/>
  <c r="P57" i="5"/>
  <c r="V37" i="5"/>
  <c r="T37" i="5"/>
  <c r="P37" i="5"/>
  <c r="V28" i="5"/>
  <c r="U28" i="5"/>
  <c r="T28" i="5"/>
  <c r="P28" i="5"/>
  <c r="V18" i="5"/>
  <c r="U18" i="5"/>
  <c r="W57" i="5" s="1"/>
  <c r="T18" i="5"/>
  <c r="P18" i="5"/>
  <c r="W28" i="5" l="1"/>
  <c r="W67" i="5"/>
  <c r="J20" i="6"/>
  <c r="X28" i="5" s="1"/>
  <c r="J30" i="6"/>
  <c r="X37" i="5" s="1"/>
  <c r="J40" i="6"/>
  <c r="X57" i="5" s="1"/>
  <c r="J50" i="6"/>
  <c r="X67" i="5" s="1"/>
  <c r="Y63" i="7"/>
  <c r="D10" i="9" s="1"/>
  <c r="Y49" i="7"/>
  <c r="D8" i="9" s="1"/>
  <c r="Y56" i="7"/>
  <c r="D9" i="9" s="1"/>
  <c r="Y35" i="7"/>
  <c r="D6" i="9" s="1"/>
  <c r="Y28" i="7"/>
  <c r="D5" i="9" s="1"/>
  <c r="Y70" i="7"/>
  <c r="D11" i="9" s="1"/>
  <c r="Y84" i="7"/>
  <c r="D13" i="9" s="1"/>
  <c r="Y21" i="7"/>
  <c r="D4" i="9" s="1"/>
  <c r="Y14" i="7"/>
  <c r="D3" i="9" s="1"/>
  <c r="Y42" i="7"/>
  <c r="D7" i="9" s="1"/>
  <c r="Y77" i="7"/>
  <c r="D12" i="9" s="1"/>
  <c r="Y7" i="7"/>
  <c r="R4" i="5"/>
  <c r="R2" i="5"/>
  <c r="R5" i="5"/>
  <c r="W37" i="5"/>
  <c r="R3" i="5" s="1"/>
  <c r="I67" i="5"/>
  <c r="H67" i="5"/>
  <c r="G67" i="5"/>
  <c r="C67" i="5"/>
  <c r="I57" i="5"/>
  <c r="H57" i="5"/>
  <c r="G57" i="5"/>
  <c r="C57" i="5"/>
  <c r="I47" i="5"/>
  <c r="H47" i="5"/>
  <c r="G47" i="5"/>
  <c r="C47" i="5"/>
  <c r="I37" i="5"/>
  <c r="H37" i="5"/>
  <c r="G37" i="5"/>
  <c r="C37" i="5"/>
  <c r="I28" i="5"/>
  <c r="H28" i="5"/>
  <c r="G28" i="5"/>
  <c r="C28" i="5"/>
  <c r="I18" i="5"/>
  <c r="H18" i="5"/>
  <c r="G18" i="5"/>
  <c r="C18" i="5"/>
  <c r="K18" i="5" l="1"/>
  <c r="K28" i="5"/>
  <c r="Q2" i="5" s="1"/>
  <c r="L37" i="5"/>
  <c r="L67" i="5"/>
  <c r="L57" i="5"/>
  <c r="K37" i="5"/>
  <c r="Q3" i="5" s="1"/>
  <c r="K57" i="5"/>
  <c r="Q4" i="5" s="1"/>
  <c r="K67" i="5"/>
  <c r="Q5" i="5" s="1"/>
  <c r="L28" i="5"/>
  <c r="X13" i="5" l="1"/>
</calcChain>
</file>

<file path=xl/sharedStrings.xml><?xml version="1.0" encoding="utf-8"?>
<sst xmlns="http://schemas.openxmlformats.org/spreadsheetml/2006/main" count="852" uniqueCount="425">
  <si>
    <t>MaxX</t>
  </si>
  <si>
    <t>GlobalMax</t>
  </si>
  <si>
    <t>From</t>
  </si>
  <si>
    <t>To</t>
  </si>
  <si>
    <t>LocalMaxX</t>
  </si>
  <si>
    <t>LocalMaxY</t>
  </si>
  <si>
    <t>Integral</t>
  </si>
  <si>
    <t>Sum</t>
  </si>
  <si>
    <t>Koło</t>
  </si>
  <si>
    <t>27_31.dat</t>
  </si>
  <si>
    <t>26_30.dat</t>
  </si>
  <si>
    <t>25_29.dat</t>
  </si>
  <si>
    <t>24_28.dat</t>
  </si>
  <si>
    <t>23_27.dat</t>
  </si>
  <si>
    <t>20_22.dat</t>
  </si>
  <si>
    <t>19_21.dat</t>
  </si>
  <si>
    <t>Eff.</t>
  </si>
  <si>
    <t>18_20.dat</t>
  </si>
  <si>
    <t>17_19.dat</t>
  </si>
  <si>
    <t>15_18.dat</t>
  </si>
  <si>
    <t>14_17.dat</t>
  </si>
  <si>
    <t>13_16.dat</t>
  </si>
  <si>
    <t>12_15.dat</t>
  </si>
  <si>
    <t>ID</t>
  </si>
  <si>
    <t>GlobalMaxX</t>
  </si>
  <si>
    <t>GlobalMaxY</t>
  </si>
  <si>
    <t>26_32.dat</t>
  </si>
  <si>
    <t>25_31.dat</t>
  </si>
  <si>
    <t>24_30.dat</t>
  </si>
  <si>
    <t>22_26.dat</t>
  </si>
  <si>
    <t>21_25.dat</t>
  </si>
  <si>
    <t>18_22.dat</t>
  </si>
  <si>
    <t>17_21.dat</t>
  </si>
  <si>
    <t>16_20.dat</t>
  </si>
  <si>
    <t>15_19.dat</t>
  </si>
  <si>
    <t>14_18.dat</t>
  </si>
  <si>
    <t>13_15.dat</t>
  </si>
  <si>
    <t>12_14.dat</t>
  </si>
  <si>
    <t>11_13.dat</t>
  </si>
  <si>
    <t>10_12.dat</t>
  </si>
  <si>
    <t>9_11.dat</t>
  </si>
  <si>
    <t>HTR</t>
  </si>
  <si>
    <t>LET [keV/um]</t>
  </si>
  <si>
    <t>2a</t>
  </si>
  <si>
    <t>1a</t>
  </si>
  <si>
    <t>1b</t>
  </si>
  <si>
    <t>1c</t>
  </si>
  <si>
    <t>E[MeV]</t>
  </si>
  <si>
    <t>Room</t>
  </si>
  <si>
    <t>Date</t>
  </si>
  <si>
    <t>Time start</t>
  </si>
  <si>
    <t>Institute</t>
  </si>
  <si>
    <t>Detector</t>
  </si>
  <si>
    <t>Set-up</t>
  </si>
  <si>
    <t>Dose (in the middle of SPBP or at 2 cm)[Gy]</t>
  </si>
  <si>
    <t>Delivered dose [Gy]</t>
  </si>
  <si>
    <t>Setup</t>
  </si>
  <si>
    <t>Plan</t>
  </si>
  <si>
    <t>Top plate ID</t>
  </si>
  <si>
    <t>Detector plate ID</t>
  </si>
  <si>
    <t>Holder plate thickness [cm]</t>
  </si>
  <si>
    <t>Top plate thickness [cm]</t>
  </si>
  <si>
    <t>Actual table vrt</t>
  </si>
  <si>
    <t>Comment</t>
  </si>
  <si>
    <t>Pairs</t>
  </si>
  <si>
    <t>TR2</t>
  </si>
  <si>
    <t>IFJ PAN</t>
  </si>
  <si>
    <t>MTS/MCP (small TLD)</t>
  </si>
  <si>
    <t>pellets + holder</t>
  </si>
  <si>
    <t>2_mono_1Gy</t>
  </si>
  <si>
    <t>NRPI_TLD_3</t>
  </si>
  <si>
    <t>FRONT IFJ-TLD2</t>
  </si>
  <si>
    <t>1a was written on the plate and the irradiation was 2a</t>
  </si>
  <si>
    <t>1_SOBP_1Gy</t>
  </si>
  <si>
    <t>It was written on the plate 2a, but then it was corrected to 1a</t>
  </si>
  <si>
    <t>additional after previous plan irradiated with 2Gy</t>
  </si>
  <si>
    <t>FRONT IFJ-TLD4</t>
  </si>
  <si>
    <t>-10,35</t>
  </si>
  <si>
    <t>MTS 3.2x0.3mm</t>
  </si>
  <si>
    <t>Co_60 _1Gy</t>
  </si>
  <si>
    <t>k51_6.dat</t>
  </si>
  <si>
    <t>k49_4.dat</t>
  </si>
  <si>
    <t>k56_15.dat</t>
  </si>
  <si>
    <t>k55_12.dat</t>
  </si>
  <si>
    <t>k54_9.dat</t>
  </si>
  <si>
    <t>k53_8.dat</t>
  </si>
  <si>
    <t>k52_7.dat</t>
  </si>
  <si>
    <t>k50_5.dat</t>
  </si>
  <si>
    <t>Ɛ/δ(Y)</t>
  </si>
  <si>
    <t>2a16_23.dat</t>
  </si>
  <si>
    <t>2a9_16.dat</t>
  </si>
  <si>
    <t>2a15_22.dat</t>
  </si>
  <si>
    <t>2a14_21.dat</t>
  </si>
  <si>
    <t>2a13_20.dat</t>
  </si>
  <si>
    <t>2a12_19.dat</t>
  </si>
  <si>
    <t>2a11_18.dat</t>
  </si>
  <si>
    <t>2a10_17.dat</t>
  </si>
  <si>
    <t>Eff.MTS</t>
  </si>
  <si>
    <t>Eff.MCP</t>
  </si>
  <si>
    <t>Ɛ/δ(p)</t>
  </si>
  <si>
    <t>1a1_24.dat</t>
  </si>
  <si>
    <t>1a8_33.dat</t>
  </si>
  <si>
    <t>1a7_32.dat</t>
  </si>
  <si>
    <t>1a6_31.dat</t>
  </si>
  <si>
    <t>1a5_30.dat</t>
  </si>
  <si>
    <t>1a4_29.dat</t>
  </si>
  <si>
    <t>1a3_28.dat</t>
  </si>
  <si>
    <t>1b (2Gy)</t>
  </si>
  <si>
    <t>12b24_43.dat</t>
  </si>
  <si>
    <t>12b23_42.dat</t>
  </si>
  <si>
    <t>12b22_41.dat</t>
  </si>
  <si>
    <t>12b21_40.dat</t>
  </si>
  <si>
    <t>12b20_39.dat</t>
  </si>
  <si>
    <t>12b19_36.dat</t>
  </si>
  <si>
    <t>12b18_35.dat</t>
  </si>
  <si>
    <t>12b17_34.dat</t>
  </si>
  <si>
    <t>1b (1Gy)</t>
  </si>
  <si>
    <t>11b48_52.dat</t>
  </si>
  <si>
    <t>11b41_44.dat</t>
  </si>
  <si>
    <t>11b47_51.dat</t>
  </si>
  <si>
    <t>11b46_48.dat</t>
  </si>
  <si>
    <t>11b45_47.dat</t>
  </si>
  <si>
    <t>11b44_53.dat</t>
  </si>
  <si>
    <t>11b43_46.dat</t>
  </si>
  <si>
    <t>11b42_45.dat</t>
  </si>
  <si>
    <t>1c32_63.dat</t>
  </si>
  <si>
    <t>1c31_60.dat</t>
  </si>
  <si>
    <t>1c30_59.dat</t>
  </si>
  <si>
    <t>1c29_58.dat</t>
  </si>
  <si>
    <t>1c28_57.dat</t>
  </si>
  <si>
    <t>1c27_56.dat</t>
  </si>
  <si>
    <t>1c26_55.dat</t>
  </si>
  <si>
    <t>1c25_54.dat</t>
  </si>
  <si>
    <t>k49_3.dat</t>
  </si>
  <si>
    <t>k56_10.dat</t>
  </si>
  <si>
    <t>k55_9.dat</t>
  </si>
  <si>
    <t>k54_8.dat</t>
  </si>
  <si>
    <t>k53_7.dat</t>
  </si>
  <si>
    <t>k52_6.dat</t>
  </si>
  <si>
    <t>k51_5.dat</t>
  </si>
  <si>
    <t>k50_4.dat</t>
  </si>
  <si>
    <t>2a9_11.dat</t>
  </si>
  <si>
    <t>2a16_20.dat</t>
  </si>
  <si>
    <t>2a15_19.dat</t>
  </si>
  <si>
    <t>2a14_18.dat</t>
  </si>
  <si>
    <t>2a13_17.dat</t>
  </si>
  <si>
    <t>2a12_16.dat</t>
  </si>
  <si>
    <t>2a11_15.dat</t>
  </si>
  <si>
    <t>2a10_12.dat</t>
  </si>
  <si>
    <t>1a8_30.dat</t>
  </si>
  <si>
    <t>1a7_29.dat</t>
  </si>
  <si>
    <t>1a6_28.dat</t>
  </si>
  <si>
    <t>1a5_27.dat</t>
  </si>
  <si>
    <t>1a4_26.dat</t>
  </si>
  <si>
    <t>1a3_25.dat</t>
  </si>
  <si>
    <t>1a2_24.dat</t>
  </si>
  <si>
    <t>1a1_22.dat</t>
  </si>
  <si>
    <t>11b41_39.dat</t>
  </si>
  <si>
    <t>11b48_48.dat</t>
  </si>
  <si>
    <t>11b47_47.dat</t>
  </si>
  <si>
    <t>11b46_44.dat</t>
  </si>
  <si>
    <t>11b45_43.dat</t>
  </si>
  <si>
    <t>11b44_42.dat</t>
  </si>
  <si>
    <t>11b43_41.dat</t>
  </si>
  <si>
    <t>11b42_40.dat</t>
  </si>
  <si>
    <t>1c25_49.dat</t>
  </si>
  <si>
    <t>1c32_56.dat</t>
  </si>
  <si>
    <t>1c31_55.dat</t>
  </si>
  <si>
    <t>1c30_54.dat</t>
  </si>
  <si>
    <t>1c29_53.dat</t>
  </si>
  <si>
    <t>1c28_52.dat</t>
  </si>
  <si>
    <t>1c27_51.dat</t>
  </si>
  <si>
    <t>1c26_50.dat</t>
  </si>
  <si>
    <t xml:space="preserve">Co_60_1Gy </t>
  </si>
  <si>
    <t>Counts(Sum)</t>
  </si>
  <si>
    <t>Protony</t>
  </si>
  <si>
    <t>Eff</t>
  </si>
  <si>
    <t>Koło [kroki]</t>
  </si>
  <si>
    <t>dawka [Gy]</t>
  </si>
  <si>
    <t>Ɛ/δ(protons)</t>
  </si>
  <si>
    <t>Co_60</t>
  </si>
  <si>
    <t>Ɛ/δ(gamma)</t>
  </si>
  <si>
    <t>IRF</t>
  </si>
  <si>
    <t>70_78.dat</t>
  </si>
  <si>
    <t>70b_84.dat</t>
  </si>
  <si>
    <t>det. odwrócone</t>
  </si>
  <si>
    <t>69_77.dat</t>
  </si>
  <si>
    <t>69b_83.dat</t>
  </si>
  <si>
    <t>68_76.dat</t>
  </si>
  <si>
    <t>68b_82.dat</t>
  </si>
  <si>
    <t>67_75.dat</t>
  </si>
  <si>
    <t>67b_81.dat</t>
  </si>
  <si>
    <t>66_74.dat</t>
  </si>
  <si>
    <t>66_77.dat</t>
  </si>
  <si>
    <t>65_73.dat</t>
  </si>
  <si>
    <t>65_76.dat</t>
  </si>
  <si>
    <t>64_72.dat</t>
  </si>
  <si>
    <t>64_75.dat</t>
  </si>
  <si>
    <t>63_71.dat</t>
  </si>
  <si>
    <t>63_74.dat</t>
  </si>
  <si>
    <t>62_70.dat</t>
  </si>
  <si>
    <t>62_73.dat</t>
  </si>
  <si>
    <t>61_69.dat</t>
  </si>
  <si>
    <t>61_72.dat</t>
  </si>
  <si>
    <t>średnia</t>
  </si>
  <si>
    <t>60_66.dat</t>
  </si>
  <si>
    <t>60_71.dat</t>
  </si>
  <si>
    <t>59_65.dat</t>
  </si>
  <si>
    <t>59_68.dat</t>
  </si>
  <si>
    <t>58_64.dat</t>
  </si>
  <si>
    <t>58_67.dat</t>
  </si>
  <si>
    <t>57_63.dat</t>
  </si>
  <si>
    <t>57_66.dat</t>
  </si>
  <si>
    <t>56_62.dat</t>
  </si>
  <si>
    <t>56_65.dat</t>
  </si>
  <si>
    <t>55_61.dat</t>
  </si>
  <si>
    <t>55_64.dat</t>
  </si>
  <si>
    <t>54_60.dat</t>
  </si>
  <si>
    <t>54_63.dat</t>
  </si>
  <si>
    <t>53_59.dat</t>
  </si>
  <si>
    <t>53_62.dat</t>
  </si>
  <si>
    <t>52_58.dat</t>
  </si>
  <si>
    <t>52_61.dat</t>
  </si>
  <si>
    <t>51_57.dat</t>
  </si>
  <si>
    <t>51_60.dat</t>
  </si>
  <si>
    <t>50_56.dat</t>
  </si>
  <si>
    <t>50_59.dat</t>
  </si>
  <si>
    <t>49_55.dat</t>
  </si>
  <si>
    <t>49_58.dat</t>
  </si>
  <si>
    <t>48_54.dat</t>
  </si>
  <si>
    <t>48_57.dat</t>
  </si>
  <si>
    <t>47_53.dat</t>
  </si>
  <si>
    <t>47_56.dat</t>
  </si>
  <si>
    <t>46_52.dat</t>
  </si>
  <si>
    <t>46_55.dat</t>
  </si>
  <si>
    <t>45_51.dat</t>
  </si>
  <si>
    <t>45_54.dat</t>
  </si>
  <si>
    <t>44_50.dat</t>
  </si>
  <si>
    <t>44_53.dat</t>
  </si>
  <si>
    <t>43_49.dat</t>
  </si>
  <si>
    <t>43_52.dat</t>
  </si>
  <si>
    <t>42_48.dat</t>
  </si>
  <si>
    <t>42_51.dat</t>
  </si>
  <si>
    <t>41_47.dat</t>
  </si>
  <si>
    <t>41_50.dat</t>
  </si>
  <si>
    <t>40_44.dat</t>
  </si>
  <si>
    <t>40_49.dat</t>
  </si>
  <si>
    <t>39_43.dat</t>
  </si>
  <si>
    <t>39_46.dat</t>
  </si>
  <si>
    <t>38_42.dat</t>
  </si>
  <si>
    <t>38_45.dat</t>
  </si>
  <si>
    <t>37_41.dat</t>
  </si>
  <si>
    <t>37_44.dat</t>
  </si>
  <si>
    <t>36_40.dat</t>
  </si>
  <si>
    <t>36_43.dat</t>
  </si>
  <si>
    <t>35_39.dat</t>
  </si>
  <si>
    <t>35_42.dat</t>
  </si>
  <si>
    <t>34_38.dat</t>
  </si>
  <si>
    <t>34_41.dat</t>
  </si>
  <si>
    <t>33_37.dat</t>
  </si>
  <si>
    <t>33_40.dat</t>
  </si>
  <si>
    <t>32_36.dat</t>
  </si>
  <si>
    <t>32_39.dat</t>
  </si>
  <si>
    <t>31_35.dat</t>
  </si>
  <si>
    <t>31_38.dat</t>
  </si>
  <si>
    <t>30_34.dat</t>
  </si>
  <si>
    <t>30_37.dat</t>
  </si>
  <si>
    <t>29_33.dat</t>
  </si>
  <si>
    <t>29_36.dat</t>
  </si>
  <si>
    <t>28_32.dat</t>
  </si>
  <si>
    <t>28_35.dat</t>
  </si>
  <si>
    <t>27_34.dat</t>
  </si>
  <si>
    <t>26_33.dat</t>
  </si>
  <si>
    <t>25_32.dat</t>
  </si>
  <si>
    <t>24_31.dat</t>
  </si>
  <si>
    <t>23_30.dat</t>
  </si>
  <si>
    <t>22_29.dat</t>
  </si>
  <si>
    <t>21_28.dat</t>
  </si>
  <si>
    <t>20_27.dat</t>
  </si>
  <si>
    <t>19_22.dat</t>
  </si>
  <si>
    <t>18_21.dat</t>
  </si>
  <si>
    <t>17_20.dat</t>
  </si>
  <si>
    <t>16_18.dat</t>
  </si>
  <si>
    <t>16_19.dat</t>
  </si>
  <si>
    <t>15_17.dat</t>
  </si>
  <si>
    <t>14_16.dat</t>
  </si>
  <si>
    <t>11_14.dat</t>
  </si>
  <si>
    <t>10_13.dat</t>
  </si>
  <si>
    <t>9_12.dat</t>
  </si>
  <si>
    <t>8_10.dat</t>
  </si>
  <si>
    <t>8_11.dat</t>
  </si>
  <si>
    <t>7_9.dat</t>
  </si>
  <si>
    <t>7_10.dat</t>
  </si>
  <si>
    <t>6_8.dat</t>
  </si>
  <si>
    <t>6_9.dat</t>
  </si>
  <si>
    <t>5_7.dat</t>
  </si>
  <si>
    <t>5_8.dat</t>
  </si>
  <si>
    <t>4_6.dat</t>
  </si>
  <si>
    <t>4_7.dat</t>
  </si>
  <si>
    <t>3_5.dat</t>
  </si>
  <si>
    <t>3_6.dat</t>
  </si>
  <si>
    <t>2_4.dat</t>
  </si>
  <si>
    <t>2_5.dat</t>
  </si>
  <si>
    <t>1_3.dat</t>
  </si>
  <si>
    <t>1_4.dat</t>
  </si>
  <si>
    <t>70_80.dat</t>
  </si>
  <si>
    <t>70_79.dat</t>
  </si>
  <si>
    <t>69_79.dat</t>
  </si>
  <si>
    <t>69_78.dat</t>
  </si>
  <si>
    <t>68_78.dat</t>
  </si>
  <si>
    <t>68_77.dat</t>
  </si>
  <si>
    <t>67_77.dat</t>
  </si>
  <si>
    <t>67_76.dat</t>
  </si>
  <si>
    <t>66_76.dat</t>
  </si>
  <si>
    <t>66_75.dat</t>
  </si>
  <si>
    <t>65_75.dat</t>
  </si>
  <si>
    <t>65_74.dat</t>
  </si>
  <si>
    <t>64_74.dat</t>
  </si>
  <si>
    <t>64_73.dat</t>
  </si>
  <si>
    <t>63_73.dat</t>
  </si>
  <si>
    <t>63_72.dat</t>
  </si>
  <si>
    <t>62_72.dat</t>
  </si>
  <si>
    <t>62_71.dat</t>
  </si>
  <si>
    <t>61_71.dat</t>
  </si>
  <si>
    <t>61_70.dat</t>
  </si>
  <si>
    <t>60_70.dat</t>
  </si>
  <si>
    <t>60_69.dat</t>
  </si>
  <si>
    <t>59_69.dat</t>
  </si>
  <si>
    <t>59_66.dat</t>
  </si>
  <si>
    <t>58_66.dat</t>
  </si>
  <si>
    <t>58_65.dat</t>
  </si>
  <si>
    <t>57_65.dat</t>
  </si>
  <si>
    <t>57_64.dat</t>
  </si>
  <si>
    <t>56_64.dat</t>
  </si>
  <si>
    <t>56_63.dat</t>
  </si>
  <si>
    <t>55_63.dat</t>
  </si>
  <si>
    <t>55_62.dat</t>
  </si>
  <si>
    <t>54_62.dat</t>
  </si>
  <si>
    <t>54_61.dat</t>
  </si>
  <si>
    <t>53_61.dat</t>
  </si>
  <si>
    <t>53_60.dat</t>
  </si>
  <si>
    <t>52_60.dat</t>
  </si>
  <si>
    <t>52_59.dat</t>
  </si>
  <si>
    <t>51_59.dat</t>
  </si>
  <si>
    <t>51_58.dat</t>
  </si>
  <si>
    <t>50_58.dat</t>
  </si>
  <si>
    <t>50_57.dat</t>
  </si>
  <si>
    <t>49_57.dat</t>
  </si>
  <si>
    <t>49_56.dat</t>
  </si>
  <si>
    <t>48_56.dat</t>
  </si>
  <si>
    <t>48_55.dat</t>
  </si>
  <si>
    <t>47_55.dat</t>
  </si>
  <si>
    <t>47_54.dat</t>
  </si>
  <si>
    <t>46_54.dat</t>
  </si>
  <si>
    <t>46_53.dat</t>
  </si>
  <si>
    <t>45_53.dat</t>
  </si>
  <si>
    <t>45_52.dat</t>
  </si>
  <si>
    <t>44_52.dat</t>
  </si>
  <si>
    <t>44_51.dat</t>
  </si>
  <si>
    <t>43_51.dat</t>
  </si>
  <si>
    <t>43_50.dat</t>
  </si>
  <si>
    <t>42_50.dat</t>
  </si>
  <si>
    <t>42_49.dat</t>
  </si>
  <si>
    <t>41_49.dat</t>
  </si>
  <si>
    <t>41_48.dat</t>
  </si>
  <si>
    <t>40_48.dat</t>
  </si>
  <si>
    <t>40_47.dat</t>
  </si>
  <si>
    <t>39_47.dat</t>
  </si>
  <si>
    <t>39_44.dat</t>
  </si>
  <si>
    <t>38_44.dat</t>
  </si>
  <si>
    <t>38_43.dat</t>
  </si>
  <si>
    <t>37_43.dat</t>
  </si>
  <si>
    <t>37_42.dat</t>
  </si>
  <si>
    <t>36_42.dat</t>
  </si>
  <si>
    <t>36_41.dat</t>
  </si>
  <si>
    <t>35_41.dat</t>
  </si>
  <si>
    <t>35_40.dat</t>
  </si>
  <si>
    <t>34_40.dat</t>
  </si>
  <si>
    <t>34_39.dat</t>
  </si>
  <si>
    <t>33_39.dat</t>
  </si>
  <si>
    <t>33_38.dat</t>
  </si>
  <si>
    <t>32_38.dat</t>
  </si>
  <si>
    <t>32_37.dat</t>
  </si>
  <si>
    <t>31_37.dat</t>
  </si>
  <si>
    <t>31_36.dat</t>
  </si>
  <si>
    <t>30_36.dat</t>
  </si>
  <si>
    <t>30_35.dat</t>
  </si>
  <si>
    <t>29_35.dat</t>
  </si>
  <si>
    <t>29_34.dat</t>
  </si>
  <si>
    <t>28_34.dat</t>
  </si>
  <si>
    <t>28_33.dat</t>
  </si>
  <si>
    <t>27_33.dat</t>
  </si>
  <si>
    <t>27_32.dat</t>
  </si>
  <si>
    <t>26_31.dat</t>
  </si>
  <si>
    <t>25_30.dat</t>
  </si>
  <si>
    <t>24_29.dat</t>
  </si>
  <si>
    <t>23_29.dat</t>
  </si>
  <si>
    <t>23_28.dat</t>
  </si>
  <si>
    <t>22_28.dat</t>
  </si>
  <si>
    <t>22_27.dat</t>
  </si>
  <si>
    <t>21_27.dat</t>
  </si>
  <si>
    <t>21_26.dat</t>
  </si>
  <si>
    <t>20_26.dat</t>
  </si>
  <si>
    <t>20_25.dat</t>
  </si>
  <si>
    <t>19_25.dat</t>
  </si>
  <si>
    <t>13_17.dat</t>
  </si>
  <si>
    <t>12_16.dat</t>
  </si>
  <si>
    <t>11_15.dat</t>
  </si>
  <si>
    <t>10_14.dat</t>
  </si>
  <si>
    <t>9_13.dat</t>
  </si>
  <si>
    <t>8_12.dat</t>
  </si>
  <si>
    <t>7_11.dat</t>
  </si>
  <si>
    <t>6_10.dat</t>
  </si>
  <si>
    <t>5_9.dat</t>
  </si>
  <si>
    <t>4_8.dat</t>
  </si>
  <si>
    <t>3_7.dat</t>
  </si>
  <si>
    <t>2_6.dat</t>
  </si>
  <si>
    <t>1_5.dat</t>
  </si>
  <si>
    <t>ekin_beg_MeV</t>
  </si>
  <si>
    <t>ekin_end_MeV</t>
  </si>
  <si>
    <t>2pairs</t>
  </si>
  <si>
    <t>Eff_mts</t>
  </si>
  <si>
    <t>Eff_mcp</t>
  </si>
  <si>
    <t>tLET_beg_keV_um</t>
  </si>
  <si>
    <t>tLET_end_keV_um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</si>
</sst>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11" fontId="3" fillId="0" borderId="0" xfId="0" applyNumberFormat="1" applyFont="1"/>
    <xf numFmtId="0" fontId="2" fillId="0" borderId="0" xfId="0" applyFont="1"/>
    <xf numFmtId="0" fontId="2" fillId="3" borderId="0" xfId="0" applyFont="1" applyFill="1"/>
    <xf numFmtId="2" fontId="2" fillId="0" borderId="0" xfId="0" applyNumberFormat="1" applyFont="1"/>
    <xf numFmtId="0" fontId="2" fillId="4" borderId="0" xfId="0" applyFont="1" applyFill="1"/>
    <xf numFmtId="1" fontId="0" fillId="0" borderId="0" xfId="0" applyNumberFormat="1"/>
    <xf numFmtId="0" fontId="4" fillId="0" borderId="1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20" fontId="4" fillId="0" borderId="2" xfId="0" applyNumberFormat="1" applyFont="1" applyBorder="1" applyAlignment="1">
      <alignment horizontal="center" wrapText="1"/>
    </xf>
    <xf numFmtId="0" fontId="4" fillId="5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0" borderId="4" xfId="0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center" wrapText="1"/>
    </xf>
    <xf numFmtId="20" fontId="4" fillId="0" borderId="5" xfId="0" applyNumberFormat="1" applyFont="1" applyBorder="1" applyAlignment="1">
      <alignment horizontal="center" wrapText="1"/>
    </xf>
    <xf numFmtId="0" fontId="4" fillId="6" borderId="5" xfId="0" applyFont="1" applyFill="1" applyBorder="1" applyAlignment="1">
      <alignment wrapText="1"/>
    </xf>
    <xf numFmtId="0" fontId="4" fillId="6" borderId="5" xfId="0" applyFont="1" applyFill="1" applyBorder="1" applyAlignment="1">
      <alignment horizontal="right" wrapText="1"/>
    </xf>
    <xf numFmtId="0" fontId="4" fillId="6" borderId="5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4" fillId="0" borderId="0" xfId="0" applyFont="1"/>
    <xf numFmtId="0" fontId="0" fillId="3" borderId="0" xfId="0" applyFill="1"/>
    <xf numFmtId="2" fontId="1" fillId="0" borderId="0" xfId="0" applyNumberFormat="1" applyFont="1"/>
    <xf numFmtId="0" fontId="6" fillId="7" borderId="0" xfId="0" applyFont="1" applyFill="1"/>
    <xf numFmtId="2" fontId="6" fillId="7" borderId="0" xfId="0" applyNumberFormat="1" applyFont="1" applyFill="1"/>
    <xf numFmtId="0" fontId="7" fillId="0" borderId="0" xfId="0" applyFont="1"/>
    <xf numFmtId="0" fontId="8" fillId="7" borderId="0" xfId="0" applyFont="1" applyFill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2" fillId="0" borderId="8" xfId="0" applyFont="1" applyBorder="1"/>
    <xf numFmtId="0" fontId="2" fillId="0" borderId="11" xfId="0" applyFont="1" applyBorder="1"/>
    <xf numFmtId="0" fontId="9" fillId="0" borderId="0" xfId="0" applyFont="1"/>
    <xf numFmtId="2" fontId="1" fillId="0" borderId="8" xfId="0" applyNumberFormat="1" applyFont="1" applyBorder="1"/>
    <xf numFmtId="2" fontId="1" fillId="0" borderId="11" xfId="0" applyNumberFormat="1" applyFont="1" applyBorder="1"/>
    <xf numFmtId="2" fontId="1" fillId="2" borderId="0" xfId="0" applyNumberFormat="1" applyFont="1" applyFill="1"/>
    <xf numFmtId="0" fontId="6" fillId="3" borderId="0" xfId="0" applyFont="1" applyFill="1"/>
    <xf numFmtId="0" fontId="0" fillId="7" borderId="0" xfId="0" applyFill="1"/>
    <xf numFmtId="0" fontId="10" fillId="8" borderId="12" xfId="0" applyFont="1" applyFill="1" applyBorder="1" applyAlignment="1">
      <alignment horizontal="center" vertical="top"/>
    </xf>
    <xf numFmtId="0" fontId="10" fillId="7" borderId="12" xfId="0" applyFont="1" applyFill="1" applyBorder="1" applyAlignment="1">
      <alignment horizontal="center" vertical="top"/>
    </xf>
    <xf numFmtId="0" fontId="8" fillId="8" borderId="13" xfId="0" applyFont="1" applyFill="1" applyBorder="1" applyAlignment="1">
      <alignment horizontal="center"/>
    </xf>
    <xf numFmtId="167" fontId="0" fillId="8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7" fontId="4" fillId="0" borderId="0" xfId="0" applyNumberFormat="1" applyFont="1" applyAlignment="1">
      <alignment horizontal="right" vertical="center"/>
    </xf>
    <xf numFmtId="16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227232</xdr:colOff>
      <xdr:row>0</xdr:row>
      <xdr:rowOff>32657</xdr:rowOff>
    </xdr:from>
    <xdr:to>
      <xdr:col>27</xdr:col>
      <xdr:colOff>152166</xdr:colOff>
      <xdr:row>7</xdr:row>
      <xdr:rowOff>176923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941746" y="32657"/>
          <a:ext cx="4315079" cy="1889182"/>
        </a:xfrm>
        <a:prstGeom prst="rect">
          <a:avLst/>
        </a:prstGeom>
        <a:ln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504825</xdr:colOff>
          <xdr:row>0</xdr:row>
          <xdr:rowOff>0</xdr:rowOff>
        </xdr:from>
        <xdr:to>
          <xdr:col>35</xdr:col>
          <xdr:colOff>438150</xdr:colOff>
          <xdr:row>14</xdr:row>
          <xdr:rowOff>57150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228600</xdr:colOff>
          <xdr:row>13</xdr:row>
          <xdr:rowOff>19050</xdr:rowOff>
        </xdr:from>
        <xdr:to>
          <xdr:col>31</xdr:col>
          <xdr:colOff>381000</xdr:colOff>
          <xdr:row>15</xdr:row>
          <xdr:rowOff>171450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6648-F248-441F-A5E9-07CFFB1FF7DC}">
  <dimension ref="A1:BO90"/>
  <sheetViews>
    <sheetView tabSelected="1" zoomScaleNormal="100" workbookViewId="0">
      <selection activeCell="H28" sqref="H28"/>
    </sheetView>
  </sheetViews>
  <sheetFormatPr defaultRowHeight="15" x14ac:dyDescent="0.25"/>
  <cols>
    <col min="1" max="1" width="11" customWidth="1"/>
    <col min="2" max="2" width="4.28515625" customWidth="1"/>
    <col min="3" max="3" width="6.28515625" customWidth="1"/>
    <col min="4" max="4" width="4.85546875" customWidth="1"/>
    <col min="5" max="5" width="6" customWidth="1"/>
    <col min="6" max="6" width="5.140625" customWidth="1"/>
    <col min="7" max="7" width="9.5703125" customWidth="1"/>
    <col min="9" max="9" width="8.42578125" customWidth="1"/>
    <col min="15" max="18" width="1.7109375" customWidth="1"/>
    <col min="20" max="20" width="8.42578125" customWidth="1"/>
    <col min="22" max="22" width="3.5703125" customWidth="1"/>
    <col min="24" max="24" width="10.42578125" customWidth="1"/>
    <col min="25" max="25" width="10.42578125" style="3" customWidth="1"/>
    <col min="26" max="26" width="10.42578125" customWidth="1"/>
    <col min="28" max="28" width="1.28515625" customWidth="1"/>
    <col min="29" max="29" width="10.28515625" customWidth="1"/>
    <col min="31" max="31" width="10.42578125" bestFit="1" customWidth="1"/>
    <col min="32" max="32" width="1.140625" customWidth="1"/>
    <col min="33" max="33" width="2.28515625" customWidth="1"/>
    <col min="34" max="34" width="8.42578125" customWidth="1"/>
    <col min="35" max="35" width="4.28515625" customWidth="1"/>
    <col min="44" max="44" width="2.42578125" customWidth="1"/>
    <col min="45" max="45" width="7.28515625" customWidth="1"/>
    <col min="46" max="46" width="5" customWidth="1"/>
  </cols>
  <sheetData>
    <row r="1" spans="1:67" x14ac:dyDescent="0.25">
      <c r="A1" s="6" t="s">
        <v>173</v>
      </c>
      <c r="B1" s="48" t="s">
        <v>23</v>
      </c>
      <c r="C1" s="48" t="s">
        <v>24</v>
      </c>
      <c r="D1" s="48" t="s">
        <v>25</v>
      </c>
      <c r="E1" s="48" t="s">
        <v>4</v>
      </c>
      <c r="F1" s="48" t="s">
        <v>5</v>
      </c>
      <c r="G1" s="48" t="s">
        <v>174</v>
      </c>
      <c r="H1" s="67" t="s">
        <v>6</v>
      </c>
      <c r="I1" s="48" t="s">
        <v>174</v>
      </c>
      <c r="J1" s="48"/>
      <c r="L1" s="53" t="s">
        <v>175</v>
      </c>
      <c r="M1" s="50" t="s">
        <v>23</v>
      </c>
      <c r="N1" s="50" t="s">
        <v>24</v>
      </c>
      <c r="O1" s="50" t="s">
        <v>25</v>
      </c>
      <c r="P1" s="50" t="s">
        <v>4</v>
      </c>
      <c r="Q1" s="50" t="s">
        <v>5</v>
      </c>
      <c r="S1" s="50" t="s">
        <v>6</v>
      </c>
      <c r="T1" s="50" t="s">
        <v>174</v>
      </c>
      <c r="U1" s="51" t="s">
        <v>176</v>
      </c>
      <c r="V1" s="51"/>
      <c r="W1" s="5" t="s">
        <v>47</v>
      </c>
      <c r="X1" s="5" t="s">
        <v>177</v>
      </c>
      <c r="Y1" s="63" t="s">
        <v>41</v>
      </c>
      <c r="Z1" s="52" t="s">
        <v>178</v>
      </c>
      <c r="AA1" t="s">
        <v>175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s="4" t="s">
        <v>179</v>
      </c>
      <c r="AL1" t="s">
        <v>180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R1" t="s">
        <v>5</v>
      </c>
      <c r="AS1" t="s">
        <v>6</v>
      </c>
      <c r="AT1" t="s">
        <v>7</v>
      </c>
      <c r="AU1" s="4" t="s">
        <v>181</v>
      </c>
    </row>
    <row r="2" spans="1:67" x14ac:dyDescent="0.25">
      <c r="J2" t="s">
        <v>182</v>
      </c>
      <c r="AW2" s="59"/>
      <c r="AX2" s="59"/>
      <c r="AY2" s="59"/>
      <c r="AZ2" s="59"/>
      <c r="BA2" s="59"/>
      <c r="BB2" s="59"/>
      <c r="BC2" s="59"/>
      <c r="BD2" s="59"/>
      <c r="BE2" s="59"/>
    </row>
    <row r="3" spans="1:67" s="55" customFormat="1" x14ac:dyDescent="0.25">
      <c r="A3" s="54" t="s">
        <v>183</v>
      </c>
      <c r="B3" s="55">
        <v>220</v>
      </c>
      <c r="C3" s="55">
        <v>1989979</v>
      </c>
      <c r="D3" s="55">
        <v>100</v>
      </c>
      <c r="E3" s="55">
        <v>240</v>
      </c>
      <c r="F3" s="55">
        <v>220</v>
      </c>
      <c r="G3" s="55">
        <v>1989979</v>
      </c>
      <c r="H3" s="59">
        <v>86194945.5</v>
      </c>
      <c r="I3" s="59">
        <v>60944457</v>
      </c>
      <c r="J3" s="56">
        <f>C3/$C$84</f>
        <v>0.96253045667141734</v>
      </c>
      <c r="L3" s="55" t="s">
        <v>184</v>
      </c>
      <c r="M3" s="55">
        <v>220</v>
      </c>
      <c r="N3" s="55">
        <v>2064810</v>
      </c>
      <c r="O3" s="55">
        <v>100</v>
      </c>
      <c r="P3" s="55">
        <v>240</v>
      </c>
      <c r="Q3" s="55">
        <v>220</v>
      </c>
      <c r="R3" s="55">
        <v>2064810</v>
      </c>
      <c r="S3">
        <v>85796981</v>
      </c>
      <c r="T3">
        <v>60444260</v>
      </c>
      <c r="U3" s="55">
        <f>S3/H3</f>
        <v>0.99538297173121359</v>
      </c>
      <c r="W3" s="61" t="s">
        <v>185</v>
      </c>
      <c r="Y3" s="64">
        <f>AJ3/AU3</f>
        <v>1.9667158996941074</v>
      </c>
      <c r="AA3" s="55" t="s">
        <v>184</v>
      </c>
      <c r="AB3" s="55">
        <v>220</v>
      </c>
      <c r="AC3" s="55">
        <v>2064810</v>
      </c>
      <c r="AD3" s="55">
        <v>248</v>
      </c>
      <c r="AE3" s="55">
        <v>310</v>
      </c>
      <c r="AF3" s="55">
        <v>278</v>
      </c>
      <c r="AG3" s="55">
        <v>320467</v>
      </c>
      <c r="AH3" s="55">
        <v>14980197.5</v>
      </c>
      <c r="AI3" s="55">
        <v>10739199</v>
      </c>
      <c r="AJ3" s="55">
        <f>AH3/AC3</f>
        <v>7.2550004600907592</v>
      </c>
      <c r="AL3" s="55" t="s">
        <v>183</v>
      </c>
      <c r="AM3" s="55">
        <v>220</v>
      </c>
      <c r="AN3" s="55">
        <v>1989979</v>
      </c>
      <c r="AO3" s="55">
        <v>248</v>
      </c>
      <c r="AP3" s="55">
        <v>310</v>
      </c>
      <c r="AQ3" s="55">
        <v>276</v>
      </c>
      <c r="AR3" s="55">
        <v>159985</v>
      </c>
      <c r="AS3" s="55">
        <v>7340815.5</v>
      </c>
      <c r="AT3" s="55">
        <v>5258434</v>
      </c>
      <c r="AU3" s="55">
        <f>AS3/AN3</f>
        <v>3.6888909380450747</v>
      </c>
      <c r="AW3"/>
      <c r="AX3"/>
      <c r="AY3"/>
      <c r="AZ3"/>
      <c r="BA3"/>
      <c r="BB3"/>
      <c r="BC3"/>
      <c r="BD3"/>
      <c r="BE3"/>
    </row>
    <row r="4" spans="1:67" x14ac:dyDescent="0.25">
      <c r="A4" s="57" t="s">
        <v>186</v>
      </c>
      <c r="B4">
        <v>220</v>
      </c>
      <c r="C4">
        <v>1942963</v>
      </c>
      <c r="D4">
        <v>100</v>
      </c>
      <c r="E4">
        <v>240</v>
      </c>
      <c r="F4">
        <v>220</v>
      </c>
      <c r="G4">
        <v>1942963</v>
      </c>
      <c r="H4">
        <v>82952002</v>
      </c>
      <c r="I4">
        <v>58527172</v>
      </c>
      <c r="J4" s="1">
        <f t="shared" ref="J4:J6" si="0">C4/$C$84</f>
        <v>0.93978934636278422</v>
      </c>
      <c r="L4" t="s">
        <v>187</v>
      </c>
      <c r="M4">
        <v>220</v>
      </c>
      <c r="N4">
        <v>1978415</v>
      </c>
      <c r="O4">
        <v>100</v>
      </c>
      <c r="P4">
        <v>240</v>
      </c>
      <c r="Q4">
        <v>220</v>
      </c>
      <c r="R4">
        <v>1978415</v>
      </c>
      <c r="S4">
        <v>81610396</v>
      </c>
      <c r="T4">
        <v>57796963</v>
      </c>
      <c r="U4" s="55">
        <f t="shared" ref="U4:U6" si="1">S4/H4</f>
        <v>0.98382671945639122</v>
      </c>
      <c r="W4" s="5" t="s">
        <v>185</v>
      </c>
      <c r="Y4" s="49">
        <f t="shared" ref="Y4:Y67" si="2">AJ4/AU4</f>
        <v>1.9662390973102373</v>
      </c>
      <c r="AA4" t="s">
        <v>187</v>
      </c>
      <c r="AB4">
        <v>220</v>
      </c>
      <c r="AC4">
        <v>1978415</v>
      </c>
      <c r="AD4">
        <v>248</v>
      </c>
      <c r="AE4">
        <v>310</v>
      </c>
      <c r="AF4">
        <v>278</v>
      </c>
      <c r="AG4">
        <v>311329</v>
      </c>
      <c r="AH4">
        <v>14684192</v>
      </c>
      <c r="AI4">
        <v>10478193</v>
      </c>
      <c r="AJ4" s="55">
        <f t="shared" ref="AJ4:AJ6" si="3">AH4/AC4</f>
        <v>7.4222000945201083</v>
      </c>
      <c r="AL4" t="s">
        <v>186</v>
      </c>
      <c r="AM4">
        <v>220</v>
      </c>
      <c r="AN4">
        <v>1942963</v>
      </c>
      <c r="AO4">
        <v>248</v>
      </c>
      <c r="AP4">
        <v>310</v>
      </c>
      <c r="AQ4">
        <v>280</v>
      </c>
      <c r="AR4">
        <v>161923</v>
      </c>
      <c r="AS4">
        <v>7334337</v>
      </c>
      <c r="AT4">
        <v>5258691</v>
      </c>
      <c r="AU4" s="55">
        <f t="shared" ref="AU4:AU6" si="4">AS4/AN4</f>
        <v>3.7748207248413892</v>
      </c>
    </row>
    <row r="5" spans="1:67" x14ac:dyDescent="0.25">
      <c r="A5" s="57" t="s">
        <v>188</v>
      </c>
      <c r="B5">
        <v>220</v>
      </c>
      <c r="C5">
        <v>1964171</v>
      </c>
      <c r="D5">
        <v>100</v>
      </c>
      <c r="E5">
        <v>240</v>
      </c>
      <c r="F5">
        <v>220</v>
      </c>
      <c r="G5">
        <v>1964171</v>
      </c>
      <c r="H5">
        <v>83688043</v>
      </c>
      <c r="I5">
        <v>59030868</v>
      </c>
      <c r="J5" s="1">
        <f t="shared" si="0"/>
        <v>0.95004741739021081</v>
      </c>
      <c r="L5" t="s">
        <v>189</v>
      </c>
      <c r="M5">
        <v>220</v>
      </c>
      <c r="N5">
        <v>1979733</v>
      </c>
      <c r="O5">
        <v>100</v>
      </c>
      <c r="P5">
        <v>240</v>
      </c>
      <c r="Q5">
        <v>220</v>
      </c>
      <c r="R5">
        <v>1979733</v>
      </c>
      <c r="S5">
        <v>80933306.5</v>
      </c>
      <c r="T5">
        <v>57490606</v>
      </c>
      <c r="U5" s="55">
        <f t="shared" si="1"/>
        <v>0.96708327257694393</v>
      </c>
      <c r="W5" s="5" t="s">
        <v>185</v>
      </c>
      <c r="Y5" s="49">
        <f t="shared" si="2"/>
        <v>1.9558631894857956</v>
      </c>
      <c r="AA5" t="s">
        <v>189</v>
      </c>
      <c r="AB5">
        <v>220</v>
      </c>
      <c r="AC5">
        <v>1979733</v>
      </c>
      <c r="AD5">
        <v>248</v>
      </c>
      <c r="AE5">
        <v>310</v>
      </c>
      <c r="AF5">
        <v>281</v>
      </c>
      <c r="AG5">
        <v>313565</v>
      </c>
      <c r="AH5">
        <v>14576758.5</v>
      </c>
      <c r="AI5">
        <v>10398656</v>
      </c>
      <c r="AJ5" s="55">
        <f t="shared" si="3"/>
        <v>7.3629921307570267</v>
      </c>
      <c r="AL5" t="s">
        <v>188</v>
      </c>
      <c r="AM5">
        <v>220</v>
      </c>
      <c r="AN5">
        <v>1964171</v>
      </c>
      <c r="AO5">
        <v>248</v>
      </c>
      <c r="AP5">
        <v>310</v>
      </c>
      <c r="AQ5">
        <v>279</v>
      </c>
      <c r="AR5">
        <v>163942</v>
      </c>
      <c r="AS5">
        <v>7394267.5</v>
      </c>
      <c r="AT5">
        <v>5297097</v>
      </c>
      <c r="AU5" s="55">
        <f t="shared" si="4"/>
        <v>3.7645742147705064</v>
      </c>
    </row>
    <row r="6" spans="1:67" s="59" customFormat="1" x14ac:dyDescent="0.25">
      <c r="A6" s="58" t="s">
        <v>190</v>
      </c>
      <c r="B6" s="59">
        <v>220</v>
      </c>
      <c r="C6" s="59">
        <v>1919291</v>
      </c>
      <c r="D6" s="59">
        <v>100</v>
      </c>
      <c r="E6" s="59">
        <v>240</v>
      </c>
      <c r="F6" s="59">
        <v>220</v>
      </c>
      <c r="G6" s="59">
        <v>1919291</v>
      </c>
      <c r="H6">
        <v>80914325</v>
      </c>
      <c r="I6">
        <v>57202457</v>
      </c>
      <c r="J6" s="60">
        <f t="shared" si="0"/>
        <v>0.92833946625333297</v>
      </c>
      <c r="L6" s="59" t="s">
        <v>191</v>
      </c>
      <c r="M6" s="59">
        <v>220</v>
      </c>
      <c r="N6" s="59">
        <v>1918971</v>
      </c>
      <c r="O6" s="59">
        <v>100</v>
      </c>
      <c r="P6" s="59">
        <v>240</v>
      </c>
      <c r="Q6" s="59">
        <v>220</v>
      </c>
      <c r="R6" s="59">
        <v>1918971</v>
      </c>
      <c r="S6">
        <v>80129301</v>
      </c>
      <c r="T6">
        <v>56696919</v>
      </c>
      <c r="U6" s="55">
        <f t="shared" si="1"/>
        <v>0.99029808380654472</v>
      </c>
      <c r="V6"/>
      <c r="W6" s="62" t="s">
        <v>185</v>
      </c>
      <c r="Y6" s="65">
        <f t="shared" si="2"/>
        <v>2.0116774285767582</v>
      </c>
      <c r="AA6" s="59" t="s">
        <v>191</v>
      </c>
      <c r="AB6" s="59">
        <v>220</v>
      </c>
      <c r="AC6" s="59">
        <v>1918971</v>
      </c>
      <c r="AD6" s="59">
        <v>248</v>
      </c>
      <c r="AE6" s="59">
        <v>310</v>
      </c>
      <c r="AF6" s="59">
        <v>280</v>
      </c>
      <c r="AG6" s="59">
        <v>307227</v>
      </c>
      <c r="AH6" s="59">
        <v>14332154.5</v>
      </c>
      <c r="AI6" s="59">
        <v>10283302</v>
      </c>
      <c r="AJ6" s="55">
        <f t="shared" si="3"/>
        <v>7.4686665405574137</v>
      </c>
      <c r="AL6" s="59" t="s">
        <v>190</v>
      </c>
      <c r="AM6" s="59">
        <v>220</v>
      </c>
      <c r="AN6" s="59">
        <v>1919291</v>
      </c>
      <c r="AO6" s="59">
        <v>248</v>
      </c>
      <c r="AP6" s="59">
        <v>310</v>
      </c>
      <c r="AQ6" s="59">
        <v>279</v>
      </c>
      <c r="AR6" s="59">
        <v>157456</v>
      </c>
      <c r="AS6" s="59">
        <v>7125667.5</v>
      </c>
      <c r="AT6" s="59">
        <v>5075923</v>
      </c>
      <c r="AU6" s="55">
        <f t="shared" si="4"/>
        <v>3.7126561318736973</v>
      </c>
      <c r="BG6"/>
      <c r="BH6"/>
      <c r="BI6"/>
      <c r="BJ6"/>
      <c r="BK6"/>
      <c r="BL6"/>
      <c r="BM6"/>
      <c r="BN6"/>
      <c r="BO6"/>
    </row>
    <row r="7" spans="1:67" x14ac:dyDescent="0.25">
      <c r="I7" s="46">
        <f>AVERAGE(I3:I6)</f>
        <v>58926238.5</v>
      </c>
      <c r="J7" s="1"/>
      <c r="T7" s="44"/>
      <c r="U7" s="45"/>
      <c r="V7" s="45"/>
      <c r="W7">
        <v>4.92</v>
      </c>
      <c r="X7" s="47">
        <v>6895</v>
      </c>
      <c r="Y7" s="66">
        <f t="shared" si="2"/>
        <v>1.9750333819046966</v>
      </c>
      <c r="Z7" s="47"/>
      <c r="AJ7" s="45">
        <f>AVERAGE(AJ3:AJ6)</f>
        <v>7.3772148064813265</v>
      </c>
      <c r="AU7" s="45">
        <f>AVERAGE(AU3:AU6)</f>
        <v>3.7352355023826669</v>
      </c>
    </row>
    <row r="8" spans="1:67" x14ac:dyDescent="0.25">
      <c r="A8" t="s">
        <v>192</v>
      </c>
      <c r="B8">
        <v>220</v>
      </c>
      <c r="C8">
        <v>1988746</v>
      </c>
      <c r="D8">
        <v>100</v>
      </c>
      <c r="E8">
        <v>240</v>
      </c>
      <c r="F8">
        <v>220</v>
      </c>
      <c r="G8">
        <v>1988746</v>
      </c>
      <c r="H8">
        <v>82567018</v>
      </c>
      <c r="I8">
        <v>58363238</v>
      </c>
      <c r="J8" s="1">
        <f>C8/$C$84</f>
        <v>0.96193406844165419</v>
      </c>
      <c r="L8" t="s">
        <v>193</v>
      </c>
      <c r="M8">
        <v>220</v>
      </c>
      <c r="N8">
        <v>2022599</v>
      </c>
      <c r="O8">
        <v>100</v>
      </c>
      <c r="P8">
        <v>240</v>
      </c>
      <c r="Q8">
        <v>220</v>
      </c>
      <c r="R8">
        <v>2022599</v>
      </c>
      <c r="S8">
        <v>83243857.5</v>
      </c>
      <c r="T8">
        <v>58751507</v>
      </c>
      <c r="U8">
        <f>(S8/$Z$14)/H8</f>
        <v>0.99821530300499783</v>
      </c>
      <c r="Y8" s="49">
        <f t="shared" si="2"/>
        <v>1.9817328050176719</v>
      </c>
      <c r="AA8" t="s">
        <v>193</v>
      </c>
      <c r="AB8">
        <v>220</v>
      </c>
      <c r="AC8">
        <v>2022599</v>
      </c>
      <c r="AD8">
        <v>248</v>
      </c>
      <c r="AE8">
        <v>310</v>
      </c>
      <c r="AF8">
        <v>278</v>
      </c>
      <c r="AG8">
        <v>316437</v>
      </c>
      <c r="AH8">
        <v>14494254</v>
      </c>
      <c r="AI8">
        <v>10389027</v>
      </c>
      <c r="AJ8">
        <f>AH8/AC8</f>
        <v>7.1661530535711728</v>
      </c>
      <c r="AL8" t="s">
        <v>192</v>
      </c>
      <c r="AM8">
        <v>220</v>
      </c>
      <c r="AN8">
        <v>1988746</v>
      </c>
      <c r="AO8">
        <v>248</v>
      </c>
      <c r="AP8">
        <v>310</v>
      </c>
      <c r="AQ8">
        <v>276</v>
      </c>
      <c r="AR8">
        <v>160817</v>
      </c>
      <c r="AS8">
        <v>7191513.5</v>
      </c>
      <c r="AT8">
        <v>5146967</v>
      </c>
      <c r="AU8">
        <f>AS8/AN8</f>
        <v>3.6161045704177406</v>
      </c>
      <c r="AX8" s="76"/>
      <c r="AY8" s="76"/>
    </row>
    <row r="9" spans="1:67" x14ac:dyDescent="0.25">
      <c r="A9" t="s">
        <v>194</v>
      </c>
      <c r="B9">
        <v>220</v>
      </c>
      <c r="C9">
        <v>2009736</v>
      </c>
      <c r="D9">
        <v>100</v>
      </c>
      <c r="E9">
        <v>240</v>
      </c>
      <c r="F9">
        <v>220</v>
      </c>
      <c r="G9">
        <v>2009736</v>
      </c>
      <c r="H9">
        <v>86622370</v>
      </c>
      <c r="I9">
        <v>61191549</v>
      </c>
      <c r="J9" s="1">
        <f t="shared" ref="J9:J13" si="5">C9/$C$84</f>
        <v>0.97208669532140168</v>
      </c>
      <c r="L9" t="s">
        <v>195</v>
      </c>
      <c r="M9">
        <v>220</v>
      </c>
      <c r="N9">
        <v>2075601</v>
      </c>
      <c r="O9">
        <v>100</v>
      </c>
      <c r="P9">
        <v>240</v>
      </c>
      <c r="Q9">
        <v>220</v>
      </c>
      <c r="R9">
        <v>2075601</v>
      </c>
      <c r="S9">
        <v>85414916.5</v>
      </c>
      <c r="T9">
        <v>60460590</v>
      </c>
      <c r="U9">
        <f t="shared" ref="U9:U13" si="6">(S9/$Z$14)/H9</f>
        <v>0.97629774222785337</v>
      </c>
      <c r="Y9" s="49">
        <f t="shared" si="2"/>
        <v>1.9429632457378871</v>
      </c>
      <c r="AA9" t="s">
        <v>195</v>
      </c>
      <c r="AB9">
        <v>220</v>
      </c>
      <c r="AC9">
        <v>2075601</v>
      </c>
      <c r="AD9">
        <v>248</v>
      </c>
      <c r="AE9">
        <v>310</v>
      </c>
      <c r="AF9">
        <v>278</v>
      </c>
      <c r="AG9">
        <v>325178</v>
      </c>
      <c r="AH9">
        <v>15164250</v>
      </c>
      <c r="AI9">
        <v>10819589</v>
      </c>
      <c r="AJ9">
        <f t="shared" ref="AJ9:AJ13" si="7">AH9/AC9</f>
        <v>7.3059562025649436</v>
      </c>
      <c r="AL9" t="s">
        <v>194</v>
      </c>
      <c r="AM9">
        <v>220</v>
      </c>
      <c r="AN9">
        <v>2009736</v>
      </c>
      <c r="AO9">
        <v>248</v>
      </c>
      <c r="AP9">
        <v>310</v>
      </c>
      <c r="AQ9">
        <v>279</v>
      </c>
      <c r="AR9">
        <v>167514</v>
      </c>
      <c r="AS9">
        <v>7557036</v>
      </c>
      <c r="AT9">
        <v>5393471</v>
      </c>
      <c r="AU9">
        <f t="shared" ref="AU9:AU13" si="8">AS9/AN9</f>
        <v>3.760213281744468</v>
      </c>
      <c r="AX9" s="77"/>
      <c r="AY9" s="77"/>
    </row>
    <row r="10" spans="1:67" x14ac:dyDescent="0.25">
      <c r="A10" t="s">
        <v>196</v>
      </c>
      <c r="B10">
        <v>220</v>
      </c>
      <c r="C10">
        <v>1882464</v>
      </c>
      <c r="D10">
        <v>100</v>
      </c>
      <c r="E10">
        <v>240</v>
      </c>
      <c r="F10">
        <v>220</v>
      </c>
      <c r="G10">
        <v>1882464</v>
      </c>
      <c r="H10">
        <v>77966457</v>
      </c>
      <c r="I10">
        <v>55226380</v>
      </c>
      <c r="J10" s="1">
        <f t="shared" si="5"/>
        <v>0.91052666062682219</v>
      </c>
      <c r="L10" t="s">
        <v>197</v>
      </c>
      <c r="M10">
        <v>220</v>
      </c>
      <c r="N10">
        <v>1858269</v>
      </c>
      <c r="O10">
        <v>100</v>
      </c>
      <c r="P10">
        <v>240</v>
      </c>
      <c r="Q10">
        <v>220</v>
      </c>
      <c r="R10">
        <v>1858269</v>
      </c>
      <c r="S10">
        <v>78242427</v>
      </c>
      <c r="T10">
        <v>55146454</v>
      </c>
      <c r="U10">
        <f t="shared" si="6"/>
        <v>0.99360356345229972</v>
      </c>
      <c r="Y10" s="49">
        <f t="shared" si="2"/>
        <v>1.8953763728092001</v>
      </c>
      <c r="AA10" t="s">
        <v>197</v>
      </c>
      <c r="AB10">
        <v>220</v>
      </c>
      <c r="AC10">
        <v>1858269</v>
      </c>
      <c r="AD10">
        <v>248</v>
      </c>
      <c r="AE10">
        <v>310</v>
      </c>
      <c r="AF10">
        <v>278</v>
      </c>
      <c r="AG10">
        <v>299743</v>
      </c>
      <c r="AH10">
        <v>13992305.5</v>
      </c>
      <c r="AI10">
        <v>9981011</v>
      </c>
      <c r="AJ10">
        <f t="shared" si="7"/>
        <v>7.5297524201286254</v>
      </c>
      <c r="AL10" t="s">
        <v>196</v>
      </c>
      <c r="AM10">
        <v>220</v>
      </c>
      <c r="AN10">
        <v>1882464</v>
      </c>
      <c r="AO10">
        <v>248</v>
      </c>
      <c r="AP10">
        <v>310</v>
      </c>
      <c r="AQ10">
        <v>281</v>
      </c>
      <c r="AR10">
        <v>165923</v>
      </c>
      <c r="AS10">
        <v>7478455.5</v>
      </c>
      <c r="AT10">
        <v>5357984</v>
      </c>
      <c r="AU10">
        <f t="shared" si="8"/>
        <v>3.9726950953643736</v>
      </c>
      <c r="AX10" s="77"/>
      <c r="AY10" s="78"/>
    </row>
    <row r="11" spans="1:67" x14ac:dyDescent="0.25">
      <c r="A11" t="s">
        <v>198</v>
      </c>
      <c r="B11">
        <v>220</v>
      </c>
      <c r="C11">
        <v>2033874</v>
      </c>
      <c r="D11">
        <v>100</v>
      </c>
      <c r="E11">
        <v>240</v>
      </c>
      <c r="F11">
        <v>220</v>
      </c>
      <c r="G11">
        <v>2033874</v>
      </c>
      <c r="H11">
        <v>86193622.5</v>
      </c>
      <c r="I11">
        <v>60757639</v>
      </c>
      <c r="J11" s="1">
        <f t="shared" si="5"/>
        <v>0.98376197438873592</v>
      </c>
      <c r="L11" t="s">
        <v>199</v>
      </c>
      <c r="M11">
        <v>220</v>
      </c>
      <c r="N11">
        <v>2079120</v>
      </c>
      <c r="O11">
        <v>100</v>
      </c>
      <c r="P11">
        <v>240</v>
      </c>
      <c r="Q11">
        <v>220</v>
      </c>
      <c r="R11">
        <v>2079120</v>
      </c>
      <c r="S11">
        <v>85347119.5</v>
      </c>
      <c r="T11">
        <v>60508358</v>
      </c>
      <c r="U11">
        <f t="shared" si="6"/>
        <v>0.98037529998059292</v>
      </c>
      <c r="Y11" s="49">
        <f t="shared" si="2"/>
        <v>1.7814853576497256</v>
      </c>
      <c r="AA11" t="s">
        <v>199</v>
      </c>
      <c r="AB11">
        <v>220</v>
      </c>
      <c r="AC11">
        <v>2079120</v>
      </c>
      <c r="AD11">
        <v>248</v>
      </c>
      <c r="AE11">
        <v>310</v>
      </c>
      <c r="AF11">
        <v>277</v>
      </c>
      <c r="AG11">
        <v>328881</v>
      </c>
      <c r="AH11">
        <v>14981093</v>
      </c>
      <c r="AI11">
        <v>10738809</v>
      </c>
      <c r="AJ11">
        <f t="shared" si="7"/>
        <v>7.2054970372080493</v>
      </c>
      <c r="AL11" t="s">
        <v>198</v>
      </c>
      <c r="AM11">
        <v>220</v>
      </c>
      <c r="AN11">
        <v>2033874</v>
      </c>
      <c r="AO11">
        <v>248</v>
      </c>
      <c r="AP11">
        <v>310</v>
      </c>
      <c r="AQ11">
        <v>281</v>
      </c>
      <c r="AR11">
        <v>181702</v>
      </c>
      <c r="AS11">
        <v>8226322.5</v>
      </c>
      <c r="AT11">
        <v>5848069</v>
      </c>
      <c r="AU11">
        <f t="shared" si="8"/>
        <v>4.0446568961499088</v>
      </c>
      <c r="AX11" s="77"/>
      <c r="AY11" s="79"/>
    </row>
    <row r="12" spans="1:67" x14ac:dyDescent="0.25">
      <c r="A12" t="s">
        <v>200</v>
      </c>
      <c r="B12">
        <v>220</v>
      </c>
      <c r="C12">
        <v>2068499</v>
      </c>
      <c r="D12">
        <v>100</v>
      </c>
      <c r="E12">
        <v>240</v>
      </c>
      <c r="F12">
        <v>220</v>
      </c>
      <c r="G12">
        <v>2068499</v>
      </c>
      <c r="H12">
        <v>85806973</v>
      </c>
      <c r="I12">
        <v>60687196</v>
      </c>
      <c r="J12" s="1">
        <f>C12/$C$84</f>
        <v>1.0005096973859373</v>
      </c>
      <c r="L12" t="s">
        <v>201</v>
      </c>
      <c r="M12">
        <v>220</v>
      </c>
      <c r="N12">
        <v>2061209</v>
      </c>
      <c r="O12">
        <v>100</v>
      </c>
      <c r="P12">
        <v>240</v>
      </c>
      <c r="Q12">
        <v>220</v>
      </c>
      <c r="R12">
        <v>2061209</v>
      </c>
      <c r="S12">
        <v>85355968.5</v>
      </c>
      <c r="T12">
        <v>60548437</v>
      </c>
      <c r="U12">
        <f t="shared" si="6"/>
        <v>0.98489501431299875</v>
      </c>
      <c r="Y12" s="49">
        <f t="shared" si="2"/>
        <v>1.8921608847472176</v>
      </c>
      <c r="AA12" t="s">
        <v>201</v>
      </c>
      <c r="AB12">
        <v>220</v>
      </c>
      <c r="AC12">
        <v>2061209</v>
      </c>
      <c r="AD12">
        <v>248</v>
      </c>
      <c r="AE12">
        <v>310</v>
      </c>
      <c r="AF12">
        <v>281</v>
      </c>
      <c r="AG12">
        <v>327009</v>
      </c>
      <c r="AH12">
        <v>15371853.5</v>
      </c>
      <c r="AI12">
        <v>10968413</v>
      </c>
      <c r="AJ12">
        <f t="shared" si="7"/>
        <v>7.4576879394568918</v>
      </c>
      <c r="AL12" t="s">
        <v>200</v>
      </c>
      <c r="AM12">
        <v>220</v>
      </c>
      <c r="AN12">
        <v>2068499</v>
      </c>
      <c r="AO12">
        <v>248</v>
      </c>
      <c r="AP12">
        <v>310</v>
      </c>
      <c r="AQ12">
        <v>278</v>
      </c>
      <c r="AR12">
        <v>180921</v>
      </c>
      <c r="AS12">
        <v>8152700</v>
      </c>
      <c r="AT12">
        <v>5810831</v>
      </c>
      <c r="AU12">
        <f t="shared" si="8"/>
        <v>3.9413603777425079</v>
      </c>
      <c r="AX12" s="77"/>
      <c r="AY12" s="77"/>
    </row>
    <row r="13" spans="1:67" x14ac:dyDescent="0.25">
      <c r="A13" t="s">
        <v>202</v>
      </c>
      <c r="B13">
        <v>220</v>
      </c>
      <c r="C13">
        <v>1982331</v>
      </c>
      <c r="D13">
        <v>100</v>
      </c>
      <c r="E13">
        <v>240</v>
      </c>
      <c r="F13">
        <v>220</v>
      </c>
      <c r="G13">
        <v>1982331</v>
      </c>
      <c r="H13">
        <v>82457504</v>
      </c>
      <c r="I13">
        <v>58265872</v>
      </c>
      <c r="J13" s="1">
        <f t="shared" si="5"/>
        <v>0.95883120510513298</v>
      </c>
      <c r="L13" t="s">
        <v>203</v>
      </c>
      <c r="M13">
        <v>220</v>
      </c>
      <c r="N13">
        <v>2003697</v>
      </c>
      <c r="O13">
        <v>100</v>
      </c>
      <c r="P13">
        <v>240</v>
      </c>
      <c r="Q13">
        <v>220</v>
      </c>
      <c r="R13">
        <v>2003697</v>
      </c>
      <c r="S13">
        <v>82085030</v>
      </c>
      <c r="T13">
        <v>57927765</v>
      </c>
      <c r="U13">
        <f t="shared" si="6"/>
        <v>0.98562657112072027</v>
      </c>
      <c r="Y13" s="49">
        <f t="shared" si="2"/>
        <v>1.8590251616055278</v>
      </c>
      <c r="AA13" t="s">
        <v>203</v>
      </c>
      <c r="AB13">
        <v>220</v>
      </c>
      <c r="AC13">
        <v>2003697</v>
      </c>
      <c r="AD13">
        <v>248</v>
      </c>
      <c r="AE13">
        <v>310</v>
      </c>
      <c r="AF13">
        <v>276</v>
      </c>
      <c r="AG13">
        <v>309672</v>
      </c>
      <c r="AH13">
        <v>14343935.5</v>
      </c>
      <c r="AI13">
        <v>10270905</v>
      </c>
      <c r="AJ13">
        <f t="shared" si="7"/>
        <v>7.1587348286692052</v>
      </c>
      <c r="AL13" t="s">
        <v>202</v>
      </c>
      <c r="AM13">
        <v>220</v>
      </c>
      <c r="AN13">
        <v>1982331</v>
      </c>
      <c r="AO13">
        <v>248</v>
      </c>
      <c r="AP13">
        <v>310</v>
      </c>
      <c r="AQ13">
        <v>278</v>
      </c>
      <c r="AR13">
        <v>174278</v>
      </c>
      <c r="AS13">
        <v>7633561</v>
      </c>
      <c r="AT13">
        <v>5420662</v>
      </c>
      <c r="AU13">
        <f t="shared" si="8"/>
        <v>3.8508003960993396</v>
      </c>
      <c r="AX13" s="77"/>
      <c r="AY13" s="78"/>
    </row>
    <row r="14" spans="1:67" x14ac:dyDescent="0.25">
      <c r="I14" s="45">
        <f>AVERAGE(I8:I13)</f>
        <v>59081979</v>
      </c>
      <c r="J14" s="1"/>
      <c r="T14" s="44" t="s">
        <v>204</v>
      </c>
      <c r="U14" s="45">
        <f>AVERAGE(U8:U13)</f>
        <v>0.98650224901657724</v>
      </c>
      <c r="V14" s="45"/>
      <c r="W14">
        <v>4.92</v>
      </c>
      <c r="X14" s="47">
        <v>6895</v>
      </c>
      <c r="Y14" s="66">
        <f t="shared" si="2"/>
        <v>1.8901104818943721</v>
      </c>
      <c r="Z14" s="47">
        <v>1.01</v>
      </c>
      <c r="AC14" s="46">
        <f>AVERAGE(AC8:AC13)</f>
        <v>2016749.1666666667</v>
      </c>
      <c r="AI14" s="46">
        <f>AVERAGE(AI8:AI13)</f>
        <v>10527959</v>
      </c>
      <c r="AJ14" s="45">
        <f>AVERAGE(AJ8:AJ13)</f>
        <v>7.3039635802664806</v>
      </c>
      <c r="AU14" s="45">
        <f>AVERAGE(AU8:AU13)</f>
        <v>3.8643051029197237</v>
      </c>
      <c r="AX14" s="77"/>
      <c r="AY14" s="77"/>
    </row>
    <row r="15" spans="1:67" x14ac:dyDescent="0.25">
      <c r="A15" t="s">
        <v>205</v>
      </c>
      <c r="B15">
        <v>220</v>
      </c>
      <c r="C15">
        <v>1816694</v>
      </c>
      <c r="D15">
        <v>100</v>
      </c>
      <c r="E15">
        <v>240</v>
      </c>
      <c r="F15">
        <v>220</v>
      </c>
      <c r="G15">
        <v>1816694</v>
      </c>
      <c r="H15">
        <v>78805728</v>
      </c>
      <c r="I15">
        <v>55844298</v>
      </c>
      <c r="J15" s="1">
        <f>C15/$C$84</f>
        <v>0.87871445148527894</v>
      </c>
      <c r="L15" t="s">
        <v>206</v>
      </c>
      <c r="M15">
        <v>220</v>
      </c>
      <c r="N15">
        <v>2016272</v>
      </c>
      <c r="O15">
        <v>100</v>
      </c>
      <c r="P15">
        <v>240</v>
      </c>
      <c r="Q15">
        <v>220</v>
      </c>
      <c r="R15">
        <v>2016272</v>
      </c>
      <c r="S15">
        <v>84080672.5</v>
      </c>
      <c r="T15">
        <v>59304298</v>
      </c>
      <c r="U15">
        <f>(S15/$Z$21)/H15</f>
        <v>1.0777131863082621</v>
      </c>
      <c r="Y15" s="49">
        <f t="shared" si="2"/>
        <v>1.8142130544439572</v>
      </c>
      <c r="AA15" t="s">
        <v>206</v>
      </c>
      <c r="AB15">
        <v>220</v>
      </c>
      <c r="AC15">
        <v>2016272</v>
      </c>
      <c r="AD15">
        <v>248</v>
      </c>
      <c r="AE15">
        <v>310</v>
      </c>
      <c r="AF15">
        <v>280</v>
      </c>
      <c r="AG15">
        <v>300538</v>
      </c>
      <c r="AH15">
        <v>13976438</v>
      </c>
      <c r="AI15">
        <v>10024753</v>
      </c>
      <c r="AJ15">
        <f>AH15/AC15</f>
        <v>6.9318216986597045</v>
      </c>
      <c r="AL15" t="s">
        <v>205</v>
      </c>
      <c r="AM15">
        <v>220</v>
      </c>
      <c r="AN15">
        <v>1816694</v>
      </c>
      <c r="AO15">
        <v>248</v>
      </c>
      <c r="AP15">
        <v>310</v>
      </c>
      <c r="AQ15">
        <v>279</v>
      </c>
      <c r="AR15">
        <v>155124</v>
      </c>
      <c r="AS15">
        <v>6941301</v>
      </c>
      <c r="AT15">
        <v>4953978</v>
      </c>
      <c r="AU15">
        <f>AS15/AN15</f>
        <v>3.8208421451273575</v>
      </c>
      <c r="AX15" s="77"/>
      <c r="AY15" s="77"/>
    </row>
    <row r="16" spans="1:67" x14ac:dyDescent="0.25">
      <c r="A16" t="s">
        <v>207</v>
      </c>
      <c r="B16">
        <v>220</v>
      </c>
      <c r="C16">
        <v>1986552</v>
      </c>
      <c r="D16">
        <v>100</v>
      </c>
      <c r="E16">
        <v>240</v>
      </c>
      <c r="F16">
        <v>220</v>
      </c>
      <c r="G16">
        <v>1986552</v>
      </c>
      <c r="H16">
        <v>85547989</v>
      </c>
      <c r="I16">
        <v>60484702</v>
      </c>
      <c r="J16" s="1">
        <f t="shared" ref="J16:J20" si="9">C16/$C$84</f>
        <v>0.96087285532235134</v>
      </c>
      <c r="L16" t="s">
        <v>208</v>
      </c>
      <c r="M16">
        <v>220</v>
      </c>
      <c r="N16">
        <v>2176974</v>
      </c>
      <c r="O16">
        <v>100</v>
      </c>
      <c r="P16">
        <v>240</v>
      </c>
      <c r="Q16">
        <v>220</v>
      </c>
      <c r="R16">
        <v>2176974</v>
      </c>
      <c r="S16">
        <v>90836933</v>
      </c>
      <c r="T16">
        <v>64215577</v>
      </c>
      <c r="U16">
        <f t="shared" ref="U16:U20" si="10">(S16/$Z$21)/H16</f>
        <v>1.0725497916470927</v>
      </c>
      <c r="Y16" s="49">
        <f t="shared" si="2"/>
        <v>1.9017507605377209</v>
      </c>
      <c r="AA16" t="s">
        <v>208</v>
      </c>
      <c r="AB16">
        <v>220</v>
      </c>
      <c r="AC16">
        <v>2176974</v>
      </c>
      <c r="AD16">
        <v>248</v>
      </c>
      <c r="AE16">
        <v>310</v>
      </c>
      <c r="AF16">
        <v>281</v>
      </c>
      <c r="AG16">
        <v>330036</v>
      </c>
      <c r="AH16">
        <v>15437950.5</v>
      </c>
      <c r="AI16">
        <v>11086575</v>
      </c>
      <c r="AJ16">
        <f t="shared" ref="AJ16:AJ20" si="11">AH16/AC16</f>
        <v>7.0914721535489171</v>
      </c>
      <c r="AL16" t="s">
        <v>207</v>
      </c>
      <c r="AM16">
        <v>220</v>
      </c>
      <c r="AN16">
        <v>1986552</v>
      </c>
      <c r="AO16">
        <v>248</v>
      </c>
      <c r="AP16">
        <v>310</v>
      </c>
      <c r="AQ16">
        <v>279</v>
      </c>
      <c r="AR16">
        <v>163974</v>
      </c>
      <c r="AS16">
        <v>7407689</v>
      </c>
      <c r="AT16">
        <v>5304716</v>
      </c>
      <c r="AU16">
        <f t="shared" ref="AU16:AU20" si="12">AS16/AN16</f>
        <v>3.7289177429032816</v>
      </c>
      <c r="AX16" s="77"/>
      <c r="AY16" s="78"/>
    </row>
    <row r="17" spans="1:51" x14ac:dyDescent="0.25">
      <c r="A17" t="s">
        <v>209</v>
      </c>
      <c r="B17">
        <v>220</v>
      </c>
      <c r="C17">
        <v>1949169</v>
      </c>
      <c r="D17">
        <v>100</v>
      </c>
      <c r="E17">
        <v>240</v>
      </c>
      <c r="F17">
        <v>220</v>
      </c>
      <c r="G17">
        <v>1949169</v>
      </c>
      <c r="H17">
        <v>83763231</v>
      </c>
      <c r="I17">
        <v>59149876</v>
      </c>
      <c r="J17" s="1">
        <f t="shared" si="9"/>
        <v>0.94279111875038368</v>
      </c>
      <c r="L17" t="s">
        <v>210</v>
      </c>
      <c r="M17">
        <v>220</v>
      </c>
      <c r="N17">
        <v>2110895</v>
      </c>
      <c r="O17">
        <v>100</v>
      </c>
      <c r="P17">
        <v>240</v>
      </c>
      <c r="Q17">
        <v>220</v>
      </c>
      <c r="R17">
        <v>2110895</v>
      </c>
      <c r="S17">
        <v>87631688</v>
      </c>
      <c r="T17">
        <v>61876247</v>
      </c>
      <c r="U17">
        <f t="shared" si="10"/>
        <v>1.0567507426457388</v>
      </c>
      <c r="Y17" s="49">
        <f t="shared" si="2"/>
        <v>1.8449744758763702</v>
      </c>
      <c r="AA17" t="s">
        <v>210</v>
      </c>
      <c r="AB17">
        <v>220</v>
      </c>
      <c r="AC17">
        <v>2110895</v>
      </c>
      <c r="AD17">
        <v>248</v>
      </c>
      <c r="AE17">
        <v>310</v>
      </c>
      <c r="AF17">
        <v>281</v>
      </c>
      <c r="AG17">
        <v>306393</v>
      </c>
      <c r="AH17">
        <v>14433729.5</v>
      </c>
      <c r="AI17">
        <v>10373352</v>
      </c>
      <c r="AJ17">
        <f t="shared" si="11"/>
        <v>6.8377297307540168</v>
      </c>
      <c r="AL17" t="s">
        <v>209</v>
      </c>
      <c r="AM17">
        <v>220</v>
      </c>
      <c r="AN17">
        <v>1949169</v>
      </c>
      <c r="AO17">
        <v>248</v>
      </c>
      <c r="AP17">
        <v>310</v>
      </c>
      <c r="AQ17">
        <v>279</v>
      </c>
      <c r="AR17">
        <v>157865</v>
      </c>
      <c r="AS17">
        <v>7223889</v>
      </c>
      <c r="AT17">
        <v>5161729</v>
      </c>
      <c r="AU17">
        <f t="shared" si="12"/>
        <v>3.7061378464360968</v>
      </c>
      <c r="AX17" s="77"/>
      <c r="AY17" s="79"/>
    </row>
    <row r="18" spans="1:51" x14ac:dyDescent="0.25">
      <c r="A18" t="s">
        <v>211</v>
      </c>
      <c r="B18">
        <v>220</v>
      </c>
      <c r="C18">
        <v>1906125</v>
      </c>
      <c r="D18">
        <v>100</v>
      </c>
      <c r="E18">
        <v>240</v>
      </c>
      <c r="F18">
        <v>220</v>
      </c>
      <c r="G18">
        <v>1906125</v>
      </c>
      <c r="H18">
        <v>81292883.5</v>
      </c>
      <c r="I18">
        <v>57354355</v>
      </c>
      <c r="J18" s="1">
        <f t="shared" si="9"/>
        <v>0.92197122016001443</v>
      </c>
      <c r="L18" t="s">
        <v>212</v>
      </c>
      <c r="M18">
        <v>220</v>
      </c>
      <c r="N18">
        <v>2093097</v>
      </c>
      <c r="O18">
        <v>100</v>
      </c>
      <c r="P18">
        <v>240</v>
      </c>
      <c r="Q18">
        <v>220</v>
      </c>
      <c r="R18">
        <v>2093097</v>
      </c>
      <c r="S18">
        <v>85171265.5</v>
      </c>
      <c r="T18">
        <v>60136188</v>
      </c>
      <c r="U18">
        <f t="shared" si="10"/>
        <v>1.0582916684599004</v>
      </c>
      <c r="Y18" s="49">
        <f t="shared" si="2"/>
        <v>1.8267393791361981</v>
      </c>
      <c r="AA18" t="s">
        <v>212</v>
      </c>
      <c r="AB18">
        <v>220</v>
      </c>
      <c r="AC18">
        <v>2093097</v>
      </c>
      <c r="AD18">
        <v>248</v>
      </c>
      <c r="AE18">
        <v>310</v>
      </c>
      <c r="AF18">
        <v>277</v>
      </c>
      <c r="AG18">
        <v>318682</v>
      </c>
      <c r="AH18">
        <v>14469765</v>
      </c>
      <c r="AI18">
        <v>10385693</v>
      </c>
      <c r="AJ18">
        <f t="shared" si="11"/>
        <v>6.9130885955118178</v>
      </c>
      <c r="AL18" t="s">
        <v>211</v>
      </c>
      <c r="AM18">
        <v>220</v>
      </c>
      <c r="AN18">
        <v>1906125</v>
      </c>
      <c r="AO18">
        <v>248</v>
      </c>
      <c r="AP18">
        <v>310</v>
      </c>
      <c r="AQ18">
        <v>279</v>
      </c>
      <c r="AR18">
        <v>165690</v>
      </c>
      <c r="AS18">
        <v>7213514.5</v>
      </c>
      <c r="AT18">
        <v>5135644</v>
      </c>
      <c r="AU18">
        <f t="shared" si="12"/>
        <v>3.7843869106170898</v>
      </c>
      <c r="AX18" s="77"/>
      <c r="AY18" s="79"/>
    </row>
    <row r="19" spans="1:51" x14ac:dyDescent="0.25">
      <c r="A19" t="s">
        <v>213</v>
      </c>
      <c r="B19">
        <v>220</v>
      </c>
      <c r="C19">
        <v>1994487</v>
      </c>
      <c r="D19">
        <v>100</v>
      </c>
      <c r="E19">
        <v>240</v>
      </c>
      <c r="F19">
        <v>220</v>
      </c>
      <c r="G19">
        <v>1994487</v>
      </c>
      <c r="H19">
        <v>85865172</v>
      </c>
      <c r="I19">
        <v>60627341</v>
      </c>
      <c r="J19" s="1">
        <f>C19/$C$84</f>
        <v>0.9647109255601215</v>
      </c>
      <c r="L19" t="s">
        <v>214</v>
      </c>
      <c r="M19">
        <v>220</v>
      </c>
      <c r="N19">
        <v>2171038</v>
      </c>
      <c r="O19">
        <v>100</v>
      </c>
      <c r="P19">
        <v>240</v>
      </c>
      <c r="Q19">
        <v>220</v>
      </c>
      <c r="R19">
        <v>2171038</v>
      </c>
      <c r="S19">
        <v>89161817.5</v>
      </c>
      <c r="T19">
        <v>63080064</v>
      </c>
      <c r="U19">
        <f t="shared" si="10"/>
        <v>1.0488820999414283</v>
      </c>
      <c r="Y19" s="49">
        <f t="shared" si="2"/>
        <v>1.8015517870908928</v>
      </c>
      <c r="AA19" t="s">
        <v>214</v>
      </c>
      <c r="AB19">
        <v>220</v>
      </c>
      <c r="AC19">
        <v>2171038</v>
      </c>
      <c r="AD19">
        <v>248</v>
      </c>
      <c r="AE19">
        <v>310</v>
      </c>
      <c r="AF19">
        <v>280</v>
      </c>
      <c r="AG19">
        <v>317405</v>
      </c>
      <c r="AH19">
        <v>14887551</v>
      </c>
      <c r="AI19">
        <v>10671439</v>
      </c>
      <c r="AJ19">
        <f t="shared" si="11"/>
        <v>6.8573424325138479</v>
      </c>
      <c r="AL19" t="s">
        <v>213</v>
      </c>
      <c r="AM19">
        <v>220</v>
      </c>
      <c r="AN19">
        <v>1994487</v>
      </c>
      <c r="AO19">
        <v>248</v>
      </c>
      <c r="AP19">
        <v>310</v>
      </c>
      <c r="AQ19">
        <v>279</v>
      </c>
      <c r="AR19">
        <v>165431</v>
      </c>
      <c r="AS19">
        <v>7591722</v>
      </c>
      <c r="AT19">
        <v>5466325</v>
      </c>
      <c r="AU19">
        <f t="shared" si="12"/>
        <v>3.8063532126306163</v>
      </c>
      <c r="AX19" s="77"/>
      <c r="AY19" s="78"/>
    </row>
    <row r="20" spans="1:51" x14ac:dyDescent="0.25">
      <c r="A20" t="s">
        <v>215</v>
      </c>
      <c r="B20">
        <v>220</v>
      </c>
      <c r="C20">
        <v>2066065</v>
      </c>
      <c r="D20">
        <v>100</v>
      </c>
      <c r="E20">
        <v>240</v>
      </c>
      <c r="F20">
        <v>220</v>
      </c>
      <c r="G20">
        <v>2066065</v>
      </c>
      <c r="H20">
        <v>87560221</v>
      </c>
      <c r="I20">
        <v>61570236</v>
      </c>
      <c r="J20" s="1">
        <f t="shared" si="9"/>
        <v>0.99933239896643722</v>
      </c>
      <c r="L20" t="s">
        <v>216</v>
      </c>
      <c r="M20">
        <v>220</v>
      </c>
      <c r="N20">
        <v>2183725</v>
      </c>
      <c r="O20">
        <v>100</v>
      </c>
      <c r="P20">
        <v>240</v>
      </c>
      <c r="Q20">
        <v>220</v>
      </c>
      <c r="R20">
        <v>2183725</v>
      </c>
      <c r="S20">
        <v>90097086.5</v>
      </c>
      <c r="T20">
        <v>63817276</v>
      </c>
      <c r="U20">
        <f t="shared" si="10"/>
        <v>1.0393664730563903</v>
      </c>
      <c r="Y20" s="49">
        <f t="shared" si="2"/>
        <v>1.8606509317419311</v>
      </c>
      <c r="AA20" t="s">
        <v>216</v>
      </c>
      <c r="AB20">
        <v>220</v>
      </c>
      <c r="AC20">
        <v>2183725</v>
      </c>
      <c r="AD20">
        <v>248</v>
      </c>
      <c r="AE20">
        <v>310</v>
      </c>
      <c r="AF20">
        <v>279</v>
      </c>
      <c r="AG20">
        <v>322340</v>
      </c>
      <c r="AH20">
        <v>15005165.5</v>
      </c>
      <c r="AI20">
        <v>10752866</v>
      </c>
      <c r="AJ20">
        <f t="shared" si="11"/>
        <v>6.8713622365453526</v>
      </c>
      <c r="AL20" t="s">
        <v>215</v>
      </c>
      <c r="AM20">
        <v>220</v>
      </c>
      <c r="AN20">
        <v>2066065</v>
      </c>
      <c r="AO20">
        <v>248</v>
      </c>
      <c r="AP20">
        <v>310</v>
      </c>
      <c r="AQ20">
        <v>279</v>
      </c>
      <c r="AR20">
        <v>170790</v>
      </c>
      <c r="AS20">
        <v>7629954</v>
      </c>
      <c r="AT20">
        <v>5457950</v>
      </c>
      <c r="AU20">
        <f t="shared" si="12"/>
        <v>3.6929883619344017</v>
      </c>
      <c r="AX20" s="77"/>
      <c r="AY20" s="77"/>
    </row>
    <row r="21" spans="1:51" x14ac:dyDescent="0.25">
      <c r="I21" s="45">
        <f>AVERAGE(I15:I20)</f>
        <v>59171801.333333336</v>
      </c>
      <c r="J21" s="1"/>
      <c r="T21" s="44" t="s">
        <v>204</v>
      </c>
      <c r="U21" s="45">
        <f>AVERAGE(U15:U20)</f>
        <v>1.0589256603431354</v>
      </c>
      <c r="V21" s="45"/>
      <c r="W21">
        <v>5.5</v>
      </c>
      <c r="X21">
        <v>6855</v>
      </c>
      <c r="Y21" s="66">
        <f t="shared" si="2"/>
        <v>1.8413267568454046</v>
      </c>
      <c r="Z21">
        <v>0.99</v>
      </c>
      <c r="AC21" s="46">
        <f>AVERAGE(AC15:AC20)</f>
        <v>2125333.5</v>
      </c>
      <c r="AI21" s="46">
        <f>AVERAGE(AI15:AI20)</f>
        <v>10549113</v>
      </c>
      <c r="AJ21" s="45">
        <f>AVERAGE(AJ15:AJ20)</f>
        <v>6.9171361412556083</v>
      </c>
      <c r="AU21" s="45">
        <f>AVERAGE(AU15:AU20)</f>
        <v>3.7566043699414737</v>
      </c>
      <c r="AX21" s="77"/>
      <c r="AY21" s="77"/>
    </row>
    <row r="22" spans="1:51" ht="13.9" customHeight="1" x14ac:dyDescent="0.25">
      <c r="A22" t="s">
        <v>217</v>
      </c>
      <c r="B22">
        <v>220</v>
      </c>
      <c r="C22">
        <v>2009136</v>
      </c>
      <c r="D22">
        <v>100</v>
      </c>
      <c r="E22">
        <v>240</v>
      </c>
      <c r="F22">
        <v>220</v>
      </c>
      <c r="G22">
        <v>2009136</v>
      </c>
      <c r="H22">
        <v>84918783.5</v>
      </c>
      <c r="I22">
        <v>59948526</v>
      </c>
      <c r="J22" s="1">
        <f>C22/$C$84</f>
        <v>0.97179648207090863</v>
      </c>
      <c r="L22" t="s">
        <v>218</v>
      </c>
      <c r="M22">
        <v>220</v>
      </c>
      <c r="N22">
        <v>2183782</v>
      </c>
      <c r="O22">
        <v>100</v>
      </c>
      <c r="P22">
        <v>240</v>
      </c>
      <c r="Q22">
        <v>220</v>
      </c>
      <c r="R22">
        <v>2183782</v>
      </c>
      <c r="S22">
        <v>89581205</v>
      </c>
      <c r="T22">
        <v>63252538</v>
      </c>
      <c r="U22">
        <f>(S22/$Z$28)/H22</f>
        <v>1.0764331410510946</v>
      </c>
      <c r="Y22" s="49">
        <f t="shared" si="2"/>
        <v>1.704940084970521</v>
      </c>
      <c r="AA22" t="s">
        <v>218</v>
      </c>
      <c r="AB22">
        <v>220</v>
      </c>
      <c r="AC22">
        <v>2183782</v>
      </c>
      <c r="AD22">
        <v>248</v>
      </c>
      <c r="AE22">
        <v>310</v>
      </c>
      <c r="AF22">
        <v>278</v>
      </c>
      <c r="AG22">
        <v>301908</v>
      </c>
      <c r="AH22">
        <v>13687589</v>
      </c>
      <c r="AI22">
        <v>9792377</v>
      </c>
      <c r="AJ22">
        <f>AH22/AC22</f>
        <v>6.2678367163022681</v>
      </c>
      <c r="AL22" t="s">
        <v>217</v>
      </c>
      <c r="AM22">
        <v>220</v>
      </c>
      <c r="AN22">
        <v>2009136</v>
      </c>
      <c r="AO22">
        <v>248</v>
      </c>
      <c r="AP22">
        <v>310</v>
      </c>
      <c r="AQ22">
        <v>280</v>
      </c>
      <c r="AR22">
        <v>165992</v>
      </c>
      <c r="AS22">
        <v>7386146</v>
      </c>
      <c r="AT22">
        <v>5242083</v>
      </c>
      <c r="AU22">
        <f>AS22/AN22</f>
        <v>3.6762797540833474</v>
      </c>
      <c r="AX22" s="77"/>
      <c r="AY22" s="78"/>
    </row>
    <row r="23" spans="1:51" x14ac:dyDescent="0.25">
      <c r="A23" t="s">
        <v>219</v>
      </c>
      <c r="B23">
        <v>220</v>
      </c>
      <c r="C23">
        <v>2001659</v>
      </c>
      <c r="D23">
        <v>100</v>
      </c>
      <c r="E23">
        <v>240</v>
      </c>
      <c r="F23">
        <v>220</v>
      </c>
      <c r="G23">
        <v>2001659</v>
      </c>
      <c r="H23">
        <v>83470309</v>
      </c>
      <c r="I23">
        <v>59011126</v>
      </c>
      <c r="J23" s="1">
        <f t="shared" ref="J23:J27" si="13">C23/$C$84</f>
        <v>0.96817994128101481</v>
      </c>
      <c r="L23" t="s">
        <v>220</v>
      </c>
      <c r="M23">
        <v>220</v>
      </c>
      <c r="N23">
        <v>2142423</v>
      </c>
      <c r="O23">
        <v>100</v>
      </c>
      <c r="P23">
        <v>240</v>
      </c>
      <c r="Q23">
        <v>220</v>
      </c>
      <c r="R23">
        <v>2142423</v>
      </c>
      <c r="S23">
        <v>87977160.5</v>
      </c>
      <c r="T23">
        <v>62327946</v>
      </c>
      <c r="U23">
        <f t="shared" ref="U23:U27" si="14">(S23/$Z$28)/H23</f>
        <v>1.0755035392896657</v>
      </c>
      <c r="Y23" s="49">
        <f t="shared" si="2"/>
        <v>1.7711181632279485</v>
      </c>
      <c r="AA23" t="s">
        <v>220</v>
      </c>
      <c r="AB23">
        <v>220</v>
      </c>
      <c r="AC23">
        <v>2142423</v>
      </c>
      <c r="AD23">
        <v>248</v>
      </c>
      <c r="AE23">
        <v>310</v>
      </c>
      <c r="AF23">
        <v>279</v>
      </c>
      <c r="AG23">
        <v>296853</v>
      </c>
      <c r="AH23">
        <v>13520092.5</v>
      </c>
      <c r="AI23">
        <v>9638808</v>
      </c>
      <c r="AJ23">
        <f t="shared" ref="AJ23:AJ27" si="15">AH23/AC23</f>
        <v>6.3106550387108431</v>
      </c>
      <c r="AL23" t="s">
        <v>219</v>
      </c>
      <c r="AM23">
        <v>220</v>
      </c>
      <c r="AN23">
        <v>2001659</v>
      </c>
      <c r="AO23">
        <v>248</v>
      </c>
      <c r="AP23">
        <v>310</v>
      </c>
      <c r="AQ23">
        <v>279</v>
      </c>
      <c r="AR23">
        <v>162074</v>
      </c>
      <c r="AS23">
        <v>7132093</v>
      </c>
      <c r="AT23">
        <v>5100889</v>
      </c>
      <c r="AU23">
        <f t="shared" ref="AU23:AU27" si="16">AS23/AN23</f>
        <v>3.5630909160851072</v>
      </c>
      <c r="AX23" s="77"/>
      <c r="AY23" s="77"/>
    </row>
    <row r="24" spans="1:51" x14ac:dyDescent="0.25">
      <c r="A24" t="s">
        <v>221</v>
      </c>
      <c r="B24">
        <v>220</v>
      </c>
      <c r="C24">
        <v>2013594</v>
      </c>
      <c r="D24">
        <v>100</v>
      </c>
      <c r="E24">
        <v>240</v>
      </c>
      <c r="F24">
        <v>220</v>
      </c>
      <c r="G24">
        <v>2013594</v>
      </c>
      <c r="H24">
        <v>85968940</v>
      </c>
      <c r="I24">
        <v>60886551</v>
      </c>
      <c r="J24" s="1">
        <f t="shared" si="13"/>
        <v>0.97395276652207174</v>
      </c>
      <c r="L24" t="s">
        <v>222</v>
      </c>
      <c r="M24">
        <v>220</v>
      </c>
      <c r="N24">
        <v>2244195</v>
      </c>
      <c r="O24">
        <v>100</v>
      </c>
      <c r="P24">
        <v>240</v>
      </c>
      <c r="Q24">
        <v>220</v>
      </c>
      <c r="R24">
        <v>2244195</v>
      </c>
      <c r="S24">
        <v>92056514.5</v>
      </c>
      <c r="T24">
        <v>65058648</v>
      </c>
      <c r="U24">
        <f t="shared" si="14"/>
        <v>1.0926646167505498</v>
      </c>
      <c r="Y24" s="49">
        <f t="shared" si="2"/>
        <v>1.5993066985281428</v>
      </c>
      <c r="AA24" t="s">
        <v>222</v>
      </c>
      <c r="AB24">
        <v>220</v>
      </c>
      <c r="AC24">
        <v>2244195</v>
      </c>
      <c r="AD24">
        <v>248</v>
      </c>
      <c r="AE24">
        <v>310</v>
      </c>
      <c r="AF24">
        <v>291</v>
      </c>
      <c r="AG24">
        <v>305787</v>
      </c>
      <c r="AH24">
        <v>13519460.5</v>
      </c>
      <c r="AI24">
        <v>9702726</v>
      </c>
      <c r="AJ24">
        <f t="shared" si="15"/>
        <v>6.0241915252462466</v>
      </c>
      <c r="AL24" t="s">
        <v>221</v>
      </c>
      <c r="AM24">
        <v>220</v>
      </c>
      <c r="AN24">
        <v>2013594</v>
      </c>
      <c r="AO24">
        <v>248</v>
      </c>
      <c r="AP24">
        <v>310</v>
      </c>
      <c r="AQ24">
        <v>279</v>
      </c>
      <c r="AR24">
        <v>167416</v>
      </c>
      <c r="AS24">
        <v>7584709</v>
      </c>
      <c r="AT24">
        <v>5405587</v>
      </c>
      <c r="AU24">
        <f t="shared" si="16"/>
        <v>3.766751887421198</v>
      </c>
      <c r="AX24" s="77"/>
      <c r="AY24" s="79"/>
    </row>
    <row r="25" spans="1:51" x14ac:dyDescent="0.25">
      <c r="A25" t="s">
        <v>223</v>
      </c>
      <c r="B25">
        <v>220</v>
      </c>
      <c r="C25">
        <v>2022169</v>
      </c>
      <c r="D25">
        <v>100</v>
      </c>
      <c r="E25">
        <v>240</v>
      </c>
      <c r="F25">
        <v>220</v>
      </c>
      <c r="G25">
        <v>2022169</v>
      </c>
      <c r="H25">
        <v>85466635</v>
      </c>
      <c r="I25">
        <v>60363258</v>
      </c>
      <c r="J25" s="1">
        <f t="shared" si="13"/>
        <v>0.97810039756036782</v>
      </c>
      <c r="L25" t="s">
        <v>224</v>
      </c>
      <c r="M25">
        <v>220</v>
      </c>
      <c r="N25">
        <v>2218300</v>
      </c>
      <c r="O25">
        <v>100</v>
      </c>
      <c r="P25">
        <v>240</v>
      </c>
      <c r="Q25">
        <v>220</v>
      </c>
      <c r="R25">
        <v>2218300</v>
      </c>
      <c r="S25">
        <v>92323221</v>
      </c>
      <c r="T25">
        <v>65247852</v>
      </c>
      <c r="U25">
        <f t="shared" si="14"/>
        <v>1.1022707091176216</v>
      </c>
      <c r="Y25" s="49">
        <f t="shared" si="2"/>
        <v>1.5924229209279035</v>
      </c>
      <c r="AA25" t="s">
        <v>224</v>
      </c>
      <c r="AB25">
        <v>220</v>
      </c>
      <c r="AC25">
        <v>2218300</v>
      </c>
      <c r="AD25">
        <v>248</v>
      </c>
      <c r="AE25">
        <v>310</v>
      </c>
      <c r="AF25">
        <v>280</v>
      </c>
      <c r="AG25">
        <v>311449</v>
      </c>
      <c r="AH25">
        <v>14347629.5</v>
      </c>
      <c r="AI25">
        <v>10278690</v>
      </c>
      <c r="AJ25">
        <f t="shared" si="15"/>
        <v>6.4678490285353654</v>
      </c>
      <c r="AL25" t="s">
        <v>223</v>
      </c>
      <c r="AM25">
        <v>220</v>
      </c>
      <c r="AN25">
        <v>2022169</v>
      </c>
      <c r="AO25">
        <v>248</v>
      </c>
      <c r="AP25">
        <v>310</v>
      </c>
      <c r="AQ25">
        <v>279</v>
      </c>
      <c r="AR25">
        <v>181238</v>
      </c>
      <c r="AS25">
        <v>8213323</v>
      </c>
      <c r="AT25">
        <v>5853518</v>
      </c>
      <c r="AU25">
        <f t="shared" si="16"/>
        <v>4.0616402486636876</v>
      </c>
      <c r="AX25" s="77"/>
      <c r="AY25" s="77"/>
    </row>
    <row r="26" spans="1:51" x14ac:dyDescent="0.25">
      <c r="A26" t="s">
        <v>225</v>
      </c>
      <c r="B26">
        <v>220</v>
      </c>
      <c r="C26">
        <v>2126682</v>
      </c>
      <c r="D26">
        <v>100</v>
      </c>
      <c r="E26">
        <v>240</v>
      </c>
      <c r="F26">
        <v>220</v>
      </c>
      <c r="G26">
        <v>2126682</v>
      </c>
      <c r="H26">
        <v>88628987.5</v>
      </c>
      <c r="I26">
        <v>62645118</v>
      </c>
      <c r="J26" s="1">
        <f>C26/$C$84</f>
        <v>1.0286521599749963</v>
      </c>
      <c r="L26" t="s">
        <v>226</v>
      </c>
      <c r="M26">
        <v>220</v>
      </c>
      <c r="N26">
        <v>2342239</v>
      </c>
      <c r="O26">
        <v>100</v>
      </c>
      <c r="P26">
        <v>240</v>
      </c>
      <c r="Q26">
        <v>220</v>
      </c>
      <c r="R26">
        <v>2342239</v>
      </c>
      <c r="S26">
        <v>96215828</v>
      </c>
      <c r="T26">
        <v>67706995</v>
      </c>
      <c r="U26">
        <f t="shared" si="14"/>
        <v>1.1077573951358817</v>
      </c>
      <c r="Y26" s="49">
        <f t="shared" si="2"/>
        <v>1.5935704588656454</v>
      </c>
      <c r="AA26" t="s">
        <v>226</v>
      </c>
      <c r="AB26">
        <v>220</v>
      </c>
      <c r="AC26">
        <v>2342239</v>
      </c>
      <c r="AD26">
        <v>248</v>
      </c>
      <c r="AE26">
        <v>310</v>
      </c>
      <c r="AF26">
        <v>281</v>
      </c>
      <c r="AG26">
        <v>315063</v>
      </c>
      <c r="AH26">
        <v>14528551</v>
      </c>
      <c r="AI26">
        <v>10392813</v>
      </c>
      <c r="AJ26">
        <f t="shared" si="15"/>
        <v>6.2028473610079926</v>
      </c>
      <c r="AL26" t="s">
        <v>225</v>
      </c>
      <c r="AM26">
        <v>220</v>
      </c>
      <c r="AN26">
        <v>2126682</v>
      </c>
      <c r="AO26">
        <v>248</v>
      </c>
      <c r="AP26">
        <v>310</v>
      </c>
      <c r="AQ26">
        <v>279</v>
      </c>
      <c r="AR26">
        <v>184616</v>
      </c>
      <c r="AS26">
        <v>8277942</v>
      </c>
      <c r="AT26">
        <v>5923825</v>
      </c>
      <c r="AU26">
        <f t="shared" si="16"/>
        <v>3.8924211518224165</v>
      </c>
      <c r="AX26" s="77"/>
      <c r="AY26" s="78"/>
    </row>
    <row r="27" spans="1:51" x14ac:dyDescent="0.25">
      <c r="A27" t="s">
        <v>227</v>
      </c>
      <c r="B27">
        <v>220</v>
      </c>
      <c r="C27">
        <v>2042612</v>
      </c>
      <c r="D27">
        <v>100</v>
      </c>
      <c r="E27">
        <v>240</v>
      </c>
      <c r="F27">
        <v>220</v>
      </c>
      <c r="G27">
        <v>2042612</v>
      </c>
      <c r="H27">
        <v>85738629.5</v>
      </c>
      <c r="I27">
        <v>60549971</v>
      </c>
      <c r="J27" s="1">
        <f t="shared" si="13"/>
        <v>0.9879884466934159</v>
      </c>
      <c r="L27" t="s">
        <v>228</v>
      </c>
      <c r="M27">
        <v>220</v>
      </c>
      <c r="N27">
        <v>2218844</v>
      </c>
      <c r="O27">
        <v>100</v>
      </c>
      <c r="P27">
        <v>240</v>
      </c>
      <c r="Q27">
        <v>220</v>
      </c>
      <c r="R27">
        <v>2218844</v>
      </c>
      <c r="S27">
        <v>92122285.5</v>
      </c>
      <c r="T27">
        <v>65193828</v>
      </c>
      <c r="U27">
        <f t="shared" si="14"/>
        <v>1.0963824904952224</v>
      </c>
      <c r="Y27" s="49">
        <f t="shared" si="2"/>
        <v>1.5982896559800723</v>
      </c>
      <c r="AA27" t="s">
        <v>228</v>
      </c>
      <c r="AB27">
        <v>220</v>
      </c>
      <c r="AC27">
        <v>2218844</v>
      </c>
      <c r="AD27">
        <v>248</v>
      </c>
      <c r="AE27">
        <v>310</v>
      </c>
      <c r="AF27">
        <v>278</v>
      </c>
      <c r="AG27">
        <v>306446</v>
      </c>
      <c r="AH27">
        <v>14004560.5</v>
      </c>
      <c r="AI27">
        <v>10071917</v>
      </c>
      <c r="AJ27">
        <f t="shared" si="15"/>
        <v>6.3116471910598495</v>
      </c>
      <c r="AL27" t="s">
        <v>227</v>
      </c>
      <c r="AM27">
        <v>220</v>
      </c>
      <c r="AN27">
        <v>2042612</v>
      </c>
      <c r="AO27">
        <v>248</v>
      </c>
      <c r="AP27">
        <v>310</v>
      </c>
      <c r="AQ27">
        <v>279</v>
      </c>
      <c r="AR27">
        <v>177875</v>
      </c>
      <c r="AS27">
        <v>8066276.5</v>
      </c>
      <c r="AT27">
        <v>5755925</v>
      </c>
      <c r="AU27">
        <f t="shared" si="16"/>
        <v>3.9490008381425352</v>
      </c>
    </row>
    <row r="28" spans="1:51" x14ac:dyDescent="0.25">
      <c r="I28" s="45">
        <f>AVERAGE(I22:I27)</f>
        <v>60567425</v>
      </c>
      <c r="J28" s="1"/>
      <c r="T28" s="44" t="s">
        <v>204</v>
      </c>
      <c r="U28" s="45">
        <f>AVERAGE(U22:U27)</f>
        <v>1.0918353153066727</v>
      </c>
      <c r="V28" s="45"/>
      <c r="W28">
        <v>6.3</v>
      </c>
      <c r="X28">
        <v>6802</v>
      </c>
      <c r="Y28" s="66">
        <f t="shared" si="2"/>
        <v>1.6406095282389475</v>
      </c>
      <c r="Z28">
        <v>0.98</v>
      </c>
      <c r="AC28" s="46">
        <f>AVERAGE(AC22:AC27)</f>
        <v>2224963.8333333335</v>
      </c>
      <c r="AI28" s="46">
        <f>AVERAGE(AI22:AI27)</f>
        <v>9979555.166666666</v>
      </c>
      <c r="AJ28" s="45">
        <f>AVERAGE(AJ22:AJ27)</f>
        <v>6.2641711434770935</v>
      </c>
      <c r="AU28" s="45">
        <f>AVERAGE(AU22:AU27)</f>
        <v>3.818197466036382</v>
      </c>
    </row>
    <row r="29" spans="1:51" x14ac:dyDescent="0.25">
      <c r="A29" t="s">
        <v>229</v>
      </c>
      <c r="B29">
        <v>220</v>
      </c>
      <c r="C29">
        <v>1839412</v>
      </c>
      <c r="D29">
        <v>100</v>
      </c>
      <c r="E29">
        <v>240</v>
      </c>
      <c r="F29">
        <v>220</v>
      </c>
      <c r="G29">
        <v>1839412</v>
      </c>
      <c r="H29">
        <v>77086881</v>
      </c>
      <c r="I29">
        <v>54602067</v>
      </c>
      <c r="J29" s="1">
        <f>C29/$C$84</f>
        <v>0.8897028925264463</v>
      </c>
      <c r="L29" t="s">
        <v>230</v>
      </c>
      <c r="M29">
        <v>220</v>
      </c>
      <c r="N29">
        <v>2044503</v>
      </c>
      <c r="O29">
        <v>100</v>
      </c>
      <c r="P29">
        <v>240</v>
      </c>
      <c r="Q29">
        <v>220</v>
      </c>
      <c r="R29">
        <v>2044503</v>
      </c>
      <c r="S29">
        <v>84919789.5</v>
      </c>
      <c r="T29">
        <v>60033889</v>
      </c>
      <c r="U29">
        <f>(S29/$Z$35)/H29</f>
        <v>1.1127388219470853</v>
      </c>
      <c r="Y29" s="49">
        <f t="shared" si="2"/>
        <v>1.4712385406608703</v>
      </c>
      <c r="AA29" t="s">
        <v>230</v>
      </c>
      <c r="AB29">
        <v>220</v>
      </c>
      <c r="AC29">
        <v>2044503</v>
      </c>
      <c r="AD29">
        <v>248</v>
      </c>
      <c r="AE29">
        <v>310</v>
      </c>
      <c r="AF29">
        <v>277</v>
      </c>
      <c r="AG29">
        <v>262933</v>
      </c>
      <c r="AH29">
        <v>11906661</v>
      </c>
      <c r="AI29">
        <v>8546528</v>
      </c>
      <c r="AJ29">
        <f>AH29/AC29</f>
        <v>5.8237434721299017</v>
      </c>
      <c r="AL29" t="s">
        <v>229</v>
      </c>
      <c r="AM29">
        <v>220</v>
      </c>
      <c r="AN29">
        <v>1839412</v>
      </c>
      <c r="AO29">
        <v>248</v>
      </c>
      <c r="AP29">
        <v>310</v>
      </c>
      <c r="AQ29">
        <v>278</v>
      </c>
      <c r="AR29">
        <v>163411</v>
      </c>
      <c r="AS29">
        <v>7281119.5</v>
      </c>
      <c r="AT29">
        <v>5216107</v>
      </c>
      <c r="AU29">
        <f>AS29/AN29</f>
        <v>3.9583951284432199</v>
      </c>
    </row>
    <row r="30" spans="1:51" x14ac:dyDescent="0.25">
      <c r="A30" t="s">
        <v>231</v>
      </c>
      <c r="B30">
        <v>220</v>
      </c>
      <c r="C30">
        <v>2096715</v>
      </c>
      <c r="D30">
        <v>100</v>
      </c>
      <c r="E30">
        <v>240</v>
      </c>
      <c r="F30">
        <v>220</v>
      </c>
      <c r="G30">
        <v>2096715</v>
      </c>
      <c r="H30">
        <v>89332955.5</v>
      </c>
      <c r="I30">
        <v>63012149</v>
      </c>
      <c r="J30" s="1">
        <f t="shared" ref="J30:J34" si="17">C30/$C$84</f>
        <v>1.0141574591791225</v>
      </c>
      <c r="L30" t="s">
        <v>232</v>
      </c>
      <c r="M30">
        <v>220</v>
      </c>
      <c r="N30">
        <v>2377801</v>
      </c>
      <c r="O30">
        <v>100</v>
      </c>
      <c r="P30">
        <v>240</v>
      </c>
      <c r="Q30">
        <v>220</v>
      </c>
      <c r="R30">
        <v>2377801</v>
      </c>
      <c r="S30">
        <v>97761728</v>
      </c>
      <c r="T30">
        <v>69027992</v>
      </c>
      <c r="U30">
        <f t="shared" ref="U30:U34" si="18">(S30/$Z$35)/H30</f>
        <v>1.105406393970926</v>
      </c>
      <c r="Y30" s="49">
        <f t="shared" si="2"/>
        <v>1.4968173802850897</v>
      </c>
      <c r="AA30" t="s">
        <v>232</v>
      </c>
      <c r="AB30">
        <v>220</v>
      </c>
      <c r="AC30">
        <v>2377801</v>
      </c>
      <c r="AD30">
        <v>248</v>
      </c>
      <c r="AE30">
        <v>310</v>
      </c>
      <c r="AF30">
        <v>280</v>
      </c>
      <c r="AG30">
        <v>293016</v>
      </c>
      <c r="AH30">
        <v>13694579</v>
      </c>
      <c r="AI30">
        <v>9737635</v>
      </c>
      <c r="AJ30">
        <f t="shared" ref="AJ30:AJ34" si="19">AH30/AC30</f>
        <v>5.7593461353578368</v>
      </c>
      <c r="AL30" t="s">
        <v>231</v>
      </c>
      <c r="AM30">
        <v>220</v>
      </c>
      <c r="AN30">
        <v>2096715</v>
      </c>
      <c r="AO30">
        <v>248</v>
      </c>
      <c r="AP30">
        <v>310</v>
      </c>
      <c r="AQ30">
        <v>280</v>
      </c>
      <c r="AR30">
        <v>179223</v>
      </c>
      <c r="AS30">
        <v>8067589</v>
      </c>
      <c r="AT30">
        <v>5772443</v>
      </c>
      <c r="AU30">
        <f t="shared" ref="AU30:AU34" si="20">AS30/AN30</f>
        <v>3.847727993551818</v>
      </c>
    </row>
    <row r="31" spans="1:51" x14ac:dyDescent="0.25">
      <c r="A31" t="s">
        <v>233</v>
      </c>
      <c r="B31">
        <v>220</v>
      </c>
      <c r="C31">
        <v>2032372</v>
      </c>
      <c r="D31">
        <v>100</v>
      </c>
      <c r="E31">
        <v>240</v>
      </c>
      <c r="F31">
        <v>220</v>
      </c>
      <c r="G31">
        <v>2032372</v>
      </c>
      <c r="H31">
        <v>87583791.5</v>
      </c>
      <c r="I31">
        <v>61965357</v>
      </c>
      <c r="J31" s="1">
        <f t="shared" si="17"/>
        <v>0.98303547388500168</v>
      </c>
      <c r="L31" t="s">
        <v>234</v>
      </c>
      <c r="M31">
        <v>220</v>
      </c>
      <c r="N31">
        <v>2293646</v>
      </c>
      <c r="O31">
        <v>100</v>
      </c>
      <c r="P31">
        <v>240</v>
      </c>
      <c r="Q31">
        <v>220</v>
      </c>
      <c r="R31">
        <v>2293646</v>
      </c>
      <c r="S31">
        <v>94301327.5</v>
      </c>
      <c r="T31">
        <v>66820739</v>
      </c>
      <c r="U31">
        <f t="shared" si="18"/>
        <v>1.0875741336411104</v>
      </c>
      <c r="Y31" s="49">
        <f t="shared" si="2"/>
        <v>1.4924429460578084</v>
      </c>
      <c r="AA31" t="s">
        <v>234</v>
      </c>
      <c r="AB31">
        <v>220</v>
      </c>
      <c r="AC31">
        <v>2293646</v>
      </c>
      <c r="AD31">
        <v>248</v>
      </c>
      <c r="AE31">
        <v>310</v>
      </c>
      <c r="AF31">
        <v>281</v>
      </c>
      <c r="AG31">
        <v>287268</v>
      </c>
      <c r="AH31">
        <v>13202454</v>
      </c>
      <c r="AI31">
        <v>9427129</v>
      </c>
      <c r="AJ31">
        <f t="shared" si="19"/>
        <v>5.7560992411209053</v>
      </c>
      <c r="AL31" t="s">
        <v>233</v>
      </c>
      <c r="AM31">
        <v>220</v>
      </c>
      <c r="AN31">
        <v>2032372</v>
      </c>
      <c r="AO31">
        <v>248</v>
      </c>
      <c r="AP31">
        <v>310</v>
      </c>
      <c r="AQ31">
        <v>282</v>
      </c>
      <c r="AR31">
        <v>172735</v>
      </c>
      <c r="AS31">
        <v>7838514</v>
      </c>
      <c r="AT31">
        <v>5596256</v>
      </c>
      <c r="AU31">
        <f t="shared" si="20"/>
        <v>3.8568303440511875</v>
      </c>
    </row>
    <row r="32" spans="1:51" x14ac:dyDescent="0.25">
      <c r="A32" t="s">
        <v>235</v>
      </c>
      <c r="B32">
        <v>220</v>
      </c>
      <c r="C32">
        <v>2131793</v>
      </c>
      <c r="D32">
        <v>100</v>
      </c>
      <c r="E32">
        <v>240</v>
      </c>
      <c r="F32">
        <v>220</v>
      </c>
      <c r="G32">
        <v>2131793</v>
      </c>
      <c r="H32">
        <v>88171367.5</v>
      </c>
      <c r="I32">
        <v>62183753</v>
      </c>
      <c r="J32" s="1">
        <f t="shared" si="17"/>
        <v>1.0311242931804461</v>
      </c>
      <c r="L32" t="s">
        <v>236</v>
      </c>
      <c r="M32">
        <v>220</v>
      </c>
      <c r="N32">
        <v>2373700</v>
      </c>
      <c r="O32">
        <v>100</v>
      </c>
      <c r="P32">
        <v>240</v>
      </c>
      <c r="Q32">
        <v>220</v>
      </c>
      <c r="R32">
        <v>2373700</v>
      </c>
      <c r="S32">
        <v>97873668.5</v>
      </c>
      <c r="T32">
        <v>68795799</v>
      </c>
      <c r="U32">
        <f t="shared" si="18"/>
        <v>1.1212516513837831</v>
      </c>
      <c r="Y32" s="49">
        <f t="shared" si="2"/>
        <v>1.6116741827504109</v>
      </c>
      <c r="AA32" t="s">
        <v>236</v>
      </c>
      <c r="AB32">
        <v>220</v>
      </c>
      <c r="AC32">
        <v>2373700</v>
      </c>
      <c r="AD32">
        <v>248</v>
      </c>
      <c r="AE32">
        <v>310</v>
      </c>
      <c r="AF32">
        <v>277</v>
      </c>
      <c r="AG32">
        <v>303681</v>
      </c>
      <c r="AH32">
        <v>13835410</v>
      </c>
      <c r="AI32">
        <v>9899771</v>
      </c>
      <c r="AJ32">
        <f t="shared" si="19"/>
        <v>5.8286261953911618</v>
      </c>
      <c r="AL32" t="s">
        <v>235</v>
      </c>
      <c r="AM32">
        <v>220</v>
      </c>
      <c r="AN32">
        <v>2131793</v>
      </c>
      <c r="AO32">
        <v>248</v>
      </c>
      <c r="AP32">
        <v>310</v>
      </c>
      <c r="AQ32">
        <v>280</v>
      </c>
      <c r="AR32">
        <v>172422</v>
      </c>
      <c r="AS32">
        <v>7709638</v>
      </c>
      <c r="AT32">
        <v>5486793</v>
      </c>
      <c r="AU32">
        <f t="shared" si="20"/>
        <v>3.6165040414336662</v>
      </c>
    </row>
    <row r="33" spans="1:47" x14ac:dyDescent="0.25">
      <c r="A33" t="s">
        <v>237</v>
      </c>
      <c r="B33">
        <v>220</v>
      </c>
      <c r="C33">
        <v>2035825</v>
      </c>
      <c r="D33">
        <v>100</v>
      </c>
      <c r="E33">
        <v>240</v>
      </c>
      <c r="F33">
        <v>220</v>
      </c>
      <c r="G33">
        <v>2035825</v>
      </c>
      <c r="H33">
        <v>85328675.5</v>
      </c>
      <c r="I33">
        <v>60428845</v>
      </c>
      <c r="J33" s="1">
        <f>C33/$C$84</f>
        <v>0.98470565114158903</v>
      </c>
      <c r="L33" t="s">
        <v>238</v>
      </c>
      <c r="M33">
        <v>220</v>
      </c>
      <c r="N33">
        <v>2320410</v>
      </c>
      <c r="O33">
        <v>100</v>
      </c>
      <c r="P33">
        <v>240</v>
      </c>
      <c r="Q33">
        <v>220</v>
      </c>
      <c r="R33">
        <v>2320410</v>
      </c>
      <c r="S33">
        <v>96322757</v>
      </c>
      <c r="T33">
        <v>67880946</v>
      </c>
      <c r="U33">
        <f t="shared" si="18"/>
        <v>1.1402463892857932</v>
      </c>
      <c r="Y33" s="49">
        <f t="shared" si="2"/>
        <v>1.6036588577892135</v>
      </c>
      <c r="AA33" t="s">
        <v>238</v>
      </c>
      <c r="AB33">
        <v>220</v>
      </c>
      <c r="AC33">
        <v>2320410</v>
      </c>
      <c r="AD33">
        <v>248</v>
      </c>
      <c r="AE33">
        <v>310</v>
      </c>
      <c r="AF33">
        <v>275</v>
      </c>
      <c r="AG33">
        <v>292786</v>
      </c>
      <c r="AH33">
        <v>13166827</v>
      </c>
      <c r="AI33">
        <v>9530893</v>
      </c>
      <c r="AJ33">
        <f t="shared" si="19"/>
        <v>5.6743536702565498</v>
      </c>
      <c r="AL33" t="s">
        <v>237</v>
      </c>
      <c r="AM33">
        <v>220</v>
      </c>
      <c r="AN33">
        <v>2035825</v>
      </c>
      <c r="AO33">
        <v>248</v>
      </c>
      <c r="AP33">
        <v>310</v>
      </c>
      <c r="AQ33">
        <v>277</v>
      </c>
      <c r="AR33">
        <v>162350</v>
      </c>
      <c r="AS33">
        <v>7203521.5</v>
      </c>
      <c r="AT33">
        <v>5190897</v>
      </c>
      <c r="AU33">
        <f t="shared" si="20"/>
        <v>3.5383795267274936</v>
      </c>
    </row>
    <row r="34" spans="1:47" x14ac:dyDescent="0.25">
      <c r="A34" t="s">
        <v>239</v>
      </c>
      <c r="B34">
        <v>220</v>
      </c>
      <c r="C34">
        <v>2073123</v>
      </c>
      <c r="D34">
        <v>100</v>
      </c>
      <c r="E34">
        <v>240</v>
      </c>
      <c r="F34">
        <v>220</v>
      </c>
      <c r="G34">
        <v>2073123</v>
      </c>
      <c r="H34">
        <v>86856517</v>
      </c>
      <c r="I34">
        <v>61424524</v>
      </c>
      <c r="J34" s="1">
        <f t="shared" si="17"/>
        <v>1.0027462741697368</v>
      </c>
      <c r="L34" t="s">
        <v>240</v>
      </c>
      <c r="M34">
        <v>220</v>
      </c>
      <c r="N34">
        <v>2316351</v>
      </c>
      <c r="O34">
        <v>100</v>
      </c>
      <c r="P34">
        <v>240</v>
      </c>
      <c r="Q34">
        <v>220</v>
      </c>
      <c r="R34">
        <v>2316351</v>
      </c>
      <c r="S34">
        <v>95727043.5</v>
      </c>
      <c r="T34">
        <v>67714973</v>
      </c>
      <c r="U34">
        <f t="shared" si="18"/>
        <v>1.1132611192932516</v>
      </c>
      <c r="Y34" s="49">
        <f t="shared" si="2"/>
        <v>1.6291954731170053</v>
      </c>
      <c r="AA34" t="s">
        <v>240</v>
      </c>
      <c r="AB34">
        <v>220</v>
      </c>
      <c r="AC34">
        <v>2316351</v>
      </c>
      <c r="AD34">
        <v>248</v>
      </c>
      <c r="AE34">
        <v>310</v>
      </c>
      <c r="AF34">
        <v>280</v>
      </c>
      <c r="AG34">
        <v>294067</v>
      </c>
      <c r="AH34">
        <v>13515582.5</v>
      </c>
      <c r="AI34">
        <v>9711854</v>
      </c>
      <c r="AJ34">
        <f t="shared" si="19"/>
        <v>5.8348594405597423</v>
      </c>
      <c r="AL34" t="s">
        <v>239</v>
      </c>
      <c r="AM34">
        <v>220</v>
      </c>
      <c r="AN34">
        <v>2073123</v>
      </c>
      <c r="AO34">
        <v>248</v>
      </c>
      <c r="AP34">
        <v>310</v>
      </c>
      <c r="AQ34">
        <v>277</v>
      </c>
      <c r="AR34">
        <v>165118</v>
      </c>
      <c r="AS34">
        <v>7424757.5</v>
      </c>
      <c r="AT34">
        <v>5320575</v>
      </c>
      <c r="AU34">
        <f t="shared" si="20"/>
        <v>3.5814360749458669</v>
      </c>
    </row>
    <row r="35" spans="1:47" x14ac:dyDescent="0.25">
      <c r="I35" s="45">
        <f>AVERAGE(I29:I34)</f>
        <v>60602782.5</v>
      </c>
      <c r="J35" s="1"/>
      <c r="T35" s="44" t="s">
        <v>204</v>
      </c>
      <c r="U35" s="45">
        <f>AVERAGE(U29:U34)</f>
        <v>1.113413084920325</v>
      </c>
      <c r="V35" s="45"/>
      <c r="W35">
        <v>7.7</v>
      </c>
      <c r="X35">
        <v>6717</v>
      </c>
      <c r="Y35" s="66">
        <f t="shared" si="2"/>
        <v>1.5481318516825289</v>
      </c>
      <c r="Z35">
        <v>0.99</v>
      </c>
      <c r="AC35" s="46">
        <f>AVERAGE(AC29:AC34)</f>
        <v>2287735.1666666665</v>
      </c>
      <c r="AI35" s="46">
        <f>AVERAGE(AI29:AI34)</f>
        <v>9475635</v>
      </c>
      <c r="AJ35" s="45">
        <f>AVERAGE(AJ29:AJ34)</f>
        <v>5.7795046924693496</v>
      </c>
      <c r="AU35" s="45">
        <f>AVERAGE(AU29:AU34)</f>
        <v>3.7332121848588753</v>
      </c>
    </row>
    <row r="36" spans="1:47" x14ac:dyDescent="0.25">
      <c r="A36" t="s">
        <v>241</v>
      </c>
      <c r="B36">
        <v>220</v>
      </c>
      <c r="C36">
        <v>2156773</v>
      </c>
      <c r="D36">
        <v>100</v>
      </c>
      <c r="E36">
        <v>240</v>
      </c>
      <c r="F36">
        <v>220</v>
      </c>
      <c r="G36">
        <v>2156773</v>
      </c>
      <c r="H36">
        <v>90126875</v>
      </c>
      <c r="I36">
        <v>63286227</v>
      </c>
      <c r="J36" s="1">
        <f>C36/$C$84</f>
        <v>1.043206838175972</v>
      </c>
      <c r="L36" t="s">
        <v>242</v>
      </c>
      <c r="M36">
        <v>220</v>
      </c>
      <c r="N36">
        <v>2470385</v>
      </c>
      <c r="O36">
        <v>100</v>
      </c>
      <c r="P36">
        <v>240</v>
      </c>
      <c r="Q36">
        <v>220</v>
      </c>
      <c r="R36">
        <v>2470385</v>
      </c>
      <c r="S36">
        <v>100751866</v>
      </c>
      <c r="T36">
        <v>71276889</v>
      </c>
      <c r="U36">
        <f>(S36/$Z$42)/H36</f>
        <v>1.0959698670977582</v>
      </c>
      <c r="Y36" s="49">
        <f t="shared" si="2"/>
        <v>1.4578425791278034</v>
      </c>
      <c r="AA36" t="s">
        <v>242</v>
      </c>
      <c r="AB36">
        <v>220</v>
      </c>
      <c r="AC36">
        <v>2470385</v>
      </c>
      <c r="AD36">
        <v>248</v>
      </c>
      <c r="AE36">
        <v>310</v>
      </c>
      <c r="AF36">
        <v>278</v>
      </c>
      <c r="AG36">
        <v>291047</v>
      </c>
      <c r="AH36">
        <v>13036833.5</v>
      </c>
      <c r="AI36">
        <v>9317878</v>
      </c>
      <c r="AJ36">
        <f>AH36/AC36</f>
        <v>5.2772476759695355</v>
      </c>
      <c r="AL36" t="s">
        <v>241</v>
      </c>
      <c r="AM36">
        <v>220</v>
      </c>
      <c r="AN36">
        <v>2156773</v>
      </c>
      <c r="AO36">
        <v>248</v>
      </c>
      <c r="AP36">
        <v>310</v>
      </c>
      <c r="AQ36">
        <v>278</v>
      </c>
      <c r="AR36">
        <v>174607</v>
      </c>
      <c r="AS36">
        <v>7807307.5</v>
      </c>
      <c r="AT36">
        <v>5553274</v>
      </c>
      <c r="AU36">
        <f>AS36/AN36</f>
        <v>3.6199022799339571</v>
      </c>
    </row>
    <row r="37" spans="1:47" x14ac:dyDescent="0.25">
      <c r="A37" t="s">
        <v>243</v>
      </c>
      <c r="B37">
        <v>220</v>
      </c>
      <c r="C37">
        <v>2002456</v>
      </c>
      <c r="D37">
        <v>100</v>
      </c>
      <c r="E37">
        <v>240</v>
      </c>
      <c r="F37">
        <v>220</v>
      </c>
      <c r="G37">
        <v>2002456</v>
      </c>
      <c r="H37">
        <v>84573969</v>
      </c>
      <c r="I37">
        <v>59451740</v>
      </c>
      <c r="J37" s="1">
        <f t="shared" ref="J37:J41" si="21">C37/$C$84</f>
        <v>0.96856544121541965</v>
      </c>
      <c r="L37" t="s">
        <v>244</v>
      </c>
      <c r="M37">
        <v>220</v>
      </c>
      <c r="N37">
        <v>2335952</v>
      </c>
      <c r="O37">
        <v>100</v>
      </c>
      <c r="P37">
        <v>240</v>
      </c>
      <c r="Q37">
        <v>220</v>
      </c>
      <c r="R37">
        <v>2335952</v>
      </c>
      <c r="S37">
        <v>95832504.5</v>
      </c>
      <c r="T37">
        <v>67824542</v>
      </c>
      <c r="U37">
        <f t="shared" ref="U37:U41" si="22">(S37/$Z$42)/H37</f>
        <v>1.1109025258624639</v>
      </c>
      <c r="Y37" s="49">
        <f t="shared" si="2"/>
        <v>1.4638543148152248</v>
      </c>
      <c r="AA37" t="s">
        <v>244</v>
      </c>
      <c r="AB37">
        <v>220</v>
      </c>
      <c r="AC37">
        <v>2335952</v>
      </c>
      <c r="AD37">
        <v>248</v>
      </c>
      <c r="AE37">
        <v>310</v>
      </c>
      <c r="AF37">
        <v>280</v>
      </c>
      <c r="AG37">
        <v>280331</v>
      </c>
      <c r="AH37">
        <v>12396137.5</v>
      </c>
      <c r="AI37">
        <v>8795084</v>
      </c>
      <c r="AJ37">
        <f t="shared" ref="AJ37:AJ41" si="23">AH37/AC37</f>
        <v>5.3066747518784636</v>
      </c>
      <c r="AL37" t="s">
        <v>243</v>
      </c>
      <c r="AM37">
        <v>220</v>
      </c>
      <c r="AN37">
        <v>2002456</v>
      </c>
      <c r="AO37">
        <v>248</v>
      </c>
      <c r="AP37">
        <v>310</v>
      </c>
      <c r="AQ37">
        <v>276</v>
      </c>
      <c r="AR37">
        <v>164061</v>
      </c>
      <c r="AS37">
        <v>7259180.5</v>
      </c>
      <c r="AT37">
        <v>5164644</v>
      </c>
      <c r="AU37">
        <f t="shared" ref="AU37:AU41" si="24">AS37/AN37</f>
        <v>3.6251385798239761</v>
      </c>
    </row>
    <row r="38" spans="1:47" x14ac:dyDescent="0.25">
      <c r="A38" t="s">
        <v>245</v>
      </c>
      <c r="B38">
        <v>220</v>
      </c>
      <c r="C38">
        <v>2041888</v>
      </c>
      <c r="D38">
        <v>100</v>
      </c>
      <c r="E38">
        <v>240</v>
      </c>
      <c r="F38">
        <v>220</v>
      </c>
      <c r="G38">
        <v>2041888</v>
      </c>
      <c r="H38">
        <v>87894584</v>
      </c>
      <c r="I38">
        <v>62160470</v>
      </c>
      <c r="J38" s="1">
        <f t="shared" si="21"/>
        <v>0.98763825603782096</v>
      </c>
      <c r="L38" t="s">
        <v>246</v>
      </c>
      <c r="M38">
        <v>220</v>
      </c>
      <c r="N38">
        <v>2437239</v>
      </c>
      <c r="O38">
        <v>100</v>
      </c>
      <c r="P38">
        <v>240</v>
      </c>
      <c r="Q38">
        <v>220</v>
      </c>
      <c r="R38">
        <v>2437239</v>
      </c>
      <c r="S38">
        <v>98899424.5</v>
      </c>
      <c r="T38">
        <v>69886243</v>
      </c>
      <c r="U38">
        <f t="shared" si="22"/>
        <v>1.1031421469386464</v>
      </c>
      <c r="Y38" s="49">
        <f t="shared" si="2"/>
        <v>1.3829151849093728</v>
      </c>
      <c r="AA38" t="s">
        <v>246</v>
      </c>
      <c r="AB38">
        <v>220</v>
      </c>
      <c r="AC38">
        <v>2437239</v>
      </c>
      <c r="AD38">
        <v>248</v>
      </c>
      <c r="AE38">
        <v>310</v>
      </c>
      <c r="AF38">
        <v>277</v>
      </c>
      <c r="AG38">
        <v>286922</v>
      </c>
      <c r="AH38">
        <v>12931096</v>
      </c>
      <c r="AI38">
        <v>9245930</v>
      </c>
      <c r="AJ38">
        <f t="shared" si="23"/>
        <v>5.3056331365122587</v>
      </c>
      <c r="AL38" t="s">
        <v>245</v>
      </c>
      <c r="AM38">
        <v>220</v>
      </c>
      <c r="AN38">
        <v>2041888</v>
      </c>
      <c r="AO38">
        <v>248</v>
      </c>
      <c r="AP38">
        <v>310</v>
      </c>
      <c r="AQ38">
        <v>279</v>
      </c>
      <c r="AR38">
        <v>173161</v>
      </c>
      <c r="AS38">
        <v>7833820</v>
      </c>
      <c r="AT38">
        <v>5613378</v>
      </c>
      <c r="AU38">
        <f t="shared" si="24"/>
        <v>3.8365571471109092</v>
      </c>
    </row>
    <row r="39" spans="1:47" x14ac:dyDescent="0.25">
      <c r="A39" t="s">
        <v>247</v>
      </c>
      <c r="B39">
        <v>220</v>
      </c>
      <c r="C39">
        <v>2123978</v>
      </c>
      <c r="D39">
        <v>100</v>
      </c>
      <c r="E39">
        <v>240</v>
      </c>
      <c r="F39">
        <v>220</v>
      </c>
      <c r="G39">
        <v>2123978</v>
      </c>
      <c r="H39">
        <v>89435325.5</v>
      </c>
      <c r="I39">
        <v>63288071</v>
      </c>
      <c r="J39" s="1">
        <f t="shared" si="21"/>
        <v>1.0273442655927745</v>
      </c>
      <c r="L39" t="s">
        <v>248</v>
      </c>
      <c r="M39">
        <v>220</v>
      </c>
      <c r="N39">
        <v>2453099</v>
      </c>
      <c r="O39">
        <v>100</v>
      </c>
      <c r="P39">
        <v>240</v>
      </c>
      <c r="Q39">
        <v>220</v>
      </c>
      <c r="R39">
        <v>2453099</v>
      </c>
      <c r="S39">
        <v>100927438.5</v>
      </c>
      <c r="T39">
        <v>71349923</v>
      </c>
      <c r="U39">
        <f t="shared" si="22"/>
        <v>1.1063689718180436</v>
      </c>
      <c r="Y39" s="49">
        <f t="shared" si="2"/>
        <v>1.3232800792547967</v>
      </c>
      <c r="AA39" t="s">
        <v>248</v>
      </c>
      <c r="AB39">
        <v>220</v>
      </c>
      <c r="AC39">
        <v>2453099</v>
      </c>
      <c r="AD39">
        <v>248</v>
      </c>
      <c r="AE39">
        <v>310</v>
      </c>
      <c r="AF39">
        <v>281</v>
      </c>
      <c r="AG39">
        <v>292705</v>
      </c>
      <c r="AH39">
        <v>13267261.5</v>
      </c>
      <c r="AI39">
        <v>9514708</v>
      </c>
      <c r="AJ39">
        <f t="shared" si="23"/>
        <v>5.4083677421905927</v>
      </c>
      <c r="AL39" t="s">
        <v>247</v>
      </c>
      <c r="AM39">
        <v>220</v>
      </c>
      <c r="AN39">
        <v>2123978</v>
      </c>
      <c r="AO39">
        <v>248</v>
      </c>
      <c r="AP39">
        <v>310</v>
      </c>
      <c r="AQ39">
        <v>281</v>
      </c>
      <c r="AR39">
        <v>194198</v>
      </c>
      <c r="AS39">
        <v>8680894</v>
      </c>
      <c r="AT39">
        <v>6202958</v>
      </c>
      <c r="AU39">
        <f t="shared" si="24"/>
        <v>4.0870922391851519</v>
      </c>
    </row>
    <row r="40" spans="1:47" x14ac:dyDescent="0.25">
      <c r="A40" t="s">
        <v>249</v>
      </c>
      <c r="B40">
        <v>220</v>
      </c>
      <c r="C40">
        <v>2156993</v>
      </c>
      <c r="D40">
        <v>100</v>
      </c>
      <c r="E40">
        <v>240</v>
      </c>
      <c r="F40">
        <v>220</v>
      </c>
      <c r="G40">
        <v>2156993</v>
      </c>
      <c r="H40">
        <v>91078331.5</v>
      </c>
      <c r="I40">
        <v>64389800</v>
      </c>
      <c r="J40" s="1">
        <f>C40/$C$84</f>
        <v>1.0433132497011528</v>
      </c>
      <c r="L40" t="s">
        <v>250</v>
      </c>
      <c r="M40">
        <v>220</v>
      </c>
      <c r="N40">
        <v>2506487</v>
      </c>
      <c r="O40">
        <v>100</v>
      </c>
      <c r="P40">
        <v>240</v>
      </c>
      <c r="Q40">
        <v>220</v>
      </c>
      <c r="R40">
        <v>2506487</v>
      </c>
      <c r="S40">
        <v>103556139.5</v>
      </c>
      <c r="T40">
        <v>73239463</v>
      </c>
      <c r="U40">
        <f t="shared" si="22"/>
        <v>1.114706706729518</v>
      </c>
      <c r="Y40" s="49">
        <f t="shared" si="2"/>
        <v>1.2956327939398762</v>
      </c>
      <c r="AA40" t="s">
        <v>250</v>
      </c>
      <c r="AB40">
        <v>220</v>
      </c>
      <c r="AC40">
        <v>2506487</v>
      </c>
      <c r="AD40">
        <v>248</v>
      </c>
      <c r="AE40">
        <v>310</v>
      </c>
      <c r="AF40">
        <v>278</v>
      </c>
      <c r="AG40">
        <v>290333</v>
      </c>
      <c r="AH40">
        <v>13326675</v>
      </c>
      <c r="AI40">
        <v>9569044</v>
      </c>
      <c r="AJ40">
        <f t="shared" si="23"/>
        <v>5.3168737759262266</v>
      </c>
      <c r="AL40" t="s">
        <v>249</v>
      </c>
      <c r="AM40">
        <v>220</v>
      </c>
      <c r="AN40">
        <v>2156993</v>
      </c>
      <c r="AO40">
        <v>248</v>
      </c>
      <c r="AP40">
        <v>310</v>
      </c>
      <c r="AQ40">
        <v>281</v>
      </c>
      <c r="AR40">
        <v>191473</v>
      </c>
      <c r="AS40">
        <v>8851628</v>
      </c>
      <c r="AT40">
        <v>6343712</v>
      </c>
      <c r="AU40">
        <f t="shared" si="24"/>
        <v>4.1036887926850021</v>
      </c>
    </row>
    <row r="41" spans="1:47" x14ac:dyDescent="0.25">
      <c r="A41" t="s">
        <v>251</v>
      </c>
      <c r="B41">
        <v>220</v>
      </c>
      <c r="C41">
        <v>1999513</v>
      </c>
      <c r="D41">
        <v>100</v>
      </c>
      <c r="E41">
        <v>240</v>
      </c>
      <c r="F41">
        <v>220</v>
      </c>
      <c r="G41">
        <v>1999513</v>
      </c>
      <c r="H41">
        <v>86274424.5</v>
      </c>
      <c r="I41">
        <v>60902412</v>
      </c>
      <c r="J41" s="1">
        <f t="shared" si="21"/>
        <v>0.96714194522175145</v>
      </c>
      <c r="L41" t="s">
        <v>252</v>
      </c>
      <c r="M41">
        <v>220</v>
      </c>
      <c r="N41">
        <v>2347286</v>
      </c>
      <c r="O41">
        <v>100</v>
      </c>
      <c r="P41">
        <v>240</v>
      </c>
      <c r="Q41">
        <v>220</v>
      </c>
      <c r="R41">
        <v>2347286</v>
      </c>
      <c r="S41">
        <v>96097022.5</v>
      </c>
      <c r="T41">
        <v>68299507</v>
      </c>
      <c r="U41">
        <f t="shared" si="22"/>
        <v>1.0920126990457382</v>
      </c>
      <c r="Y41" s="49">
        <f t="shared" si="2"/>
        <v>1.2924491517362668</v>
      </c>
      <c r="AA41" t="s">
        <v>252</v>
      </c>
      <c r="AB41">
        <v>220</v>
      </c>
      <c r="AC41">
        <v>2347286</v>
      </c>
      <c r="AD41">
        <v>248</v>
      </c>
      <c r="AE41">
        <v>310</v>
      </c>
      <c r="AF41">
        <v>279</v>
      </c>
      <c r="AG41">
        <v>276837</v>
      </c>
      <c r="AH41">
        <v>12712804.5</v>
      </c>
      <c r="AI41">
        <v>9062837</v>
      </c>
      <c r="AJ41">
        <f t="shared" si="23"/>
        <v>5.4159588989155987</v>
      </c>
      <c r="AL41" t="s">
        <v>251</v>
      </c>
      <c r="AM41">
        <v>220</v>
      </c>
      <c r="AN41">
        <v>1999513</v>
      </c>
      <c r="AO41">
        <v>248</v>
      </c>
      <c r="AP41">
        <v>310</v>
      </c>
      <c r="AQ41">
        <v>279</v>
      </c>
      <c r="AR41">
        <v>187711</v>
      </c>
      <c r="AS41">
        <v>8378883</v>
      </c>
      <c r="AT41">
        <v>5974037</v>
      </c>
      <c r="AU41">
        <f t="shared" si="24"/>
        <v>4.1904618774671629</v>
      </c>
    </row>
    <row r="42" spans="1:47" x14ac:dyDescent="0.25">
      <c r="I42" s="45">
        <f>AVERAGE(I36:I41)</f>
        <v>62246453.333333336</v>
      </c>
      <c r="J42" s="1"/>
      <c r="T42" s="44" t="s">
        <v>204</v>
      </c>
      <c r="U42" s="45">
        <f>AVERAGE(U36:U41)</f>
        <v>1.1038504862486946</v>
      </c>
      <c r="V42" s="45"/>
      <c r="W42">
        <v>10</v>
      </c>
      <c r="X42">
        <v>6542</v>
      </c>
      <c r="Y42" s="66">
        <f t="shared" si="2"/>
        <v>1.3651695502597263</v>
      </c>
      <c r="Z42">
        <v>1.02</v>
      </c>
      <c r="AC42" s="46">
        <f>AVERAGE(AC36:AC41)</f>
        <v>2425074.6666666665</v>
      </c>
      <c r="AI42" s="46">
        <f>AVERAGE(AI36:AI41)</f>
        <v>9250913.5</v>
      </c>
      <c r="AJ42" s="45">
        <f>AVERAGE(AJ36:AJ41)</f>
        <v>5.3384593302321122</v>
      </c>
      <c r="AU42" s="45">
        <f>AVERAGE(AU36:AU41)</f>
        <v>3.9104734860343604</v>
      </c>
    </row>
    <row r="43" spans="1:47" x14ac:dyDescent="0.25">
      <c r="A43" t="s">
        <v>253</v>
      </c>
      <c r="B43">
        <v>220</v>
      </c>
      <c r="C43">
        <v>2182690</v>
      </c>
      <c r="D43">
        <v>100</v>
      </c>
      <c r="E43">
        <v>240</v>
      </c>
      <c r="F43">
        <v>220</v>
      </c>
      <c r="G43">
        <v>2182690</v>
      </c>
      <c r="H43">
        <v>89441524.5</v>
      </c>
      <c r="I43">
        <v>63344690</v>
      </c>
      <c r="J43" s="1">
        <f>C43/$C$84</f>
        <v>1.0557425995310181</v>
      </c>
      <c r="L43" t="s">
        <v>254</v>
      </c>
      <c r="M43">
        <v>220</v>
      </c>
      <c r="N43">
        <v>2391921</v>
      </c>
      <c r="O43">
        <v>100</v>
      </c>
      <c r="P43">
        <v>240</v>
      </c>
      <c r="Q43">
        <v>220</v>
      </c>
      <c r="R43">
        <v>2391921</v>
      </c>
      <c r="S43">
        <v>97211827</v>
      </c>
      <c r="T43">
        <v>68611893</v>
      </c>
      <c r="U43">
        <f>(S43/$Z$49)/H43</f>
        <v>1.0552192070821287</v>
      </c>
      <c r="Y43" s="49">
        <f t="shared" si="2"/>
        <v>1.2610569287591149</v>
      </c>
      <c r="AA43" t="s">
        <v>254</v>
      </c>
      <c r="AB43">
        <v>220</v>
      </c>
      <c r="AC43">
        <v>2391921</v>
      </c>
      <c r="AD43">
        <v>248</v>
      </c>
      <c r="AE43">
        <v>310</v>
      </c>
      <c r="AF43">
        <v>278</v>
      </c>
      <c r="AG43">
        <v>259059</v>
      </c>
      <c r="AH43">
        <v>11625539</v>
      </c>
      <c r="AI43">
        <v>8332146</v>
      </c>
      <c r="AJ43">
        <f>AH43/AC43</f>
        <v>4.8603356883442217</v>
      </c>
      <c r="AL43" t="s">
        <v>253</v>
      </c>
      <c r="AM43">
        <v>220</v>
      </c>
      <c r="AN43">
        <v>2182690</v>
      </c>
      <c r="AO43">
        <v>248</v>
      </c>
      <c r="AP43">
        <v>310</v>
      </c>
      <c r="AQ43">
        <v>277</v>
      </c>
      <c r="AR43">
        <v>189972</v>
      </c>
      <c r="AS43">
        <v>8412472</v>
      </c>
      <c r="AT43">
        <v>5990019</v>
      </c>
      <c r="AU43">
        <f>AS43/AN43</f>
        <v>3.8541762687326191</v>
      </c>
    </row>
    <row r="44" spans="1:47" x14ac:dyDescent="0.25">
      <c r="A44" t="s">
        <v>255</v>
      </c>
      <c r="B44">
        <v>220</v>
      </c>
      <c r="C44">
        <v>2150329</v>
      </c>
      <c r="D44">
        <v>100</v>
      </c>
      <c r="E44">
        <v>240</v>
      </c>
      <c r="F44">
        <v>220</v>
      </c>
      <c r="G44">
        <v>2150329</v>
      </c>
      <c r="H44">
        <v>89633527</v>
      </c>
      <c r="I44">
        <v>63081652</v>
      </c>
      <c r="J44" s="1">
        <f t="shared" ref="J44:J48" si="25">C44/$C$84</f>
        <v>1.0400899478656771</v>
      </c>
      <c r="L44" t="s">
        <v>256</v>
      </c>
      <c r="M44">
        <v>220</v>
      </c>
      <c r="N44">
        <v>2362747</v>
      </c>
      <c r="O44">
        <v>100</v>
      </c>
      <c r="P44">
        <v>240</v>
      </c>
      <c r="Q44">
        <v>220</v>
      </c>
      <c r="R44">
        <v>2362747</v>
      </c>
      <c r="S44">
        <v>96550035.5</v>
      </c>
      <c r="T44">
        <v>68012876</v>
      </c>
      <c r="U44">
        <f t="shared" ref="U44:U48" si="26">(S44/$Z$49)/H44</f>
        <v>1.0457905839596082</v>
      </c>
      <c r="Y44" s="49">
        <f t="shared" si="2"/>
        <v>1.250227925070164</v>
      </c>
      <c r="AA44" t="s">
        <v>256</v>
      </c>
      <c r="AB44">
        <v>220</v>
      </c>
      <c r="AC44">
        <v>2362747</v>
      </c>
      <c r="AD44">
        <v>248</v>
      </c>
      <c r="AE44">
        <v>310</v>
      </c>
      <c r="AF44">
        <v>279</v>
      </c>
      <c r="AG44">
        <v>260683</v>
      </c>
      <c r="AH44">
        <v>11791265</v>
      </c>
      <c r="AI44">
        <v>8440647</v>
      </c>
      <c r="AJ44">
        <f t="shared" ref="AJ44:AJ48" si="27">AH44/AC44</f>
        <v>4.9904898831741189</v>
      </c>
      <c r="AL44" t="s">
        <v>255</v>
      </c>
      <c r="AM44">
        <v>220</v>
      </c>
      <c r="AN44">
        <v>2150329</v>
      </c>
      <c r="AO44">
        <v>248</v>
      </c>
      <c r="AP44">
        <v>310</v>
      </c>
      <c r="AQ44">
        <v>279</v>
      </c>
      <c r="AR44">
        <v>189015</v>
      </c>
      <c r="AS44">
        <v>8583391</v>
      </c>
      <c r="AT44">
        <v>6143158</v>
      </c>
      <c r="AU44">
        <f t="shared" ref="AU44:AU48" si="28">AS44/AN44</f>
        <v>3.991664066289391</v>
      </c>
    </row>
    <row r="45" spans="1:47" x14ac:dyDescent="0.25">
      <c r="A45" t="s">
        <v>257</v>
      </c>
      <c r="B45">
        <v>220</v>
      </c>
      <c r="C45">
        <v>2136593</v>
      </c>
      <c r="D45">
        <v>100</v>
      </c>
      <c r="E45">
        <v>240</v>
      </c>
      <c r="F45">
        <v>220</v>
      </c>
      <c r="G45">
        <v>2136593</v>
      </c>
      <c r="H45">
        <v>87971707.5</v>
      </c>
      <c r="I45">
        <v>62115887</v>
      </c>
      <c r="J45" s="1">
        <f t="shared" si="25"/>
        <v>1.0334459991843901</v>
      </c>
      <c r="L45" t="s">
        <v>258</v>
      </c>
      <c r="M45">
        <v>220</v>
      </c>
      <c r="N45">
        <v>2324589</v>
      </c>
      <c r="O45">
        <v>100</v>
      </c>
      <c r="P45">
        <v>240</v>
      </c>
      <c r="Q45">
        <v>220</v>
      </c>
      <c r="R45">
        <v>2324589</v>
      </c>
      <c r="S45">
        <v>94379917</v>
      </c>
      <c r="T45">
        <v>66498346</v>
      </c>
      <c r="U45">
        <f t="shared" si="26"/>
        <v>1.0415960992759039</v>
      </c>
      <c r="Y45" s="49">
        <f t="shared" si="2"/>
        <v>1.2581900021967198</v>
      </c>
      <c r="AA45" t="s">
        <v>258</v>
      </c>
      <c r="AB45">
        <v>220</v>
      </c>
      <c r="AC45">
        <v>2324589</v>
      </c>
      <c r="AD45">
        <v>248</v>
      </c>
      <c r="AE45">
        <v>310</v>
      </c>
      <c r="AF45">
        <v>278</v>
      </c>
      <c r="AG45">
        <v>253661</v>
      </c>
      <c r="AH45">
        <v>11120427</v>
      </c>
      <c r="AI45">
        <v>7950377</v>
      </c>
      <c r="AJ45">
        <f t="shared" si="27"/>
        <v>4.7838250116472203</v>
      </c>
      <c r="AL45" t="s">
        <v>257</v>
      </c>
      <c r="AM45">
        <v>220</v>
      </c>
      <c r="AN45">
        <v>2136593</v>
      </c>
      <c r="AO45">
        <v>248</v>
      </c>
      <c r="AP45">
        <v>310</v>
      </c>
      <c r="AQ45">
        <v>280</v>
      </c>
      <c r="AR45">
        <v>185940</v>
      </c>
      <c r="AS45">
        <v>8123643.5</v>
      </c>
      <c r="AT45">
        <v>5775986</v>
      </c>
      <c r="AU45">
        <f t="shared" si="28"/>
        <v>3.8021483267987866</v>
      </c>
    </row>
    <row r="46" spans="1:47" x14ac:dyDescent="0.25">
      <c r="A46" t="s">
        <v>259</v>
      </c>
      <c r="B46">
        <v>220</v>
      </c>
      <c r="C46">
        <v>2205584</v>
      </c>
      <c r="D46">
        <v>100</v>
      </c>
      <c r="E46">
        <v>240</v>
      </c>
      <c r="F46">
        <v>220</v>
      </c>
      <c r="G46">
        <v>2205584</v>
      </c>
      <c r="H46">
        <v>91218129</v>
      </c>
      <c r="I46">
        <v>64413487</v>
      </c>
      <c r="J46" s="1">
        <f t="shared" si="25"/>
        <v>1.0668161697923302</v>
      </c>
      <c r="L46" t="s">
        <v>260</v>
      </c>
      <c r="M46">
        <v>220</v>
      </c>
      <c r="N46">
        <v>2363553</v>
      </c>
      <c r="O46">
        <v>100</v>
      </c>
      <c r="P46">
        <v>240</v>
      </c>
      <c r="Q46">
        <v>220</v>
      </c>
      <c r="R46">
        <v>2363553</v>
      </c>
      <c r="S46">
        <v>95948532.5</v>
      </c>
      <c r="T46">
        <v>67743734</v>
      </c>
      <c r="U46">
        <f t="shared" si="26"/>
        <v>1.0212215057441454</v>
      </c>
      <c r="Y46" s="49">
        <f t="shared" si="2"/>
        <v>1.2834799311302025</v>
      </c>
      <c r="AA46" t="s">
        <v>260</v>
      </c>
      <c r="AB46">
        <v>220</v>
      </c>
      <c r="AC46">
        <v>2363553</v>
      </c>
      <c r="AD46">
        <v>248</v>
      </c>
      <c r="AE46">
        <v>310</v>
      </c>
      <c r="AF46">
        <v>276</v>
      </c>
      <c r="AG46">
        <v>258455</v>
      </c>
      <c r="AH46">
        <v>11489359.5</v>
      </c>
      <c r="AI46">
        <v>8217414</v>
      </c>
      <c r="AJ46">
        <f t="shared" si="27"/>
        <v>4.8610543110308928</v>
      </c>
      <c r="AL46" t="s">
        <v>259</v>
      </c>
      <c r="AM46">
        <v>220</v>
      </c>
      <c r="AN46">
        <v>2205584</v>
      </c>
      <c r="AO46">
        <v>248</v>
      </c>
      <c r="AP46">
        <v>310</v>
      </c>
      <c r="AQ46">
        <v>278</v>
      </c>
      <c r="AR46">
        <v>187607</v>
      </c>
      <c r="AS46">
        <v>8353433</v>
      </c>
      <c r="AT46">
        <v>5965257</v>
      </c>
      <c r="AU46">
        <f t="shared" si="28"/>
        <v>3.7874018853963394</v>
      </c>
    </row>
    <row r="47" spans="1:47" x14ac:dyDescent="0.25">
      <c r="A47" t="s">
        <v>261</v>
      </c>
      <c r="B47">
        <v>220</v>
      </c>
      <c r="C47">
        <v>2148020</v>
      </c>
      <c r="D47">
        <v>100</v>
      </c>
      <c r="E47">
        <v>240</v>
      </c>
      <c r="F47">
        <v>220</v>
      </c>
      <c r="G47">
        <v>2148020</v>
      </c>
      <c r="H47">
        <v>88543559</v>
      </c>
      <c r="I47">
        <v>62535514</v>
      </c>
      <c r="J47" s="1">
        <f>C47/$C$84</f>
        <v>1.0389731105400297</v>
      </c>
      <c r="L47" t="s">
        <v>262</v>
      </c>
      <c r="M47">
        <v>220</v>
      </c>
      <c r="N47">
        <v>2329200</v>
      </c>
      <c r="O47">
        <v>100</v>
      </c>
      <c r="P47">
        <v>240</v>
      </c>
      <c r="Q47">
        <v>220</v>
      </c>
      <c r="R47">
        <v>2329200</v>
      </c>
      <c r="S47">
        <v>94637232</v>
      </c>
      <c r="T47">
        <v>66990933</v>
      </c>
      <c r="U47">
        <f t="shared" si="26"/>
        <v>1.0376904746621975</v>
      </c>
      <c r="Y47" s="49">
        <f t="shared" si="2"/>
        <v>1.309150283012225</v>
      </c>
      <c r="AA47" t="s">
        <v>262</v>
      </c>
      <c r="AB47">
        <v>220</v>
      </c>
      <c r="AC47">
        <v>2329200</v>
      </c>
      <c r="AD47">
        <v>248</v>
      </c>
      <c r="AE47">
        <v>310</v>
      </c>
      <c r="AF47">
        <v>279</v>
      </c>
      <c r="AG47">
        <v>253984</v>
      </c>
      <c r="AH47">
        <v>11568316</v>
      </c>
      <c r="AI47">
        <v>8290100</v>
      </c>
      <c r="AJ47">
        <f t="shared" si="27"/>
        <v>4.9666477760604497</v>
      </c>
      <c r="AL47" t="s">
        <v>261</v>
      </c>
      <c r="AM47">
        <v>220</v>
      </c>
      <c r="AN47">
        <v>2148020</v>
      </c>
      <c r="AO47">
        <v>248</v>
      </c>
      <c r="AP47">
        <v>310</v>
      </c>
      <c r="AQ47">
        <v>279</v>
      </c>
      <c r="AR47">
        <v>179562</v>
      </c>
      <c r="AS47">
        <v>8149147.5</v>
      </c>
      <c r="AT47">
        <v>5823623</v>
      </c>
      <c r="AU47">
        <f t="shared" si="28"/>
        <v>3.7937949832869342</v>
      </c>
    </row>
    <row r="48" spans="1:47" x14ac:dyDescent="0.25">
      <c r="A48" t="s">
        <v>263</v>
      </c>
      <c r="B48">
        <v>220</v>
      </c>
      <c r="C48">
        <v>2208928</v>
      </c>
      <c r="D48">
        <v>100</v>
      </c>
      <c r="E48">
        <v>240</v>
      </c>
      <c r="F48">
        <v>220</v>
      </c>
      <c r="G48">
        <v>2208928</v>
      </c>
      <c r="H48">
        <v>90145167.5</v>
      </c>
      <c r="I48">
        <v>63966544</v>
      </c>
      <c r="J48" s="1">
        <f t="shared" si="25"/>
        <v>1.0684336249750779</v>
      </c>
      <c r="L48" t="s">
        <v>264</v>
      </c>
      <c r="M48">
        <v>220</v>
      </c>
      <c r="N48">
        <v>2365343</v>
      </c>
      <c r="O48">
        <v>100</v>
      </c>
      <c r="P48">
        <v>240</v>
      </c>
      <c r="Q48">
        <v>220</v>
      </c>
      <c r="R48">
        <v>2365343</v>
      </c>
      <c r="S48">
        <v>95396939.5</v>
      </c>
      <c r="T48">
        <v>67559992</v>
      </c>
      <c r="U48">
        <f t="shared" si="26"/>
        <v>1.0274359728055047</v>
      </c>
      <c r="Y48" s="49">
        <f t="shared" si="2"/>
        <v>1.3129068822862184</v>
      </c>
      <c r="AA48" t="s">
        <v>264</v>
      </c>
      <c r="AB48">
        <v>220</v>
      </c>
      <c r="AC48">
        <v>2365343</v>
      </c>
      <c r="AD48">
        <v>248</v>
      </c>
      <c r="AE48">
        <v>310</v>
      </c>
      <c r="AF48">
        <v>278</v>
      </c>
      <c r="AG48">
        <v>257042</v>
      </c>
      <c r="AH48">
        <v>11443339.5</v>
      </c>
      <c r="AI48">
        <v>8195432</v>
      </c>
      <c r="AJ48">
        <f t="shared" si="27"/>
        <v>4.8379197012864523</v>
      </c>
      <c r="AL48" t="s">
        <v>263</v>
      </c>
      <c r="AM48">
        <v>220</v>
      </c>
      <c r="AN48">
        <v>2208928</v>
      </c>
      <c r="AO48">
        <v>248</v>
      </c>
      <c r="AP48">
        <v>310</v>
      </c>
      <c r="AQ48">
        <v>278</v>
      </c>
      <c r="AR48">
        <v>179498</v>
      </c>
      <c r="AS48">
        <v>8139660.5</v>
      </c>
      <c r="AT48">
        <v>5776909</v>
      </c>
      <c r="AU48">
        <f t="shared" si="28"/>
        <v>3.6848917212331047</v>
      </c>
    </row>
    <row r="49" spans="1:47" x14ac:dyDescent="0.25">
      <c r="I49" s="45">
        <f>AVERAGE(I43:I48)</f>
        <v>63242962.333333336</v>
      </c>
      <c r="J49" s="1"/>
      <c r="T49" s="44" t="s">
        <v>204</v>
      </c>
      <c r="U49" s="45">
        <f>AVERAGE(U43:U48)</f>
        <v>1.0381589739215811</v>
      </c>
      <c r="V49" s="45"/>
      <c r="W49">
        <v>13</v>
      </c>
      <c r="X49">
        <v>6365</v>
      </c>
      <c r="Y49" s="66">
        <f t="shared" si="2"/>
        <v>1.2787018237586694</v>
      </c>
      <c r="Z49">
        <v>1.03</v>
      </c>
      <c r="AC49" s="46">
        <f>AVERAGE(AC43:AC48)</f>
        <v>2356225.5</v>
      </c>
      <c r="AI49" s="46">
        <f>AVERAGE(AI43:AI48)</f>
        <v>8237686</v>
      </c>
      <c r="AJ49" s="45">
        <f>AVERAGE(AJ43:AJ48)</f>
        <v>4.8833787285905599</v>
      </c>
      <c r="AU49" s="45">
        <f>AVERAGE(AU43:AU48)</f>
        <v>3.8190128752895287</v>
      </c>
    </row>
    <row r="50" spans="1:47" x14ac:dyDescent="0.25">
      <c r="A50" t="s">
        <v>265</v>
      </c>
      <c r="B50">
        <v>220</v>
      </c>
      <c r="C50">
        <v>2166796</v>
      </c>
      <c r="D50">
        <v>100</v>
      </c>
      <c r="E50">
        <v>240</v>
      </c>
      <c r="F50">
        <v>220</v>
      </c>
      <c r="G50">
        <v>2166796</v>
      </c>
      <c r="H50">
        <v>89395391</v>
      </c>
      <c r="I50">
        <v>63180560</v>
      </c>
      <c r="J50" s="1">
        <f>C50/$C$84</f>
        <v>1.0480548505254579</v>
      </c>
      <c r="L50" t="s">
        <v>266</v>
      </c>
      <c r="M50">
        <v>220</v>
      </c>
      <c r="N50">
        <v>2369463</v>
      </c>
      <c r="O50">
        <v>100</v>
      </c>
      <c r="P50">
        <v>240</v>
      </c>
      <c r="Q50">
        <v>220</v>
      </c>
      <c r="R50">
        <v>2369463</v>
      </c>
      <c r="S50">
        <v>96840710</v>
      </c>
      <c r="T50">
        <v>68286859</v>
      </c>
      <c r="U50">
        <f>(S50/$Z$56)/H50</f>
        <v>1.0832852669104607</v>
      </c>
      <c r="Y50" s="49">
        <f t="shared" si="2"/>
        <v>1.3414931145650095</v>
      </c>
      <c r="AA50" t="s">
        <v>266</v>
      </c>
      <c r="AB50">
        <v>220</v>
      </c>
      <c r="AC50">
        <v>2369463</v>
      </c>
      <c r="AD50">
        <v>248</v>
      </c>
      <c r="AE50">
        <v>310</v>
      </c>
      <c r="AF50">
        <v>279</v>
      </c>
      <c r="AG50">
        <v>251852</v>
      </c>
      <c r="AH50">
        <v>11585967</v>
      </c>
      <c r="AI50">
        <v>8240870</v>
      </c>
      <c r="AJ50">
        <f>AH50/AC50</f>
        <v>4.8897015906135692</v>
      </c>
      <c r="AL50" t="s">
        <v>265</v>
      </c>
      <c r="AM50">
        <v>220</v>
      </c>
      <c r="AN50">
        <v>2166796</v>
      </c>
      <c r="AO50">
        <v>248</v>
      </c>
      <c r="AP50">
        <v>310</v>
      </c>
      <c r="AQ50">
        <v>280</v>
      </c>
      <c r="AR50">
        <v>175694</v>
      </c>
      <c r="AS50">
        <v>7897905.5</v>
      </c>
      <c r="AT50">
        <v>5609372</v>
      </c>
      <c r="AU50">
        <f>AS50/AN50</f>
        <v>3.6449695772006225</v>
      </c>
    </row>
    <row r="51" spans="1:47" x14ac:dyDescent="0.25">
      <c r="A51" t="s">
        <v>267</v>
      </c>
      <c r="B51">
        <v>220</v>
      </c>
      <c r="C51">
        <v>2100027</v>
      </c>
      <c r="D51">
        <v>100</v>
      </c>
      <c r="E51">
        <v>240</v>
      </c>
      <c r="F51">
        <v>220</v>
      </c>
      <c r="G51">
        <v>2100027</v>
      </c>
      <c r="H51">
        <v>86919829</v>
      </c>
      <c r="I51">
        <v>61637020</v>
      </c>
      <c r="J51" s="1">
        <f t="shared" ref="J51:J55" si="29">C51/$C$84</f>
        <v>1.0157594363218438</v>
      </c>
      <c r="L51" t="s">
        <v>268</v>
      </c>
      <c r="M51">
        <v>220</v>
      </c>
      <c r="N51">
        <v>2279100</v>
      </c>
      <c r="O51">
        <v>100</v>
      </c>
      <c r="P51">
        <v>240</v>
      </c>
      <c r="Q51">
        <v>220</v>
      </c>
      <c r="R51">
        <v>2279100</v>
      </c>
      <c r="S51">
        <v>93845281</v>
      </c>
      <c r="T51">
        <v>66498400</v>
      </c>
      <c r="U51">
        <f t="shared" ref="U51:U55" si="30">(S51/$Z$56)/H51</f>
        <v>1.0796763187373506</v>
      </c>
      <c r="Y51" s="49">
        <f t="shared" si="2"/>
        <v>1.35637912344027</v>
      </c>
      <c r="AA51" t="s">
        <v>268</v>
      </c>
      <c r="AB51">
        <v>220</v>
      </c>
      <c r="AC51">
        <v>2279100</v>
      </c>
      <c r="AD51">
        <v>248</v>
      </c>
      <c r="AE51">
        <v>310</v>
      </c>
      <c r="AF51">
        <v>281</v>
      </c>
      <c r="AG51">
        <v>245403</v>
      </c>
      <c r="AH51">
        <v>11156083</v>
      </c>
      <c r="AI51">
        <v>8003281</v>
      </c>
      <c r="AJ51">
        <f t="shared" ref="AJ51:AJ55" si="31">AH51/AC51</f>
        <v>4.8949510771795888</v>
      </c>
      <c r="AL51" t="s">
        <v>267</v>
      </c>
      <c r="AM51">
        <v>220</v>
      </c>
      <c r="AN51">
        <v>2100027</v>
      </c>
      <c r="AO51">
        <v>248</v>
      </c>
      <c r="AP51">
        <v>310</v>
      </c>
      <c r="AQ51">
        <v>281</v>
      </c>
      <c r="AR51">
        <v>169168</v>
      </c>
      <c r="AS51">
        <v>7578655</v>
      </c>
      <c r="AT51">
        <v>5399707</v>
      </c>
      <c r="AU51">
        <f t="shared" ref="AU51:AU55" si="32">AS51/AN51</f>
        <v>3.6088369340013249</v>
      </c>
    </row>
    <row r="52" spans="1:47" x14ac:dyDescent="0.25">
      <c r="A52" t="s">
        <v>269</v>
      </c>
      <c r="B52">
        <v>220</v>
      </c>
      <c r="C52">
        <v>2041256</v>
      </c>
      <c r="D52">
        <v>100</v>
      </c>
      <c r="E52">
        <v>240</v>
      </c>
      <c r="F52">
        <v>220</v>
      </c>
      <c r="G52">
        <v>2041256</v>
      </c>
      <c r="H52">
        <v>86033576</v>
      </c>
      <c r="I52">
        <v>60648705</v>
      </c>
      <c r="J52" s="1">
        <f t="shared" si="29"/>
        <v>0.98733256474730169</v>
      </c>
      <c r="L52" t="s">
        <v>270</v>
      </c>
      <c r="M52">
        <v>220</v>
      </c>
      <c r="N52">
        <v>2350631</v>
      </c>
      <c r="O52">
        <v>100</v>
      </c>
      <c r="P52">
        <v>240</v>
      </c>
      <c r="Q52">
        <v>220</v>
      </c>
      <c r="R52">
        <v>2350631</v>
      </c>
      <c r="S52">
        <v>92775168</v>
      </c>
      <c r="T52">
        <v>65271264</v>
      </c>
      <c r="U52">
        <f t="shared" si="30"/>
        <v>1.078360011444834</v>
      </c>
      <c r="Y52" s="49">
        <f t="shared" si="2"/>
        <v>1.2518833463356123</v>
      </c>
      <c r="AA52" t="s">
        <v>270</v>
      </c>
      <c r="AB52">
        <v>220</v>
      </c>
      <c r="AC52">
        <v>2350631</v>
      </c>
      <c r="AD52">
        <v>248</v>
      </c>
      <c r="AE52">
        <v>310</v>
      </c>
      <c r="AF52">
        <v>280</v>
      </c>
      <c r="AG52">
        <v>240945</v>
      </c>
      <c r="AH52">
        <v>10707899</v>
      </c>
      <c r="AI52">
        <v>7684055</v>
      </c>
      <c r="AJ52">
        <f t="shared" si="31"/>
        <v>4.5553296114958073</v>
      </c>
      <c r="AL52" t="s">
        <v>269</v>
      </c>
      <c r="AM52">
        <v>220</v>
      </c>
      <c r="AN52">
        <v>2041256</v>
      </c>
      <c r="AO52">
        <v>248</v>
      </c>
      <c r="AP52">
        <v>310</v>
      </c>
      <c r="AQ52">
        <v>281</v>
      </c>
      <c r="AR52">
        <v>169697</v>
      </c>
      <c r="AS52">
        <v>7427684</v>
      </c>
      <c r="AT52">
        <v>5319582</v>
      </c>
      <c r="AU52">
        <f t="shared" si="32"/>
        <v>3.6387812209737533</v>
      </c>
    </row>
    <row r="53" spans="1:47" x14ac:dyDescent="0.25">
      <c r="A53" t="s">
        <v>9</v>
      </c>
      <c r="B53">
        <v>220</v>
      </c>
      <c r="C53">
        <v>2061439</v>
      </c>
      <c r="D53">
        <v>100</v>
      </c>
      <c r="E53">
        <v>240</v>
      </c>
      <c r="F53">
        <v>220</v>
      </c>
      <c r="G53">
        <v>2061439</v>
      </c>
      <c r="H53">
        <v>87505542.5</v>
      </c>
      <c r="I53">
        <v>61874577</v>
      </c>
      <c r="J53" s="1">
        <f t="shared" si="29"/>
        <v>0.99709485480513604</v>
      </c>
      <c r="L53" t="s">
        <v>271</v>
      </c>
      <c r="M53">
        <v>220</v>
      </c>
      <c r="N53">
        <v>2277726</v>
      </c>
      <c r="O53">
        <v>100</v>
      </c>
      <c r="P53">
        <v>240</v>
      </c>
      <c r="Q53">
        <v>220</v>
      </c>
      <c r="R53">
        <v>2277726</v>
      </c>
      <c r="S53">
        <v>93757041.5</v>
      </c>
      <c r="T53">
        <v>66493727</v>
      </c>
      <c r="U53">
        <f t="shared" si="30"/>
        <v>1.0714411775688379</v>
      </c>
      <c r="Y53" s="49">
        <f t="shared" si="2"/>
        <v>1.3261068874363422</v>
      </c>
      <c r="AA53" t="s">
        <v>271</v>
      </c>
      <c r="AB53">
        <v>220</v>
      </c>
      <c r="AC53">
        <v>2277726</v>
      </c>
      <c r="AD53">
        <v>248</v>
      </c>
      <c r="AE53">
        <v>310</v>
      </c>
      <c r="AF53">
        <v>279</v>
      </c>
      <c r="AG53">
        <v>241369</v>
      </c>
      <c r="AH53">
        <v>11061706.5</v>
      </c>
      <c r="AI53">
        <v>7938629</v>
      </c>
      <c r="AJ53">
        <f t="shared" si="31"/>
        <v>4.8564693470593037</v>
      </c>
      <c r="AL53" t="s">
        <v>9</v>
      </c>
      <c r="AM53">
        <v>220</v>
      </c>
      <c r="AN53">
        <v>2061439</v>
      </c>
      <c r="AO53">
        <v>248</v>
      </c>
      <c r="AP53">
        <v>310</v>
      </c>
      <c r="AQ53">
        <v>279</v>
      </c>
      <c r="AR53">
        <v>168075</v>
      </c>
      <c r="AS53">
        <v>7549403</v>
      </c>
      <c r="AT53">
        <v>5379786</v>
      </c>
      <c r="AU53">
        <f t="shared" si="32"/>
        <v>3.6622005307942658</v>
      </c>
    </row>
    <row r="54" spans="1:47" x14ac:dyDescent="0.25">
      <c r="A54" t="s">
        <v>10</v>
      </c>
      <c r="B54">
        <v>220</v>
      </c>
      <c r="C54">
        <v>2001526</v>
      </c>
      <c r="D54">
        <v>100</v>
      </c>
      <c r="E54">
        <v>240</v>
      </c>
      <c r="F54">
        <v>220</v>
      </c>
      <c r="G54">
        <v>2001526</v>
      </c>
      <c r="H54">
        <v>84249395.5</v>
      </c>
      <c r="I54">
        <v>59468053</v>
      </c>
      <c r="J54" s="1">
        <f>C54/$C$84</f>
        <v>0.96811561067715546</v>
      </c>
      <c r="L54" t="s">
        <v>272</v>
      </c>
      <c r="M54">
        <v>220</v>
      </c>
      <c r="N54">
        <v>2201570</v>
      </c>
      <c r="O54">
        <v>100</v>
      </c>
      <c r="P54">
        <v>240</v>
      </c>
      <c r="Q54">
        <v>220</v>
      </c>
      <c r="R54">
        <v>2201570</v>
      </c>
      <c r="S54">
        <v>90869675.5</v>
      </c>
      <c r="T54">
        <v>64186047</v>
      </c>
      <c r="U54">
        <f t="shared" si="30"/>
        <v>1.0785795549120587</v>
      </c>
      <c r="Y54" s="49">
        <f t="shared" si="2"/>
        <v>1.2183402132693877</v>
      </c>
      <c r="AA54" t="s">
        <v>272</v>
      </c>
      <c r="AB54">
        <v>220</v>
      </c>
      <c r="AC54">
        <v>2201570</v>
      </c>
      <c r="AD54">
        <v>248</v>
      </c>
      <c r="AE54">
        <v>310</v>
      </c>
      <c r="AF54">
        <v>278</v>
      </c>
      <c r="AG54">
        <v>229710</v>
      </c>
      <c r="AH54">
        <v>10494269.5</v>
      </c>
      <c r="AI54">
        <v>7417262</v>
      </c>
      <c r="AJ54">
        <f t="shared" si="31"/>
        <v>4.7667207947055967</v>
      </c>
      <c r="AL54" t="s">
        <v>10</v>
      </c>
      <c r="AM54">
        <v>220</v>
      </c>
      <c r="AN54">
        <v>2001526</v>
      </c>
      <c r="AO54">
        <v>248</v>
      </c>
      <c r="AP54">
        <v>310</v>
      </c>
      <c r="AQ54">
        <v>278</v>
      </c>
      <c r="AR54">
        <v>177183</v>
      </c>
      <c r="AS54">
        <v>7830912.5</v>
      </c>
      <c r="AT54">
        <v>5605955</v>
      </c>
      <c r="AU54">
        <f t="shared" si="32"/>
        <v>3.9124710346005998</v>
      </c>
    </row>
    <row r="55" spans="1:47" x14ac:dyDescent="0.25">
      <c r="A55" t="s">
        <v>11</v>
      </c>
      <c r="B55">
        <v>220</v>
      </c>
      <c r="C55">
        <v>2090422</v>
      </c>
      <c r="D55">
        <v>100</v>
      </c>
      <c r="E55">
        <v>240</v>
      </c>
      <c r="F55">
        <v>220</v>
      </c>
      <c r="G55">
        <v>2090422</v>
      </c>
      <c r="H55">
        <v>86694160</v>
      </c>
      <c r="I55">
        <v>61351756</v>
      </c>
      <c r="J55" s="1">
        <f t="shared" si="29"/>
        <v>1.0111136058702015</v>
      </c>
      <c r="L55" t="s">
        <v>273</v>
      </c>
      <c r="M55">
        <v>220</v>
      </c>
      <c r="N55">
        <v>2273739</v>
      </c>
      <c r="O55">
        <v>100</v>
      </c>
      <c r="P55">
        <v>240</v>
      </c>
      <c r="Q55">
        <v>220</v>
      </c>
      <c r="R55">
        <v>2273739</v>
      </c>
      <c r="S55">
        <v>93611756.5</v>
      </c>
      <c r="T55">
        <v>66161036</v>
      </c>
      <c r="U55">
        <f t="shared" si="30"/>
        <v>1.079793108324713</v>
      </c>
      <c r="Y55" s="49">
        <f t="shared" si="2"/>
        <v>1.2167531176451538</v>
      </c>
      <c r="AA55" t="s">
        <v>273</v>
      </c>
      <c r="AB55">
        <v>220</v>
      </c>
      <c r="AC55">
        <v>2273739</v>
      </c>
      <c r="AD55">
        <v>248</v>
      </c>
      <c r="AE55">
        <v>310</v>
      </c>
      <c r="AF55">
        <v>280</v>
      </c>
      <c r="AG55">
        <v>236311</v>
      </c>
      <c r="AH55">
        <v>10589940.5</v>
      </c>
      <c r="AI55">
        <v>7517975</v>
      </c>
      <c r="AJ55">
        <f t="shared" si="31"/>
        <v>4.65750048708317</v>
      </c>
      <c r="AL55" t="s">
        <v>11</v>
      </c>
      <c r="AM55">
        <v>220</v>
      </c>
      <c r="AN55">
        <v>2090422</v>
      </c>
      <c r="AO55">
        <v>248</v>
      </c>
      <c r="AP55">
        <v>310</v>
      </c>
      <c r="AQ55">
        <v>279</v>
      </c>
      <c r="AR55">
        <v>183842</v>
      </c>
      <c r="AS55">
        <v>8001739.5</v>
      </c>
      <c r="AT55">
        <v>5721310</v>
      </c>
      <c r="AU55">
        <f t="shared" si="32"/>
        <v>3.8278106047487062</v>
      </c>
    </row>
    <row r="56" spans="1:47" x14ac:dyDescent="0.25">
      <c r="I56" s="45">
        <f>AVERAGE(I50:I55)</f>
        <v>61360111.833333336</v>
      </c>
      <c r="J56" s="1"/>
      <c r="T56" s="44" t="s">
        <v>204</v>
      </c>
      <c r="U56" s="45">
        <f>AVERAGE(U50:U55)</f>
        <v>1.0785225729830425</v>
      </c>
      <c r="V56" s="45"/>
      <c r="W56">
        <v>16</v>
      </c>
      <c r="X56">
        <v>6098</v>
      </c>
      <c r="Y56" s="66">
        <f t="shared" si="2"/>
        <v>1.2837220530606965</v>
      </c>
      <c r="Z56">
        <v>1</v>
      </c>
      <c r="AC56" s="46">
        <f>AVERAGE(AC50:AC55)</f>
        <v>2292038.1666666665</v>
      </c>
      <c r="AI56" s="46">
        <f>AVERAGE(AI50:AI55)</f>
        <v>7800345.333333333</v>
      </c>
      <c r="AJ56" s="45">
        <f>AVERAGE(AJ50:AJ55)</f>
        <v>4.7701121513561722</v>
      </c>
      <c r="AU56" s="45">
        <f>AVERAGE(AU50:AU55)</f>
        <v>3.7158449837198781</v>
      </c>
    </row>
    <row r="57" spans="1:47" x14ac:dyDescent="0.25">
      <c r="A57" t="s">
        <v>12</v>
      </c>
      <c r="B57">
        <v>220</v>
      </c>
      <c r="C57">
        <v>2067050</v>
      </c>
      <c r="D57">
        <v>100</v>
      </c>
      <c r="E57">
        <v>240</v>
      </c>
      <c r="F57">
        <v>220</v>
      </c>
      <c r="G57">
        <v>2067050</v>
      </c>
      <c r="H57">
        <v>86106267.5</v>
      </c>
      <c r="I57">
        <v>60920751</v>
      </c>
      <c r="J57" s="1">
        <f>C57/$C$84</f>
        <v>0.9998088323859966</v>
      </c>
      <c r="L57" t="s">
        <v>274</v>
      </c>
      <c r="M57">
        <v>220</v>
      </c>
      <c r="N57">
        <v>2234871</v>
      </c>
      <c r="O57">
        <v>100</v>
      </c>
      <c r="P57">
        <v>240</v>
      </c>
      <c r="Q57">
        <v>220</v>
      </c>
      <c r="R57">
        <v>2234871</v>
      </c>
      <c r="S57">
        <v>92320474</v>
      </c>
      <c r="T57">
        <v>65071630</v>
      </c>
      <c r="U57">
        <f>(S57/$Z$63)/H57</f>
        <v>1.0829990283855242</v>
      </c>
      <c r="Y57" s="49">
        <f t="shared" si="2"/>
        <v>1.1471265362640319</v>
      </c>
      <c r="AA57" t="s">
        <v>274</v>
      </c>
      <c r="AB57">
        <v>220</v>
      </c>
      <c r="AC57">
        <v>2234871</v>
      </c>
      <c r="AD57">
        <v>248</v>
      </c>
      <c r="AE57">
        <v>310</v>
      </c>
      <c r="AF57">
        <v>279</v>
      </c>
      <c r="AG57">
        <v>218541</v>
      </c>
      <c r="AH57">
        <v>9919252.5</v>
      </c>
      <c r="AI57">
        <v>7066534</v>
      </c>
      <c r="AJ57">
        <f>AH57/AC57</f>
        <v>4.4384004714366068</v>
      </c>
      <c r="AL57" t="s">
        <v>12</v>
      </c>
      <c r="AM57">
        <v>220</v>
      </c>
      <c r="AN57">
        <v>2067050</v>
      </c>
      <c r="AO57">
        <v>248</v>
      </c>
      <c r="AP57">
        <v>310</v>
      </c>
      <c r="AQ57">
        <v>280</v>
      </c>
      <c r="AR57">
        <v>177742</v>
      </c>
      <c r="AS57">
        <v>7997719</v>
      </c>
      <c r="AT57">
        <v>5736525</v>
      </c>
      <c r="AU57">
        <f>AS57/AN57</f>
        <v>3.8691463680123848</v>
      </c>
    </row>
    <row r="58" spans="1:47" x14ac:dyDescent="0.25">
      <c r="A58" t="s">
        <v>13</v>
      </c>
      <c r="B58">
        <v>220</v>
      </c>
      <c r="C58">
        <v>2142404</v>
      </c>
      <c r="D58">
        <v>100</v>
      </c>
      <c r="E58">
        <v>240</v>
      </c>
      <c r="F58">
        <v>220</v>
      </c>
      <c r="G58">
        <v>2142404</v>
      </c>
      <c r="H58">
        <v>89640265.5</v>
      </c>
      <c r="I58">
        <v>63213156</v>
      </c>
      <c r="J58" s="1">
        <f t="shared" ref="J58:J62" si="33">C58/$C$84</f>
        <v>1.0362567145154151</v>
      </c>
      <c r="L58" t="s">
        <v>275</v>
      </c>
      <c r="M58">
        <v>220</v>
      </c>
      <c r="N58">
        <v>2332587</v>
      </c>
      <c r="O58">
        <v>100</v>
      </c>
      <c r="P58">
        <v>240</v>
      </c>
      <c r="Q58">
        <v>220</v>
      </c>
      <c r="R58">
        <v>2332587</v>
      </c>
      <c r="S58">
        <v>95389027</v>
      </c>
      <c r="T58">
        <v>67606451</v>
      </c>
      <c r="U58">
        <f t="shared" ref="U58:U62" si="34">(S58/$Z$63)/H58</f>
        <v>1.0748802671189379</v>
      </c>
      <c r="Y58" s="49">
        <f t="shared" si="2"/>
        <v>1.165154038514685</v>
      </c>
      <c r="AA58" t="s">
        <v>275</v>
      </c>
      <c r="AB58">
        <v>220</v>
      </c>
      <c r="AC58">
        <v>2332587</v>
      </c>
      <c r="AD58">
        <v>248</v>
      </c>
      <c r="AE58">
        <v>310</v>
      </c>
      <c r="AF58">
        <v>280</v>
      </c>
      <c r="AG58">
        <v>223887</v>
      </c>
      <c r="AH58">
        <v>10244326.5</v>
      </c>
      <c r="AI58">
        <v>7291590</v>
      </c>
      <c r="AJ58">
        <f t="shared" ref="AJ58:AJ62" si="35">AH58/AC58</f>
        <v>4.3918304011811777</v>
      </c>
      <c r="AL58" t="s">
        <v>13</v>
      </c>
      <c r="AM58">
        <v>220</v>
      </c>
      <c r="AN58">
        <v>2142404</v>
      </c>
      <c r="AO58">
        <v>248</v>
      </c>
      <c r="AP58">
        <v>310</v>
      </c>
      <c r="AQ58">
        <v>279</v>
      </c>
      <c r="AR58">
        <v>180131</v>
      </c>
      <c r="AS58">
        <v>8075391.5</v>
      </c>
      <c r="AT58">
        <v>5775536</v>
      </c>
      <c r="AU58">
        <f t="shared" ref="AU58:AU62" si="36">AS58/AN58</f>
        <v>3.7693131174138959</v>
      </c>
    </row>
    <row r="59" spans="1:47" x14ac:dyDescent="0.25">
      <c r="A59" t="s">
        <v>29</v>
      </c>
      <c r="B59">
        <v>220</v>
      </c>
      <c r="C59">
        <v>2009336</v>
      </c>
      <c r="D59">
        <v>100</v>
      </c>
      <c r="E59">
        <v>240</v>
      </c>
      <c r="F59">
        <v>220</v>
      </c>
      <c r="G59">
        <v>2009336</v>
      </c>
      <c r="H59">
        <v>85623211.5</v>
      </c>
      <c r="I59">
        <v>60440692</v>
      </c>
      <c r="J59" s="1">
        <f t="shared" si="33"/>
        <v>0.97189321982107302</v>
      </c>
      <c r="L59" t="s">
        <v>276</v>
      </c>
      <c r="M59">
        <v>220</v>
      </c>
      <c r="N59">
        <v>2205500</v>
      </c>
      <c r="O59">
        <v>100</v>
      </c>
      <c r="P59">
        <v>240</v>
      </c>
      <c r="Q59">
        <v>220</v>
      </c>
      <c r="R59">
        <v>2205500</v>
      </c>
      <c r="S59">
        <v>90633029</v>
      </c>
      <c r="T59">
        <v>64140229</v>
      </c>
      <c r="U59">
        <f t="shared" si="34"/>
        <v>1.0692020602545858</v>
      </c>
      <c r="Y59" s="49">
        <f t="shared" si="2"/>
        <v>1.1467982583874359</v>
      </c>
      <c r="AA59" t="s">
        <v>276</v>
      </c>
      <c r="AB59">
        <v>220</v>
      </c>
      <c r="AC59">
        <v>2205500</v>
      </c>
      <c r="AD59">
        <v>248</v>
      </c>
      <c r="AE59">
        <v>310</v>
      </c>
      <c r="AF59">
        <v>278</v>
      </c>
      <c r="AG59">
        <v>214853</v>
      </c>
      <c r="AH59">
        <v>9649726</v>
      </c>
      <c r="AI59">
        <v>6884761</v>
      </c>
      <c r="AJ59">
        <f t="shared" si="35"/>
        <v>4.3753008388120609</v>
      </c>
      <c r="AL59" t="s">
        <v>29</v>
      </c>
      <c r="AM59">
        <v>220</v>
      </c>
      <c r="AN59">
        <v>2009336</v>
      </c>
      <c r="AO59">
        <v>248</v>
      </c>
      <c r="AP59">
        <v>310</v>
      </c>
      <c r="AQ59">
        <v>281</v>
      </c>
      <c r="AR59">
        <v>170364</v>
      </c>
      <c r="AS59">
        <v>7666082</v>
      </c>
      <c r="AT59">
        <v>5485837</v>
      </c>
      <c r="AU59">
        <f t="shared" si="36"/>
        <v>3.815231499360983</v>
      </c>
    </row>
    <row r="60" spans="1:47" x14ac:dyDescent="0.25">
      <c r="A60" t="s">
        <v>30</v>
      </c>
      <c r="B60">
        <v>220</v>
      </c>
      <c r="C60">
        <v>2101143</v>
      </c>
      <c r="D60">
        <v>100</v>
      </c>
      <c r="E60">
        <v>240</v>
      </c>
      <c r="F60">
        <v>220</v>
      </c>
      <c r="G60">
        <v>2101143</v>
      </c>
      <c r="H60">
        <v>87664123.5</v>
      </c>
      <c r="I60">
        <v>61754111</v>
      </c>
      <c r="J60" s="1">
        <f t="shared" si="33"/>
        <v>1.0162992329677609</v>
      </c>
      <c r="L60" t="s">
        <v>277</v>
      </c>
      <c r="M60">
        <v>220</v>
      </c>
      <c r="N60">
        <v>2225920</v>
      </c>
      <c r="O60">
        <v>100</v>
      </c>
      <c r="P60">
        <v>240</v>
      </c>
      <c r="Q60">
        <v>220</v>
      </c>
      <c r="R60">
        <v>2225920</v>
      </c>
      <c r="S60">
        <v>91897620.5</v>
      </c>
      <c r="T60">
        <v>64820686</v>
      </c>
      <c r="U60">
        <f t="shared" si="34"/>
        <v>1.0588810517557881</v>
      </c>
      <c r="Y60" s="49">
        <f t="shared" si="2"/>
        <v>1.1850574875271436</v>
      </c>
      <c r="AA60" t="s">
        <v>277</v>
      </c>
      <c r="AB60">
        <v>220</v>
      </c>
      <c r="AC60">
        <v>2225920</v>
      </c>
      <c r="AD60">
        <v>248</v>
      </c>
      <c r="AE60">
        <v>310</v>
      </c>
      <c r="AF60">
        <v>281</v>
      </c>
      <c r="AG60">
        <v>212535</v>
      </c>
      <c r="AH60">
        <v>9654997</v>
      </c>
      <c r="AI60">
        <v>6916399</v>
      </c>
      <c r="AJ60">
        <f t="shared" si="35"/>
        <v>4.3375309984186314</v>
      </c>
      <c r="AL60" t="s">
        <v>30</v>
      </c>
      <c r="AM60">
        <v>220</v>
      </c>
      <c r="AN60">
        <v>2101143</v>
      </c>
      <c r="AO60">
        <v>248</v>
      </c>
      <c r="AP60">
        <v>310</v>
      </c>
      <c r="AQ60">
        <v>278</v>
      </c>
      <c r="AR60">
        <v>172427</v>
      </c>
      <c r="AS60">
        <v>7690574.5</v>
      </c>
      <c r="AT60">
        <v>5506288</v>
      </c>
      <c r="AU60">
        <f t="shared" si="36"/>
        <v>3.6601861463022747</v>
      </c>
    </row>
    <row r="61" spans="1:47" x14ac:dyDescent="0.25">
      <c r="A61" t="s">
        <v>14</v>
      </c>
      <c r="B61">
        <v>220</v>
      </c>
      <c r="C61">
        <v>2129010</v>
      </c>
      <c r="D61">
        <v>100</v>
      </c>
      <c r="E61">
        <v>240</v>
      </c>
      <c r="F61">
        <v>220</v>
      </c>
      <c r="G61">
        <v>2129010</v>
      </c>
      <c r="H61">
        <v>88862842</v>
      </c>
      <c r="I61">
        <v>62764811</v>
      </c>
      <c r="J61" s="1">
        <f>C61/$C$84</f>
        <v>1.0297781873869092</v>
      </c>
      <c r="L61" t="s">
        <v>278</v>
      </c>
      <c r="M61">
        <v>220</v>
      </c>
      <c r="N61">
        <v>2316149</v>
      </c>
      <c r="O61">
        <v>100</v>
      </c>
      <c r="P61">
        <v>240</v>
      </c>
      <c r="Q61">
        <v>220</v>
      </c>
      <c r="R61">
        <v>2316149</v>
      </c>
      <c r="S61">
        <v>94153090.5</v>
      </c>
      <c r="T61">
        <v>66565913</v>
      </c>
      <c r="U61">
        <f t="shared" si="34"/>
        <v>1.0702350912677518</v>
      </c>
      <c r="Y61" s="49">
        <f t="shared" si="2"/>
        <v>1.1662592963633096</v>
      </c>
      <c r="AA61" t="s">
        <v>278</v>
      </c>
      <c r="AB61">
        <v>220</v>
      </c>
      <c r="AC61">
        <v>2316149</v>
      </c>
      <c r="AD61">
        <v>248</v>
      </c>
      <c r="AE61">
        <v>310</v>
      </c>
      <c r="AF61">
        <v>280</v>
      </c>
      <c r="AG61">
        <v>219640</v>
      </c>
      <c r="AH61">
        <v>10013594.5</v>
      </c>
      <c r="AI61">
        <v>7116200</v>
      </c>
      <c r="AJ61">
        <f t="shared" si="35"/>
        <v>4.3233809655596422</v>
      </c>
      <c r="AL61" t="s">
        <v>14</v>
      </c>
      <c r="AM61">
        <v>220</v>
      </c>
      <c r="AN61">
        <v>2129010</v>
      </c>
      <c r="AO61">
        <v>248</v>
      </c>
      <c r="AP61">
        <v>310</v>
      </c>
      <c r="AQ61">
        <v>277</v>
      </c>
      <c r="AR61">
        <v>171310</v>
      </c>
      <c r="AS61">
        <v>7892345.5</v>
      </c>
      <c r="AT61">
        <v>5601092</v>
      </c>
      <c r="AU61">
        <f t="shared" si="36"/>
        <v>3.7070495206692313</v>
      </c>
    </row>
    <row r="62" spans="1:47" x14ac:dyDescent="0.25">
      <c r="A62" t="s">
        <v>15</v>
      </c>
      <c r="B62">
        <v>220</v>
      </c>
      <c r="C62">
        <v>2094053</v>
      </c>
      <c r="D62">
        <v>100</v>
      </c>
      <c r="E62">
        <v>240</v>
      </c>
      <c r="F62">
        <v>220</v>
      </c>
      <c r="G62">
        <v>2094053</v>
      </c>
      <c r="H62">
        <v>87476119.5</v>
      </c>
      <c r="I62">
        <v>61767473</v>
      </c>
      <c r="J62" s="1">
        <f t="shared" si="33"/>
        <v>1.0128698797244351</v>
      </c>
      <c r="L62" t="s">
        <v>279</v>
      </c>
      <c r="M62">
        <v>220</v>
      </c>
      <c r="N62">
        <v>2236676</v>
      </c>
      <c r="O62">
        <v>100</v>
      </c>
      <c r="P62">
        <v>240</v>
      </c>
      <c r="Q62">
        <v>220</v>
      </c>
      <c r="R62">
        <v>2236676</v>
      </c>
      <c r="S62">
        <v>91051708.5</v>
      </c>
      <c r="T62">
        <v>64311897</v>
      </c>
      <c r="U62">
        <f t="shared" si="34"/>
        <v>1.0513889190897721</v>
      </c>
      <c r="Y62" s="49">
        <f t="shared" si="2"/>
        <v>1.1942726747068819</v>
      </c>
      <c r="AA62" t="s">
        <v>279</v>
      </c>
      <c r="AB62">
        <v>220</v>
      </c>
      <c r="AC62">
        <v>2236676</v>
      </c>
      <c r="AD62">
        <v>248</v>
      </c>
      <c r="AE62">
        <v>310</v>
      </c>
      <c r="AF62">
        <v>277</v>
      </c>
      <c r="AG62">
        <v>211551</v>
      </c>
      <c r="AH62">
        <v>9367906</v>
      </c>
      <c r="AI62">
        <v>6727882</v>
      </c>
      <c r="AJ62">
        <f t="shared" si="35"/>
        <v>4.1883160547169105</v>
      </c>
      <c r="AL62" t="s">
        <v>15</v>
      </c>
      <c r="AM62">
        <v>220</v>
      </c>
      <c r="AN62">
        <v>2094053</v>
      </c>
      <c r="AO62">
        <v>248</v>
      </c>
      <c r="AP62">
        <v>310</v>
      </c>
      <c r="AQ62">
        <v>277</v>
      </c>
      <c r="AR62">
        <v>166661</v>
      </c>
      <c r="AS62">
        <v>7343847</v>
      </c>
      <c r="AT62">
        <v>5267118</v>
      </c>
      <c r="AU62">
        <f t="shared" si="36"/>
        <v>3.5070014942315213</v>
      </c>
    </row>
    <row r="63" spans="1:47" x14ac:dyDescent="0.25">
      <c r="I63" s="45">
        <f>AVERAGE(I57:I62)</f>
        <v>61810165.666666664</v>
      </c>
      <c r="J63" s="1"/>
      <c r="T63" s="44" t="s">
        <v>204</v>
      </c>
      <c r="U63" s="45">
        <f>AVERAGE(U57:U62)</f>
        <v>1.0679310696453932</v>
      </c>
      <c r="V63" s="45"/>
      <c r="W63">
        <v>21</v>
      </c>
      <c r="X63">
        <v>5645</v>
      </c>
      <c r="Y63" s="66">
        <f t="shared" si="2"/>
        <v>1.166913452953046</v>
      </c>
      <c r="Z63">
        <v>0.99</v>
      </c>
      <c r="AC63" s="46">
        <f>AVERAGE(AC57:AC62)</f>
        <v>2258617.1666666665</v>
      </c>
      <c r="AI63" s="46">
        <f>AVERAGE(AI57:AI62)</f>
        <v>7000561</v>
      </c>
      <c r="AJ63" s="45">
        <f>AVERAGE(AJ57:AJ62)</f>
        <v>4.3424599550208383</v>
      </c>
      <c r="AU63" s="45">
        <f>AVERAGE(AU57:AU62)</f>
        <v>3.7213213576650479</v>
      </c>
    </row>
    <row r="64" spans="1:47" x14ac:dyDescent="0.25">
      <c r="A64" t="s">
        <v>17</v>
      </c>
      <c r="B64">
        <v>220</v>
      </c>
      <c r="C64">
        <v>2066933</v>
      </c>
      <c r="D64">
        <v>100</v>
      </c>
      <c r="E64">
        <v>240</v>
      </c>
      <c r="F64">
        <v>220</v>
      </c>
      <c r="G64">
        <v>2066933</v>
      </c>
      <c r="H64">
        <v>87218288</v>
      </c>
      <c r="I64">
        <v>61396541</v>
      </c>
      <c r="J64" s="1">
        <f>C64/$C$84</f>
        <v>0.99975224080215053</v>
      </c>
      <c r="L64" t="s">
        <v>280</v>
      </c>
      <c r="M64">
        <v>220</v>
      </c>
      <c r="N64">
        <v>2205927</v>
      </c>
      <c r="O64">
        <v>100</v>
      </c>
      <c r="P64">
        <v>240</v>
      </c>
      <c r="Q64">
        <v>220</v>
      </c>
      <c r="R64">
        <v>2205927</v>
      </c>
      <c r="S64">
        <v>90152079.5</v>
      </c>
      <c r="T64">
        <v>63406136</v>
      </c>
      <c r="U64">
        <f>(S64/$Z$70)/H64</f>
        <v>1.0336373433516604</v>
      </c>
      <c r="Y64" s="49">
        <f t="shared" si="2"/>
        <v>1.108597350493215</v>
      </c>
      <c r="AA64" t="s">
        <v>280</v>
      </c>
      <c r="AB64">
        <v>220</v>
      </c>
      <c r="AC64">
        <v>2205927</v>
      </c>
      <c r="AD64">
        <v>248</v>
      </c>
      <c r="AE64">
        <v>310</v>
      </c>
      <c r="AF64">
        <v>279</v>
      </c>
      <c r="AG64">
        <v>203220</v>
      </c>
      <c r="AH64">
        <v>8934077.5</v>
      </c>
      <c r="AI64">
        <v>6346750</v>
      </c>
      <c r="AJ64">
        <f>AH64/AC64</f>
        <v>4.0500331606621618</v>
      </c>
      <c r="AL64" t="s">
        <v>17</v>
      </c>
      <c r="AM64">
        <v>220</v>
      </c>
      <c r="AN64">
        <v>2066933</v>
      </c>
      <c r="AO64">
        <v>248</v>
      </c>
      <c r="AP64">
        <v>310</v>
      </c>
      <c r="AQ64">
        <v>278</v>
      </c>
      <c r="AR64">
        <v>168991</v>
      </c>
      <c r="AS64">
        <v>7551116</v>
      </c>
      <c r="AT64">
        <v>5403286</v>
      </c>
      <c r="AU64">
        <f>AS64/AN64</f>
        <v>3.6532950027891569</v>
      </c>
    </row>
    <row r="65" spans="1:47" x14ac:dyDescent="0.25">
      <c r="A65" t="s">
        <v>18</v>
      </c>
      <c r="B65">
        <v>220</v>
      </c>
      <c r="C65">
        <v>2222909</v>
      </c>
      <c r="D65">
        <v>100</v>
      </c>
      <c r="E65">
        <v>240</v>
      </c>
      <c r="F65">
        <v>220</v>
      </c>
      <c r="G65">
        <v>2222909</v>
      </c>
      <c r="H65">
        <v>90495206</v>
      </c>
      <c r="I65">
        <v>64021058</v>
      </c>
      <c r="J65" s="1">
        <f t="shared" ref="J65:J69" si="37">C65/$C$84</f>
        <v>1.075196077400316</v>
      </c>
      <c r="L65" t="s">
        <v>281</v>
      </c>
      <c r="M65">
        <v>220</v>
      </c>
      <c r="N65">
        <v>2285813</v>
      </c>
      <c r="O65">
        <v>100</v>
      </c>
      <c r="P65">
        <v>240</v>
      </c>
      <c r="Q65">
        <v>220</v>
      </c>
      <c r="R65">
        <v>2285813</v>
      </c>
      <c r="S65">
        <v>92033462</v>
      </c>
      <c r="T65">
        <v>65027621</v>
      </c>
      <c r="U65">
        <f t="shared" ref="U65:U69" si="38">(S65/$Z$70)/H65</f>
        <v>1.0169982043026677</v>
      </c>
      <c r="Y65" s="49">
        <f t="shared" si="2"/>
        <v>1.1544283148041339</v>
      </c>
      <c r="AA65" t="s">
        <v>281</v>
      </c>
      <c r="AB65">
        <v>220</v>
      </c>
      <c r="AC65">
        <v>2285813</v>
      </c>
      <c r="AD65">
        <v>248</v>
      </c>
      <c r="AE65">
        <v>310</v>
      </c>
      <c r="AF65">
        <v>280</v>
      </c>
      <c r="AG65">
        <v>207245</v>
      </c>
      <c r="AH65">
        <v>9153651</v>
      </c>
      <c r="AI65">
        <v>6545364</v>
      </c>
      <c r="AJ65">
        <f t="shared" ref="AJ65:AJ69" si="39">AH65/AC65</f>
        <v>4.0045493660242553</v>
      </c>
      <c r="AL65" t="s">
        <v>18</v>
      </c>
      <c r="AM65">
        <v>220</v>
      </c>
      <c r="AN65">
        <v>2222909</v>
      </c>
      <c r="AO65">
        <v>248</v>
      </c>
      <c r="AP65">
        <v>310</v>
      </c>
      <c r="AQ65">
        <v>278</v>
      </c>
      <c r="AR65">
        <v>172404</v>
      </c>
      <c r="AS65">
        <v>7710958.5</v>
      </c>
      <c r="AT65">
        <v>5488088</v>
      </c>
      <c r="AU65">
        <f t="shared" ref="AU65:AU69" si="40">AS65/AN65</f>
        <v>3.4688592740413573</v>
      </c>
    </row>
    <row r="66" spans="1:47" x14ac:dyDescent="0.25">
      <c r="A66" t="s">
        <v>282</v>
      </c>
      <c r="B66">
        <v>220</v>
      </c>
      <c r="C66">
        <v>2082898</v>
      </c>
      <c r="D66">
        <v>100</v>
      </c>
      <c r="E66">
        <v>240</v>
      </c>
      <c r="F66">
        <v>220</v>
      </c>
      <c r="G66">
        <v>2082898</v>
      </c>
      <c r="H66">
        <v>89213144</v>
      </c>
      <c r="I66">
        <v>62822812</v>
      </c>
      <c r="J66" s="1">
        <f t="shared" si="37"/>
        <v>1.0074743317090189</v>
      </c>
      <c r="L66" t="s">
        <v>283</v>
      </c>
      <c r="M66">
        <v>220</v>
      </c>
      <c r="N66">
        <v>2249290</v>
      </c>
      <c r="O66">
        <v>100</v>
      </c>
      <c r="P66">
        <v>240</v>
      </c>
      <c r="Q66">
        <v>220</v>
      </c>
      <c r="R66">
        <v>2249290</v>
      </c>
      <c r="S66">
        <v>90458758.5</v>
      </c>
      <c r="T66">
        <v>64070450</v>
      </c>
      <c r="U66">
        <f t="shared" si="38"/>
        <v>1.0139622307224145</v>
      </c>
      <c r="Y66" s="49">
        <f t="shared" si="2"/>
        <v>1.1041690762426692</v>
      </c>
      <c r="AA66" t="s">
        <v>283</v>
      </c>
      <c r="AB66">
        <v>220</v>
      </c>
      <c r="AC66">
        <v>2249290</v>
      </c>
      <c r="AD66">
        <v>248</v>
      </c>
      <c r="AE66">
        <v>310</v>
      </c>
      <c r="AF66">
        <v>278</v>
      </c>
      <c r="AG66">
        <v>208335</v>
      </c>
      <c r="AH66">
        <v>9170022.5</v>
      </c>
      <c r="AI66">
        <v>6552231</v>
      </c>
      <c r="AJ66">
        <f t="shared" si="39"/>
        <v>4.076852028862441</v>
      </c>
      <c r="AL66" t="s">
        <v>282</v>
      </c>
      <c r="AM66">
        <v>220</v>
      </c>
      <c r="AN66">
        <v>2082898</v>
      </c>
      <c r="AO66">
        <v>248</v>
      </c>
      <c r="AP66">
        <v>310</v>
      </c>
      <c r="AQ66">
        <v>278</v>
      </c>
      <c r="AR66">
        <v>170359</v>
      </c>
      <c r="AS66">
        <v>7690549.5</v>
      </c>
      <c r="AT66">
        <v>5496980</v>
      </c>
      <c r="AU66">
        <f t="shared" si="40"/>
        <v>3.6922352894860908</v>
      </c>
    </row>
    <row r="67" spans="1:47" x14ac:dyDescent="0.25">
      <c r="A67" t="s">
        <v>284</v>
      </c>
      <c r="B67">
        <v>220</v>
      </c>
      <c r="C67">
        <v>2065048</v>
      </c>
      <c r="D67">
        <v>100</v>
      </c>
      <c r="E67">
        <v>240</v>
      </c>
      <c r="F67">
        <v>220</v>
      </c>
      <c r="G67">
        <v>2065048</v>
      </c>
      <c r="H67">
        <v>87566244.5</v>
      </c>
      <c r="I67">
        <v>61601485</v>
      </c>
      <c r="J67" s="1">
        <f t="shared" si="37"/>
        <v>0.99884048750685162</v>
      </c>
      <c r="L67" t="s">
        <v>19</v>
      </c>
      <c r="M67">
        <v>220</v>
      </c>
      <c r="N67">
        <v>2176888</v>
      </c>
      <c r="O67">
        <v>100</v>
      </c>
      <c r="P67">
        <v>240</v>
      </c>
      <c r="Q67">
        <v>220</v>
      </c>
      <c r="R67">
        <v>2176888</v>
      </c>
      <c r="S67">
        <v>90773982</v>
      </c>
      <c r="T67">
        <v>63925786</v>
      </c>
      <c r="U67">
        <f t="shared" si="38"/>
        <v>1.0366321236946503</v>
      </c>
      <c r="Y67" s="49">
        <f t="shared" si="2"/>
        <v>1.2009115162136739</v>
      </c>
      <c r="AA67" t="s">
        <v>19</v>
      </c>
      <c r="AB67">
        <v>220</v>
      </c>
      <c r="AC67">
        <v>2176888</v>
      </c>
      <c r="AD67">
        <v>248</v>
      </c>
      <c r="AE67">
        <v>310</v>
      </c>
      <c r="AF67">
        <v>279</v>
      </c>
      <c r="AG67">
        <v>196099</v>
      </c>
      <c r="AH67">
        <v>9027749.5</v>
      </c>
      <c r="AI67">
        <v>6449612</v>
      </c>
      <c r="AJ67">
        <f t="shared" si="39"/>
        <v>4.1470895608777303</v>
      </c>
      <c r="AL67" t="s">
        <v>284</v>
      </c>
      <c r="AM67">
        <v>220</v>
      </c>
      <c r="AN67">
        <v>2065048</v>
      </c>
      <c r="AO67">
        <v>248</v>
      </c>
      <c r="AP67">
        <v>310</v>
      </c>
      <c r="AQ67">
        <v>278</v>
      </c>
      <c r="AR67">
        <v>156017</v>
      </c>
      <c r="AS67">
        <v>7131199</v>
      </c>
      <c r="AT67">
        <v>5106807</v>
      </c>
      <c r="AU67">
        <f t="shared" si="40"/>
        <v>3.4532848631121409</v>
      </c>
    </row>
    <row r="68" spans="1:47" x14ac:dyDescent="0.25">
      <c r="A68" t="s">
        <v>285</v>
      </c>
      <c r="B68">
        <v>220</v>
      </c>
      <c r="C68">
        <v>2064556</v>
      </c>
      <c r="D68">
        <v>100</v>
      </c>
      <c r="E68">
        <v>240</v>
      </c>
      <c r="F68">
        <v>220</v>
      </c>
      <c r="G68">
        <v>2064556</v>
      </c>
      <c r="H68">
        <v>85525034.5</v>
      </c>
      <c r="I68">
        <v>60649452</v>
      </c>
      <c r="J68" s="1">
        <f>C68/$C$84</f>
        <v>0.99860251264144728</v>
      </c>
      <c r="L68" t="s">
        <v>20</v>
      </c>
      <c r="M68">
        <v>220</v>
      </c>
      <c r="N68">
        <v>2179168</v>
      </c>
      <c r="O68">
        <v>100</v>
      </c>
      <c r="P68">
        <v>240</v>
      </c>
      <c r="Q68">
        <v>220</v>
      </c>
      <c r="R68">
        <v>2179168</v>
      </c>
      <c r="S68">
        <v>88802998.5</v>
      </c>
      <c r="T68">
        <v>62863599</v>
      </c>
      <c r="U68">
        <f t="shared" si="38"/>
        <v>1.0383275378859975</v>
      </c>
      <c r="Y68" s="49">
        <f t="shared" ref="Y68:Y84" si="41">AJ68/AU68</f>
        <v>1.2000134051995131</v>
      </c>
      <c r="AA68" t="s">
        <v>20</v>
      </c>
      <c r="AB68">
        <v>220</v>
      </c>
      <c r="AC68">
        <v>2179168</v>
      </c>
      <c r="AD68">
        <v>248</v>
      </c>
      <c r="AE68">
        <v>310</v>
      </c>
      <c r="AF68">
        <v>278</v>
      </c>
      <c r="AG68">
        <v>209532</v>
      </c>
      <c r="AH68">
        <v>9508946</v>
      </c>
      <c r="AI68">
        <v>6799742</v>
      </c>
      <c r="AJ68">
        <f t="shared" si="39"/>
        <v>4.3635671962877574</v>
      </c>
      <c r="AL68" t="s">
        <v>285</v>
      </c>
      <c r="AM68">
        <v>220</v>
      </c>
      <c r="AN68">
        <v>2064556</v>
      </c>
      <c r="AO68">
        <v>248</v>
      </c>
      <c r="AP68">
        <v>310</v>
      </c>
      <c r="AQ68">
        <v>278</v>
      </c>
      <c r="AR68">
        <v>165172</v>
      </c>
      <c r="AS68">
        <v>7507273.5</v>
      </c>
      <c r="AT68">
        <v>5371114</v>
      </c>
      <c r="AU68">
        <f t="shared" si="40"/>
        <v>3.6362653761874224</v>
      </c>
    </row>
    <row r="69" spans="1:47" x14ac:dyDescent="0.25">
      <c r="A69" t="s">
        <v>36</v>
      </c>
      <c r="B69">
        <v>220</v>
      </c>
      <c r="C69">
        <v>2131892</v>
      </c>
      <c r="D69">
        <v>100</v>
      </c>
      <c r="E69">
        <v>240</v>
      </c>
      <c r="F69">
        <v>220</v>
      </c>
      <c r="G69">
        <v>2131892</v>
      </c>
      <c r="H69">
        <v>88492863</v>
      </c>
      <c r="I69">
        <v>62697772</v>
      </c>
      <c r="J69" s="1">
        <f t="shared" si="37"/>
        <v>1.0311721783667773</v>
      </c>
      <c r="L69" t="s">
        <v>21</v>
      </c>
      <c r="M69">
        <v>220</v>
      </c>
      <c r="N69">
        <v>2262159</v>
      </c>
      <c r="O69">
        <v>100</v>
      </c>
      <c r="P69">
        <v>240</v>
      </c>
      <c r="Q69">
        <v>220</v>
      </c>
      <c r="R69">
        <v>2262159</v>
      </c>
      <c r="S69">
        <v>92044782.5</v>
      </c>
      <c r="T69">
        <v>65071178</v>
      </c>
      <c r="U69">
        <f t="shared" si="38"/>
        <v>1.0401379205010013</v>
      </c>
      <c r="Y69" s="49">
        <f t="shared" si="41"/>
        <v>1.0698963548776803</v>
      </c>
      <c r="AA69" t="s">
        <v>21</v>
      </c>
      <c r="AB69">
        <v>220</v>
      </c>
      <c r="AC69">
        <v>2262159</v>
      </c>
      <c r="AD69">
        <v>248</v>
      </c>
      <c r="AE69">
        <v>310</v>
      </c>
      <c r="AF69">
        <v>275</v>
      </c>
      <c r="AG69">
        <v>211554</v>
      </c>
      <c r="AH69">
        <v>9489612.5</v>
      </c>
      <c r="AI69">
        <v>6747990</v>
      </c>
      <c r="AJ69">
        <f t="shared" si="39"/>
        <v>4.1949361207589737</v>
      </c>
      <c r="AL69" t="s">
        <v>36</v>
      </c>
      <c r="AM69">
        <v>220</v>
      </c>
      <c r="AN69">
        <v>2131892</v>
      </c>
      <c r="AO69">
        <v>248</v>
      </c>
      <c r="AP69">
        <v>310</v>
      </c>
      <c r="AQ69">
        <v>278</v>
      </c>
      <c r="AR69">
        <v>186444</v>
      </c>
      <c r="AS69">
        <v>8358894.5</v>
      </c>
      <c r="AT69">
        <v>5983619</v>
      </c>
      <c r="AU69">
        <f t="shared" si="40"/>
        <v>3.9208808419938723</v>
      </c>
    </row>
    <row r="70" spans="1:47" x14ac:dyDescent="0.25">
      <c r="I70" s="45">
        <f>AVERAGE(I64:I69)</f>
        <v>62198186.666666664</v>
      </c>
      <c r="J70" s="1"/>
      <c r="T70" s="44" t="s">
        <v>204</v>
      </c>
      <c r="U70" s="45">
        <f>AVERAGE(U64:U69)</f>
        <v>1.0299492267430652</v>
      </c>
      <c r="V70" s="45"/>
      <c r="W70">
        <v>30</v>
      </c>
      <c r="X70">
        <v>4462</v>
      </c>
      <c r="Y70" s="66">
        <f t="shared" si="41"/>
        <v>1.1380174817699196</v>
      </c>
      <c r="Z70">
        <v>1</v>
      </c>
      <c r="AC70" s="46">
        <f>AVERAGE(AC64:AC69)</f>
        <v>2226540.8333333335</v>
      </c>
      <c r="AI70" s="46">
        <f>AVERAGE(AI64:AI69)</f>
        <v>6573614.833333333</v>
      </c>
      <c r="AJ70" s="45">
        <f>AVERAGE(AJ64:AJ69)</f>
        <v>4.1395045722455537</v>
      </c>
      <c r="AU70" s="45">
        <f>AVERAGE(AU64:AU69)</f>
        <v>3.6374701079350067</v>
      </c>
    </row>
    <row r="71" spans="1:47" x14ac:dyDescent="0.25">
      <c r="A71" t="s">
        <v>37</v>
      </c>
      <c r="B71">
        <v>220</v>
      </c>
      <c r="C71">
        <v>1978971</v>
      </c>
      <c r="D71">
        <v>100</v>
      </c>
      <c r="E71">
        <v>240</v>
      </c>
      <c r="F71">
        <v>220</v>
      </c>
      <c r="G71">
        <v>1978971</v>
      </c>
      <c r="H71">
        <v>82379947</v>
      </c>
      <c r="I71">
        <v>58068868</v>
      </c>
      <c r="J71" s="1">
        <f>C71/$C$84</f>
        <v>0.95720601090237201</v>
      </c>
      <c r="L71" t="s">
        <v>22</v>
      </c>
      <c r="M71">
        <v>220</v>
      </c>
      <c r="N71">
        <v>2107702</v>
      </c>
      <c r="O71">
        <v>100</v>
      </c>
      <c r="P71">
        <v>240</v>
      </c>
      <c r="Q71">
        <v>220</v>
      </c>
      <c r="R71">
        <v>2107702</v>
      </c>
      <c r="S71">
        <v>86781515.5</v>
      </c>
      <c r="T71">
        <v>61180414</v>
      </c>
      <c r="U71">
        <f>(S71/$Z$77)/H71</f>
        <v>1.0430000953297216</v>
      </c>
      <c r="Y71" s="49">
        <f t="shared" si="41"/>
        <v>1.089124879778866</v>
      </c>
      <c r="AA71" t="s">
        <v>22</v>
      </c>
      <c r="AB71">
        <v>220</v>
      </c>
      <c r="AC71">
        <v>2107702</v>
      </c>
      <c r="AD71">
        <v>248</v>
      </c>
      <c r="AE71">
        <v>310</v>
      </c>
      <c r="AF71">
        <v>282</v>
      </c>
      <c r="AG71">
        <v>198753</v>
      </c>
      <c r="AH71">
        <v>9002816</v>
      </c>
      <c r="AI71">
        <v>6388008</v>
      </c>
      <c r="AJ71">
        <f>AH71/AC71</f>
        <v>4.2713894089392141</v>
      </c>
      <c r="AL71" t="s">
        <v>37</v>
      </c>
      <c r="AM71">
        <v>220</v>
      </c>
      <c r="AN71">
        <v>1978971</v>
      </c>
      <c r="AO71">
        <v>248</v>
      </c>
      <c r="AP71">
        <v>310</v>
      </c>
      <c r="AQ71">
        <v>279</v>
      </c>
      <c r="AR71">
        <v>174218</v>
      </c>
      <c r="AS71">
        <v>7761236.5</v>
      </c>
      <c r="AT71">
        <v>5554131</v>
      </c>
      <c r="AU71">
        <f>AS71/AN71</f>
        <v>3.9218545900874746</v>
      </c>
    </row>
    <row r="72" spans="1:47" x14ac:dyDescent="0.25">
      <c r="A72" t="s">
        <v>38</v>
      </c>
      <c r="B72">
        <v>220</v>
      </c>
      <c r="C72">
        <v>2135439</v>
      </c>
      <c r="D72">
        <v>100</v>
      </c>
      <c r="E72">
        <v>240</v>
      </c>
      <c r="F72">
        <v>220</v>
      </c>
      <c r="G72">
        <v>2135439</v>
      </c>
      <c r="H72">
        <v>88770958</v>
      </c>
      <c r="I72">
        <v>62879677</v>
      </c>
      <c r="J72" s="1">
        <f t="shared" ref="J72:J76" si="42">C72/$C$84</f>
        <v>1.0328878223659419</v>
      </c>
      <c r="L72" t="s">
        <v>286</v>
      </c>
      <c r="M72">
        <v>220</v>
      </c>
      <c r="N72">
        <v>2246492</v>
      </c>
      <c r="O72">
        <v>100</v>
      </c>
      <c r="P72">
        <v>240</v>
      </c>
      <c r="Q72">
        <v>220</v>
      </c>
      <c r="R72">
        <v>2246492</v>
      </c>
      <c r="S72">
        <v>92689150.5</v>
      </c>
      <c r="T72">
        <v>65564862</v>
      </c>
      <c r="U72">
        <f t="shared" ref="U72:U76" si="43">(S72/$Z$77)/H72</f>
        <v>1.0338002225752014</v>
      </c>
      <c r="Y72" s="49">
        <f t="shared" si="41"/>
        <v>1.0773283987210416</v>
      </c>
      <c r="AA72" t="s">
        <v>286</v>
      </c>
      <c r="AB72">
        <v>220</v>
      </c>
      <c r="AC72">
        <v>2246492</v>
      </c>
      <c r="AD72">
        <v>248</v>
      </c>
      <c r="AE72">
        <v>310</v>
      </c>
      <c r="AF72">
        <v>281</v>
      </c>
      <c r="AG72">
        <v>210770</v>
      </c>
      <c r="AH72">
        <v>9497056</v>
      </c>
      <c r="AI72">
        <v>6796538</v>
      </c>
      <c r="AJ72">
        <f t="shared" ref="AJ72:AJ76" si="44">AH72/AC72</f>
        <v>4.2275049276828049</v>
      </c>
      <c r="AL72" t="s">
        <v>38</v>
      </c>
      <c r="AM72">
        <v>220</v>
      </c>
      <c r="AN72">
        <v>2135439</v>
      </c>
      <c r="AO72">
        <v>248</v>
      </c>
      <c r="AP72">
        <v>310</v>
      </c>
      <c r="AQ72">
        <v>278</v>
      </c>
      <c r="AR72">
        <v>185969</v>
      </c>
      <c r="AS72">
        <v>8379598</v>
      </c>
      <c r="AT72">
        <v>5992442</v>
      </c>
      <c r="AU72">
        <f t="shared" ref="AU72:AU76" si="45">AS72/AN72</f>
        <v>3.9240633893077721</v>
      </c>
    </row>
    <row r="73" spans="1:47" x14ac:dyDescent="0.25">
      <c r="A73" t="s">
        <v>39</v>
      </c>
      <c r="B73">
        <v>220</v>
      </c>
      <c r="C73">
        <v>2183949</v>
      </c>
      <c r="D73">
        <v>100</v>
      </c>
      <c r="E73">
        <v>240</v>
      </c>
      <c r="F73">
        <v>220</v>
      </c>
      <c r="G73">
        <v>2183949</v>
      </c>
      <c r="H73">
        <v>90234554</v>
      </c>
      <c r="I73">
        <v>63823361</v>
      </c>
      <c r="J73" s="1">
        <f t="shared" si="42"/>
        <v>1.0563515636683025</v>
      </c>
      <c r="L73" t="s">
        <v>287</v>
      </c>
      <c r="M73">
        <v>220</v>
      </c>
      <c r="N73">
        <v>2283377</v>
      </c>
      <c r="O73">
        <v>100</v>
      </c>
      <c r="P73">
        <v>240</v>
      </c>
      <c r="Q73">
        <v>220</v>
      </c>
      <c r="R73">
        <v>2283377</v>
      </c>
      <c r="S73">
        <v>94364450</v>
      </c>
      <c r="T73">
        <v>66408795</v>
      </c>
      <c r="U73">
        <f t="shared" si="43"/>
        <v>1.0354143105184681</v>
      </c>
      <c r="Y73" s="49">
        <f t="shared" si="41"/>
        <v>1.1014181945743766</v>
      </c>
      <c r="AA73" t="s">
        <v>287</v>
      </c>
      <c r="AB73">
        <v>220</v>
      </c>
      <c r="AC73">
        <v>2283377</v>
      </c>
      <c r="AD73">
        <v>248</v>
      </c>
      <c r="AE73">
        <v>310</v>
      </c>
      <c r="AF73">
        <v>279</v>
      </c>
      <c r="AG73">
        <v>212768</v>
      </c>
      <c r="AH73">
        <v>9665855</v>
      </c>
      <c r="AI73">
        <v>6911924</v>
      </c>
      <c r="AJ73">
        <f t="shared" si="44"/>
        <v>4.2331402129389932</v>
      </c>
      <c r="AL73" t="s">
        <v>39</v>
      </c>
      <c r="AM73">
        <v>220</v>
      </c>
      <c r="AN73">
        <v>2183949</v>
      </c>
      <c r="AO73">
        <v>248</v>
      </c>
      <c r="AP73">
        <v>310</v>
      </c>
      <c r="AQ73">
        <v>280</v>
      </c>
      <c r="AR73">
        <v>186453</v>
      </c>
      <c r="AS73">
        <v>8393689.5</v>
      </c>
      <c r="AT73">
        <v>5994852</v>
      </c>
      <c r="AU73">
        <f t="shared" si="45"/>
        <v>3.8433541717320323</v>
      </c>
    </row>
    <row r="74" spans="1:47" x14ac:dyDescent="0.25">
      <c r="A74" t="s">
        <v>40</v>
      </c>
      <c r="B74">
        <v>220</v>
      </c>
      <c r="C74">
        <v>2029686</v>
      </c>
      <c r="D74">
        <v>100</v>
      </c>
      <c r="E74">
        <v>240</v>
      </c>
      <c r="F74">
        <v>220</v>
      </c>
      <c r="G74">
        <v>2029686</v>
      </c>
      <c r="H74">
        <v>86365412.5</v>
      </c>
      <c r="I74">
        <v>60978282</v>
      </c>
      <c r="J74" s="1">
        <f t="shared" si="42"/>
        <v>0.9817362859002946</v>
      </c>
      <c r="L74" t="s">
        <v>288</v>
      </c>
      <c r="M74">
        <v>220</v>
      </c>
      <c r="N74">
        <v>2171198</v>
      </c>
      <c r="O74">
        <v>100</v>
      </c>
      <c r="P74">
        <v>240</v>
      </c>
      <c r="Q74">
        <v>220</v>
      </c>
      <c r="R74">
        <v>2171198</v>
      </c>
      <c r="S74">
        <v>89404317.5</v>
      </c>
      <c r="T74">
        <v>62968319</v>
      </c>
      <c r="U74">
        <f t="shared" si="43"/>
        <v>1.0249372251608682</v>
      </c>
      <c r="Y74" s="49">
        <f t="shared" si="41"/>
        <v>1.074198494035701</v>
      </c>
      <c r="AA74" t="s">
        <v>288</v>
      </c>
      <c r="AB74">
        <v>220</v>
      </c>
      <c r="AC74">
        <v>2171198</v>
      </c>
      <c r="AD74">
        <v>248</v>
      </c>
      <c r="AE74">
        <v>310</v>
      </c>
      <c r="AF74">
        <v>278</v>
      </c>
      <c r="AG74">
        <v>187795</v>
      </c>
      <c r="AH74">
        <v>8541145.5</v>
      </c>
      <c r="AI74">
        <v>6107555</v>
      </c>
      <c r="AJ74">
        <f t="shared" si="44"/>
        <v>3.9338399814296072</v>
      </c>
      <c r="AL74" t="s">
        <v>40</v>
      </c>
      <c r="AM74">
        <v>220</v>
      </c>
      <c r="AN74">
        <v>2029686</v>
      </c>
      <c r="AO74">
        <v>248</v>
      </c>
      <c r="AP74">
        <v>310</v>
      </c>
      <c r="AQ74">
        <v>279</v>
      </c>
      <c r="AR74">
        <v>166628</v>
      </c>
      <c r="AS74">
        <v>7432946.5</v>
      </c>
      <c r="AT74">
        <v>5361961</v>
      </c>
      <c r="AU74">
        <f t="shared" si="45"/>
        <v>3.6621164554517298</v>
      </c>
    </row>
    <row r="75" spans="1:47" x14ac:dyDescent="0.25">
      <c r="A75" t="s">
        <v>289</v>
      </c>
      <c r="B75">
        <v>220</v>
      </c>
      <c r="C75">
        <v>2200473</v>
      </c>
      <c r="D75">
        <v>100</v>
      </c>
      <c r="E75">
        <v>240</v>
      </c>
      <c r="F75">
        <v>220</v>
      </c>
      <c r="G75">
        <v>2200473</v>
      </c>
      <c r="H75">
        <v>91595508.5</v>
      </c>
      <c r="I75">
        <v>64756403</v>
      </c>
      <c r="J75" s="1">
        <f>C75/$C$84</f>
        <v>1.0643440365868804</v>
      </c>
      <c r="L75" t="s">
        <v>290</v>
      </c>
      <c r="M75">
        <v>220</v>
      </c>
      <c r="N75">
        <v>2334568</v>
      </c>
      <c r="O75">
        <v>100</v>
      </c>
      <c r="P75">
        <v>240</v>
      </c>
      <c r="Q75">
        <v>220</v>
      </c>
      <c r="R75">
        <v>2334568</v>
      </c>
      <c r="S75">
        <v>95999775.5</v>
      </c>
      <c r="T75">
        <v>67773931</v>
      </c>
      <c r="U75">
        <f t="shared" si="43"/>
        <v>1.0377068071330957</v>
      </c>
      <c r="Y75" s="49">
        <f t="shared" si="41"/>
        <v>1.0855908161581633</v>
      </c>
      <c r="AA75" t="s">
        <v>290</v>
      </c>
      <c r="AB75">
        <v>220</v>
      </c>
      <c r="AC75">
        <v>2334568</v>
      </c>
      <c r="AD75">
        <v>248</v>
      </c>
      <c r="AE75">
        <v>310</v>
      </c>
      <c r="AF75">
        <v>277</v>
      </c>
      <c r="AG75">
        <v>217103</v>
      </c>
      <c r="AH75">
        <v>9657205</v>
      </c>
      <c r="AI75">
        <v>6875683</v>
      </c>
      <c r="AJ75">
        <f t="shared" si="44"/>
        <v>4.1366132834854241</v>
      </c>
      <c r="AL75" t="s">
        <v>289</v>
      </c>
      <c r="AM75">
        <v>220</v>
      </c>
      <c r="AN75">
        <v>2200473</v>
      </c>
      <c r="AO75">
        <v>248</v>
      </c>
      <c r="AP75">
        <v>310</v>
      </c>
      <c r="AQ75">
        <v>281</v>
      </c>
      <c r="AR75">
        <v>186776</v>
      </c>
      <c r="AS75">
        <v>8384840.5</v>
      </c>
      <c r="AT75">
        <v>6012259</v>
      </c>
      <c r="AU75">
        <f t="shared" si="45"/>
        <v>3.810471884908381</v>
      </c>
    </row>
    <row r="76" spans="1:47" x14ac:dyDescent="0.25">
      <c r="A76" t="s">
        <v>291</v>
      </c>
      <c r="B76">
        <v>220</v>
      </c>
      <c r="C76">
        <v>2224356</v>
      </c>
      <c r="D76">
        <v>100</v>
      </c>
      <c r="E76">
        <v>240</v>
      </c>
      <c r="F76">
        <v>220</v>
      </c>
      <c r="G76">
        <v>2224356</v>
      </c>
      <c r="H76">
        <v>91930627.5</v>
      </c>
      <c r="I76">
        <v>64914160</v>
      </c>
      <c r="J76" s="1">
        <f t="shared" si="42"/>
        <v>1.075895975022755</v>
      </c>
      <c r="L76" t="s">
        <v>292</v>
      </c>
      <c r="M76">
        <v>220</v>
      </c>
      <c r="N76">
        <v>2334748</v>
      </c>
      <c r="O76">
        <v>100</v>
      </c>
      <c r="P76">
        <v>240</v>
      </c>
      <c r="Q76">
        <v>220</v>
      </c>
      <c r="R76">
        <v>2334748</v>
      </c>
      <c r="S76">
        <v>95026461.5</v>
      </c>
      <c r="T76">
        <v>67041338</v>
      </c>
      <c r="U76">
        <f t="shared" si="43"/>
        <v>1.0234413492450549</v>
      </c>
      <c r="Y76" s="49">
        <f t="shared" si="41"/>
        <v>1.0910072506893398</v>
      </c>
      <c r="AA76" t="s">
        <v>292</v>
      </c>
      <c r="AB76">
        <v>220</v>
      </c>
      <c r="AC76">
        <v>2334748</v>
      </c>
      <c r="AD76">
        <v>248</v>
      </c>
      <c r="AE76">
        <v>310</v>
      </c>
      <c r="AF76">
        <v>278</v>
      </c>
      <c r="AG76">
        <v>203383</v>
      </c>
      <c r="AH76">
        <v>9058836.5</v>
      </c>
      <c r="AI76">
        <v>6482150</v>
      </c>
      <c r="AJ76">
        <f t="shared" si="44"/>
        <v>3.8800061077255448</v>
      </c>
      <c r="AL76" t="s">
        <v>291</v>
      </c>
      <c r="AM76">
        <v>220</v>
      </c>
      <c r="AN76">
        <v>2224356</v>
      </c>
      <c r="AO76">
        <v>248</v>
      </c>
      <c r="AP76">
        <v>310</v>
      </c>
      <c r="AQ76">
        <v>276</v>
      </c>
      <c r="AR76">
        <v>177441</v>
      </c>
      <c r="AS76">
        <v>7910593.5</v>
      </c>
      <c r="AT76">
        <v>5656685</v>
      </c>
      <c r="AU76">
        <f t="shared" si="45"/>
        <v>3.5563522655546143</v>
      </c>
    </row>
    <row r="77" spans="1:47" x14ac:dyDescent="0.25">
      <c r="I77" s="45">
        <f>AVERAGE(I71:I76)</f>
        <v>62570125.166666664</v>
      </c>
      <c r="J77" s="1"/>
      <c r="T77" s="44" t="s">
        <v>204</v>
      </c>
      <c r="U77" s="45">
        <f>AVERAGE(U71:U76)</f>
        <v>1.0330500016604016</v>
      </c>
      <c r="V77" s="45"/>
      <c r="W77">
        <v>42</v>
      </c>
      <c r="X77">
        <v>2645</v>
      </c>
      <c r="Y77" s="66">
        <f t="shared" si="41"/>
        <v>1.0864628386997879</v>
      </c>
      <c r="Z77">
        <v>1.01</v>
      </c>
      <c r="AC77" s="46">
        <f>AVERAGE(AC71:AC76)</f>
        <v>2246347.5</v>
      </c>
      <c r="AI77" s="46">
        <f>AVERAGE(AI71:AI76)</f>
        <v>6593643</v>
      </c>
      <c r="AJ77" s="45">
        <f>AVERAGE(AJ71:AJ76)</f>
        <v>4.1137489870335981</v>
      </c>
      <c r="AU77" s="45">
        <f>AVERAGE(AU71:AU76)</f>
        <v>3.7863687928403338</v>
      </c>
    </row>
    <row r="78" spans="1:47" x14ac:dyDescent="0.25">
      <c r="A78" t="s">
        <v>293</v>
      </c>
      <c r="B78">
        <v>220</v>
      </c>
      <c r="C78">
        <v>2098954</v>
      </c>
      <c r="D78">
        <v>100</v>
      </c>
      <c r="E78">
        <v>240</v>
      </c>
      <c r="F78">
        <v>220</v>
      </c>
      <c r="G78">
        <v>2098954</v>
      </c>
      <c r="H78">
        <v>87052500.5</v>
      </c>
      <c r="I78">
        <v>61434354</v>
      </c>
      <c r="J78" s="1">
        <f>C78/$C$84</f>
        <v>1.0152404382922122</v>
      </c>
      <c r="L78" t="s">
        <v>294</v>
      </c>
      <c r="M78">
        <v>220</v>
      </c>
      <c r="N78">
        <v>2138280</v>
      </c>
      <c r="O78">
        <v>100</v>
      </c>
      <c r="P78">
        <v>240</v>
      </c>
      <c r="Q78">
        <v>220</v>
      </c>
      <c r="R78">
        <v>2138280</v>
      </c>
      <c r="S78">
        <v>87348743</v>
      </c>
      <c r="T78">
        <v>61761674</v>
      </c>
      <c r="U78">
        <f>(S78/$Z$84)/H78</f>
        <v>1.0034030326331638</v>
      </c>
      <c r="Y78" s="49">
        <f t="shared" si="41"/>
        <v>1.0718621961466468</v>
      </c>
      <c r="AA78" t="s">
        <v>294</v>
      </c>
      <c r="AB78">
        <v>220</v>
      </c>
      <c r="AC78">
        <v>2138280</v>
      </c>
      <c r="AD78">
        <v>248</v>
      </c>
      <c r="AE78">
        <v>310</v>
      </c>
      <c r="AF78">
        <v>280</v>
      </c>
      <c r="AG78">
        <v>191963</v>
      </c>
      <c r="AH78">
        <v>8571223</v>
      </c>
      <c r="AI78">
        <v>6092725</v>
      </c>
      <c r="AJ78">
        <f>AH78/AC78</f>
        <v>4.0084661503638435</v>
      </c>
      <c r="AL78" t="s">
        <v>293</v>
      </c>
      <c r="AM78">
        <v>220</v>
      </c>
      <c r="AN78">
        <v>2098954</v>
      </c>
      <c r="AO78">
        <v>248</v>
      </c>
      <c r="AP78">
        <v>310</v>
      </c>
      <c r="AQ78">
        <v>281</v>
      </c>
      <c r="AR78">
        <v>175410</v>
      </c>
      <c r="AS78">
        <v>7849503.5</v>
      </c>
      <c r="AT78">
        <v>5583023</v>
      </c>
      <c r="AU78">
        <f>AS78/AN78</f>
        <v>3.7397215470181813</v>
      </c>
    </row>
    <row r="79" spans="1:47" x14ac:dyDescent="0.25">
      <c r="A79" t="s">
        <v>295</v>
      </c>
      <c r="B79">
        <v>220</v>
      </c>
      <c r="C79">
        <v>2113721</v>
      </c>
      <c r="D79">
        <v>100</v>
      </c>
      <c r="E79">
        <v>240</v>
      </c>
      <c r="F79">
        <v>220</v>
      </c>
      <c r="G79">
        <v>2113721</v>
      </c>
      <c r="H79">
        <v>88309182.5</v>
      </c>
      <c r="I79">
        <v>62511912</v>
      </c>
      <c r="J79" s="1">
        <f t="shared" ref="J79:J83" si="46">C79/$C$84</f>
        <v>1.0223830700755963</v>
      </c>
      <c r="L79" t="s">
        <v>296</v>
      </c>
      <c r="M79">
        <v>220</v>
      </c>
      <c r="N79">
        <v>2152150</v>
      </c>
      <c r="O79">
        <v>100</v>
      </c>
      <c r="P79">
        <v>240</v>
      </c>
      <c r="Q79">
        <v>220</v>
      </c>
      <c r="R79">
        <v>2152150</v>
      </c>
      <c r="S79">
        <v>89078415</v>
      </c>
      <c r="T79">
        <v>62868240</v>
      </c>
      <c r="U79">
        <f t="shared" ref="U79:U83" si="47">(S79/$Z$84)/H79</f>
        <v>1.0087106740004077</v>
      </c>
      <c r="Y79" s="49">
        <f t="shared" si="41"/>
        <v>1.074386209620027</v>
      </c>
      <c r="AA79" t="s">
        <v>296</v>
      </c>
      <c r="AB79">
        <v>220</v>
      </c>
      <c r="AC79">
        <v>2152150</v>
      </c>
      <c r="AD79">
        <v>248</v>
      </c>
      <c r="AE79">
        <v>310</v>
      </c>
      <c r="AF79">
        <v>280</v>
      </c>
      <c r="AG79">
        <v>189947</v>
      </c>
      <c r="AH79">
        <v>8590157.5</v>
      </c>
      <c r="AI79">
        <v>6078046</v>
      </c>
      <c r="AJ79">
        <f t="shared" ref="AJ79:AJ83" si="48">AH79/AC79</f>
        <v>3.9914306623608948</v>
      </c>
      <c r="AL79" t="s">
        <v>295</v>
      </c>
      <c r="AM79">
        <v>220</v>
      </c>
      <c r="AN79">
        <v>2113721</v>
      </c>
      <c r="AO79">
        <v>248</v>
      </c>
      <c r="AP79">
        <v>310</v>
      </c>
      <c r="AQ79">
        <v>281</v>
      </c>
      <c r="AR79">
        <v>170031</v>
      </c>
      <c r="AS79">
        <v>7852642.5</v>
      </c>
      <c r="AT79">
        <v>5550252</v>
      </c>
      <c r="AU79">
        <f t="shared" ref="AU79:AU83" si="49">AS79/AN79</f>
        <v>3.715079946691167</v>
      </c>
    </row>
    <row r="80" spans="1:47" x14ac:dyDescent="0.25">
      <c r="A80" t="s">
        <v>297</v>
      </c>
      <c r="B80">
        <v>220</v>
      </c>
      <c r="C80">
        <v>2166345</v>
      </c>
      <c r="D80">
        <v>100</v>
      </c>
      <c r="E80">
        <v>240</v>
      </c>
      <c r="F80">
        <v>220</v>
      </c>
      <c r="G80">
        <v>2166345</v>
      </c>
      <c r="H80">
        <v>89243865</v>
      </c>
      <c r="I80">
        <v>63063402</v>
      </c>
      <c r="J80" s="1">
        <f t="shared" si="46"/>
        <v>1.0478367068988375</v>
      </c>
      <c r="L80" t="s">
        <v>298</v>
      </c>
      <c r="M80">
        <v>220</v>
      </c>
      <c r="N80">
        <v>2067108</v>
      </c>
      <c r="O80">
        <v>100</v>
      </c>
      <c r="P80">
        <v>240</v>
      </c>
      <c r="Q80">
        <v>220</v>
      </c>
      <c r="R80">
        <v>2067108</v>
      </c>
      <c r="S80">
        <v>86729537.5</v>
      </c>
      <c r="T80">
        <v>61266096</v>
      </c>
      <c r="U80">
        <f t="shared" si="47"/>
        <v>0.97182632666122204</v>
      </c>
      <c r="Y80" s="49">
        <f t="shared" si="41"/>
        <v>1.1237323223560525</v>
      </c>
      <c r="AA80" t="s">
        <v>298</v>
      </c>
      <c r="AB80">
        <v>220</v>
      </c>
      <c r="AC80">
        <v>2067108</v>
      </c>
      <c r="AD80">
        <v>248</v>
      </c>
      <c r="AE80">
        <v>310</v>
      </c>
      <c r="AF80">
        <v>278</v>
      </c>
      <c r="AG80">
        <v>183356</v>
      </c>
      <c r="AH80">
        <v>8238563</v>
      </c>
      <c r="AI80">
        <v>5900690</v>
      </c>
      <c r="AJ80">
        <f t="shared" si="48"/>
        <v>3.9855503437652993</v>
      </c>
      <c r="AL80" t="s">
        <v>297</v>
      </c>
      <c r="AM80">
        <v>220</v>
      </c>
      <c r="AN80">
        <v>2166345</v>
      </c>
      <c r="AO80">
        <v>248</v>
      </c>
      <c r="AP80">
        <v>310</v>
      </c>
      <c r="AQ80">
        <v>277</v>
      </c>
      <c r="AR80">
        <v>174048</v>
      </c>
      <c r="AS80">
        <v>7683393</v>
      </c>
      <c r="AT80">
        <v>5455824</v>
      </c>
      <c r="AU80">
        <f t="shared" si="49"/>
        <v>3.5467079343317893</v>
      </c>
    </row>
    <row r="81" spans="1:47" x14ac:dyDescent="0.25">
      <c r="A81" t="s">
        <v>299</v>
      </c>
      <c r="B81">
        <v>220</v>
      </c>
      <c r="C81">
        <v>2122013</v>
      </c>
      <c r="D81">
        <v>100</v>
      </c>
      <c r="E81">
        <v>240</v>
      </c>
      <c r="F81">
        <v>220</v>
      </c>
      <c r="G81">
        <v>2122013</v>
      </c>
      <c r="H81">
        <v>87735642.5</v>
      </c>
      <c r="I81">
        <v>62155123</v>
      </c>
      <c r="J81" s="1">
        <f t="shared" si="46"/>
        <v>1.0263938171974099</v>
      </c>
      <c r="L81" t="s">
        <v>300</v>
      </c>
      <c r="M81">
        <v>220</v>
      </c>
      <c r="N81">
        <v>1879743</v>
      </c>
      <c r="O81">
        <v>100</v>
      </c>
      <c r="P81">
        <v>240</v>
      </c>
      <c r="Q81">
        <v>220</v>
      </c>
      <c r="R81">
        <v>1879743</v>
      </c>
      <c r="Y81" s="49"/>
      <c r="AA81" t="s">
        <v>300</v>
      </c>
      <c r="AB81">
        <v>220</v>
      </c>
      <c r="AD81">
        <v>248</v>
      </c>
      <c r="AE81">
        <v>310</v>
      </c>
      <c r="AF81">
        <v>279</v>
      </c>
      <c r="AG81">
        <v>170366</v>
      </c>
      <c r="AL81" t="s">
        <v>299</v>
      </c>
      <c r="AM81">
        <v>220</v>
      </c>
      <c r="AN81">
        <v>2122013</v>
      </c>
      <c r="AO81">
        <v>248</v>
      </c>
      <c r="AP81">
        <v>310</v>
      </c>
      <c r="AQ81">
        <v>278</v>
      </c>
      <c r="AR81">
        <v>168931</v>
      </c>
      <c r="AS81">
        <v>7665339</v>
      </c>
      <c r="AT81">
        <v>5457550</v>
      </c>
      <c r="AU81">
        <f t="shared" si="49"/>
        <v>3.6122959661415837</v>
      </c>
    </row>
    <row r="82" spans="1:47" x14ac:dyDescent="0.25">
      <c r="A82" t="s">
        <v>301</v>
      </c>
      <c r="B82">
        <v>220</v>
      </c>
      <c r="C82">
        <v>2138233</v>
      </c>
      <c r="D82">
        <v>100</v>
      </c>
      <c r="E82">
        <v>240</v>
      </c>
      <c r="F82">
        <v>220</v>
      </c>
      <c r="G82">
        <v>2138233</v>
      </c>
      <c r="H82">
        <v>90247006.5</v>
      </c>
      <c r="I82">
        <v>63673780</v>
      </c>
      <c r="J82" s="1">
        <f>C82/$C$84</f>
        <v>1.0342392487357377</v>
      </c>
      <c r="L82" t="s">
        <v>302</v>
      </c>
      <c r="M82">
        <v>220</v>
      </c>
      <c r="N82">
        <v>2202047</v>
      </c>
      <c r="O82">
        <v>100</v>
      </c>
      <c r="P82">
        <v>240</v>
      </c>
      <c r="Q82">
        <v>220</v>
      </c>
      <c r="R82">
        <v>2202047</v>
      </c>
      <c r="S82">
        <v>89185626.5</v>
      </c>
      <c r="T82">
        <v>63007663</v>
      </c>
      <c r="U82">
        <f t="shared" si="47"/>
        <v>0.9882391666919168</v>
      </c>
      <c r="Y82" s="49">
        <f t="shared" si="41"/>
        <v>1.0990497528076948</v>
      </c>
      <c r="AA82" t="s">
        <v>302</v>
      </c>
      <c r="AB82">
        <v>220</v>
      </c>
      <c r="AC82">
        <v>2202047</v>
      </c>
      <c r="AD82">
        <v>248</v>
      </c>
      <c r="AE82">
        <v>310</v>
      </c>
      <c r="AF82">
        <v>280</v>
      </c>
      <c r="AG82">
        <v>198965</v>
      </c>
      <c r="AH82">
        <v>8716454.5</v>
      </c>
      <c r="AI82">
        <v>6188371</v>
      </c>
      <c r="AJ82">
        <f t="shared" si="48"/>
        <v>3.9583417156854508</v>
      </c>
      <c r="AL82" t="s">
        <v>301</v>
      </c>
      <c r="AM82">
        <v>220</v>
      </c>
      <c r="AN82">
        <v>2138233</v>
      </c>
      <c r="AO82">
        <v>248</v>
      </c>
      <c r="AP82">
        <v>310</v>
      </c>
      <c r="AQ82">
        <v>279</v>
      </c>
      <c r="AR82">
        <v>173461</v>
      </c>
      <c r="AS82">
        <v>7701068</v>
      </c>
      <c r="AT82">
        <v>5509592</v>
      </c>
      <c r="AU82">
        <f t="shared" si="49"/>
        <v>3.6016037541278241</v>
      </c>
    </row>
    <row r="83" spans="1:47" x14ac:dyDescent="0.25">
      <c r="A83" t="s">
        <v>303</v>
      </c>
      <c r="B83">
        <v>220</v>
      </c>
      <c r="C83">
        <v>2250345</v>
      </c>
      <c r="D83">
        <v>100</v>
      </c>
      <c r="E83">
        <v>240</v>
      </c>
      <c r="F83">
        <v>220</v>
      </c>
      <c r="G83">
        <v>2250345</v>
      </c>
      <c r="H83">
        <v>93918561</v>
      </c>
      <c r="I83">
        <v>66242856</v>
      </c>
      <c r="J83" s="1">
        <f t="shared" si="46"/>
        <v>1.0884665619678602</v>
      </c>
      <c r="L83" t="s">
        <v>304</v>
      </c>
      <c r="M83">
        <v>220</v>
      </c>
      <c r="N83">
        <v>2242475</v>
      </c>
      <c r="O83">
        <v>100</v>
      </c>
      <c r="P83">
        <v>240</v>
      </c>
      <c r="Q83">
        <v>220</v>
      </c>
      <c r="R83">
        <v>2242475</v>
      </c>
      <c r="S83">
        <v>91539262.5</v>
      </c>
      <c r="T83">
        <v>64395175</v>
      </c>
      <c r="U83">
        <f t="shared" si="47"/>
        <v>0.97466636546954755</v>
      </c>
      <c r="Y83" s="49">
        <f t="shared" si="41"/>
        <v>1.1046651739406517</v>
      </c>
      <c r="AA83" t="s">
        <v>304</v>
      </c>
      <c r="AB83">
        <v>220</v>
      </c>
      <c r="AC83">
        <v>2242475</v>
      </c>
      <c r="AD83">
        <v>248</v>
      </c>
      <c r="AE83">
        <v>310</v>
      </c>
      <c r="AF83">
        <v>280</v>
      </c>
      <c r="AG83">
        <v>196521</v>
      </c>
      <c r="AH83">
        <v>8768672.5</v>
      </c>
      <c r="AI83">
        <v>6269671</v>
      </c>
      <c r="AJ83">
        <f t="shared" si="48"/>
        <v>3.9102654433159789</v>
      </c>
      <c r="AL83" t="s">
        <v>303</v>
      </c>
      <c r="AM83">
        <v>220</v>
      </c>
      <c r="AN83">
        <v>2250345</v>
      </c>
      <c r="AO83">
        <v>248</v>
      </c>
      <c r="AP83">
        <v>310</v>
      </c>
      <c r="AQ83">
        <v>278</v>
      </c>
      <c r="AR83">
        <v>174449</v>
      </c>
      <c r="AS83">
        <v>7965713.5</v>
      </c>
      <c r="AT83">
        <v>5687361</v>
      </c>
      <c r="AU83">
        <f t="shared" si="49"/>
        <v>3.5397743457114355</v>
      </c>
    </row>
    <row r="84" spans="1:47" x14ac:dyDescent="0.25">
      <c r="C84">
        <f>AVERAGE(C3:C83)</f>
        <v>2067445.2285714287</v>
      </c>
      <c r="I84" s="45">
        <f>AVERAGE(I78:I83)</f>
        <v>63180237.833333336</v>
      </c>
      <c r="U84" s="45">
        <f>AVERAGE(U78:U83)</f>
        <v>0.98936911309125153</v>
      </c>
      <c r="V84" s="45"/>
      <c r="W84">
        <v>55</v>
      </c>
      <c r="X84">
        <v>0</v>
      </c>
      <c r="Y84" s="66">
        <f t="shared" si="41"/>
        <v>1.0951351058535772</v>
      </c>
      <c r="Z84">
        <v>1</v>
      </c>
      <c r="AC84" s="46">
        <f>AVERAGE(AC78:AC83)</f>
        <v>2160412</v>
      </c>
      <c r="AI84" s="46"/>
      <c r="AJ84" s="45">
        <f>AVERAGE(AJ78:AJ83)</f>
        <v>3.9708108630982935</v>
      </c>
      <c r="AU84" s="45">
        <f>AVERAGE(AU78:AU83)</f>
        <v>3.625863915670331</v>
      </c>
    </row>
    <row r="90" spans="1:47" x14ac:dyDescent="0.25">
      <c r="Q90" s="9"/>
      <c r="R90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4C6C5-953F-4304-A1DD-CBFFDD2400A7}">
  <dimension ref="A1:W84"/>
  <sheetViews>
    <sheetView zoomScaleNormal="100" workbookViewId="0">
      <selection activeCell="A11" sqref="A11"/>
    </sheetView>
  </sheetViews>
  <sheetFormatPr defaultRowHeight="15" x14ac:dyDescent="0.25"/>
  <cols>
    <col min="4" max="5" width="5.7109375" customWidth="1"/>
    <col min="6" max="6" width="5" customWidth="1"/>
    <col min="9" max="9" width="3.7109375" customWidth="1"/>
    <col min="12" max="12" width="10.42578125" customWidth="1"/>
    <col min="16" max="17" width="5" customWidth="1"/>
    <col min="18" max="18" width="5.140625" customWidth="1"/>
    <col min="21" max="21" width="10.140625" customWidth="1"/>
    <col min="22" max="22" width="10.42578125" customWidth="1"/>
  </cols>
  <sheetData>
    <row r="1" spans="1:23" x14ac:dyDescent="0.25">
      <c r="A1" s="6" t="s">
        <v>173</v>
      </c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51" t="s">
        <v>176</v>
      </c>
      <c r="K1" s="5" t="s">
        <v>47</v>
      </c>
      <c r="L1" s="5" t="s">
        <v>177</v>
      </c>
      <c r="M1" s="53" t="s">
        <v>175</v>
      </c>
      <c r="N1" s="68" t="s">
        <v>0</v>
      </c>
      <c r="O1" s="68" t="s">
        <v>1</v>
      </c>
      <c r="P1" s="68" t="s">
        <v>2</v>
      </c>
      <c r="Q1" s="68" t="s">
        <v>3</v>
      </c>
      <c r="R1" s="68" t="s">
        <v>4</v>
      </c>
      <c r="S1" s="68" t="s">
        <v>5</v>
      </c>
      <c r="T1" s="68" t="s">
        <v>6</v>
      </c>
      <c r="U1" s="68" t="s">
        <v>7</v>
      </c>
      <c r="V1" s="52" t="s">
        <v>178</v>
      </c>
      <c r="W1" s="5"/>
    </row>
    <row r="3" spans="1:23" x14ac:dyDescent="0.25">
      <c r="A3" t="s">
        <v>305</v>
      </c>
      <c r="B3">
        <v>220</v>
      </c>
      <c r="C3">
        <v>42508362</v>
      </c>
      <c r="D3">
        <v>100</v>
      </c>
      <c r="E3">
        <v>240</v>
      </c>
      <c r="F3">
        <v>220</v>
      </c>
      <c r="G3">
        <v>42508362</v>
      </c>
      <c r="H3">
        <v>1256320016.5</v>
      </c>
      <c r="I3">
        <v>13610558410</v>
      </c>
      <c r="J3" s="55">
        <f>T3/H3</f>
        <v>0.44928314051103874</v>
      </c>
      <c r="K3" s="61" t="s">
        <v>185</v>
      </c>
      <c r="L3" s="55"/>
      <c r="M3" t="s">
        <v>306</v>
      </c>
      <c r="N3">
        <v>220</v>
      </c>
      <c r="O3">
        <v>18427955</v>
      </c>
      <c r="P3">
        <v>100</v>
      </c>
      <c r="Q3">
        <v>240</v>
      </c>
      <c r="R3">
        <v>220</v>
      </c>
      <c r="S3">
        <v>18427955</v>
      </c>
      <c r="T3">
        <v>564443402.5</v>
      </c>
      <c r="U3">
        <v>613592983</v>
      </c>
      <c r="V3" s="55"/>
    </row>
    <row r="4" spans="1:23" x14ac:dyDescent="0.25">
      <c r="A4" t="s">
        <v>307</v>
      </c>
      <c r="B4">
        <v>220</v>
      </c>
      <c r="C4">
        <v>38203506</v>
      </c>
      <c r="D4">
        <v>100</v>
      </c>
      <c r="E4">
        <v>240</v>
      </c>
      <c r="F4">
        <v>220</v>
      </c>
      <c r="G4">
        <v>38203506</v>
      </c>
      <c r="H4">
        <v>1138491415.5</v>
      </c>
      <c r="I4">
        <v>12385048820</v>
      </c>
      <c r="J4" s="55">
        <f>T4/H4</f>
        <v>0.46103151447082652</v>
      </c>
      <c r="K4" s="5" t="s">
        <v>185</v>
      </c>
      <c r="M4" t="s">
        <v>308</v>
      </c>
      <c r="N4">
        <v>220</v>
      </c>
      <c r="O4">
        <v>16996202</v>
      </c>
      <c r="P4">
        <v>100</v>
      </c>
      <c r="Q4">
        <v>240</v>
      </c>
      <c r="R4">
        <v>220</v>
      </c>
      <c r="S4">
        <v>16996202</v>
      </c>
      <c r="T4">
        <v>524880421.5</v>
      </c>
      <c r="U4">
        <v>571438654</v>
      </c>
    </row>
    <row r="5" spans="1:23" x14ac:dyDescent="0.25">
      <c r="A5" t="s">
        <v>309</v>
      </c>
      <c r="B5">
        <v>220</v>
      </c>
      <c r="C5">
        <v>41660407</v>
      </c>
      <c r="D5">
        <v>100</v>
      </c>
      <c r="E5">
        <v>240</v>
      </c>
      <c r="F5">
        <v>220</v>
      </c>
      <c r="G5">
        <v>41660407</v>
      </c>
      <c r="H5">
        <v>1241656416</v>
      </c>
      <c r="I5">
        <v>13524165150</v>
      </c>
      <c r="J5" s="55">
        <f>T5/H5</f>
        <v>0.45440636614887836</v>
      </c>
      <c r="K5" s="5" t="s">
        <v>185</v>
      </c>
      <c r="M5" t="s">
        <v>310</v>
      </c>
      <c r="N5">
        <v>220</v>
      </c>
      <c r="O5">
        <v>18104315</v>
      </c>
      <c r="P5">
        <v>100</v>
      </c>
      <c r="Q5">
        <v>240</v>
      </c>
      <c r="R5">
        <v>220</v>
      </c>
      <c r="S5">
        <v>18104315</v>
      </c>
      <c r="T5">
        <v>564216580</v>
      </c>
      <c r="U5">
        <v>610142876</v>
      </c>
    </row>
    <row r="6" spans="1:23" x14ac:dyDescent="0.25">
      <c r="A6" t="s">
        <v>311</v>
      </c>
      <c r="B6">
        <v>220</v>
      </c>
      <c r="C6">
        <v>42709273</v>
      </c>
      <c r="D6">
        <v>100</v>
      </c>
      <c r="E6">
        <v>240</v>
      </c>
      <c r="F6">
        <v>220</v>
      </c>
      <c r="G6">
        <v>42709273</v>
      </c>
      <c r="H6">
        <v>1257025300.5</v>
      </c>
      <c r="I6">
        <v>13687997340</v>
      </c>
      <c r="J6" s="55">
        <f>T6/H6</f>
        <v>0.44978786407489657</v>
      </c>
      <c r="K6" s="62" t="s">
        <v>185</v>
      </c>
      <c r="L6" s="59"/>
      <c r="M6" t="s">
        <v>312</v>
      </c>
      <c r="N6">
        <v>220</v>
      </c>
      <c r="O6">
        <v>18265912</v>
      </c>
      <c r="P6">
        <v>100</v>
      </c>
      <c r="Q6">
        <v>240</v>
      </c>
      <c r="R6">
        <v>220</v>
      </c>
      <c r="S6">
        <v>18265912</v>
      </c>
      <c r="T6">
        <v>565394725</v>
      </c>
      <c r="U6">
        <v>611431676</v>
      </c>
      <c r="V6" s="59"/>
    </row>
    <row r="7" spans="1:23" x14ac:dyDescent="0.25">
      <c r="J7" s="45">
        <f>AVERAGE(J3:J6)</f>
        <v>0.45362722130141009</v>
      </c>
      <c r="K7">
        <v>4.92</v>
      </c>
      <c r="L7" s="47">
        <v>6895</v>
      </c>
      <c r="V7" s="47"/>
    </row>
    <row r="8" spans="1:23" x14ac:dyDescent="0.25">
      <c r="A8" t="s">
        <v>313</v>
      </c>
      <c r="B8">
        <v>220</v>
      </c>
      <c r="C8">
        <v>42641536</v>
      </c>
      <c r="D8">
        <v>100</v>
      </c>
      <c r="E8">
        <v>240</v>
      </c>
      <c r="F8">
        <v>220</v>
      </c>
      <c r="G8">
        <v>42641536</v>
      </c>
      <c r="H8">
        <v>1263693110</v>
      </c>
      <c r="I8">
        <v>13740569700</v>
      </c>
      <c r="J8">
        <f>T8/(H8/$V$14)</f>
        <v>0.4731766942212734</v>
      </c>
      <c r="M8" t="s">
        <v>314</v>
      </c>
      <c r="N8">
        <v>220</v>
      </c>
      <c r="O8">
        <v>19169129</v>
      </c>
      <c r="P8">
        <v>100</v>
      </c>
      <c r="Q8">
        <v>240</v>
      </c>
      <c r="R8">
        <v>220</v>
      </c>
      <c r="S8">
        <v>19169129</v>
      </c>
      <c r="T8">
        <v>592029830</v>
      </c>
      <c r="U8">
        <v>643495892</v>
      </c>
    </row>
    <row r="9" spans="1:23" x14ac:dyDescent="0.25">
      <c r="A9" t="s">
        <v>315</v>
      </c>
      <c r="B9">
        <v>220</v>
      </c>
      <c r="C9">
        <v>42952716</v>
      </c>
      <c r="D9">
        <v>100</v>
      </c>
      <c r="E9">
        <v>240</v>
      </c>
      <c r="F9">
        <v>220</v>
      </c>
      <c r="G9">
        <v>42952716</v>
      </c>
      <c r="H9">
        <v>1282359240</v>
      </c>
      <c r="I9">
        <v>13950983540</v>
      </c>
      <c r="J9">
        <f t="shared" ref="J9:J13" si="0">T9/(H9/$V$14)</f>
        <v>0.46596762206041425</v>
      </c>
      <c r="M9" t="s">
        <v>316</v>
      </c>
      <c r="N9">
        <v>220</v>
      </c>
      <c r="O9">
        <v>19216204</v>
      </c>
      <c r="P9">
        <v>100</v>
      </c>
      <c r="Q9">
        <v>240</v>
      </c>
      <c r="R9">
        <v>220</v>
      </c>
      <c r="S9">
        <v>19216204</v>
      </c>
      <c r="T9">
        <v>591621669</v>
      </c>
      <c r="U9">
        <v>641184083</v>
      </c>
    </row>
    <row r="10" spans="1:23" x14ac:dyDescent="0.25">
      <c r="A10" t="s">
        <v>317</v>
      </c>
      <c r="B10">
        <v>220</v>
      </c>
      <c r="C10">
        <v>42622975</v>
      </c>
      <c r="D10">
        <v>100</v>
      </c>
      <c r="E10">
        <v>240</v>
      </c>
      <c r="F10">
        <v>220</v>
      </c>
      <c r="G10">
        <v>42622975</v>
      </c>
      <c r="H10">
        <v>1269973060</v>
      </c>
      <c r="I10">
        <v>13751818630</v>
      </c>
      <c r="J10">
        <f t="shared" si="0"/>
        <v>0.46174375476516011</v>
      </c>
      <c r="M10" t="s">
        <v>318</v>
      </c>
      <c r="N10">
        <v>220</v>
      </c>
      <c r="O10">
        <v>18972686</v>
      </c>
      <c r="P10">
        <v>100</v>
      </c>
      <c r="Q10">
        <v>240</v>
      </c>
      <c r="R10">
        <v>220</v>
      </c>
      <c r="S10">
        <v>18972686</v>
      </c>
      <c r="T10">
        <v>580596167.5</v>
      </c>
      <c r="U10">
        <v>630756744</v>
      </c>
    </row>
    <row r="11" spans="1:23" x14ac:dyDescent="0.25">
      <c r="A11" t="s">
        <v>319</v>
      </c>
      <c r="B11">
        <v>220</v>
      </c>
      <c r="C11">
        <v>41295916</v>
      </c>
      <c r="D11">
        <v>100</v>
      </c>
      <c r="E11">
        <v>240</v>
      </c>
      <c r="F11">
        <v>220</v>
      </c>
      <c r="G11">
        <v>41295916</v>
      </c>
      <c r="H11">
        <v>1241411872</v>
      </c>
      <c r="I11">
        <v>13481563380</v>
      </c>
      <c r="J11">
        <f t="shared" si="0"/>
        <v>0.46048553852963309</v>
      </c>
      <c r="M11" t="s">
        <v>320</v>
      </c>
      <c r="N11">
        <v>220</v>
      </c>
      <c r="O11">
        <v>18437890</v>
      </c>
      <c r="P11">
        <v>100</v>
      </c>
      <c r="Q11">
        <v>240</v>
      </c>
      <c r="R11">
        <v>220</v>
      </c>
      <c r="S11">
        <v>18437890</v>
      </c>
      <c r="T11">
        <v>565992291.5</v>
      </c>
      <c r="U11">
        <v>620554150</v>
      </c>
    </row>
    <row r="12" spans="1:23" x14ac:dyDescent="0.25">
      <c r="A12" t="s">
        <v>321</v>
      </c>
      <c r="B12">
        <v>220</v>
      </c>
      <c r="C12">
        <v>41035697</v>
      </c>
      <c r="D12">
        <v>100</v>
      </c>
      <c r="E12">
        <v>240</v>
      </c>
      <c r="F12">
        <v>220</v>
      </c>
      <c r="G12">
        <v>41035697</v>
      </c>
      <c r="H12">
        <v>1227525206.5</v>
      </c>
      <c r="I12">
        <v>13356167490</v>
      </c>
      <c r="J12">
        <f t="shared" si="0"/>
        <v>0.451163225644931</v>
      </c>
      <c r="M12" t="s">
        <v>322</v>
      </c>
      <c r="N12">
        <v>220</v>
      </c>
      <c r="O12">
        <v>17832244</v>
      </c>
      <c r="P12">
        <v>100</v>
      </c>
      <c r="Q12">
        <v>240</v>
      </c>
      <c r="R12">
        <v>220</v>
      </c>
      <c r="S12">
        <v>17832244</v>
      </c>
      <c r="T12">
        <v>548330922.5</v>
      </c>
      <c r="U12">
        <v>595873172</v>
      </c>
    </row>
    <row r="13" spans="1:23" x14ac:dyDescent="0.25">
      <c r="A13" t="s">
        <v>323</v>
      </c>
      <c r="B13">
        <v>220</v>
      </c>
      <c r="C13">
        <v>41478009</v>
      </c>
      <c r="D13">
        <v>100</v>
      </c>
      <c r="E13">
        <v>240</v>
      </c>
      <c r="F13">
        <v>220</v>
      </c>
      <c r="G13">
        <v>41478009</v>
      </c>
      <c r="H13">
        <v>1243183787</v>
      </c>
      <c r="I13">
        <v>13502267120</v>
      </c>
      <c r="J13">
        <f t="shared" si="0"/>
        <v>0.46802314358045916</v>
      </c>
      <c r="M13" t="s">
        <v>324</v>
      </c>
      <c r="N13">
        <v>220</v>
      </c>
      <c r="O13">
        <v>18643440</v>
      </c>
      <c r="P13">
        <v>100</v>
      </c>
      <c r="Q13">
        <v>240</v>
      </c>
      <c r="R13">
        <v>220</v>
      </c>
      <c r="S13">
        <v>18643440</v>
      </c>
      <c r="T13">
        <v>576078004</v>
      </c>
      <c r="U13">
        <v>627716711</v>
      </c>
    </row>
    <row r="14" spans="1:23" x14ac:dyDescent="0.25">
      <c r="J14" s="45">
        <f>AVERAGE(J8:J13)</f>
        <v>0.46342666313364522</v>
      </c>
      <c r="K14">
        <v>4.92</v>
      </c>
      <c r="L14" s="47">
        <v>6895</v>
      </c>
      <c r="V14" s="47">
        <v>1.01</v>
      </c>
    </row>
    <row r="15" spans="1:23" x14ac:dyDescent="0.25">
      <c r="A15" t="s">
        <v>325</v>
      </c>
      <c r="B15">
        <v>220</v>
      </c>
      <c r="C15">
        <v>42993628</v>
      </c>
      <c r="D15">
        <v>100</v>
      </c>
      <c r="E15">
        <v>240</v>
      </c>
      <c r="F15">
        <v>220</v>
      </c>
      <c r="G15">
        <v>42993628</v>
      </c>
      <c r="H15">
        <v>1318891516</v>
      </c>
      <c r="I15">
        <v>14328217500</v>
      </c>
      <c r="J15">
        <f>T15/(H15/$V$21)</f>
        <v>0.50899408155340653</v>
      </c>
      <c r="M15" t="s">
        <v>326</v>
      </c>
      <c r="N15">
        <v>220</v>
      </c>
      <c r="O15">
        <v>21848632</v>
      </c>
      <c r="P15">
        <v>100</v>
      </c>
      <c r="Q15">
        <v>240</v>
      </c>
      <c r="R15">
        <v>220</v>
      </c>
      <c r="S15">
        <v>21848632</v>
      </c>
      <c r="T15">
        <v>678088864.5</v>
      </c>
      <c r="U15">
        <v>737932244</v>
      </c>
    </row>
    <row r="16" spans="1:23" x14ac:dyDescent="0.25">
      <c r="A16" t="s">
        <v>327</v>
      </c>
      <c r="B16">
        <v>220</v>
      </c>
      <c r="C16">
        <v>44296447</v>
      </c>
      <c r="D16">
        <v>100</v>
      </c>
      <c r="E16">
        <v>240</v>
      </c>
      <c r="F16">
        <v>220</v>
      </c>
      <c r="G16">
        <v>44296447</v>
      </c>
      <c r="H16">
        <v>1339398764.5</v>
      </c>
      <c r="I16">
        <v>14560393820</v>
      </c>
      <c r="J16">
        <f t="shared" ref="J16:J20" si="1">T16/(H16/$V$21)</f>
        <v>0.50290764023995027</v>
      </c>
      <c r="M16" t="s">
        <v>328</v>
      </c>
      <c r="N16">
        <v>220</v>
      </c>
      <c r="O16">
        <v>22065581</v>
      </c>
      <c r="P16">
        <v>100</v>
      </c>
      <c r="Q16">
        <v>240</v>
      </c>
      <c r="R16">
        <v>220</v>
      </c>
      <c r="S16">
        <v>22065581</v>
      </c>
      <c r="T16">
        <v>680397850.5</v>
      </c>
      <c r="U16">
        <v>738808778</v>
      </c>
    </row>
    <row r="17" spans="1:22" x14ac:dyDescent="0.25">
      <c r="A17" t="s">
        <v>329</v>
      </c>
      <c r="B17">
        <v>220</v>
      </c>
      <c r="C17">
        <v>42180794</v>
      </c>
      <c r="D17">
        <v>100</v>
      </c>
      <c r="E17">
        <v>240</v>
      </c>
      <c r="F17">
        <v>220</v>
      </c>
      <c r="G17">
        <v>42180794</v>
      </c>
      <c r="H17">
        <v>1277387764.5</v>
      </c>
      <c r="I17">
        <v>13857162540</v>
      </c>
      <c r="J17">
        <f t="shared" si="1"/>
        <v>0.49811879395843389</v>
      </c>
      <c r="M17" t="s">
        <v>330</v>
      </c>
      <c r="N17">
        <v>220</v>
      </c>
      <c r="O17">
        <v>20650410</v>
      </c>
      <c r="P17">
        <v>100</v>
      </c>
      <c r="Q17">
        <v>240</v>
      </c>
      <c r="R17">
        <v>220</v>
      </c>
      <c r="S17">
        <v>20650410</v>
      </c>
      <c r="T17">
        <v>642718033</v>
      </c>
      <c r="U17">
        <v>696248131</v>
      </c>
    </row>
    <row r="18" spans="1:22" x14ac:dyDescent="0.25">
      <c r="A18" t="s">
        <v>331</v>
      </c>
      <c r="B18">
        <v>220</v>
      </c>
      <c r="C18">
        <v>41701670</v>
      </c>
      <c r="D18">
        <v>100</v>
      </c>
      <c r="E18">
        <v>240</v>
      </c>
      <c r="F18">
        <v>220</v>
      </c>
      <c r="G18">
        <v>41701670</v>
      </c>
      <c r="H18">
        <v>1280045454</v>
      </c>
      <c r="I18">
        <v>13969711030</v>
      </c>
      <c r="J18">
        <f t="shared" si="1"/>
        <v>0.49878103460691642</v>
      </c>
      <c r="M18" t="s">
        <v>332</v>
      </c>
      <c r="N18">
        <v>220</v>
      </c>
      <c r="O18">
        <v>20477812</v>
      </c>
      <c r="P18">
        <v>100</v>
      </c>
      <c r="Q18">
        <v>240</v>
      </c>
      <c r="R18">
        <v>220</v>
      </c>
      <c r="S18">
        <v>20477812</v>
      </c>
      <c r="T18">
        <v>644911511</v>
      </c>
      <c r="U18">
        <v>702605562</v>
      </c>
    </row>
    <row r="19" spans="1:22" x14ac:dyDescent="0.25">
      <c r="A19" t="s">
        <v>333</v>
      </c>
      <c r="B19">
        <v>220</v>
      </c>
      <c r="C19">
        <v>37960042</v>
      </c>
      <c r="D19">
        <v>100</v>
      </c>
      <c r="E19">
        <v>240</v>
      </c>
      <c r="F19">
        <v>220</v>
      </c>
      <c r="G19">
        <v>37960042</v>
      </c>
      <c r="H19">
        <v>1147620456.5</v>
      </c>
      <c r="I19">
        <v>12509405110</v>
      </c>
      <c r="J19">
        <f t="shared" si="1"/>
        <v>0.50365116968442603</v>
      </c>
      <c r="M19" t="s">
        <v>334</v>
      </c>
      <c r="N19">
        <v>220</v>
      </c>
      <c r="O19">
        <v>18505589</v>
      </c>
      <c r="P19">
        <v>100</v>
      </c>
      <c r="Q19">
        <v>240</v>
      </c>
      <c r="R19">
        <v>220</v>
      </c>
      <c r="S19">
        <v>18505589</v>
      </c>
      <c r="T19">
        <v>583838773</v>
      </c>
      <c r="U19">
        <v>634871034</v>
      </c>
    </row>
    <row r="20" spans="1:22" x14ac:dyDescent="0.25">
      <c r="A20" t="s">
        <v>335</v>
      </c>
      <c r="B20">
        <v>220</v>
      </c>
      <c r="C20">
        <v>42387465</v>
      </c>
      <c r="D20">
        <v>100</v>
      </c>
      <c r="E20">
        <v>240</v>
      </c>
      <c r="F20">
        <v>220</v>
      </c>
      <c r="G20">
        <v>42387465</v>
      </c>
      <c r="H20">
        <v>1245945168</v>
      </c>
      <c r="I20">
        <v>13495675550</v>
      </c>
      <c r="J20">
        <f t="shared" si="1"/>
        <v>0.49331800298373962</v>
      </c>
      <c r="M20" t="s">
        <v>336</v>
      </c>
      <c r="N20">
        <v>220</v>
      </c>
      <c r="O20">
        <v>20513126</v>
      </c>
      <c r="P20">
        <v>100</v>
      </c>
      <c r="Q20">
        <v>240</v>
      </c>
      <c r="R20">
        <v>220</v>
      </c>
      <c r="S20">
        <v>20513126</v>
      </c>
      <c r="T20">
        <v>620855739.5</v>
      </c>
      <c r="U20">
        <v>674210327</v>
      </c>
    </row>
    <row r="21" spans="1:22" x14ac:dyDescent="0.25">
      <c r="J21" s="45">
        <f>AVERAGE(J15:J20)</f>
        <v>0.50096178717114548</v>
      </c>
      <c r="K21">
        <v>5.5</v>
      </c>
      <c r="L21">
        <v>6855</v>
      </c>
      <c r="V21">
        <v>0.99</v>
      </c>
    </row>
    <row r="22" spans="1:22" x14ac:dyDescent="0.25">
      <c r="A22" t="s">
        <v>337</v>
      </c>
      <c r="B22">
        <v>220</v>
      </c>
      <c r="C22">
        <v>39479272</v>
      </c>
      <c r="D22">
        <v>100</v>
      </c>
      <c r="E22">
        <v>240</v>
      </c>
      <c r="F22">
        <v>220</v>
      </c>
      <c r="G22">
        <v>39479272</v>
      </c>
      <c r="H22">
        <v>1182187181.5</v>
      </c>
      <c r="I22">
        <v>12909938330</v>
      </c>
      <c r="J22">
        <f>T22/(H22/$V$28)</f>
        <v>0.52824416052932821</v>
      </c>
      <c r="M22" t="s">
        <v>338</v>
      </c>
      <c r="N22">
        <v>220</v>
      </c>
      <c r="O22">
        <v>20930452</v>
      </c>
      <c r="P22">
        <v>100</v>
      </c>
      <c r="Q22">
        <v>240</v>
      </c>
      <c r="R22">
        <v>220</v>
      </c>
      <c r="S22">
        <v>20930452</v>
      </c>
      <c r="T22">
        <v>637228036</v>
      </c>
      <c r="U22">
        <v>696626195</v>
      </c>
    </row>
    <row r="23" spans="1:22" x14ac:dyDescent="0.25">
      <c r="A23" t="s">
        <v>339</v>
      </c>
      <c r="B23">
        <v>220</v>
      </c>
      <c r="C23">
        <v>41330777</v>
      </c>
      <c r="D23">
        <v>100</v>
      </c>
      <c r="E23">
        <v>240</v>
      </c>
      <c r="F23">
        <v>220</v>
      </c>
      <c r="G23">
        <v>41330777</v>
      </c>
      <c r="H23">
        <v>1213138314.5</v>
      </c>
      <c r="I23">
        <v>13199141690</v>
      </c>
      <c r="J23">
        <f t="shared" ref="J23:J27" si="2">T23/(H23/$V$28)</f>
        <v>0.52248233694707857</v>
      </c>
      <c r="M23" t="s">
        <v>340</v>
      </c>
      <c r="N23">
        <v>220</v>
      </c>
      <c r="O23">
        <v>21092059</v>
      </c>
      <c r="P23">
        <v>100</v>
      </c>
      <c r="Q23">
        <v>240</v>
      </c>
      <c r="R23">
        <v>220</v>
      </c>
      <c r="S23">
        <v>21092059</v>
      </c>
      <c r="T23">
        <v>646778920</v>
      </c>
      <c r="U23">
        <v>701414029</v>
      </c>
    </row>
    <row r="24" spans="1:22" x14ac:dyDescent="0.25">
      <c r="A24" t="s">
        <v>341</v>
      </c>
      <c r="B24">
        <v>220</v>
      </c>
      <c r="C24">
        <v>42936312</v>
      </c>
      <c r="D24">
        <v>100</v>
      </c>
      <c r="E24">
        <v>240</v>
      </c>
      <c r="F24">
        <v>220</v>
      </c>
      <c r="G24">
        <v>42936312</v>
      </c>
      <c r="H24">
        <v>1271317351.5</v>
      </c>
      <c r="I24">
        <v>13799775280</v>
      </c>
      <c r="J24">
        <f t="shared" si="2"/>
        <v>0.51141950340162567</v>
      </c>
      <c r="M24" t="s">
        <v>342</v>
      </c>
      <c r="N24">
        <v>220</v>
      </c>
      <c r="O24">
        <v>21868719</v>
      </c>
      <c r="P24">
        <v>100</v>
      </c>
      <c r="Q24">
        <v>240</v>
      </c>
      <c r="R24">
        <v>220</v>
      </c>
      <c r="S24">
        <v>21868719</v>
      </c>
      <c r="T24">
        <v>663445396.5</v>
      </c>
      <c r="U24">
        <v>720893742</v>
      </c>
    </row>
    <row r="25" spans="1:22" x14ac:dyDescent="0.25">
      <c r="A25" t="s">
        <v>343</v>
      </c>
      <c r="B25">
        <v>220</v>
      </c>
      <c r="C25">
        <v>43063298</v>
      </c>
      <c r="D25">
        <v>100</v>
      </c>
      <c r="E25">
        <v>240</v>
      </c>
      <c r="F25">
        <v>220</v>
      </c>
      <c r="G25">
        <v>43063298</v>
      </c>
      <c r="H25">
        <v>1264304909</v>
      </c>
      <c r="I25">
        <v>13703011980</v>
      </c>
      <c r="J25">
        <f t="shared" si="2"/>
        <v>0.51041004116673883</v>
      </c>
      <c r="M25" t="s">
        <v>344</v>
      </c>
      <c r="N25">
        <v>220</v>
      </c>
      <c r="O25">
        <v>21741405</v>
      </c>
      <c r="P25">
        <v>100</v>
      </c>
      <c r="Q25">
        <v>240</v>
      </c>
      <c r="R25">
        <v>220</v>
      </c>
      <c r="S25">
        <v>21741405</v>
      </c>
      <c r="T25">
        <v>658483592.5</v>
      </c>
      <c r="U25">
        <v>715333993</v>
      </c>
    </row>
    <row r="26" spans="1:22" x14ac:dyDescent="0.25">
      <c r="A26" t="s">
        <v>345</v>
      </c>
      <c r="B26">
        <v>220</v>
      </c>
      <c r="C26">
        <v>42907561</v>
      </c>
      <c r="D26">
        <v>100</v>
      </c>
      <c r="E26">
        <v>240</v>
      </c>
      <c r="F26">
        <v>220</v>
      </c>
      <c r="G26">
        <v>42907561</v>
      </c>
      <c r="H26">
        <v>1262293068</v>
      </c>
      <c r="I26">
        <v>13699338590</v>
      </c>
      <c r="J26">
        <f t="shared" si="2"/>
        <v>0.52192561350578537</v>
      </c>
      <c r="M26" t="s">
        <v>346</v>
      </c>
      <c r="N26">
        <v>220</v>
      </c>
      <c r="O26">
        <v>21926068</v>
      </c>
      <c r="P26">
        <v>100</v>
      </c>
      <c r="Q26">
        <v>240</v>
      </c>
      <c r="R26">
        <v>220</v>
      </c>
      <c r="S26">
        <v>21926068</v>
      </c>
      <c r="T26">
        <v>672268453</v>
      </c>
      <c r="U26">
        <v>728809473</v>
      </c>
    </row>
    <row r="27" spans="1:22" x14ac:dyDescent="0.25">
      <c r="A27" t="s">
        <v>347</v>
      </c>
      <c r="B27">
        <v>220</v>
      </c>
      <c r="C27">
        <v>45268946</v>
      </c>
      <c r="D27">
        <v>100</v>
      </c>
      <c r="E27">
        <v>240</v>
      </c>
      <c r="F27">
        <v>220</v>
      </c>
      <c r="G27">
        <v>45268946</v>
      </c>
      <c r="H27">
        <v>1329205735</v>
      </c>
      <c r="I27">
        <v>14438204550</v>
      </c>
      <c r="J27">
        <f t="shared" si="2"/>
        <v>0.52617188686746075</v>
      </c>
      <c r="M27" t="s">
        <v>348</v>
      </c>
      <c r="N27">
        <v>220</v>
      </c>
      <c r="O27">
        <v>23859442</v>
      </c>
      <c r="P27">
        <v>100</v>
      </c>
      <c r="Q27">
        <v>240</v>
      </c>
      <c r="R27">
        <v>220</v>
      </c>
      <c r="S27">
        <v>23859442</v>
      </c>
      <c r="T27">
        <v>713663969</v>
      </c>
      <c r="U27">
        <v>773763960</v>
      </c>
    </row>
    <row r="28" spans="1:22" x14ac:dyDescent="0.25">
      <c r="J28" s="45">
        <f>AVERAGE(J22:J27)</f>
        <v>0.52010892373633621</v>
      </c>
      <c r="K28">
        <v>6.3</v>
      </c>
      <c r="L28">
        <v>6802</v>
      </c>
      <c r="V28">
        <v>0.98</v>
      </c>
    </row>
    <row r="29" spans="1:22" x14ac:dyDescent="0.25">
      <c r="A29" t="s">
        <v>349</v>
      </c>
      <c r="B29">
        <v>220</v>
      </c>
      <c r="C29">
        <v>42408166</v>
      </c>
      <c r="D29">
        <v>100</v>
      </c>
      <c r="E29">
        <v>240</v>
      </c>
      <c r="F29">
        <v>220</v>
      </c>
      <c r="G29">
        <v>42408166</v>
      </c>
      <c r="H29">
        <v>1244521822.5</v>
      </c>
      <c r="I29">
        <v>13565619360</v>
      </c>
      <c r="J29">
        <f>T29/(H29/$V$35)</f>
        <v>0.58132238015054971</v>
      </c>
      <c r="M29" t="s">
        <v>350</v>
      </c>
      <c r="N29">
        <v>220</v>
      </c>
      <c r="O29">
        <v>23929048</v>
      </c>
      <c r="P29">
        <v>100</v>
      </c>
      <c r="Q29">
        <v>240</v>
      </c>
      <c r="R29">
        <v>220</v>
      </c>
      <c r="S29">
        <v>23929048</v>
      </c>
      <c r="T29">
        <v>730776149.5</v>
      </c>
      <c r="U29">
        <v>795039111</v>
      </c>
    </row>
    <row r="30" spans="1:22" x14ac:dyDescent="0.25">
      <c r="A30" t="s">
        <v>351</v>
      </c>
      <c r="B30">
        <v>220</v>
      </c>
      <c r="C30">
        <v>42318030</v>
      </c>
      <c r="D30">
        <v>100</v>
      </c>
      <c r="E30">
        <v>240</v>
      </c>
      <c r="F30">
        <v>220</v>
      </c>
      <c r="G30">
        <v>42318030</v>
      </c>
      <c r="H30">
        <v>1230951294.5</v>
      </c>
      <c r="I30">
        <v>13395119080</v>
      </c>
      <c r="J30">
        <f t="shared" ref="J30:J34" si="3">T30/(H30/$V$35)</f>
        <v>0.58126618598312052</v>
      </c>
      <c r="M30" t="s">
        <v>352</v>
      </c>
      <c r="N30">
        <v>220</v>
      </c>
      <c r="O30">
        <v>23837005</v>
      </c>
      <c r="P30">
        <v>100</v>
      </c>
      <c r="Q30">
        <v>240</v>
      </c>
      <c r="R30">
        <v>220</v>
      </c>
      <c r="S30">
        <v>23837005</v>
      </c>
      <c r="T30">
        <v>722737741.5</v>
      </c>
      <c r="U30">
        <v>785118543</v>
      </c>
    </row>
    <row r="31" spans="1:22" x14ac:dyDescent="0.25">
      <c r="A31" t="s">
        <v>353</v>
      </c>
      <c r="B31">
        <v>220</v>
      </c>
      <c r="C31">
        <v>43556748</v>
      </c>
      <c r="D31">
        <v>100</v>
      </c>
      <c r="E31">
        <v>240</v>
      </c>
      <c r="F31">
        <v>220</v>
      </c>
      <c r="G31">
        <v>43556748</v>
      </c>
      <c r="H31">
        <v>1274524099.5</v>
      </c>
      <c r="I31">
        <v>13872188650</v>
      </c>
      <c r="J31">
        <f t="shared" si="3"/>
        <v>0.58308912603264595</v>
      </c>
      <c r="M31" t="s">
        <v>354</v>
      </c>
      <c r="N31">
        <v>220</v>
      </c>
      <c r="O31">
        <v>24555468</v>
      </c>
      <c r="P31">
        <v>100</v>
      </c>
      <c r="Q31">
        <v>240</v>
      </c>
      <c r="R31">
        <v>220</v>
      </c>
      <c r="S31">
        <v>24555468</v>
      </c>
      <c r="T31">
        <v>750667821.5</v>
      </c>
      <c r="U31">
        <v>812762878</v>
      </c>
    </row>
    <row r="32" spans="1:22" x14ac:dyDescent="0.25">
      <c r="A32" t="s">
        <v>355</v>
      </c>
      <c r="B32">
        <v>220</v>
      </c>
      <c r="C32">
        <v>43950220</v>
      </c>
      <c r="D32">
        <v>100</v>
      </c>
      <c r="E32">
        <v>240</v>
      </c>
      <c r="F32">
        <v>220</v>
      </c>
      <c r="G32">
        <v>43950220</v>
      </c>
      <c r="H32">
        <v>1289118482</v>
      </c>
      <c r="I32">
        <v>14010507850</v>
      </c>
      <c r="J32">
        <f t="shared" si="3"/>
        <v>0.58099379924567707</v>
      </c>
      <c r="M32" t="s">
        <v>356</v>
      </c>
      <c r="N32">
        <v>220</v>
      </c>
      <c r="O32">
        <v>25274532</v>
      </c>
      <c r="P32">
        <v>100</v>
      </c>
      <c r="Q32">
        <v>240</v>
      </c>
      <c r="R32">
        <v>220</v>
      </c>
      <c r="S32">
        <v>25274532</v>
      </c>
      <c r="T32">
        <v>756535196.5</v>
      </c>
      <c r="U32">
        <v>827155274</v>
      </c>
    </row>
    <row r="33" spans="1:22" x14ac:dyDescent="0.25">
      <c r="A33" t="s">
        <v>357</v>
      </c>
      <c r="B33">
        <v>220</v>
      </c>
      <c r="C33">
        <v>42764136</v>
      </c>
      <c r="D33">
        <v>100</v>
      </c>
      <c r="E33">
        <v>240</v>
      </c>
      <c r="F33">
        <v>220</v>
      </c>
      <c r="G33">
        <v>42764136</v>
      </c>
      <c r="H33">
        <v>1264017047</v>
      </c>
      <c r="I33">
        <v>13697538960</v>
      </c>
      <c r="J33">
        <f t="shared" si="3"/>
        <v>0.57594601825809077</v>
      </c>
      <c r="M33" t="s">
        <v>358</v>
      </c>
      <c r="N33">
        <v>220</v>
      </c>
      <c r="O33">
        <v>24308196</v>
      </c>
      <c r="P33">
        <v>100</v>
      </c>
      <c r="Q33">
        <v>240</v>
      </c>
      <c r="R33">
        <v>220</v>
      </c>
      <c r="S33">
        <v>24308196</v>
      </c>
      <c r="T33">
        <v>735359177</v>
      </c>
      <c r="U33">
        <v>798086878</v>
      </c>
    </row>
    <row r="34" spans="1:22" x14ac:dyDescent="0.25">
      <c r="A34" t="s">
        <v>359</v>
      </c>
      <c r="B34">
        <v>220</v>
      </c>
      <c r="C34">
        <v>40517506</v>
      </c>
      <c r="D34">
        <v>100</v>
      </c>
      <c r="E34">
        <v>240</v>
      </c>
      <c r="F34">
        <v>220</v>
      </c>
      <c r="G34">
        <v>40517506</v>
      </c>
      <c r="H34">
        <v>1209305383.5</v>
      </c>
      <c r="I34">
        <v>13153907070</v>
      </c>
      <c r="J34">
        <f t="shared" si="3"/>
        <v>0.58413981327488229</v>
      </c>
      <c r="M34" t="s">
        <v>360</v>
      </c>
      <c r="N34">
        <v>220</v>
      </c>
      <c r="O34">
        <v>23674596</v>
      </c>
      <c r="P34">
        <v>100</v>
      </c>
      <c r="Q34">
        <v>240</v>
      </c>
      <c r="R34">
        <v>220</v>
      </c>
      <c r="S34">
        <v>23674596</v>
      </c>
      <c r="T34">
        <v>713538809</v>
      </c>
      <c r="U34">
        <v>776257081</v>
      </c>
    </row>
    <row r="35" spans="1:22" x14ac:dyDescent="0.25">
      <c r="J35" s="45">
        <f>AVERAGE(J29:J34)</f>
        <v>0.58112622049082763</v>
      </c>
      <c r="K35">
        <v>7.7</v>
      </c>
      <c r="L35">
        <v>6717</v>
      </c>
      <c r="V35">
        <v>0.99</v>
      </c>
    </row>
    <row r="36" spans="1:22" x14ac:dyDescent="0.25">
      <c r="A36" t="s">
        <v>361</v>
      </c>
      <c r="B36">
        <v>220</v>
      </c>
      <c r="C36">
        <v>41330413</v>
      </c>
      <c r="D36">
        <v>100</v>
      </c>
      <c r="E36">
        <v>240</v>
      </c>
      <c r="F36">
        <v>220</v>
      </c>
      <c r="G36">
        <v>41330413</v>
      </c>
      <c r="H36">
        <v>1224379537.5</v>
      </c>
      <c r="I36">
        <v>13338466000</v>
      </c>
      <c r="J36">
        <f>T36/(H36/$V$42)</f>
        <v>0.66294243170492384</v>
      </c>
      <c r="M36" t="s">
        <v>362</v>
      </c>
      <c r="N36">
        <v>220</v>
      </c>
      <c r="O36">
        <v>26579008</v>
      </c>
      <c r="P36">
        <v>100</v>
      </c>
      <c r="Q36">
        <v>240</v>
      </c>
      <c r="R36">
        <v>220</v>
      </c>
      <c r="S36">
        <v>26579008</v>
      </c>
      <c r="T36">
        <v>795777596</v>
      </c>
      <c r="U36">
        <v>862806565</v>
      </c>
    </row>
    <row r="37" spans="1:22" x14ac:dyDescent="0.25">
      <c r="A37" t="s">
        <v>363</v>
      </c>
      <c r="B37">
        <v>220</v>
      </c>
      <c r="C37">
        <v>40775600</v>
      </c>
      <c r="D37">
        <v>100</v>
      </c>
      <c r="E37">
        <v>240</v>
      </c>
      <c r="F37">
        <v>220</v>
      </c>
      <c r="G37">
        <v>40775600</v>
      </c>
      <c r="H37">
        <v>1209845460.5</v>
      </c>
      <c r="I37">
        <v>13136247790</v>
      </c>
      <c r="J37">
        <f t="shared" ref="J37:J41" si="4">T37/(H37/$V$42)</f>
        <v>0.65702900220122784</v>
      </c>
      <c r="M37" t="s">
        <v>364</v>
      </c>
      <c r="N37">
        <v>220</v>
      </c>
      <c r="O37">
        <v>26040600</v>
      </c>
      <c r="P37">
        <v>100</v>
      </c>
      <c r="Q37">
        <v>240</v>
      </c>
      <c r="R37">
        <v>220</v>
      </c>
      <c r="S37">
        <v>26040600</v>
      </c>
      <c r="T37">
        <v>779317211.5</v>
      </c>
      <c r="U37">
        <v>843541684</v>
      </c>
    </row>
    <row r="38" spans="1:22" x14ac:dyDescent="0.25">
      <c r="A38" t="s">
        <v>365</v>
      </c>
      <c r="B38">
        <v>220</v>
      </c>
      <c r="C38">
        <v>44132344</v>
      </c>
      <c r="D38">
        <v>100</v>
      </c>
      <c r="E38">
        <v>240</v>
      </c>
      <c r="F38">
        <v>220</v>
      </c>
      <c r="G38">
        <v>44132344</v>
      </c>
      <c r="H38">
        <v>1302703538.5</v>
      </c>
      <c r="I38">
        <v>14112729810</v>
      </c>
      <c r="J38">
        <f t="shared" si="4"/>
        <v>0.65037723634002398</v>
      </c>
      <c r="M38" t="s">
        <v>366</v>
      </c>
      <c r="N38">
        <v>220</v>
      </c>
      <c r="O38">
        <v>27707451</v>
      </c>
      <c r="P38">
        <v>100</v>
      </c>
      <c r="Q38">
        <v>240</v>
      </c>
      <c r="R38">
        <v>220</v>
      </c>
      <c r="S38">
        <v>27707451</v>
      </c>
      <c r="T38">
        <v>830636007</v>
      </c>
      <c r="U38">
        <v>899840353</v>
      </c>
    </row>
    <row r="39" spans="1:22" x14ac:dyDescent="0.25">
      <c r="A39" t="s">
        <v>367</v>
      </c>
      <c r="B39">
        <v>220</v>
      </c>
      <c r="C39">
        <v>41283468</v>
      </c>
      <c r="D39">
        <v>100</v>
      </c>
      <c r="E39">
        <v>240</v>
      </c>
      <c r="F39">
        <v>220</v>
      </c>
      <c r="G39">
        <v>41283468</v>
      </c>
      <c r="H39">
        <v>1231585346.5</v>
      </c>
      <c r="I39">
        <v>13403544110</v>
      </c>
      <c r="J39">
        <f t="shared" si="4"/>
        <v>0.64703784886255133</v>
      </c>
      <c r="M39" t="s">
        <v>368</v>
      </c>
      <c r="N39">
        <v>220</v>
      </c>
      <c r="O39">
        <v>25896753</v>
      </c>
      <c r="P39">
        <v>100</v>
      </c>
      <c r="Q39">
        <v>240</v>
      </c>
      <c r="R39">
        <v>220</v>
      </c>
      <c r="S39">
        <v>25896753</v>
      </c>
      <c r="T39">
        <v>781257189.5</v>
      </c>
      <c r="U39">
        <v>845554550</v>
      </c>
    </row>
    <row r="40" spans="1:22" x14ac:dyDescent="0.25">
      <c r="A40" t="s">
        <v>369</v>
      </c>
      <c r="B40">
        <v>220</v>
      </c>
      <c r="C40">
        <v>41312324</v>
      </c>
      <c r="D40">
        <v>100</v>
      </c>
      <c r="E40">
        <v>240</v>
      </c>
      <c r="F40">
        <v>220</v>
      </c>
      <c r="G40">
        <v>41312324</v>
      </c>
      <c r="H40">
        <v>1213336438</v>
      </c>
      <c r="I40">
        <v>13295128470</v>
      </c>
      <c r="J40">
        <f t="shared" si="4"/>
        <v>0.6739998512020291</v>
      </c>
      <c r="M40" t="s">
        <v>370</v>
      </c>
      <c r="N40">
        <v>220</v>
      </c>
      <c r="O40">
        <v>26919194</v>
      </c>
      <c r="P40">
        <v>100</v>
      </c>
      <c r="Q40">
        <v>240</v>
      </c>
      <c r="R40">
        <v>220</v>
      </c>
      <c r="S40">
        <v>26919194</v>
      </c>
      <c r="T40">
        <v>801753508.5</v>
      </c>
      <c r="U40">
        <v>869819380</v>
      </c>
    </row>
    <row r="41" spans="1:22" x14ac:dyDescent="0.25">
      <c r="A41" t="s">
        <v>371</v>
      </c>
      <c r="B41">
        <v>220</v>
      </c>
      <c r="C41">
        <v>43863773</v>
      </c>
      <c r="D41">
        <v>100</v>
      </c>
      <c r="E41">
        <v>240</v>
      </c>
      <c r="F41">
        <v>220</v>
      </c>
      <c r="G41">
        <v>43863773</v>
      </c>
      <c r="H41">
        <v>1290008233</v>
      </c>
      <c r="I41">
        <v>14004844080</v>
      </c>
      <c r="J41">
        <f t="shared" si="4"/>
        <v>0.67318314576989213</v>
      </c>
      <c r="M41" t="s">
        <v>372</v>
      </c>
      <c r="N41">
        <v>220</v>
      </c>
      <c r="O41">
        <v>28251766</v>
      </c>
      <c r="P41">
        <v>100</v>
      </c>
      <c r="Q41">
        <v>240</v>
      </c>
      <c r="R41">
        <v>220</v>
      </c>
      <c r="S41">
        <v>28251766</v>
      </c>
      <c r="T41">
        <v>851384118</v>
      </c>
      <c r="U41">
        <v>922640706</v>
      </c>
    </row>
    <row r="42" spans="1:22" x14ac:dyDescent="0.25">
      <c r="J42" s="45">
        <f>AVERAGE(J36:J41)</f>
        <v>0.66076158601344137</v>
      </c>
      <c r="K42">
        <v>10</v>
      </c>
      <c r="L42">
        <v>6542</v>
      </c>
      <c r="V42">
        <v>1.02</v>
      </c>
    </row>
    <row r="43" spans="1:22" x14ac:dyDescent="0.25">
      <c r="A43" t="s">
        <v>373</v>
      </c>
      <c r="B43">
        <v>220</v>
      </c>
      <c r="C43">
        <v>41988253</v>
      </c>
      <c r="D43">
        <v>100</v>
      </c>
      <c r="E43">
        <v>240</v>
      </c>
      <c r="F43">
        <v>220</v>
      </c>
      <c r="G43">
        <v>41988253</v>
      </c>
      <c r="H43">
        <v>1237801951</v>
      </c>
      <c r="I43">
        <v>13518661060</v>
      </c>
      <c r="J43">
        <f>T43/(H43/$V$49)</f>
        <v>0.6978471199994094</v>
      </c>
      <c r="M43" t="s">
        <v>374</v>
      </c>
      <c r="N43">
        <v>220</v>
      </c>
      <c r="O43">
        <v>28047370</v>
      </c>
      <c r="P43">
        <v>100</v>
      </c>
      <c r="Q43">
        <v>240</v>
      </c>
      <c r="R43">
        <v>220</v>
      </c>
      <c r="S43">
        <v>28047370</v>
      </c>
      <c r="T43">
        <v>838637404.5</v>
      </c>
      <c r="U43">
        <v>908138189</v>
      </c>
    </row>
    <row r="44" spans="1:22" x14ac:dyDescent="0.25">
      <c r="A44" t="s">
        <v>375</v>
      </c>
      <c r="B44">
        <v>220</v>
      </c>
      <c r="C44">
        <v>41748606</v>
      </c>
      <c r="D44">
        <v>100</v>
      </c>
      <c r="E44">
        <v>240</v>
      </c>
      <c r="F44">
        <v>220</v>
      </c>
      <c r="G44">
        <v>41748606</v>
      </c>
      <c r="H44">
        <v>1239546862.5</v>
      </c>
      <c r="I44">
        <v>13518577780</v>
      </c>
      <c r="J44">
        <f t="shared" ref="J44:J48" si="5">T44/(H44/$V$49)</f>
        <v>0.69061269303160366</v>
      </c>
      <c r="M44" t="s">
        <v>376</v>
      </c>
      <c r="N44">
        <v>220</v>
      </c>
      <c r="O44">
        <v>27533363</v>
      </c>
      <c r="P44">
        <v>100</v>
      </c>
      <c r="Q44">
        <v>240</v>
      </c>
      <c r="R44">
        <v>220</v>
      </c>
      <c r="S44">
        <v>27533363</v>
      </c>
      <c r="T44">
        <v>831113395</v>
      </c>
      <c r="U44">
        <v>902199197</v>
      </c>
    </row>
    <row r="45" spans="1:22" x14ac:dyDescent="0.25">
      <c r="A45" t="s">
        <v>377</v>
      </c>
      <c r="B45">
        <v>220</v>
      </c>
      <c r="C45">
        <v>42264752</v>
      </c>
      <c r="D45">
        <v>100</v>
      </c>
      <c r="E45">
        <v>240</v>
      </c>
      <c r="F45">
        <v>220</v>
      </c>
      <c r="G45">
        <v>42264752</v>
      </c>
      <c r="H45">
        <v>1250203886</v>
      </c>
      <c r="I45">
        <v>13524075010</v>
      </c>
      <c r="J45">
        <f t="shared" si="5"/>
        <v>0.67655583200210911</v>
      </c>
      <c r="M45" t="s">
        <v>378</v>
      </c>
      <c r="N45">
        <v>220</v>
      </c>
      <c r="O45">
        <v>27566180</v>
      </c>
      <c r="P45">
        <v>100</v>
      </c>
      <c r="Q45">
        <v>240</v>
      </c>
      <c r="R45">
        <v>220</v>
      </c>
      <c r="S45">
        <v>27566180</v>
      </c>
      <c r="T45">
        <v>821196825.5</v>
      </c>
      <c r="U45">
        <v>893665503</v>
      </c>
    </row>
    <row r="46" spans="1:22" x14ac:dyDescent="0.25">
      <c r="A46" t="s">
        <v>379</v>
      </c>
      <c r="B46">
        <v>220</v>
      </c>
      <c r="C46">
        <v>42770372</v>
      </c>
      <c r="D46">
        <v>100</v>
      </c>
      <c r="E46">
        <v>240</v>
      </c>
      <c r="F46">
        <v>220</v>
      </c>
      <c r="G46">
        <v>42770372</v>
      </c>
      <c r="H46">
        <v>1260505210</v>
      </c>
      <c r="I46">
        <v>13739432310</v>
      </c>
      <c r="J46">
        <f t="shared" si="5"/>
        <v>0.68668661478202064</v>
      </c>
      <c r="M46" t="s">
        <v>380</v>
      </c>
      <c r="N46">
        <v>220</v>
      </c>
      <c r="O46">
        <v>28105059</v>
      </c>
      <c r="P46">
        <v>100</v>
      </c>
      <c r="Q46">
        <v>240</v>
      </c>
      <c r="R46">
        <v>220</v>
      </c>
      <c r="S46">
        <v>28105059</v>
      </c>
      <c r="T46">
        <v>840361219</v>
      </c>
      <c r="U46">
        <v>911159409</v>
      </c>
    </row>
    <row r="47" spans="1:22" x14ac:dyDescent="0.25">
      <c r="A47" t="s">
        <v>381</v>
      </c>
      <c r="B47">
        <v>220</v>
      </c>
      <c r="C47">
        <v>41666755</v>
      </c>
      <c r="D47">
        <v>100</v>
      </c>
      <c r="E47">
        <v>240</v>
      </c>
      <c r="F47">
        <v>220</v>
      </c>
      <c r="G47">
        <v>41666755</v>
      </c>
      <c r="H47">
        <v>1216051833</v>
      </c>
      <c r="I47">
        <v>13262639430</v>
      </c>
      <c r="J47">
        <f t="shared" si="5"/>
        <v>0.6754480181026955</v>
      </c>
      <c r="M47" t="s">
        <v>382</v>
      </c>
      <c r="N47">
        <v>220</v>
      </c>
      <c r="O47">
        <v>26720756</v>
      </c>
      <c r="P47">
        <v>100</v>
      </c>
      <c r="Q47">
        <v>240</v>
      </c>
      <c r="R47">
        <v>220</v>
      </c>
      <c r="S47">
        <v>26720756</v>
      </c>
      <c r="T47">
        <v>797456117</v>
      </c>
      <c r="U47">
        <v>865663038</v>
      </c>
    </row>
    <row r="48" spans="1:22" x14ac:dyDescent="0.25">
      <c r="A48" t="s">
        <v>383</v>
      </c>
      <c r="B48">
        <v>220</v>
      </c>
      <c r="C48">
        <v>44271700</v>
      </c>
      <c r="D48">
        <v>100</v>
      </c>
      <c r="E48">
        <v>240</v>
      </c>
      <c r="F48">
        <v>220</v>
      </c>
      <c r="G48">
        <v>44271700</v>
      </c>
      <c r="H48">
        <v>1309161413.5</v>
      </c>
      <c r="I48">
        <v>14165053660</v>
      </c>
      <c r="J48">
        <f t="shared" si="5"/>
        <v>0.6693881228458618</v>
      </c>
      <c r="M48" t="s">
        <v>384</v>
      </c>
      <c r="N48">
        <v>220</v>
      </c>
      <c r="O48">
        <v>28623012</v>
      </c>
      <c r="P48">
        <v>100</v>
      </c>
      <c r="Q48">
        <v>240</v>
      </c>
      <c r="R48">
        <v>220</v>
      </c>
      <c r="S48">
        <v>28623012</v>
      </c>
      <c r="T48">
        <v>850812719.5</v>
      </c>
      <c r="U48">
        <v>924915943</v>
      </c>
    </row>
    <row r="49" spans="1:22" x14ac:dyDescent="0.25">
      <c r="J49" s="45">
        <f>AVERAGE(J43:J48)</f>
        <v>0.68275640012728334</v>
      </c>
      <c r="K49">
        <v>13</v>
      </c>
      <c r="L49">
        <v>6365</v>
      </c>
      <c r="V49">
        <v>1.03</v>
      </c>
    </row>
    <row r="50" spans="1:22" x14ac:dyDescent="0.25">
      <c r="A50" t="s">
        <v>385</v>
      </c>
      <c r="B50">
        <v>220</v>
      </c>
      <c r="C50">
        <v>42667900</v>
      </c>
      <c r="D50">
        <v>100</v>
      </c>
      <c r="E50">
        <v>240</v>
      </c>
      <c r="F50">
        <v>220</v>
      </c>
      <c r="G50">
        <v>42667900</v>
      </c>
      <c r="H50">
        <v>1258474225.5</v>
      </c>
      <c r="I50">
        <v>13715294330</v>
      </c>
      <c r="J50">
        <f>T50/(H50/$V$56)</f>
        <v>0.70063673226973056</v>
      </c>
      <c r="M50" t="s">
        <v>386</v>
      </c>
      <c r="N50">
        <v>220</v>
      </c>
      <c r="O50">
        <v>29595477</v>
      </c>
      <c r="P50">
        <v>100</v>
      </c>
      <c r="Q50">
        <v>240</v>
      </c>
      <c r="R50">
        <v>220</v>
      </c>
      <c r="S50">
        <v>29595477</v>
      </c>
      <c r="T50">
        <v>881733269</v>
      </c>
      <c r="U50">
        <v>956877667</v>
      </c>
    </row>
    <row r="51" spans="1:22" x14ac:dyDescent="0.25">
      <c r="A51" t="s">
        <v>387</v>
      </c>
      <c r="B51">
        <v>220</v>
      </c>
      <c r="C51">
        <v>41348908</v>
      </c>
      <c r="D51">
        <v>100</v>
      </c>
      <c r="E51">
        <v>240</v>
      </c>
      <c r="F51">
        <v>220</v>
      </c>
      <c r="G51">
        <v>41348908</v>
      </c>
      <c r="H51">
        <v>1224794821.5</v>
      </c>
      <c r="I51">
        <v>13276974650</v>
      </c>
      <c r="J51">
        <f t="shared" ref="J51:J55" si="6">T51/(H51/$V$56)</f>
        <v>0.68359502898175828</v>
      </c>
      <c r="M51" t="s">
        <v>388</v>
      </c>
      <c r="N51">
        <v>220</v>
      </c>
      <c r="O51">
        <v>28367202</v>
      </c>
      <c r="P51">
        <v>100</v>
      </c>
      <c r="Q51">
        <v>240</v>
      </c>
      <c r="R51">
        <v>220</v>
      </c>
      <c r="S51">
        <v>28367202</v>
      </c>
      <c r="T51">
        <v>837263651.5</v>
      </c>
      <c r="U51">
        <v>912069356</v>
      </c>
    </row>
    <row r="52" spans="1:22" x14ac:dyDescent="0.25">
      <c r="A52" t="s">
        <v>389</v>
      </c>
      <c r="B52">
        <v>220</v>
      </c>
      <c r="C52">
        <v>43079301</v>
      </c>
      <c r="D52">
        <v>100</v>
      </c>
      <c r="E52">
        <v>240</v>
      </c>
      <c r="F52">
        <v>220</v>
      </c>
      <c r="G52">
        <v>43079301</v>
      </c>
      <c r="H52">
        <v>1268225083.5</v>
      </c>
      <c r="I52">
        <v>13809484900</v>
      </c>
      <c r="J52">
        <f t="shared" si="6"/>
        <v>0.6779185522236203</v>
      </c>
      <c r="M52" t="s">
        <v>390</v>
      </c>
      <c r="N52">
        <v>220</v>
      </c>
      <c r="O52">
        <v>29534648</v>
      </c>
      <c r="P52">
        <v>100</v>
      </c>
      <c r="Q52">
        <v>240</v>
      </c>
      <c r="R52">
        <v>220</v>
      </c>
      <c r="S52">
        <v>29534648</v>
      </c>
      <c r="T52">
        <v>859753312.5</v>
      </c>
      <c r="U52">
        <v>937829518</v>
      </c>
    </row>
    <row r="53" spans="1:22" x14ac:dyDescent="0.25">
      <c r="A53" t="s">
        <v>391</v>
      </c>
      <c r="B53">
        <v>220</v>
      </c>
      <c r="C53">
        <v>43497525</v>
      </c>
      <c r="D53">
        <v>100</v>
      </c>
      <c r="E53">
        <v>240</v>
      </c>
      <c r="F53">
        <v>220</v>
      </c>
      <c r="G53">
        <v>43497525</v>
      </c>
      <c r="H53">
        <v>1297177395</v>
      </c>
      <c r="I53">
        <v>14075417070</v>
      </c>
      <c r="J53">
        <f t="shared" si="6"/>
        <v>0.6890169671049502</v>
      </c>
      <c r="M53" t="s">
        <v>392</v>
      </c>
      <c r="N53">
        <v>220</v>
      </c>
      <c r="O53">
        <v>30054221</v>
      </c>
      <c r="P53">
        <v>100</v>
      </c>
      <c r="Q53">
        <v>240</v>
      </c>
      <c r="R53">
        <v>220</v>
      </c>
      <c r="S53">
        <v>30054221</v>
      </c>
      <c r="T53">
        <v>893777234.5</v>
      </c>
      <c r="U53">
        <v>970844720</v>
      </c>
    </row>
    <row r="54" spans="1:22" x14ac:dyDescent="0.25">
      <c r="A54" t="s">
        <v>26</v>
      </c>
      <c r="B54">
        <v>220</v>
      </c>
      <c r="C54">
        <v>43290507</v>
      </c>
      <c r="D54">
        <v>100</v>
      </c>
      <c r="E54">
        <v>240</v>
      </c>
      <c r="F54">
        <v>220</v>
      </c>
      <c r="G54">
        <v>43290507</v>
      </c>
      <c r="H54">
        <v>1252399359</v>
      </c>
      <c r="I54">
        <v>13624456040</v>
      </c>
      <c r="J54">
        <f t="shared" si="6"/>
        <v>0.69546420695668854</v>
      </c>
      <c r="M54" t="s">
        <v>393</v>
      </c>
      <c r="N54">
        <v>220</v>
      </c>
      <c r="O54">
        <v>29431830</v>
      </c>
      <c r="P54">
        <v>100</v>
      </c>
      <c r="Q54">
        <v>240</v>
      </c>
      <c r="R54">
        <v>220</v>
      </c>
      <c r="S54">
        <v>29431830</v>
      </c>
      <c r="T54">
        <v>870998927</v>
      </c>
      <c r="U54">
        <v>946232430</v>
      </c>
    </row>
    <row r="55" spans="1:22" x14ac:dyDescent="0.25">
      <c r="A55" t="s">
        <v>27</v>
      </c>
      <c r="B55">
        <v>220</v>
      </c>
      <c r="C55">
        <v>43227103</v>
      </c>
      <c r="D55">
        <v>100</v>
      </c>
      <c r="E55">
        <v>240</v>
      </c>
      <c r="F55">
        <v>220</v>
      </c>
      <c r="G55">
        <v>43227103</v>
      </c>
      <c r="H55">
        <v>1275914928.5</v>
      </c>
      <c r="I55">
        <v>13838546860</v>
      </c>
      <c r="J55">
        <f t="shared" si="6"/>
        <v>0.70566701304960866</v>
      </c>
      <c r="M55" t="s">
        <v>394</v>
      </c>
      <c r="N55">
        <v>220</v>
      </c>
      <c r="O55">
        <v>30019245</v>
      </c>
      <c r="P55">
        <v>100</v>
      </c>
      <c r="Q55">
        <v>240</v>
      </c>
      <c r="R55">
        <v>220</v>
      </c>
      <c r="S55">
        <v>30019245</v>
      </c>
      <c r="T55">
        <v>900371076.5</v>
      </c>
      <c r="U55">
        <v>981523863</v>
      </c>
    </row>
    <row r="56" spans="1:22" x14ac:dyDescent="0.25">
      <c r="J56" s="45">
        <f>AVERAGE(J50:J55)</f>
        <v>0.69204975009772607</v>
      </c>
      <c r="K56">
        <v>16</v>
      </c>
      <c r="L56">
        <v>6098</v>
      </c>
      <c r="V56">
        <v>1</v>
      </c>
    </row>
    <row r="57" spans="1:22" x14ac:dyDescent="0.25">
      <c r="A57" t="s">
        <v>28</v>
      </c>
      <c r="B57">
        <v>220</v>
      </c>
      <c r="C57">
        <v>41902394</v>
      </c>
      <c r="D57">
        <v>100</v>
      </c>
      <c r="E57">
        <v>240</v>
      </c>
      <c r="F57">
        <v>220</v>
      </c>
      <c r="G57">
        <v>41902394</v>
      </c>
      <c r="H57">
        <v>1230225819.5</v>
      </c>
      <c r="I57">
        <v>13370963220</v>
      </c>
      <c r="J57">
        <f>T57/(H57/$V$63)</f>
        <v>0.73809029791704839</v>
      </c>
      <c r="M57" t="s">
        <v>395</v>
      </c>
      <c r="N57">
        <v>220</v>
      </c>
      <c r="O57">
        <v>30728071</v>
      </c>
      <c r="P57">
        <v>100</v>
      </c>
      <c r="Q57">
        <v>240</v>
      </c>
      <c r="R57">
        <v>220</v>
      </c>
      <c r="S57">
        <v>30728071</v>
      </c>
      <c r="T57">
        <v>917189638</v>
      </c>
      <c r="U57">
        <v>992693869</v>
      </c>
    </row>
    <row r="58" spans="1:22" x14ac:dyDescent="0.25">
      <c r="A58" t="s">
        <v>396</v>
      </c>
      <c r="B58">
        <v>220</v>
      </c>
      <c r="C58">
        <v>42680181</v>
      </c>
      <c r="D58">
        <v>100</v>
      </c>
      <c r="E58">
        <v>240</v>
      </c>
      <c r="F58">
        <v>220</v>
      </c>
      <c r="G58">
        <v>42680181</v>
      </c>
      <c r="H58">
        <v>1252831349.5</v>
      </c>
      <c r="I58">
        <v>13586654300</v>
      </c>
      <c r="J58">
        <f t="shared" ref="J58:J62" si="7">T58/(H58/$V$63)</f>
        <v>0.73509899670258849</v>
      </c>
      <c r="M58" t="s">
        <v>397</v>
      </c>
      <c r="N58">
        <v>220</v>
      </c>
      <c r="O58">
        <v>31541461</v>
      </c>
      <c r="P58">
        <v>100</v>
      </c>
      <c r="Q58">
        <v>240</v>
      </c>
      <c r="R58">
        <v>220</v>
      </c>
      <c r="S58">
        <v>31541461</v>
      </c>
      <c r="T58">
        <v>930257644.5</v>
      </c>
      <c r="U58">
        <v>10117335420</v>
      </c>
    </row>
    <row r="59" spans="1:22" x14ac:dyDescent="0.25">
      <c r="A59" t="s">
        <v>398</v>
      </c>
      <c r="B59">
        <v>220</v>
      </c>
      <c r="C59">
        <v>41420774</v>
      </c>
      <c r="D59">
        <v>100</v>
      </c>
      <c r="E59">
        <v>240</v>
      </c>
      <c r="F59">
        <v>220</v>
      </c>
      <c r="G59">
        <v>41420774</v>
      </c>
      <c r="H59">
        <v>1231351977.5</v>
      </c>
      <c r="I59">
        <v>13378455830</v>
      </c>
      <c r="J59">
        <f t="shared" si="7"/>
        <v>0.73213530024561968</v>
      </c>
      <c r="M59" t="s">
        <v>399</v>
      </c>
      <c r="N59">
        <v>220</v>
      </c>
      <c r="O59">
        <v>30359404</v>
      </c>
      <c r="P59">
        <v>100</v>
      </c>
      <c r="Q59">
        <v>240</v>
      </c>
      <c r="R59">
        <v>220</v>
      </c>
      <c r="S59">
        <v>30359404</v>
      </c>
      <c r="T59">
        <v>910622474.5</v>
      </c>
      <c r="U59">
        <v>989856508</v>
      </c>
    </row>
    <row r="60" spans="1:22" x14ac:dyDescent="0.25">
      <c r="A60" t="s">
        <v>400</v>
      </c>
      <c r="B60">
        <v>220</v>
      </c>
      <c r="C60">
        <v>44146489</v>
      </c>
      <c r="D60">
        <v>100</v>
      </c>
      <c r="E60">
        <v>240</v>
      </c>
      <c r="F60">
        <v>220</v>
      </c>
      <c r="G60">
        <v>44146489</v>
      </c>
      <c r="H60">
        <v>1292538957</v>
      </c>
      <c r="I60">
        <v>14091137300</v>
      </c>
      <c r="J60">
        <f t="shared" si="7"/>
        <v>0.71578079016847773</v>
      </c>
      <c r="M60" t="s">
        <v>401</v>
      </c>
      <c r="N60">
        <v>220</v>
      </c>
      <c r="O60">
        <v>31659935</v>
      </c>
      <c r="P60">
        <v>100</v>
      </c>
      <c r="Q60">
        <v>240</v>
      </c>
      <c r="R60">
        <v>220</v>
      </c>
      <c r="S60">
        <v>31659935</v>
      </c>
      <c r="T60">
        <v>934519753.5</v>
      </c>
      <c r="U60">
        <v>10144235560</v>
      </c>
    </row>
    <row r="61" spans="1:22" x14ac:dyDescent="0.25">
      <c r="A61" t="s">
        <v>402</v>
      </c>
      <c r="B61">
        <v>220</v>
      </c>
      <c r="C61">
        <v>42979393</v>
      </c>
      <c r="D61">
        <v>100</v>
      </c>
      <c r="E61">
        <v>240</v>
      </c>
      <c r="F61">
        <v>220</v>
      </c>
      <c r="G61">
        <v>42979393</v>
      </c>
      <c r="H61">
        <v>1274483840.5</v>
      </c>
      <c r="I61">
        <v>13800645330</v>
      </c>
      <c r="J61">
        <f t="shared" si="7"/>
        <v>0.71264741521059716</v>
      </c>
      <c r="M61" t="s">
        <v>403</v>
      </c>
      <c r="N61">
        <v>220</v>
      </c>
      <c r="O61">
        <v>31033747</v>
      </c>
      <c r="P61">
        <v>100</v>
      </c>
      <c r="Q61">
        <v>240</v>
      </c>
      <c r="R61">
        <v>220</v>
      </c>
      <c r="S61">
        <v>31033747</v>
      </c>
      <c r="T61">
        <v>917431934</v>
      </c>
      <c r="U61">
        <v>10004789680</v>
      </c>
    </row>
    <row r="62" spans="1:22" x14ac:dyDescent="0.25">
      <c r="A62" t="s">
        <v>404</v>
      </c>
      <c r="B62">
        <v>220</v>
      </c>
      <c r="C62">
        <v>41934916</v>
      </c>
      <c r="D62">
        <v>100</v>
      </c>
      <c r="E62">
        <v>240</v>
      </c>
      <c r="F62">
        <v>220</v>
      </c>
      <c r="G62">
        <v>41934916</v>
      </c>
      <c r="H62">
        <v>1236022726.5</v>
      </c>
      <c r="I62">
        <v>13499792430</v>
      </c>
      <c r="J62">
        <f t="shared" si="7"/>
        <v>0.72914046366848906</v>
      </c>
      <c r="M62" t="s">
        <v>279</v>
      </c>
      <c r="N62">
        <v>220</v>
      </c>
      <c r="O62">
        <v>30758986</v>
      </c>
      <c r="P62">
        <v>100</v>
      </c>
      <c r="Q62">
        <v>240</v>
      </c>
      <c r="R62">
        <v>220</v>
      </c>
      <c r="S62">
        <v>30758986</v>
      </c>
      <c r="T62">
        <v>910337559.5</v>
      </c>
      <c r="U62">
        <v>989635455</v>
      </c>
    </row>
    <row r="63" spans="1:22" x14ac:dyDescent="0.25">
      <c r="J63" s="45">
        <f>AVERAGE(J57:J62)</f>
        <v>0.7271488773188034</v>
      </c>
      <c r="K63">
        <v>21</v>
      </c>
      <c r="L63">
        <v>5645</v>
      </c>
      <c r="V63">
        <v>0.99</v>
      </c>
    </row>
    <row r="64" spans="1:22" x14ac:dyDescent="0.25">
      <c r="A64" t="s">
        <v>31</v>
      </c>
      <c r="B64">
        <v>220</v>
      </c>
      <c r="C64">
        <v>42817631</v>
      </c>
      <c r="D64">
        <v>100</v>
      </c>
      <c r="E64">
        <v>240</v>
      </c>
      <c r="F64">
        <v>220</v>
      </c>
      <c r="G64">
        <v>42817631</v>
      </c>
      <c r="H64">
        <v>1249169042</v>
      </c>
      <c r="I64">
        <v>13674037840</v>
      </c>
      <c r="J64">
        <f>T64/(H64/$V$70)</f>
        <v>0.78415794105150427</v>
      </c>
      <c r="M64" t="s">
        <v>280</v>
      </c>
      <c r="N64">
        <v>220</v>
      </c>
      <c r="O64">
        <v>33169780</v>
      </c>
      <c r="P64">
        <v>100</v>
      </c>
      <c r="Q64">
        <v>240</v>
      </c>
      <c r="R64">
        <v>220</v>
      </c>
      <c r="S64">
        <v>33169780</v>
      </c>
      <c r="T64">
        <v>979545824</v>
      </c>
      <c r="U64">
        <v>10665699390</v>
      </c>
    </row>
    <row r="65" spans="1:22" x14ac:dyDescent="0.25">
      <c r="A65" t="s">
        <v>32</v>
      </c>
      <c r="B65">
        <v>220</v>
      </c>
      <c r="C65">
        <v>45367238</v>
      </c>
      <c r="D65">
        <v>100</v>
      </c>
      <c r="E65">
        <v>240</v>
      </c>
      <c r="F65">
        <v>220</v>
      </c>
      <c r="G65">
        <v>45367238</v>
      </c>
      <c r="H65">
        <v>1320761783</v>
      </c>
      <c r="I65">
        <v>14357311020</v>
      </c>
      <c r="J65">
        <f t="shared" ref="J65:J69" si="8">T65/(H65/$V$70)</f>
        <v>0.78260236198854338</v>
      </c>
      <c r="M65" t="s">
        <v>281</v>
      </c>
      <c r="N65">
        <v>220</v>
      </c>
      <c r="O65">
        <v>35330212</v>
      </c>
      <c r="P65">
        <v>100</v>
      </c>
      <c r="Q65">
        <v>240</v>
      </c>
      <c r="R65">
        <v>220</v>
      </c>
      <c r="S65">
        <v>35330212</v>
      </c>
      <c r="T65">
        <v>1033631291</v>
      </c>
      <c r="U65">
        <v>11244269170</v>
      </c>
    </row>
    <row r="66" spans="1:22" x14ac:dyDescent="0.25">
      <c r="A66" t="s">
        <v>33</v>
      </c>
      <c r="B66">
        <v>220</v>
      </c>
      <c r="C66">
        <v>44793750</v>
      </c>
      <c r="D66">
        <v>100</v>
      </c>
      <c r="E66">
        <v>240</v>
      </c>
      <c r="F66">
        <v>220</v>
      </c>
      <c r="G66">
        <v>44793750</v>
      </c>
      <c r="H66">
        <v>1311240304.5</v>
      </c>
      <c r="I66">
        <v>14276717380</v>
      </c>
      <c r="J66">
        <f t="shared" si="8"/>
        <v>0.76562732098355812</v>
      </c>
      <c r="M66" t="s">
        <v>283</v>
      </c>
      <c r="N66">
        <v>220</v>
      </c>
      <c r="O66">
        <v>34224181</v>
      </c>
      <c r="P66">
        <v>100</v>
      </c>
      <c r="Q66">
        <v>240</v>
      </c>
      <c r="R66">
        <v>220</v>
      </c>
      <c r="S66">
        <v>34224181</v>
      </c>
      <c r="T66">
        <v>1003921401.5</v>
      </c>
      <c r="U66">
        <v>10916760910</v>
      </c>
    </row>
    <row r="67" spans="1:22" x14ac:dyDescent="0.25">
      <c r="A67" t="s">
        <v>34</v>
      </c>
      <c r="B67">
        <v>220</v>
      </c>
      <c r="C67">
        <v>41431116</v>
      </c>
      <c r="D67">
        <v>100</v>
      </c>
      <c r="E67">
        <v>240</v>
      </c>
      <c r="F67">
        <v>220</v>
      </c>
      <c r="G67">
        <v>41431116</v>
      </c>
      <c r="H67">
        <v>1237306872.5</v>
      </c>
      <c r="I67">
        <v>13482880400</v>
      </c>
      <c r="J67">
        <f t="shared" si="8"/>
        <v>0.77462560647015233</v>
      </c>
      <c r="M67" t="s">
        <v>19</v>
      </c>
      <c r="N67">
        <v>220</v>
      </c>
      <c r="O67">
        <v>32477292</v>
      </c>
      <c r="P67">
        <v>100</v>
      </c>
      <c r="Q67">
        <v>240</v>
      </c>
      <c r="R67">
        <v>220</v>
      </c>
      <c r="S67">
        <v>32477292</v>
      </c>
      <c r="T67">
        <v>958449586.5</v>
      </c>
      <c r="U67">
        <v>10487479130</v>
      </c>
    </row>
    <row r="68" spans="1:22" x14ac:dyDescent="0.25">
      <c r="A68" t="s">
        <v>35</v>
      </c>
      <c r="B68">
        <v>220</v>
      </c>
      <c r="C68">
        <v>40282032</v>
      </c>
      <c r="D68">
        <v>100</v>
      </c>
      <c r="E68">
        <v>240</v>
      </c>
      <c r="F68">
        <v>220</v>
      </c>
      <c r="G68">
        <v>40282032</v>
      </c>
      <c r="H68">
        <v>1202386267.5</v>
      </c>
      <c r="I68">
        <v>13082388700</v>
      </c>
      <c r="J68">
        <f t="shared" si="8"/>
        <v>0.79148081130259584</v>
      </c>
      <c r="M68" t="s">
        <v>20</v>
      </c>
      <c r="N68">
        <v>220</v>
      </c>
      <c r="O68">
        <v>32022170</v>
      </c>
      <c r="P68">
        <v>100</v>
      </c>
      <c r="Q68">
        <v>240</v>
      </c>
      <c r="R68">
        <v>220</v>
      </c>
      <c r="S68">
        <v>32022170</v>
      </c>
      <c r="T68">
        <v>951665658.5</v>
      </c>
      <c r="U68">
        <v>10355635440</v>
      </c>
    </row>
    <row r="69" spans="1:22" x14ac:dyDescent="0.25">
      <c r="A69" t="s">
        <v>405</v>
      </c>
      <c r="B69">
        <v>220</v>
      </c>
      <c r="C69">
        <v>41398509</v>
      </c>
      <c r="D69">
        <v>100</v>
      </c>
      <c r="E69">
        <v>240</v>
      </c>
      <c r="F69">
        <v>220</v>
      </c>
      <c r="G69">
        <v>41398509</v>
      </c>
      <c r="H69">
        <v>1221328386</v>
      </c>
      <c r="I69">
        <v>13329390610</v>
      </c>
      <c r="J69">
        <f t="shared" si="8"/>
        <v>0.79154627828325941</v>
      </c>
      <c r="M69" t="s">
        <v>21</v>
      </c>
      <c r="N69">
        <v>220</v>
      </c>
      <c r="O69">
        <v>32472917</v>
      </c>
      <c r="P69">
        <v>100</v>
      </c>
      <c r="Q69">
        <v>240</v>
      </c>
      <c r="R69">
        <v>220</v>
      </c>
      <c r="S69">
        <v>32472917</v>
      </c>
      <c r="T69">
        <v>966737938.5</v>
      </c>
      <c r="U69">
        <v>10499441410</v>
      </c>
    </row>
    <row r="70" spans="1:22" x14ac:dyDescent="0.25">
      <c r="J70" s="45">
        <f>AVERAGE(J64:J69)</f>
        <v>0.78167338667993558</v>
      </c>
      <c r="K70">
        <v>30</v>
      </c>
      <c r="L70">
        <v>4462</v>
      </c>
      <c r="V70">
        <v>1</v>
      </c>
    </row>
    <row r="71" spans="1:22" x14ac:dyDescent="0.25">
      <c r="A71" t="s">
        <v>406</v>
      </c>
      <c r="B71">
        <v>220</v>
      </c>
      <c r="C71">
        <v>44005698</v>
      </c>
      <c r="D71">
        <v>100</v>
      </c>
      <c r="E71">
        <v>240</v>
      </c>
      <c r="F71">
        <v>220</v>
      </c>
      <c r="G71">
        <v>44005698</v>
      </c>
      <c r="H71">
        <v>1306198229</v>
      </c>
      <c r="I71">
        <v>14235389430</v>
      </c>
      <c r="J71">
        <f>T71/(H71/$V$77)</f>
        <v>0.85825591969930615</v>
      </c>
      <c r="M71" t="s">
        <v>22</v>
      </c>
      <c r="N71">
        <v>220</v>
      </c>
      <c r="O71">
        <v>37279606</v>
      </c>
      <c r="P71">
        <v>100</v>
      </c>
      <c r="Q71">
        <v>240</v>
      </c>
      <c r="R71">
        <v>220</v>
      </c>
      <c r="S71">
        <v>37279606</v>
      </c>
      <c r="T71">
        <v>1109952834</v>
      </c>
      <c r="U71">
        <v>12105292270</v>
      </c>
    </row>
    <row r="72" spans="1:22" x14ac:dyDescent="0.25">
      <c r="A72" t="s">
        <v>407</v>
      </c>
      <c r="B72">
        <v>220</v>
      </c>
      <c r="C72">
        <v>44857282</v>
      </c>
      <c r="D72">
        <v>100</v>
      </c>
      <c r="E72">
        <v>240</v>
      </c>
      <c r="F72">
        <v>220</v>
      </c>
      <c r="G72">
        <v>44857282</v>
      </c>
      <c r="H72">
        <v>1320294968</v>
      </c>
      <c r="I72">
        <v>14316661360</v>
      </c>
      <c r="J72">
        <f t="shared" ref="J72:J78" si="9">T72/(H72/$V$77)</f>
        <v>0.85954560428575377</v>
      </c>
      <c r="M72" t="s">
        <v>286</v>
      </c>
      <c r="N72">
        <v>220</v>
      </c>
      <c r="O72">
        <v>38502265</v>
      </c>
      <c r="P72">
        <v>100</v>
      </c>
      <c r="Q72">
        <v>240</v>
      </c>
      <c r="R72">
        <v>220</v>
      </c>
      <c r="S72">
        <v>38502265</v>
      </c>
      <c r="T72">
        <v>1123617560.5</v>
      </c>
      <c r="U72">
        <v>12223175340</v>
      </c>
    </row>
    <row r="73" spans="1:22" x14ac:dyDescent="0.25">
      <c r="A73" t="s">
        <v>408</v>
      </c>
      <c r="B73">
        <v>220</v>
      </c>
      <c r="C73">
        <v>40970462</v>
      </c>
      <c r="D73">
        <v>100</v>
      </c>
      <c r="E73">
        <v>240</v>
      </c>
      <c r="F73">
        <v>220</v>
      </c>
      <c r="G73">
        <v>40970462</v>
      </c>
      <c r="H73">
        <v>1187950412.5</v>
      </c>
      <c r="I73">
        <v>12926714470</v>
      </c>
      <c r="J73">
        <f t="shared" si="9"/>
        <v>0.85816994396220225</v>
      </c>
      <c r="M73" t="s">
        <v>287</v>
      </c>
      <c r="N73">
        <v>220</v>
      </c>
      <c r="O73">
        <v>34099151</v>
      </c>
      <c r="P73">
        <v>100</v>
      </c>
      <c r="Q73">
        <v>240</v>
      </c>
      <c r="R73">
        <v>220</v>
      </c>
      <c r="S73">
        <v>34099151</v>
      </c>
      <c r="T73">
        <v>1009369642.5</v>
      </c>
      <c r="U73">
        <v>10931327900</v>
      </c>
    </row>
    <row r="74" spans="1:22" x14ac:dyDescent="0.25">
      <c r="A74" t="s">
        <v>409</v>
      </c>
      <c r="B74">
        <v>220</v>
      </c>
      <c r="C74">
        <v>40417175</v>
      </c>
      <c r="D74">
        <v>100</v>
      </c>
      <c r="E74">
        <v>240</v>
      </c>
      <c r="F74">
        <v>220</v>
      </c>
      <c r="G74">
        <v>40417175</v>
      </c>
      <c r="H74">
        <v>1184921432</v>
      </c>
      <c r="I74">
        <v>12875866650</v>
      </c>
      <c r="J74">
        <f t="shared" si="9"/>
        <v>0.8603623340319495</v>
      </c>
      <c r="M74" t="s">
        <v>288</v>
      </c>
      <c r="N74">
        <v>220</v>
      </c>
      <c r="O74">
        <v>34377961</v>
      </c>
      <c r="P74">
        <v>100</v>
      </c>
      <c r="Q74">
        <v>240</v>
      </c>
      <c r="R74">
        <v>220</v>
      </c>
      <c r="S74">
        <v>34377961</v>
      </c>
      <c r="T74">
        <v>1009368088</v>
      </c>
      <c r="U74">
        <v>10942935310</v>
      </c>
    </row>
    <row r="75" spans="1:22" x14ac:dyDescent="0.25">
      <c r="A75" t="s">
        <v>410</v>
      </c>
      <c r="B75">
        <v>220</v>
      </c>
      <c r="C75">
        <v>41005025</v>
      </c>
      <c r="D75">
        <v>100</v>
      </c>
      <c r="E75">
        <v>240</v>
      </c>
      <c r="F75">
        <v>220</v>
      </c>
      <c r="G75">
        <v>41005025</v>
      </c>
      <c r="H75">
        <v>1187613349.5</v>
      </c>
      <c r="I75">
        <v>12868660590</v>
      </c>
      <c r="J75">
        <f t="shared" si="9"/>
        <v>0.84580822074617479</v>
      </c>
      <c r="M75" t="s">
        <v>290</v>
      </c>
      <c r="N75">
        <v>220</v>
      </c>
      <c r="O75">
        <v>34404452</v>
      </c>
      <c r="P75">
        <v>100</v>
      </c>
      <c r="Q75">
        <v>240</v>
      </c>
      <c r="R75">
        <v>220</v>
      </c>
      <c r="S75">
        <v>34404452</v>
      </c>
      <c r="T75">
        <v>994547657.5</v>
      </c>
      <c r="U75">
        <v>10871131550</v>
      </c>
    </row>
    <row r="76" spans="1:22" x14ac:dyDescent="0.25">
      <c r="A76" t="s">
        <v>411</v>
      </c>
      <c r="B76">
        <v>220</v>
      </c>
      <c r="C76">
        <v>43087997</v>
      </c>
      <c r="D76">
        <v>100</v>
      </c>
      <c r="E76">
        <v>240</v>
      </c>
      <c r="F76">
        <v>220</v>
      </c>
      <c r="G76">
        <v>43087997</v>
      </c>
      <c r="H76">
        <v>1269109203.5</v>
      </c>
      <c r="I76">
        <v>13814888590</v>
      </c>
      <c r="J76">
        <f t="shared" si="9"/>
        <v>0.85126849822344697</v>
      </c>
      <c r="M76" t="s">
        <v>292</v>
      </c>
      <c r="N76">
        <v>220</v>
      </c>
      <c r="O76">
        <v>36325314</v>
      </c>
      <c r="P76">
        <v>100</v>
      </c>
      <c r="Q76">
        <v>240</v>
      </c>
      <c r="R76">
        <v>220</v>
      </c>
      <c r="S76">
        <v>36325314</v>
      </c>
      <c r="T76">
        <v>1069656124.5</v>
      </c>
      <c r="U76">
        <v>11673181950</v>
      </c>
    </row>
    <row r="77" spans="1:22" x14ac:dyDescent="0.25">
      <c r="J77" s="45">
        <f>AVERAGE(J71:J76)</f>
        <v>0.85556842015813883</v>
      </c>
      <c r="K77">
        <v>42</v>
      </c>
      <c r="L77">
        <v>2645</v>
      </c>
      <c r="V77">
        <v>1.01</v>
      </c>
    </row>
    <row r="78" spans="1:22" x14ac:dyDescent="0.25">
      <c r="A78" t="s">
        <v>412</v>
      </c>
      <c r="B78">
        <v>220</v>
      </c>
      <c r="C78">
        <v>41752370</v>
      </c>
      <c r="D78">
        <v>100</v>
      </c>
      <c r="E78">
        <v>240</v>
      </c>
      <c r="F78">
        <v>220</v>
      </c>
      <c r="G78">
        <v>41752370</v>
      </c>
      <c r="H78">
        <v>1250622328.5</v>
      </c>
      <c r="I78">
        <v>13530680970</v>
      </c>
      <c r="J78">
        <f t="shared" si="9"/>
        <v>0.85184443226178974</v>
      </c>
      <c r="M78" t="s">
        <v>294</v>
      </c>
      <c r="N78">
        <v>220</v>
      </c>
      <c r="O78">
        <v>36135196</v>
      </c>
      <c r="P78">
        <v>100</v>
      </c>
      <c r="Q78">
        <v>240</v>
      </c>
      <c r="R78">
        <v>220</v>
      </c>
      <c r="S78">
        <v>36135196</v>
      </c>
      <c r="T78">
        <v>1054787789.5</v>
      </c>
      <c r="U78">
        <v>11489694970</v>
      </c>
    </row>
    <row r="79" spans="1:22" x14ac:dyDescent="0.25">
      <c r="A79" t="s">
        <v>413</v>
      </c>
      <c r="B79">
        <v>220</v>
      </c>
      <c r="C79">
        <v>43937943</v>
      </c>
      <c r="D79">
        <v>100</v>
      </c>
      <c r="E79">
        <v>240</v>
      </c>
      <c r="F79">
        <v>220</v>
      </c>
      <c r="G79">
        <v>43937943</v>
      </c>
      <c r="H79">
        <v>1290176152</v>
      </c>
      <c r="I79">
        <v>13952466350</v>
      </c>
      <c r="J79">
        <f t="shared" ref="J79:J83" si="10">T79/H79</f>
        <v>0.84512223955601373</v>
      </c>
      <c r="M79" t="s">
        <v>296</v>
      </c>
      <c r="N79">
        <v>220</v>
      </c>
      <c r="O79">
        <v>38051921</v>
      </c>
      <c r="P79">
        <v>100</v>
      </c>
      <c r="Q79">
        <v>240</v>
      </c>
      <c r="R79">
        <v>220</v>
      </c>
      <c r="S79">
        <v>38051921</v>
      </c>
      <c r="T79">
        <v>1090356559</v>
      </c>
      <c r="U79">
        <v>11886864200</v>
      </c>
    </row>
    <row r="80" spans="1:22" x14ac:dyDescent="0.25">
      <c r="A80" t="s">
        <v>414</v>
      </c>
      <c r="B80">
        <v>220</v>
      </c>
      <c r="C80">
        <v>43990872</v>
      </c>
      <c r="D80">
        <v>100</v>
      </c>
      <c r="E80">
        <v>240</v>
      </c>
      <c r="F80">
        <v>220</v>
      </c>
      <c r="G80">
        <v>43990872</v>
      </c>
      <c r="H80">
        <v>1288079673.5</v>
      </c>
      <c r="I80">
        <v>14012632090</v>
      </c>
      <c r="J80">
        <f t="shared" si="10"/>
        <v>0.84202883199988643</v>
      </c>
      <c r="M80" t="s">
        <v>298</v>
      </c>
      <c r="N80">
        <v>220</v>
      </c>
      <c r="O80">
        <v>37945265</v>
      </c>
      <c r="P80">
        <v>100</v>
      </c>
      <c r="Q80">
        <v>240</v>
      </c>
      <c r="R80">
        <v>220</v>
      </c>
      <c r="S80">
        <v>37945265</v>
      </c>
      <c r="T80">
        <v>1084600223</v>
      </c>
      <c r="U80">
        <v>11839491910</v>
      </c>
    </row>
    <row r="81" spans="1:22" x14ac:dyDescent="0.25">
      <c r="A81" t="s">
        <v>415</v>
      </c>
      <c r="B81">
        <v>220</v>
      </c>
      <c r="C81">
        <v>43491464</v>
      </c>
      <c r="D81">
        <v>100</v>
      </c>
      <c r="E81">
        <v>240</v>
      </c>
      <c r="F81">
        <v>220</v>
      </c>
      <c r="G81">
        <v>43491464</v>
      </c>
      <c r="H81">
        <v>1290798705.5</v>
      </c>
      <c r="I81">
        <v>13984001090</v>
      </c>
      <c r="J81">
        <f t="shared" si="10"/>
        <v>0.84355371241112542</v>
      </c>
      <c r="M81" t="s">
        <v>300</v>
      </c>
      <c r="N81">
        <v>220</v>
      </c>
      <c r="O81">
        <v>37603310</v>
      </c>
      <c r="P81">
        <v>100</v>
      </c>
      <c r="Q81">
        <v>240</v>
      </c>
      <c r="R81">
        <v>220</v>
      </c>
      <c r="S81">
        <v>37603310</v>
      </c>
      <c r="T81">
        <v>1088858040</v>
      </c>
      <c r="U81">
        <v>11879522880</v>
      </c>
    </row>
    <row r="82" spans="1:22" x14ac:dyDescent="0.25">
      <c r="A82" t="s">
        <v>416</v>
      </c>
      <c r="B82">
        <v>220</v>
      </c>
      <c r="C82">
        <v>41209867</v>
      </c>
      <c r="D82">
        <v>100</v>
      </c>
      <c r="E82">
        <v>240</v>
      </c>
      <c r="F82">
        <v>220</v>
      </c>
      <c r="G82">
        <v>41209867</v>
      </c>
      <c r="H82">
        <v>1236974721</v>
      </c>
      <c r="I82">
        <v>13457619830</v>
      </c>
      <c r="J82">
        <f t="shared" si="10"/>
        <v>0.83846487393172853</v>
      </c>
      <c r="M82" t="s">
        <v>302</v>
      </c>
      <c r="N82">
        <v>220</v>
      </c>
      <c r="O82">
        <v>35211108</v>
      </c>
      <c r="P82">
        <v>100</v>
      </c>
      <c r="Q82">
        <v>240</v>
      </c>
      <c r="R82">
        <v>220</v>
      </c>
      <c r="S82">
        <v>35211108</v>
      </c>
      <c r="T82">
        <v>1037159853.5</v>
      </c>
      <c r="U82">
        <v>11249451790</v>
      </c>
    </row>
    <row r="83" spans="1:22" x14ac:dyDescent="0.25">
      <c r="A83" t="s">
        <v>417</v>
      </c>
      <c r="B83">
        <v>220</v>
      </c>
      <c r="C83">
        <v>44775354</v>
      </c>
      <c r="D83">
        <v>100</v>
      </c>
      <c r="E83">
        <v>240</v>
      </c>
      <c r="F83">
        <v>220</v>
      </c>
      <c r="G83">
        <v>44775354</v>
      </c>
      <c r="H83">
        <v>1307467668</v>
      </c>
      <c r="I83">
        <v>14215098930</v>
      </c>
      <c r="J83">
        <f t="shared" si="10"/>
        <v>0.82886351649347245</v>
      </c>
      <c r="M83" t="s">
        <v>304</v>
      </c>
      <c r="N83">
        <v>220</v>
      </c>
      <c r="O83">
        <v>37337157</v>
      </c>
      <c r="P83">
        <v>100</v>
      </c>
      <c r="Q83">
        <v>240</v>
      </c>
      <c r="R83">
        <v>220</v>
      </c>
      <c r="S83">
        <v>37337157</v>
      </c>
      <c r="T83">
        <v>1083712249</v>
      </c>
      <c r="U83">
        <v>11829868830</v>
      </c>
    </row>
    <row r="84" spans="1:22" x14ac:dyDescent="0.25">
      <c r="J84" s="45">
        <f>AVERAGE(J78:J83)</f>
        <v>0.84164626777566942</v>
      </c>
      <c r="K84">
        <v>55</v>
      </c>
      <c r="L84">
        <v>0</v>
      </c>
      <c r="V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7"/>
  <sheetViews>
    <sheetView topLeftCell="L1" zoomScale="85" zoomScaleNormal="85" workbookViewId="0">
      <selection activeCell="W28" sqref="W28"/>
    </sheetView>
  </sheetViews>
  <sheetFormatPr defaultRowHeight="15" x14ac:dyDescent="0.25"/>
  <cols>
    <col min="1" max="1" width="11.85546875" customWidth="1"/>
    <col min="2" max="2" width="10.7109375" customWidth="1"/>
    <col min="18" max="18" width="8.140625" customWidth="1"/>
    <col min="19" max="19" width="13.42578125" customWidth="1"/>
    <col min="23" max="23" width="10.140625" bestFit="1" customWidth="1"/>
    <col min="24" max="24" width="9.42578125" bestFit="1" customWidth="1"/>
  </cols>
  <sheetData>
    <row r="1" spans="1:29" ht="36.6" customHeight="1" thickBot="1" x14ac:dyDescent="0.3">
      <c r="A1" s="25" t="s">
        <v>48</v>
      </c>
      <c r="B1" s="26" t="s">
        <v>49</v>
      </c>
      <c r="C1" s="26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6" t="s">
        <v>55</v>
      </c>
      <c r="I1" s="26" t="s">
        <v>56</v>
      </c>
      <c r="J1" s="26" t="s">
        <v>57</v>
      </c>
      <c r="K1" s="26" t="s">
        <v>58</v>
      </c>
      <c r="L1" s="26" t="s">
        <v>59</v>
      </c>
      <c r="M1" s="26" t="s">
        <v>60</v>
      </c>
      <c r="N1" s="26" t="s">
        <v>61</v>
      </c>
      <c r="O1" s="28" t="s">
        <v>62</v>
      </c>
      <c r="P1" s="28" t="s">
        <v>63</v>
      </c>
      <c r="Q1" s="31" t="s">
        <v>41</v>
      </c>
      <c r="R1" s="32" t="s">
        <v>64</v>
      </c>
      <c r="S1" s="31" t="s">
        <v>42</v>
      </c>
      <c r="T1" s="26" t="s">
        <v>56</v>
      </c>
      <c r="U1" s="7"/>
      <c r="V1" s="7"/>
      <c r="W1" s="5"/>
      <c r="X1" s="7"/>
      <c r="Y1" s="29"/>
      <c r="Z1" s="29"/>
      <c r="AA1" s="29"/>
      <c r="AB1" s="29"/>
      <c r="AC1" s="29"/>
    </row>
    <row r="2" spans="1:29" ht="18.600000000000001" customHeight="1" thickBot="1" x14ac:dyDescent="0.3">
      <c r="A2" s="10" t="s">
        <v>65</v>
      </c>
      <c r="B2" s="11">
        <v>44904</v>
      </c>
      <c r="C2" s="12">
        <v>0.69374999999999998</v>
      </c>
      <c r="D2" s="13" t="s">
        <v>66</v>
      </c>
      <c r="E2" s="13" t="s">
        <v>67</v>
      </c>
      <c r="F2" s="13" t="s">
        <v>68</v>
      </c>
      <c r="G2" s="14">
        <v>1</v>
      </c>
      <c r="H2" s="15">
        <v>1.0089999999999999</v>
      </c>
      <c r="I2" s="34" t="s">
        <v>43</v>
      </c>
      <c r="J2" s="13" t="s">
        <v>69</v>
      </c>
      <c r="K2" s="13" t="s">
        <v>70</v>
      </c>
      <c r="L2" s="13" t="s">
        <v>71</v>
      </c>
      <c r="M2" s="15">
        <v>0.15</v>
      </c>
      <c r="N2" s="15">
        <v>0.25</v>
      </c>
      <c r="O2" s="14">
        <v>-10.1</v>
      </c>
      <c r="P2" s="13" t="s">
        <v>72</v>
      </c>
      <c r="Q2" s="30">
        <f>K28/K18</f>
        <v>1.0321689866769195</v>
      </c>
      <c r="R2" s="42">
        <f>W28/X28</f>
        <v>1.0603795382181405</v>
      </c>
      <c r="S2" s="30">
        <v>0.2</v>
      </c>
      <c r="T2" s="34" t="s">
        <v>43</v>
      </c>
      <c r="Y2" s="16"/>
      <c r="Z2" s="16"/>
      <c r="AA2" s="16"/>
      <c r="AB2" s="16"/>
      <c r="AC2" s="16"/>
    </row>
    <row r="3" spans="1:29" ht="15" customHeight="1" thickBot="1" x14ac:dyDescent="0.3">
      <c r="A3" s="10" t="s">
        <v>65</v>
      </c>
      <c r="B3" s="11">
        <v>44904</v>
      </c>
      <c r="C3" s="17"/>
      <c r="D3" s="13" t="s">
        <v>66</v>
      </c>
      <c r="E3" s="13" t="s">
        <v>67</v>
      </c>
      <c r="F3" s="13" t="s">
        <v>68</v>
      </c>
      <c r="G3" s="14">
        <v>1</v>
      </c>
      <c r="H3" s="15">
        <v>0.995</v>
      </c>
      <c r="I3" s="34" t="s">
        <v>44</v>
      </c>
      <c r="J3" s="13" t="s">
        <v>73</v>
      </c>
      <c r="K3" s="13" t="s">
        <v>70</v>
      </c>
      <c r="L3" s="13" t="s">
        <v>71</v>
      </c>
      <c r="M3" s="15">
        <v>0.15</v>
      </c>
      <c r="N3" s="15">
        <v>0.25</v>
      </c>
      <c r="O3" s="13"/>
      <c r="P3" s="13" t="s">
        <v>74</v>
      </c>
      <c r="Q3" s="30">
        <f>K37/K18</f>
        <v>1.1301280948628338</v>
      </c>
      <c r="R3" s="42">
        <f>W37/X37</f>
        <v>1.2471218169988578</v>
      </c>
      <c r="S3" s="30">
        <v>0.6</v>
      </c>
      <c r="T3" s="34" t="s">
        <v>44</v>
      </c>
      <c r="U3" s="7"/>
      <c r="V3" s="7"/>
      <c r="W3" s="5"/>
      <c r="X3" s="7"/>
      <c r="Y3" s="16"/>
      <c r="Z3" s="16"/>
      <c r="AA3" s="16"/>
      <c r="AB3" s="16"/>
      <c r="AC3" s="16"/>
    </row>
    <row r="4" spans="1:29" ht="15.6" customHeight="1" thickBot="1" x14ac:dyDescent="0.3">
      <c r="A4" s="19" t="s">
        <v>65</v>
      </c>
      <c r="B4" s="20">
        <v>44904</v>
      </c>
      <c r="C4" s="21">
        <v>0.7631944444444444</v>
      </c>
      <c r="D4" s="22" t="s">
        <v>66</v>
      </c>
      <c r="E4" s="22" t="s">
        <v>67</v>
      </c>
      <c r="F4" s="22" t="s">
        <v>68</v>
      </c>
      <c r="G4" s="23">
        <v>1</v>
      </c>
      <c r="H4" s="24">
        <v>0.97</v>
      </c>
      <c r="I4" s="35" t="s">
        <v>45</v>
      </c>
      <c r="J4" s="22" t="s">
        <v>73</v>
      </c>
      <c r="K4" s="22" t="s">
        <v>70</v>
      </c>
      <c r="L4" s="22" t="s">
        <v>71</v>
      </c>
      <c r="M4" s="24">
        <v>0.15</v>
      </c>
      <c r="N4" s="24">
        <v>0.25</v>
      </c>
      <c r="O4" s="23">
        <v>-10.3</v>
      </c>
      <c r="P4" s="22" t="s">
        <v>75</v>
      </c>
      <c r="Q4" s="30">
        <f>K57/K18</f>
        <v>1.4643392600425214</v>
      </c>
      <c r="R4" s="42">
        <f>W57/X57</f>
        <v>1.7634870973372612</v>
      </c>
      <c r="S4" s="30">
        <v>2.14</v>
      </c>
      <c r="T4" s="35" t="s">
        <v>45</v>
      </c>
      <c r="V4" s="7"/>
      <c r="X4" s="7"/>
      <c r="Y4" s="16"/>
      <c r="Z4" s="16"/>
      <c r="AA4" s="16"/>
      <c r="AB4" s="16"/>
      <c r="AC4" s="16"/>
    </row>
    <row r="5" spans="1:29" ht="16.899999999999999" customHeight="1" thickBot="1" x14ac:dyDescent="0.3">
      <c r="A5" s="10" t="s">
        <v>65</v>
      </c>
      <c r="B5" s="11">
        <v>44963</v>
      </c>
      <c r="C5" s="12">
        <v>0.70833333333333337</v>
      </c>
      <c r="D5" s="13" t="s">
        <v>66</v>
      </c>
      <c r="E5" s="13" t="s">
        <v>67</v>
      </c>
      <c r="F5" s="13" t="s">
        <v>68</v>
      </c>
      <c r="G5" s="14">
        <v>1</v>
      </c>
      <c r="H5" s="15">
        <v>0.77900000000000003</v>
      </c>
      <c r="I5" s="34" t="s">
        <v>46</v>
      </c>
      <c r="J5" s="13" t="s">
        <v>73</v>
      </c>
      <c r="K5" s="18" t="s">
        <v>70</v>
      </c>
      <c r="L5" s="18" t="s">
        <v>76</v>
      </c>
      <c r="M5" s="14">
        <v>0.15</v>
      </c>
      <c r="N5" s="14">
        <v>0.25</v>
      </c>
      <c r="O5" s="14" t="s">
        <v>77</v>
      </c>
      <c r="P5" s="13"/>
      <c r="Q5" s="30">
        <f>K67/K18</f>
        <v>1.4971815041431185</v>
      </c>
      <c r="R5" s="43">
        <f>W67/X67</f>
        <v>1.8298537611768937</v>
      </c>
      <c r="S5" s="30">
        <v>2.2000000000000002</v>
      </c>
      <c r="T5" s="34" t="s">
        <v>46</v>
      </c>
      <c r="Y5" s="16"/>
      <c r="Z5" s="16"/>
      <c r="AA5" s="16"/>
      <c r="AB5" s="16"/>
      <c r="AC5" s="16"/>
    </row>
    <row r="6" spans="1:29" ht="16.899999999999999" customHeight="1" x14ac:dyDescent="0.25">
      <c r="A6" s="36"/>
      <c r="B6" s="37"/>
      <c r="C6" s="38"/>
      <c r="D6" s="39"/>
      <c r="E6" s="39"/>
      <c r="F6" s="39"/>
      <c r="G6" s="40"/>
      <c r="H6" s="36"/>
      <c r="I6" s="36"/>
      <c r="J6" s="39"/>
      <c r="K6" s="39"/>
      <c r="L6" s="39"/>
      <c r="M6" s="40"/>
      <c r="N6" s="40"/>
      <c r="O6" s="40"/>
      <c r="P6" s="39"/>
      <c r="Q6" s="30"/>
      <c r="S6" s="30"/>
      <c r="Y6" s="39"/>
      <c r="Z6" s="39"/>
      <c r="AA6" s="39"/>
      <c r="AB6" s="39"/>
      <c r="AC6" s="39"/>
    </row>
    <row r="7" spans="1:29" ht="16.899999999999999" customHeight="1" x14ac:dyDescent="0.25">
      <c r="A7" s="41" t="s">
        <v>78</v>
      </c>
      <c r="B7" s="37"/>
      <c r="C7" s="38"/>
      <c r="D7" s="39"/>
      <c r="E7" s="39"/>
      <c r="F7" s="39"/>
      <c r="G7" s="40"/>
      <c r="H7" s="36"/>
      <c r="I7" s="36"/>
      <c r="J7" s="39"/>
      <c r="K7" s="39"/>
      <c r="L7" s="39"/>
      <c r="M7" s="40"/>
      <c r="N7" s="40"/>
      <c r="O7" s="40"/>
      <c r="P7" s="39"/>
      <c r="Q7" s="30"/>
      <c r="S7" s="30"/>
      <c r="Y7" s="39"/>
      <c r="Z7" s="39"/>
      <c r="AA7" s="39"/>
      <c r="AB7" s="39"/>
      <c r="AC7" s="39"/>
    </row>
    <row r="8" spans="1:29" x14ac:dyDescent="0.25">
      <c r="A8" s="5"/>
      <c r="N8" s="5"/>
      <c r="Q8" s="5"/>
      <c r="R8" s="7"/>
      <c r="T8" s="7"/>
      <c r="V8" s="7"/>
      <c r="X8" s="7"/>
    </row>
    <row r="9" spans="1:29" x14ac:dyDescent="0.25">
      <c r="A9" s="8" t="s">
        <v>79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N9" s="8" t="s">
        <v>79</v>
      </c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  <c r="U9" t="s">
        <v>6</v>
      </c>
      <c r="V9" t="s">
        <v>7</v>
      </c>
    </row>
    <row r="10" spans="1:29" x14ac:dyDescent="0.25">
      <c r="A10" t="s">
        <v>80</v>
      </c>
      <c r="B10">
        <v>220</v>
      </c>
      <c r="C10">
        <v>1716129</v>
      </c>
      <c r="D10">
        <v>248</v>
      </c>
      <c r="E10">
        <v>310</v>
      </c>
      <c r="F10">
        <v>282</v>
      </c>
      <c r="G10">
        <v>164469</v>
      </c>
      <c r="H10">
        <v>7278684.5</v>
      </c>
      <c r="I10">
        <v>5476830</v>
      </c>
      <c r="N10" t="s">
        <v>81</v>
      </c>
      <c r="O10">
        <v>220</v>
      </c>
      <c r="P10">
        <v>1633126</v>
      </c>
      <c r="Q10">
        <v>100</v>
      </c>
      <c r="R10">
        <v>240</v>
      </c>
      <c r="S10">
        <v>220</v>
      </c>
      <c r="T10">
        <v>1633126</v>
      </c>
      <c r="U10">
        <v>65069282.5</v>
      </c>
      <c r="V10">
        <v>49064106</v>
      </c>
    </row>
    <row r="11" spans="1:29" x14ac:dyDescent="0.25">
      <c r="A11" t="s">
        <v>81</v>
      </c>
      <c r="B11">
        <v>220</v>
      </c>
      <c r="C11">
        <v>1633126</v>
      </c>
      <c r="D11">
        <v>248</v>
      </c>
      <c r="E11">
        <v>310</v>
      </c>
      <c r="F11">
        <v>282</v>
      </c>
      <c r="G11">
        <v>159148</v>
      </c>
      <c r="H11">
        <v>6990570.5</v>
      </c>
      <c r="I11">
        <v>5269097</v>
      </c>
      <c r="N11" t="s">
        <v>82</v>
      </c>
      <c r="O11">
        <v>220</v>
      </c>
      <c r="P11">
        <v>1645171</v>
      </c>
      <c r="Q11">
        <v>100</v>
      </c>
      <c r="R11">
        <v>240</v>
      </c>
      <c r="S11">
        <v>220</v>
      </c>
      <c r="T11">
        <v>1645171</v>
      </c>
      <c r="U11">
        <v>65040815</v>
      </c>
      <c r="V11">
        <v>49000487</v>
      </c>
      <c r="X11" t="e">
        <f>((0.9674 + 0.4233*x + 0.000726*x^2) / (1 + 0.09076*x + 0.00055*x^2))/(( 0.99 + 0.198242*x + 0.006497 *x^2) / (1 + 0.134756*x + 0.016285*x^2))</f>
        <v>#NAME?</v>
      </c>
    </row>
    <row r="12" spans="1:29" x14ac:dyDescent="0.25">
      <c r="A12" t="s">
        <v>82</v>
      </c>
      <c r="B12">
        <v>220</v>
      </c>
      <c r="C12">
        <v>1645171</v>
      </c>
      <c r="D12">
        <v>248</v>
      </c>
      <c r="E12">
        <v>310</v>
      </c>
      <c r="F12">
        <v>280</v>
      </c>
      <c r="G12">
        <v>147191</v>
      </c>
      <c r="H12">
        <v>6485800.5</v>
      </c>
      <c r="I12">
        <v>4888875</v>
      </c>
      <c r="N12" t="s">
        <v>83</v>
      </c>
      <c r="O12">
        <v>220</v>
      </c>
      <c r="P12">
        <v>1669364</v>
      </c>
      <c r="Q12">
        <v>100</v>
      </c>
      <c r="R12">
        <v>240</v>
      </c>
      <c r="S12">
        <v>220</v>
      </c>
      <c r="T12">
        <v>1669364</v>
      </c>
      <c r="U12">
        <v>66545042</v>
      </c>
      <c r="V12">
        <v>49770965</v>
      </c>
    </row>
    <row r="13" spans="1:29" x14ac:dyDescent="0.25">
      <c r="A13" t="s">
        <v>83</v>
      </c>
      <c r="B13">
        <v>220</v>
      </c>
      <c r="C13">
        <v>1669364</v>
      </c>
      <c r="D13">
        <v>248</v>
      </c>
      <c r="E13">
        <v>310</v>
      </c>
      <c r="F13">
        <v>279</v>
      </c>
      <c r="G13">
        <v>151649</v>
      </c>
      <c r="H13">
        <v>6583884.5</v>
      </c>
      <c r="I13">
        <v>5010391</v>
      </c>
      <c r="N13" t="s">
        <v>84</v>
      </c>
      <c r="O13">
        <v>220</v>
      </c>
      <c r="P13">
        <v>1623749</v>
      </c>
      <c r="Q13">
        <v>100</v>
      </c>
      <c r="R13">
        <v>240</v>
      </c>
      <c r="S13">
        <v>220</v>
      </c>
      <c r="T13">
        <v>1623749</v>
      </c>
      <c r="U13">
        <v>64150063</v>
      </c>
      <c r="V13">
        <v>48206038</v>
      </c>
      <c r="X13" s="1">
        <f>SUM(Q2,Q2:Q5)</f>
        <v>6.1559868324023128</v>
      </c>
    </row>
    <row r="14" spans="1:29" x14ac:dyDescent="0.25">
      <c r="A14" t="s">
        <v>84</v>
      </c>
      <c r="B14">
        <v>220</v>
      </c>
      <c r="C14">
        <v>1623749</v>
      </c>
      <c r="D14">
        <v>248</v>
      </c>
      <c r="E14">
        <v>310</v>
      </c>
      <c r="F14">
        <v>280</v>
      </c>
      <c r="G14">
        <v>160472</v>
      </c>
      <c r="H14">
        <v>7023620.5</v>
      </c>
      <c r="I14">
        <v>5352468</v>
      </c>
      <c r="N14" t="s">
        <v>85</v>
      </c>
      <c r="O14">
        <v>220</v>
      </c>
      <c r="P14">
        <v>1602079</v>
      </c>
      <c r="Q14">
        <v>100</v>
      </c>
      <c r="R14">
        <v>240</v>
      </c>
      <c r="S14">
        <v>220</v>
      </c>
      <c r="T14">
        <v>1602079</v>
      </c>
      <c r="U14">
        <v>63204067.5</v>
      </c>
      <c r="V14">
        <v>47363723</v>
      </c>
    </row>
    <row r="15" spans="1:29" x14ac:dyDescent="0.25">
      <c r="A15" t="s">
        <v>85</v>
      </c>
      <c r="B15">
        <v>220</v>
      </c>
      <c r="C15">
        <v>1602079</v>
      </c>
      <c r="D15">
        <v>248</v>
      </c>
      <c r="E15">
        <v>310</v>
      </c>
      <c r="F15">
        <v>280</v>
      </c>
      <c r="G15">
        <v>157609</v>
      </c>
      <c r="H15">
        <v>6765961</v>
      </c>
      <c r="I15">
        <v>5146466</v>
      </c>
      <c r="N15" t="s">
        <v>86</v>
      </c>
      <c r="O15">
        <v>220</v>
      </c>
      <c r="P15">
        <v>1681911</v>
      </c>
      <c r="Q15">
        <v>100</v>
      </c>
      <c r="R15">
        <v>240</v>
      </c>
      <c r="S15">
        <v>220</v>
      </c>
      <c r="T15">
        <v>1681911</v>
      </c>
      <c r="U15">
        <v>64853507</v>
      </c>
      <c r="V15">
        <v>48842900</v>
      </c>
    </row>
    <row r="16" spans="1:29" x14ac:dyDescent="0.25">
      <c r="A16" t="s">
        <v>86</v>
      </c>
      <c r="B16">
        <v>220</v>
      </c>
      <c r="C16">
        <v>1681911</v>
      </c>
      <c r="D16">
        <v>248</v>
      </c>
      <c r="E16">
        <v>310</v>
      </c>
      <c r="F16">
        <v>282</v>
      </c>
      <c r="G16">
        <v>159693</v>
      </c>
      <c r="H16">
        <v>7009723.5</v>
      </c>
      <c r="I16">
        <v>5338419</v>
      </c>
      <c r="N16" t="s">
        <v>80</v>
      </c>
      <c r="O16">
        <v>220</v>
      </c>
      <c r="P16">
        <v>1716129</v>
      </c>
      <c r="Q16">
        <v>100</v>
      </c>
      <c r="R16">
        <v>240</v>
      </c>
      <c r="S16">
        <v>220</v>
      </c>
      <c r="T16">
        <v>1716129</v>
      </c>
      <c r="U16">
        <v>65313415</v>
      </c>
      <c r="V16">
        <v>49139632</v>
      </c>
    </row>
    <row r="17" spans="1:24" x14ac:dyDescent="0.25">
      <c r="A17" t="s">
        <v>87</v>
      </c>
      <c r="B17">
        <v>220</v>
      </c>
      <c r="C17">
        <v>1744925</v>
      </c>
      <c r="D17">
        <v>248</v>
      </c>
      <c r="E17">
        <v>310</v>
      </c>
      <c r="F17">
        <v>280</v>
      </c>
      <c r="G17">
        <v>169157</v>
      </c>
      <c r="H17">
        <v>7337504</v>
      </c>
      <c r="I17">
        <v>5559259</v>
      </c>
      <c r="N17" t="s">
        <v>87</v>
      </c>
      <c r="O17">
        <v>220</v>
      </c>
      <c r="P17">
        <v>1744925</v>
      </c>
      <c r="Q17">
        <v>100</v>
      </c>
      <c r="R17">
        <v>240</v>
      </c>
      <c r="S17">
        <v>220</v>
      </c>
      <c r="T17">
        <v>1744925</v>
      </c>
      <c r="U17">
        <v>68089866.5</v>
      </c>
      <c r="V17">
        <v>51220158</v>
      </c>
    </row>
    <row r="18" spans="1:24" x14ac:dyDescent="0.25">
      <c r="C18" s="2">
        <f>AVERAGE(C10:C17)</f>
        <v>1664556.75</v>
      </c>
      <c r="G18" s="2">
        <f>AVERAGE(G10:G17)</f>
        <v>158673.5</v>
      </c>
      <c r="H18" s="2">
        <f>AVERAGE(H10:H17)</f>
        <v>6934468.625</v>
      </c>
      <c r="I18" s="2">
        <f>AVERAGE(I10:I17)</f>
        <v>5255225.625</v>
      </c>
      <c r="J18" s="4" t="s">
        <v>88</v>
      </c>
      <c r="K18" s="1">
        <f>H18/C18</f>
        <v>4.1659550658155693</v>
      </c>
      <c r="L18" s="2"/>
      <c r="M18" s="33"/>
      <c r="P18" s="2">
        <f>AVERAGE(P10:P17)</f>
        <v>1664556.75</v>
      </c>
      <c r="T18" s="2">
        <f>AVERAGE(T10:T17)</f>
        <v>1664556.75</v>
      </c>
      <c r="U18" s="2">
        <f>AVERAGE(U10:U17)</f>
        <v>65283257.3125</v>
      </c>
      <c r="V18" s="2">
        <f>AVERAGE(V10:V17)</f>
        <v>49076001.125</v>
      </c>
    </row>
    <row r="19" spans="1:24" x14ac:dyDescent="0.25">
      <c r="A19" s="6" t="s">
        <v>43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N19" s="6" t="s">
        <v>43</v>
      </c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  <c r="U19" t="s">
        <v>6</v>
      </c>
      <c r="V19" t="s">
        <v>7</v>
      </c>
    </row>
    <row r="20" spans="1:24" x14ac:dyDescent="0.25">
      <c r="A20" t="s">
        <v>89</v>
      </c>
      <c r="B20">
        <v>220</v>
      </c>
      <c r="C20">
        <v>1719987</v>
      </c>
      <c r="D20">
        <v>248</v>
      </c>
      <c r="E20">
        <v>310</v>
      </c>
      <c r="F20">
        <v>279</v>
      </c>
      <c r="G20">
        <v>172980</v>
      </c>
      <c r="H20">
        <v>7529258.5</v>
      </c>
      <c r="I20">
        <v>5725265</v>
      </c>
      <c r="N20" t="s">
        <v>90</v>
      </c>
      <c r="O20">
        <v>220</v>
      </c>
      <c r="P20">
        <v>1656145</v>
      </c>
      <c r="Q20">
        <v>100</v>
      </c>
      <c r="R20">
        <v>240</v>
      </c>
      <c r="S20">
        <v>220</v>
      </c>
      <c r="T20">
        <v>1656145</v>
      </c>
      <c r="U20">
        <v>66237712</v>
      </c>
      <c r="V20">
        <v>49739078</v>
      </c>
    </row>
    <row r="21" spans="1:24" x14ac:dyDescent="0.25">
      <c r="A21" t="s">
        <v>91</v>
      </c>
      <c r="B21">
        <v>220</v>
      </c>
      <c r="C21">
        <v>1681621</v>
      </c>
      <c r="D21">
        <v>248</v>
      </c>
      <c r="E21">
        <v>310</v>
      </c>
      <c r="F21">
        <v>281</v>
      </c>
      <c r="G21">
        <v>156289</v>
      </c>
      <c r="H21">
        <v>6955501</v>
      </c>
      <c r="I21">
        <v>5303610</v>
      </c>
      <c r="N21" t="s">
        <v>89</v>
      </c>
      <c r="O21">
        <v>220</v>
      </c>
      <c r="P21">
        <v>1719987</v>
      </c>
      <c r="Q21">
        <v>100</v>
      </c>
      <c r="R21">
        <v>240</v>
      </c>
      <c r="S21">
        <v>220</v>
      </c>
      <c r="T21">
        <v>1719987</v>
      </c>
      <c r="U21">
        <v>67996944.5</v>
      </c>
      <c r="V21">
        <v>51090347</v>
      </c>
    </row>
    <row r="22" spans="1:24" x14ac:dyDescent="0.25">
      <c r="A22" t="s">
        <v>92</v>
      </c>
      <c r="B22">
        <v>220</v>
      </c>
      <c r="C22">
        <v>1669638</v>
      </c>
      <c r="D22">
        <v>248</v>
      </c>
      <c r="E22">
        <v>310</v>
      </c>
      <c r="F22">
        <v>277</v>
      </c>
      <c r="G22">
        <v>170278</v>
      </c>
      <c r="H22">
        <v>7383843.5</v>
      </c>
      <c r="I22">
        <v>5623487</v>
      </c>
      <c r="N22" t="s">
        <v>91</v>
      </c>
      <c r="O22">
        <v>220</v>
      </c>
      <c r="P22">
        <v>1681621</v>
      </c>
      <c r="Q22">
        <v>100</v>
      </c>
      <c r="R22">
        <v>240</v>
      </c>
      <c r="S22">
        <v>220</v>
      </c>
      <c r="T22">
        <v>1681621</v>
      </c>
      <c r="U22">
        <v>67542217.5</v>
      </c>
      <c r="V22">
        <v>50660920</v>
      </c>
    </row>
    <row r="23" spans="1:24" x14ac:dyDescent="0.25">
      <c r="A23" t="s">
        <v>93</v>
      </c>
      <c r="B23">
        <v>220</v>
      </c>
      <c r="C23">
        <v>1750987</v>
      </c>
      <c r="D23">
        <v>248</v>
      </c>
      <c r="E23">
        <v>310</v>
      </c>
      <c r="F23">
        <v>280</v>
      </c>
      <c r="G23">
        <v>171266</v>
      </c>
      <c r="H23">
        <v>7468410.5</v>
      </c>
      <c r="I23">
        <v>5640925</v>
      </c>
      <c r="N23" t="s">
        <v>92</v>
      </c>
      <c r="O23">
        <v>220</v>
      </c>
      <c r="P23">
        <v>1669638</v>
      </c>
      <c r="Q23">
        <v>100</v>
      </c>
      <c r="R23">
        <v>240</v>
      </c>
      <c r="S23">
        <v>220</v>
      </c>
      <c r="T23">
        <v>1669638</v>
      </c>
      <c r="U23">
        <v>66744894</v>
      </c>
      <c r="V23">
        <v>50055109</v>
      </c>
    </row>
    <row r="24" spans="1:24" x14ac:dyDescent="0.25">
      <c r="A24" t="s">
        <v>94</v>
      </c>
      <c r="B24">
        <v>220</v>
      </c>
      <c r="C24">
        <v>1607357</v>
      </c>
      <c r="D24">
        <v>248</v>
      </c>
      <c r="E24">
        <v>310</v>
      </c>
      <c r="F24">
        <v>281</v>
      </c>
      <c r="G24">
        <v>155344</v>
      </c>
      <c r="H24">
        <v>6657639.5</v>
      </c>
      <c r="I24">
        <v>5072691</v>
      </c>
      <c r="N24" t="s">
        <v>93</v>
      </c>
      <c r="O24">
        <v>220</v>
      </c>
      <c r="P24">
        <v>1750987</v>
      </c>
      <c r="Q24">
        <v>100</v>
      </c>
      <c r="R24">
        <v>240</v>
      </c>
      <c r="S24">
        <v>220</v>
      </c>
      <c r="T24">
        <v>1750987</v>
      </c>
      <c r="U24">
        <v>68501866.5</v>
      </c>
      <c r="V24">
        <v>51577495</v>
      </c>
    </row>
    <row r="25" spans="1:24" x14ac:dyDescent="0.25">
      <c r="A25" t="s">
        <v>95</v>
      </c>
      <c r="B25">
        <v>220</v>
      </c>
      <c r="C25">
        <v>1735307</v>
      </c>
      <c r="D25">
        <v>248</v>
      </c>
      <c r="E25">
        <v>310</v>
      </c>
      <c r="F25">
        <v>278</v>
      </c>
      <c r="G25">
        <v>168979</v>
      </c>
      <c r="H25">
        <v>7442281</v>
      </c>
      <c r="I25">
        <v>5669805</v>
      </c>
      <c r="N25" t="s">
        <v>94</v>
      </c>
      <c r="O25">
        <v>220</v>
      </c>
      <c r="P25">
        <v>1607357</v>
      </c>
      <c r="Q25">
        <v>100</v>
      </c>
      <c r="R25">
        <v>240</v>
      </c>
      <c r="S25">
        <v>220</v>
      </c>
      <c r="T25">
        <v>1607357</v>
      </c>
      <c r="U25">
        <v>62773296</v>
      </c>
      <c r="V25">
        <v>47142840</v>
      </c>
    </row>
    <row r="26" spans="1:24" x14ac:dyDescent="0.25">
      <c r="A26" t="s">
        <v>96</v>
      </c>
      <c r="B26">
        <v>220</v>
      </c>
      <c r="C26">
        <v>1766319</v>
      </c>
      <c r="D26">
        <v>248</v>
      </c>
      <c r="E26">
        <v>310</v>
      </c>
      <c r="F26">
        <v>279</v>
      </c>
      <c r="G26">
        <v>180618</v>
      </c>
      <c r="H26">
        <v>7998260.5</v>
      </c>
      <c r="I26">
        <v>6039980</v>
      </c>
      <c r="N26" t="s">
        <v>95</v>
      </c>
      <c r="O26">
        <v>220</v>
      </c>
      <c r="P26">
        <v>1735307</v>
      </c>
      <c r="Q26">
        <v>100</v>
      </c>
      <c r="R26">
        <v>240</v>
      </c>
      <c r="S26">
        <v>220</v>
      </c>
      <c r="T26">
        <v>1735307</v>
      </c>
      <c r="U26">
        <v>68454971</v>
      </c>
      <c r="V26">
        <v>51411840</v>
      </c>
    </row>
    <row r="27" spans="1:24" x14ac:dyDescent="0.25">
      <c r="A27" t="s">
        <v>90</v>
      </c>
      <c r="B27">
        <v>220</v>
      </c>
      <c r="C27">
        <v>1656145</v>
      </c>
      <c r="D27">
        <v>248</v>
      </c>
      <c r="E27">
        <v>310</v>
      </c>
      <c r="F27">
        <v>278</v>
      </c>
      <c r="G27">
        <v>162951</v>
      </c>
      <c r="H27">
        <v>6990045</v>
      </c>
      <c r="I27">
        <v>5311137</v>
      </c>
      <c r="L27" t="s">
        <v>16</v>
      </c>
      <c r="N27" t="s">
        <v>96</v>
      </c>
      <c r="O27">
        <v>220</v>
      </c>
      <c r="P27">
        <v>1766319</v>
      </c>
      <c r="Q27">
        <v>100</v>
      </c>
      <c r="R27">
        <v>240</v>
      </c>
      <c r="S27">
        <v>220</v>
      </c>
      <c r="T27">
        <v>1766319</v>
      </c>
      <c r="U27">
        <v>70060965.5</v>
      </c>
      <c r="V27">
        <v>52589594</v>
      </c>
      <c r="W27" t="s">
        <v>97</v>
      </c>
      <c r="X27" t="s">
        <v>98</v>
      </c>
    </row>
    <row r="28" spans="1:24" x14ac:dyDescent="0.25">
      <c r="C28" s="2">
        <f>AVERAGE(C20:C27)</f>
        <v>1698420.125</v>
      </c>
      <c r="G28" s="2">
        <f>AVERAGE(G20:G27)</f>
        <v>167338.125</v>
      </c>
      <c r="H28" s="2">
        <f>AVERAGE(H20:H27)</f>
        <v>7303154.9375</v>
      </c>
      <c r="I28" s="2">
        <f>AVERAGE(I20:I27)</f>
        <v>5548362.5</v>
      </c>
      <c r="J28" s="4" t="s">
        <v>99</v>
      </c>
      <c r="K28" s="1">
        <f>H28/C28</f>
        <v>4.2999696188244352</v>
      </c>
      <c r="L28" s="1">
        <f>C28/C18</f>
        <v>1.0203437792072874</v>
      </c>
      <c r="P28" s="2">
        <f>AVERAGE(P20:P27)</f>
        <v>1698420.125</v>
      </c>
      <c r="T28" s="2">
        <f>AVERAGE(T20:T27)</f>
        <v>1698420.125</v>
      </c>
      <c r="U28" s="2">
        <f>AVERAGE(U20:U27)</f>
        <v>67289108.375</v>
      </c>
      <c r="V28" s="2">
        <f>AVERAGE(V20:V27)</f>
        <v>50533402.875</v>
      </c>
      <c r="W28" s="1">
        <f>U28/U18</f>
        <v>1.0307253520285964</v>
      </c>
      <c r="X28" s="1">
        <f>dcpt_mcp!J20</f>
        <v>0.97203436588433711</v>
      </c>
    </row>
    <row r="29" spans="1:24" x14ac:dyDescent="0.25">
      <c r="A29" s="6" t="s">
        <v>44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N29" s="6" t="s">
        <v>44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T29" t="s">
        <v>5</v>
      </c>
      <c r="U29" t="s">
        <v>6</v>
      </c>
      <c r="V29" t="s">
        <v>7</v>
      </c>
    </row>
    <row r="30" spans="1:24" x14ac:dyDescent="0.25">
      <c r="A30" t="s">
        <v>100</v>
      </c>
      <c r="B30">
        <v>220</v>
      </c>
      <c r="C30">
        <v>1829643</v>
      </c>
      <c r="D30">
        <v>248</v>
      </c>
      <c r="E30">
        <v>310</v>
      </c>
      <c r="F30">
        <v>280</v>
      </c>
      <c r="G30">
        <v>190222</v>
      </c>
      <c r="H30">
        <v>8452710.5</v>
      </c>
      <c r="I30">
        <v>6365601</v>
      </c>
      <c r="N30" t="s">
        <v>100</v>
      </c>
      <c r="O30">
        <v>220</v>
      </c>
      <c r="P30">
        <v>1829643</v>
      </c>
      <c r="Q30">
        <v>100</v>
      </c>
      <c r="R30">
        <v>240</v>
      </c>
      <c r="S30">
        <v>220</v>
      </c>
      <c r="T30">
        <v>1829643</v>
      </c>
      <c r="U30">
        <v>71761446</v>
      </c>
      <c r="V30">
        <v>53976267</v>
      </c>
    </row>
    <row r="31" spans="1:24" x14ac:dyDescent="0.25">
      <c r="A31" t="s">
        <v>101</v>
      </c>
      <c r="B31">
        <v>220</v>
      </c>
      <c r="C31">
        <v>1803354</v>
      </c>
      <c r="D31">
        <v>248</v>
      </c>
      <c r="E31">
        <v>310</v>
      </c>
      <c r="F31">
        <v>280</v>
      </c>
      <c r="G31">
        <v>197241</v>
      </c>
      <c r="H31">
        <v>8811445.5</v>
      </c>
      <c r="I31">
        <v>6647464</v>
      </c>
      <c r="N31" t="s">
        <v>101</v>
      </c>
      <c r="O31">
        <v>220</v>
      </c>
      <c r="P31">
        <v>1803354</v>
      </c>
      <c r="Q31">
        <v>100</v>
      </c>
      <c r="R31">
        <v>240</v>
      </c>
      <c r="S31">
        <v>220</v>
      </c>
      <c r="T31">
        <v>1803354</v>
      </c>
      <c r="U31">
        <v>71362431.5</v>
      </c>
      <c r="V31">
        <v>53687484</v>
      </c>
    </row>
    <row r="32" spans="1:24" x14ac:dyDescent="0.25">
      <c r="A32" t="s">
        <v>102</v>
      </c>
      <c r="B32">
        <v>220</v>
      </c>
      <c r="C32">
        <v>1816207</v>
      </c>
      <c r="D32">
        <v>248</v>
      </c>
      <c r="E32">
        <v>310</v>
      </c>
      <c r="F32">
        <v>278</v>
      </c>
      <c r="G32">
        <v>187174</v>
      </c>
      <c r="H32">
        <v>8358928.5</v>
      </c>
      <c r="I32">
        <v>6296179</v>
      </c>
      <c r="N32" t="s">
        <v>102</v>
      </c>
      <c r="O32">
        <v>220</v>
      </c>
      <c r="P32">
        <v>1816207</v>
      </c>
      <c r="Q32">
        <v>100</v>
      </c>
      <c r="R32">
        <v>240</v>
      </c>
      <c r="S32">
        <v>220</v>
      </c>
      <c r="T32">
        <v>1816207</v>
      </c>
      <c r="U32">
        <v>70801537.5</v>
      </c>
      <c r="V32">
        <v>53188918</v>
      </c>
    </row>
    <row r="33" spans="1:24" x14ac:dyDescent="0.25">
      <c r="A33" t="s">
        <v>103</v>
      </c>
      <c r="B33">
        <v>220</v>
      </c>
      <c r="C33">
        <v>1728899</v>
      </c>
      <c r="D33">
        <v>248</v>
      </c>
      <c r="E33">
        <v>310</v>
      </c>
      <c r="F33">
        <v>281</v>
      </c>
      <c r="G33">
        <v>188601</v>
      </c>
      <c r="H33">
        <v>8262925</v>
      </c>
      <c r="I33">
        <v>6295711</v>
      </c>
      <c r="N33" t="s">
        <v>103</v>
      </c>
      <c r="O33">
        <v>220</v>
      </c>
      <c r="P33">
        <v>1728899</v>
      </c>
      <c r="Q33">
        <v>100</v>
      </c>
      <c r="R33">
        <v>240</v>
      </c>
      <c r="S33">
        <v>220</v>
      </c>
      <c r="T33">
        <v>1728899</v>
      </c>
      <c r="U33">
        <v>67210467</v>
      </c>
      <c r="V33">
        <v>50504707</v>
      </c>
    </row>
    <row r="34" spans="1:24" x14ac:dyDescent="0.25">
      <c r="A34" t="s">
        <v>104</v>
      </c>
      <c r="B34">
        <v>220</v>
      </c>
      <c r="C34">
        <v>1728962</v>
      </c>
      <c r="D34">
        <v>248</v>
      </c>
      <c r="E34">
        <v>310</v>
      </c>
      <c r="F34">
        <v>281</v>
      </c>
      <c r="G34">
        <v>185942</v>
      </c>
      <c r="H34">
        <v>8223798</v>
      </c>
      <c r="I34">
        <v>6205928</v>
      </c>
      <c r="N34" t="s">
        <v>104</v>
      </c>
      <c r="O34">
        <v>220</v>
      </c>
      <c r="P34">
        <v>1728962</v>
      </c>
      <c r="Q34">
        <v>100</v>
      </c>
      <c r="R34">
        <v>240</v>
      </c>
      <c r="S34">
        <v>220</v>
      </c>
      <c r="T34">
        <v>1728962</v>
      </c>
      <c r="U34">
        <v>68678426.5</v>
      </c>
      <c r="V34">
        <v>51534003</v>
      </c>
    </row>
    <row r="35" spans="1:24" x14ac:dyDescent="0.25">
      <c r="A35" t="s">
        <v>105</v>
      </c>
      <c r="B35">
        <v>220</v>
      </c>
      <c r="C35">
        <v>1778545</v>
      </c>
      <c r="D35">
        <v>248</v>
      </c>
      <c r="E35">
        <v>310</v>
      </c>
      <c r="F35">
        <v>280</v>
      </c>
      <c r="G35">
        <v>190450</v>
      </c>
      <c r="H35">
        <v>8109593</v>
      </c>
      <c r="I35">
        <v>6163024</v>
      </c>
      <c r="N35" t="s">
        <v>105</v>
      </c>
      <c r="O35">
        <v>220</v>
      </c>
      <c r="P35">
        <v>1778545</v>
      </c>
      <c r="Q35">
        <v>100</v>
      </c>
      <c r="R35">
        <v>240</v>
      </c>
      <c r="S35">
        <v>218</v>
      </c>
      <c r="T35">
        <v>1778545</v>
      </c>
      <c r="U35">
        <v>69128343</v>
      </c>
      <c r="V35">
        <v>51889443</v>
      </c>
    </row>
    <row r="36" spans="1:24" x14ac:dyDescent="0.25">
      <c r="A36" t="s">
        <v>106</v>
      </c>
      <c r="B36">
        <v>220</v>
      </c>
      <c r="C36">
        <v>1708178</v>
      </c>
      <c r="D36">
        <v>248</v>
      </c>
      <c r="E36">
        <v>310</v>
      </c>
      <c r="F36">
        <v>280</v>
      </c>
      <c r="G36">
        <v>181522</v>
      </c>
      <c r="H36">
        <v>8131332.5</v>
      </c>
      <c r="I36">
        <v>6128569</v>
      </c>
      <c r="N36" t="s">
        <v>106</v>
      </c>
      <c r="O36">
        <v>220</v>
      </c>
      <c r="P36">
        <v>1708178</v>
      </c>
      <c r="Q36">
        <v>100</v>
      </c>
      <c r="R36">
        <v>240</v>
      </c>
      <c r="S36">
        <v>220</v>
      </c>
      <c r="T36">
        <v>1708178</v>
      </c>
      <c r="U36">
        <v>67416362</v>
      </c>
      <c r="V36">
        <v>50725933</v>
      </c>
    </row>
    <row r="37" spans="1:24" x14ac:dyDescent="0.25">
      <c r="C37" s="2">
        <f>AVERAGE(C29:C36)</f>
        <v>1770541.142857143</v>
      </c>
      <c r="G37" s="2">
        <f>AVERAGE(G29:G36)</f>
        <v>188736</v>
      </c>
      <c r="H37" s="2">
        <f>AVERAGE(H29:H36)</f>
        <v>8335819</v>
      </c>
      <c r="I37" s="2">
        <f>AVERAGE(I29:I36)</f>
        <v>6300353.7142857146</v>
      </c>
      <c r="J37" s="4" t="s">
        <v>99</v>
      </c>
      <c r="K37" s="1">
        <f>H37/C37</f>
        <v>4.7080628618143212</v>
      </c>
      <c r="L37" s="1">
        <f>C37/C18</f>
        <v>1.06367124032097</v>
      </c>
      <c r="P37" s="2">
        <f>AVERAGE(P29:P36)</f>
        <v>1770541.142857143</v>
      </c>
      <c r="T37" s="2">
        <f>AVERAGE(T29:T36)</f>
        <v>1770541.142857143</v>
      </c>
      <c r="U37" s="2">
        <f>AVERAGE(U30:U36)</f>
        <v>69479859.071428567</v>
      </c>
      <c r="V37" s="2">
        <f>AVERAGE(V29:V36)</f>
        <v>52215250.714285716</v>
      </c>
      <c r="W37" s="1">
        <f>U37/U18</f>
        <v>1.0642829713419497</v>
      </c>
      <c r="X37" s="1">
        <f>dcpt_mcp!J30</f>
        <v>0.85339135025566182</v>
      </c>
    </row>
    <row r="38" spans="1:24" x14ac:dyDescent="0.25">
      <c r="A38" s="6" t="s">
        <v>107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24" x14ac:dyDescent="0.25">
      <c r="A39" t="s">
        <v>108</v>
      </c>
      <c r="B39">
        <v>220</v>
      </c>
      <c r="C39">
        <v>3164156</v>
      </c>
      <c r="D39">
        <v>248</v>
      </c>
      <c r="E39">
        <v>310</v>
      </c>
      <c r="F39">
        <v>280</v>
      </c>
      <c r="G39">
        <v>560272</v>
      </c>
      <c r="H39">
        <v>25042112.5</v>
      </c>
      <c r="I39">
        <v>19053424</v>
      </c>
    </row>
    <row r="40" spans="1:24" x14ac:dyDescent="0.25">
      <c r="A40" t="s">
        <v>109</v>
      </c>
      <c r="B40">
        <v>220</v>
      </c>
      <c r="C40">
        <v>3353631</v>
      </c>
      <c r="D40">
        <v>248</v>
      </c>
      <c r="E40">
        <v>310</v>
      </c>
      <c r="F40">
        <v>280</v>
      </c>
      <c r="G40">
        <v>576423</v>
      </c>
      <c r="H40">
        <v>26190047.5</v>
      </c>
      <c r="I40">
        <v>19744130</v>
      </c>
    </row>
    <row r="41" spans="1:24" x14ac:dyDescent="0.25">
      <c r="A41" t="s">
        <v>110</v>
      </c>
      <c r="B41">
        <v>220</v>
      </c>
      <c r="C41">
        <v>3135288</v>
      </c>
      <c r="D41">
        <v>248</v>
      </c>
      <c r="E41">
        <v>310</v>
      </c>
      <c r="F41">
        <v>281</v>
      </c>
      <c r="G41">
        <v>553550</v>
      </c>
      <c r="H41">
        <v>24927949</v>
      </c>
      <c r="I41">
        <v>18923125</v>
      </c>
    </row>
    <row r="42" spans="1:24" x14ac:dyDescent="0.25">
      <c r="A42" t="s">
        <v>111</v>
      </c>
      <c r="B42">
        <v>220</v>
      </c>
      <c r="C42">
        <v>3194828</v>
      </c>
      <c r="D42">
        <v>248</v>
      </c>
      <c r="E42">
        <v>310</v>
      </c>
      <c r="F42">
        <v>283</v>
      </c>
      <c r="G42">
        <v>563813</v>
      </c>
      <c r="H42">
        <v>25625066.5</v>
      </c>
      <c r="I42">
        <v>19343575</v>
      </c>
    </row>
    <row r="43" spans="1:24" x14ac:dyDescent="0.25">
      <c r="A43" t="s">
        <v>112</v>
      </c>
      <c r="B43">
        <v>220</v>
      </c>
      <c r="C43">
        <v>3354739</v>
      </c>
      <c r="D43">
        <v>248</v>
      </c>
      <c r="E43">
        <v>310</v>
      </c>
      <c r="F43">
        <v>281</v>
      </c>
      <c r="G43">
        <v>577482</v>
      </c>
      <c r="H43">
        <v>25949681</v>
      </c>
      <c r="I43">
        <v>19766971</v>
      </c>
    </row>
    <row r="44" spans="1:24" x14ac:dyDescent="0.25">
      <c r="A44" t="s">
        <v>113</v>
      </c>
      <c r="B44">
        <v>220</v>
      </c>
      <c r="C44">
        <v>3218352</v>
      </c>
      <c r="D44">
        <v>248</v>
      </c>
      <c r="E44">
        <v>310</v>
      </c>
      <c r="F44">
        <v>280</v>
      </c>
      <c r="G44">
        <v>550144</v>
      </c>
      <c r="H44">
        <v>24595666</v>
      </c>
      <c r="I44">
        <v>18732912</v>
      </c>
    </row>
    <row r="45" spans="1:24" x14ac:dyDescent="0.25">
      <c r="A45" t="s">
        <v>114</v>
      </c>
      <c r="B45">
        <v>220</v>
      </c>
      <c r="C45">
        <v>3219712</v>
      </c>
      <c r="D45">
        <v>248</v>
      </c>
      <c r="E45">
        <v>310</v>
      </c>
      <c r="F45">
        <v>282</v>
      </c>
      <c r="G45">
        <v>559146</v>
      </c>
      <c r="H45">
        <v>25253904</v>
      </c>
      <c r="I45">
        <v>19268500</v>
      </c>
    </row>
    <row r="46" spans="1:24" x14ac:dyDescent="0.25">
      <c r="A46" t="s">
        <v>115</v>
      </c>
      <c r="B46">
        <v>220</v>
      </c>
      <c r="C46">
        <v>3321759</v>
      </c>
      <c r="D46">
        <v>248</v>
      </c>
      <c r="E46">
        <v>310</v>
      </c>
      <c r="F46">
        <v>280</v>
      </c>
      <c r="G46">
        <v>576443</v>
      </c>
      <c r="H46">
        <v>25940460.5</v>
      </c>
      <c r="I46">
        <v>19778281</v>
      </c>
    </row>
    <row r="47" spans="1:24" x14ac:dyDescent="0.25">
      <c r="C47" s="2">
        <f>AVERAGE(C39:C46)</f>
        <v>3245308.125</v>
      </c>
      <c r="G47" s="2">
        <f>AVERAGE(G39:G46)</f>
        <v>564659.125</v>
      </c>
      <c r="H47" s="2">
        <f>AVERAGE(H39:H46)</f>
        <v>25440610.875</v>
      </c>
      <c r="I47" s="2">
        <f>AVERAGE(I39:I46)</f>
        <v>19326364.75</v>
      </c>
      <c r="J47" s="4"/>
      <c r="K47" s="1"/>
    </row>
    <row r="48" spans="1:24" x14ac:dyDescent="0.25">
      <c r="A48" s="6" t="s">
        <v>116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N48" s="6" t="s">
        <v>116</v>
      </c>
      <c r="O48" t="s">
        <v>0</v>
      </c>
      <c r="P48" t="s">
        <v>1</v>
      </c>
      <c r="Q48" t="s">
        <v>2</v>
      </c>
      <c r="R48" t="s">
        <v>3</v>
      </c>
      <c r="S48" t="s">
        <v>4</v>
      </c>
      <c r="T48" t="s">
        <v>5</v>
      </c>
      <c r="U48" t="s">
        <v>6</v>
      </c>
      <c r="V48" t="s">
        <v>7</v>
      </c>
    </row>
    <row r="49" spans="1:24" x14ac:dyDescent="0.25">
      <c r="A49" t="s">
        <v>117</v>
      </c>
      <c r="B49">
        <v>220</v>
      </c>
      <c r="C49">
        <v>1427694</v>
      </c>
      <c r="D49">
        <v>248</v>
      </c>
      <c r="E49">
        <v>310</v>
      </c>
      <c r="F49">
        <v>280</v>
      </c>
      <c r="G49">
        <v>196945</v>
      </c>
      <c r="H49">
        <v>8838873</v>
      </c>
      <c r="I49">
        <v>6732665</v>
      </c>
      <c r="N49" t="s">
        <v>118</v>
      </c>
      <c r="O49">
        <v>220</v>
      </c>
      <c r="P49">
        <v>1590896</v>
      </c>
      <c r="Q49">
        <v>100</v>
      </c>
      <c r="R49">
        <v>240</v>
      </c>
      <c r="S49">
        <v>220</v>
      </c>
      <c r="T49">
        <v>1590896</v>
      </c>
      <c r="U49">
        <v>62345656</v>
      </c>
      <c r="V49">
        <v>46774488</v>
      </c>
    </row>
    <row r="50" spans="1:24" x14ac:dyDescent="0.25">
      <c r="A50" t="s">
        <v>119</v>
      </c>
      <c r="B50">
        <v>220</v>
      </c>
      <c r="C50">
        <v>1656820</v>
      </c>
      <c r="D50">
        <v>248</v>
      </c>
      <c r="E50">
        <v>310</v>
      </c>
      <c r="F50">
        <v>280</v>
      </c>
      <c r="G50">
        <v>218208</v>
      </c>
      <c r="H50">
        <v>9840708.5</v>
      </c>
      <c r="I50">
        <v>7473014</v>
      </c>
      <c r="N50" t="s">
        <v>117</v>
      </c>
      <c r="O50">
        <v>220</v>
      </c>
      <c r="P50">
        <v>1427694</v>
      </c>
      <c r="Q50">
        <v>100</v>
      </c>
      <c r="R50">
        <v>240</v>
      </c>
      <c r="S50">
        <v>220</v>
      </c>
      <c r="T50">
        <v>1427694</v>
      </c>
      <c r="U50">
        <v>55983279.5</v>
      </c>
      <c r="V50">
        <v>42096420</v>
      </c>
    </row>
    <row r="51" spans="1:24" x14ac:dyDescent="0.25">
      <c r="A51" t="s">
        <v>120</v>
      </c>
      <c r="B51">
        <v>220</v>
      </c>
      <c r="C51">
        <v>1614251</v>
      </c>
      <c r="D51">
        <v>248</v>
      </c>
      <c r="E51">
        <v>310</v>
      </c>
      <c r="F51">
        <v>279</v>
      </c>
      <c r="G51">
        <v>215111</v>
      </c>
      <c r="H51">
        <v>9599566.5</v>
      </c>
      <c r="I51">
        <v>7328163</v>
      </c>
      <c r="N51" t="s">
        <v>119</v>
      </c>
      <c r="O51">
        <v>220</v>
      </c>
      <c r="P51">
        <v>1656820</v>
      </c>
      <c r="Q51">
        <v>100</v>
      </c>
      <c r="R51">
        <v>240</v>
      </c>
      <c r="S51">
        <v>220</v>
      </c>
      <c r="T51">
        <v>1656820</v>
      </c>
      <c r="U51">
        <v>65158860</v>
      </c>
      <c r="V51">
        <v>49029223</v>
      </c>
    </row>
    <row r="52" spans="1:24" x14ac:dyDescent="0.25">
      <c r="A52" t="s">
        <v>121</v>
      </c>
      <c r="B52">
        <v>220</v>
      </c>
      <c r="C52">
        <v>1674974</v>
      </c>
      <c r="D52">
        <v>248</v>
      </c>
      <c r="E52">
        <v>310</v>
      </c>
      <c r="F52">
        <v>278</v>
      </c>
      <c r="G52">
        <v>229398</v>
      </c>
      <c r="H52">
        <v>10037961.5</v>
      </c>
      <c r="I52">
        <v>7649660</v>
      </c>
      <c r="N52" t="s">
        <v>120</v>
      </c>
      <c r="O52">
        <v>220</v>
      </c>
      <c r="P52">
        <v>1614251</v>
      </c>
      <c r="Q52">
        <v>100</v>
      </c>
      <c r="R52">
        <v>240</v>
      </c>
      <c r="S52">
        <v>220</v>
      </c>
      <c r="T52">
        <v>1614251</v>
      </c>
      <c r="U52">
        <v>64243056</v>
      </c>
      <c r="V52">
        <v>48307221</v>
      </c>
    </row>
    <row r="53" spans="1:24" x14ac:dyDescent="0.25">
      <c r="A53" t="s">
        <v>122</v>
      </c>
      <c r="B53">
        <v>220</v>
      </c>
      <c r="C53">
        <v>1496776</v>
      </c>
      <c r="D53">
        <v>248</v>
      </c>
      <c r="E53">
        <v>310</v>
      </c>
      <c r="F53">
        <v>280</v>
      </c>
      <c r="G53">
        <v>206012</v>
      </c>
      <c r="H53">
        <v>9234909.5</v>
      </c>
      <c r="I53">
        <v>7037218</v>
      </c>
      <c r="N53" t="s">
        <v>121</v>
      </c>
      <c r="O53">
        <v>220</v>
      </c>
      <c r="P53">
        <v>1674974</v>
      </c>
      <c r="Q53">
        <v>100</v>
      </c>
      <c r="R53">
        <v>240</v>
      </c>
      <c r="S53">
        <v>220</v>
      </c>
      <c r="T53">
        <v>1674974</v>
      </c>
      <c r="U53">
        <v>65689472.5</v>
      </c>
      <c r="V53">
        <v>49282256</v>
      </c>
    </row>
    <row r="54" spans="1:24" x14ac:dyDescent="0.25">
      <c r="A54" t="s">
        <v>123</v>
      </c>
      <c r="B54">
        <v>220</v>
      </c>
      <c r="C54">
        <v>1611411</v>
      </c>
      <c r="D54">
        <v>248</v>
      </c>
      <c r="E54">
        <v>310</v>
      </c>
      <c r="F54">
        <v>280</v>
      </c>
      <c r="G54">
        <v>221075</v>
      </c>
      <c r="H54">
        <v>10082954.5</v>
      </c>
      <c r="I54">
        <v>7622146</v>
      </c>
      <c r="N54" t="s">
        <v>122</v>
      </c>
      <c r="O54">
        <v>220</v>
      </c>
      <c r="P54">
        <v>1496776</v>
      </c>
      <c r="Q54">
        <v>100</v>
      </c>
      <c r="R54">
        <v>240</v>
      </c>
      <c r="S54">
        <v>220</v>
      </c>
      <c r="T54">
        <v>1496776</v>
      </c>
      <c r="U54">
        <v>60690373</v>
      </c>
      <c r="V54">
        <v>45717054</v>
      </c>
    </row>
    <row r="55" spans="1:24" x14ac:dyDescent="0.25">
      <c r="A55" t="s">
        <v>124</v>
      </c>
      <c r="B55">
        <v>220</v>
      </c>
      <c r="C55">
        <v>1649268</v>
      </c>
      <c r="D55">
        <v>248</v>
      </c>
      <c r="E55">
        <v>310</v>
      </c>
      <c r="F55">
        <v>280</v>
      </c>
      <c r="G55">
        <v>230513</v>
      </c>
      <c r="H55">
        <v>10282784</v>
      </c>
      <c r="I55">
        <v>7768554</v>
      </c>
      <c r="N55" t="s">
        <v>123</v>
      </c>
      <c r="O55">
        <v>220</v>
      </c>
      <c r="P55">
        <v>1611411</v>
      </c>
      <c r="Q55">
        <v>100</v>
      </c>
      <c r="R55">
        <v>240</v>
      </c>
      <c r="S55">
        <v>220</v>
      </c>
      <c r="T55">
        <v>1611411</v>
      </c>
      <c r="U55">
        <v>63434404</v>
      </c>
      <c r="V55">
        <v>47651580</v>
      </c>
    </row>
    <row r="56" spans="1:24" x14ac:dyDescent="0.25">
      <c r="A56" t="s">
        <v>118</v>
      </c>
      <c r="B56">
        <v>220</v>
      </c>
      <c r="C56">
        <v>1590896</v>
      </c>
      <c r="D56">
        <v>248</v>
      </c>
      <c r="E56">
        <v>310</v>
      </c>
      <c r="F56">
        <v>280</v>
      </c>
      <c r="G56">
        <v>223442</v>
      </c>
      <c r="H56">
        <v>9691718.5</v>
      </c>
      <c r="I56">
        <v>7368615</v>
      </c>
      <c r="N56" t="s">
        <v>124</v>
      </c>
      <c r="O56">
        <v>220</v>
      </c>
      <c r="P56">
        <v>1649268</v>
      </c>
      <c r="Q56">
        <v>100</v>
      </c>
      <c r="R56">
        <v>240</v>
      </c>
      <c r="S56">
        <v>220</v>
      </c>
      <c r="T56">
        <v>1649268</v>
      </c>
      <c r="U56">
        <v>64631961.5</v>
      </c>
      <c r="V56">
        <v>48602632</v>
      </c>
    </row>
    <row r="57" spans="1:24" x14ac:dyDescent="0.25">
      <c r="C57" s="2">
        <f>AVERAGE(C49:C56)</f>
        <v>1590261.25</v>
      </c>
      <c r="G57" s="2">
        <f>AVERAGE(G49:G56)</f>
        <v>217588</v>
      </c>
      <c r="H57" s="2">
        <f>AVERAGE(H49:H56)</f>
        <v>9701184.5</v>
      </c>
      <c r="I57" s="2">
        <f>AVERAGE(I49:I56)</f>
        <v>7372504.375</v>
      </c>
      <c r="J57" s="4" t="s">
        <v>99</v>
      </c>
      <c r="K57" s="1">
        <f>H57/C57</f>
        <v>6.1003715584467644</v>
      </c>
      <c r="L57" s="1">
        <f>C57/C18</f>
        <v>0.9553661958356181</v>
      </c>
      <c r="P57" s="2">
        <f>AVERAGE(P49:P56)</f>
        <v>1590261.25</v>
      </c>
      <c r="T57" s="2">
        <f>AVERAGE(T49:T56)</f>
        <v>1590261.25</v>
      </c>
      <c r="U57" s="2">
        <f>AVERAGE(U49:U56)</f>
        <v>62772132.8125</v>
      </c>
      <c r="V57" s="2">
        <f>AVERAGE(V49:V56)</f>
        <v>47182609.25</v>
      </c>
      <c r="W57" s="1">
        <f>U57/U18</f>
        <v>0.96153493861405126</v>
      </c>
      <c r="X57" s="1">
        <f>dcpt_mcp!J40</f>
        <v>0.54524637014123889</v>
      </c>
    </row>
    <row r="58" spans="1:24" x14ac:dyDescent="0.25">
      <c r="A58" s="6" t="s">
        <v>46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N58" s="6" t="s">
        <v>46</v>
      </c>
      <c r="O58" t="s">
        <v>0</v>
      </c>
      <c r="P58" t="s">
        <v>1</v>
      </c>
      <c r="Q58" t="s">
        <v>2</v>
      </c>
      <c r="R58" t="s">
        <v>3</v>
      </c>
      <c r="S58" t="s">
        <v>4</v>
      </c>
      <c r="T58" t="s">
        <v>5</v>
      </c>
      <c r="U58" t="s">
        <v>6</v>
      </c>
      <c r="V58" t="s">
        <v>7</v>
      </c>
    </row>
    <row r="59" spans="1:24" x14ac:dyDescent="0.25">
      <c r="A59" t="s">
        <v>125</v>
      </c>
      <c r="B59">
        <v>220</v>
      </c>
      <c r="C59">
        <v>1277350</v>
      </c>
      <c r="D59">
        <v>248</v>
      </c>
      <c r="E59">
        <v>310</v>
      </c>
      <c r="F59">
        <v>280</v>
      </c>
      <c r="G59">
        <v>174458</v>
      </c>
      <c r="H59">
        <v>8086539</v>
      </c>
      <c r="I59">
        <v>6120632</v>
      </c>
      <c r="N59" t="s">
        <v>125</v>
      </c>
      <c r="O59">
        <v>220</v>
      </c>
      <c r="P59">
        <v>1277350</v>
      </c>
      <c r="Q59">
        <v>100</v>
      </c>
      <c r="R59">
        <v>240</v>
      </c>
      <c r="S59">
        <v>220</v>
      </c>
      <c r="T59">
        <v>1277350</v>
      </c>
      <c r="U59">
        <v>49084870.5</v>
      </c>
      <c r="V59">
        <v>36915909</v>
      </c>
    </row>
    <row r="60" spans="1:24" x14ac:dyDescent="0.25">
      <c r="A60" t="s">
        <v>126</v>
      </c>
      <c r="B60">
        <v>220</v>
      </c>
      <c r="C60">
        <v>1298222</v>
      </c>
      <c r="D60">
        <v>248</v>
      </c>
      <c r="E60">
        <v>310</v>
      </c>
      <c r="F60">
        <v>278</v>
      </c>
      <c r="G60">
        <v>174881</v>
      </c>
      <c r="H60">
        <v>8147658</v>
      </c>
      <c r="I60">
        <v>6143091</v>
      </c>
      <c r="N60" t="s">
        <v>126</v>
      </c>
      <c r="O60">
        <v>220</v>
      </c>
      <c r="P60">
        <v>1298222</v>
      </c>
      <c r="Q60">
        <v>100</v>
      </c>
      <c r="R60">
        <v>240</v>
      </c>
      <c r="S60">
        <v>220</v>
      </c>
      <c r="T60">
        <v>1298222</v>
      </c>
      <c r="U60">
        <v>49581136</v>
      </c>
      <c r="V60">
        <v>37366058</v>
      </c>
    </row>
    <row r="61" spans="1:24" x14ac:dyDescent="0.25">
      <c r="A61" t="s">
        <v>127</v>
      </c>
      <c r="B61">
        <v>220</v>
      </c>
      <c r="C61">
        <v>1278388</v>
      </c>
      <c r="D61">
        <v>248</v>
      </c>
      <c r="E61">
        <v>310</v>
      </c>
      <c r="F61">
        <v>278</v>
      </c>
      <c r="G61">
        <v>171978</v>
      </c>
      <c r="H61">
        <v>8067565.5</v>
      </c>
      <c r="I61">
        <v>6141851</v>
      </c>
      <c r="N61" t="s">
        <v>127</v>
      </c>
      <c r="O61">
        <v>220</v>
      </c>
      <c r="P61">
        <v>1278388</v>
      </c>
      <c r="Q61">
        <v>100</v>
      </c>
      <c r="R61">
        <v>240</v>
      </c>
      <c r="S61">
        <v>220</v>
      </c>
      <c r="T61">
        <v>1278388</v>
      </c>
      <c r="U61">
        <v>49531175</v>
      </c>
      <c r="V61">
        <v>37161510</v>
      </c>
    </row>
    <row r="62" spans="1:24" x14ac:dyDescent="0.25">
      <c r="A62" t="s">
        <v>128</v>
      </c>
      <c r="B62">
        <v>220</v>
      </c>
      <c r="C62">
        <v>1259859</v>
      </c>
      <c r="D62">
        <v>248</v>
      </c>
      <c r="E62">
        <v>310</v>
      </c>
      <c r="F62">
        <v>279</v>
      </c>
      <c r="G62">
        <v>168657</v>
      </c>
      <c r="H62">
        <v>7777221</v>
      </c>
      <c r="I62">
        <v>5912079</v>
      </c>
      <c r="N62" t="s">
        <v>128</v>
      </c>
      <c r="O62">
        <v>220</v>
      </c>
      <c r="P62">
        <v>1259859</v>
      </c>
      <c r="Q62">
        <v>100</v>
      </c>
      <c r="R62">
        <v>240</v>
      </c>
      <c r="S62">
        <v>220</v>
      </c>
      <c r="T62">
        <v>1259859</v>
      </c>
      <c r="U62">
        <v>48587863</v>
      </c>
      <c r="V62">
        <v>36506883</v>
      </c>
    </row>
    <row r="63" spans="1:24" x14ac:dyDescent="0.25">
      <c r="A63" t="s">
        <v>129</v>
      </c>
      <c r="B63">
        <v>220</v>
      </c>
      <c r="C63">
        <v>1233026</v>
      </c>
      <c r="D63">
        <v>248</v>
      </c>
      <c r="E63">
        <v>310</v>
      </c>
      <c r="F63">
        <v>278</v>
      </c>
      <c r="G63">
        <v>164465</v>
      </c>
      <c r="H63">
        <v>7718438.5</v>
      </c>
      <c r="I63">
        <v>5819595</v>
      </c>
      <c r="N63" t="s">
        <v>129</v>
      </c>
      <c r="O63">
        <v>220</v>
      </c>
      <c r="P63">
        <v>1233026</v>
      </c>
      <c r="Q63">
        <v>100</v>
      </c>
      <c r="R63">
        <v>240</v>
      </c>
      <c r="S63">
        <v>220</v>
      </c>
      <c r="T63">
        <v>1233026</v>
      </c>
      <c r="U63">
        <v>47167339</v>
      </c>
      <c r="V63">
        <v>35507173</v>
      </c>
    </row>
    <row r="64" spans="1:24" x14ac:dyDescent="0.25">
      <c r="A64" t="s">
        <v>130</v>
      </c>
      <c r="B64">
        <v>220</v>
      </c>
      <c r="C64">
        <v>1251398</v>
      </c>
      <c r="D64">
        <v>248</v>
      </c>
      <c r="E64">
        <v>310</v>
      </c>
      <c r="F64">
        <v>279</v>
      </c>
      <c r="G64">
        <v>166400</v>
      </c>
      <c r="H64">
        <v>7717637</v>
      </c>
      <c r="I64">
        <v>5812957</v>
      </c>
      <c r="N64" t="s">
        <v>130</v>
      </c>
      <c r="O64">
        <v>220</v>
      </c>
      <c r="P64">
        <v>1251398</v>
      </c>
      <c r="Q64">
        <v>100</v>
      </c>
      <c r="R64">
        <v>240</v>
      </c>
      <c r="S64">
        <v>220</v>
      </c>
      <c r="T64">
        <v>1251398</v>
      </c>
      <c r="U64">
        <v>48134805.5</v>
      </c>
      <c r="V64">
        <v>36274917</v>
      </c>
    </row>
    <row r="65" spans="1:24" x14ac:dyDescent="0.25">
      <c r="A65" t="s">
        <v>131</v>
      </c>
      <c r="B65">
        <v>220</v>
      </c>
      <c r="C65">
        <v>1230529</v>
      </c>
      <c r="D65">
        <v>248</v>
      </c>
      <c r="E65">
        <v>310</v>
      </c>
      <c r="F65">
        <v>280</v>
      </c>
      <c r="G65">
        <v>165828</v>
      </c>
      <c r="H65">
        <v>7629997</v>
      </c>
      <c r="I65">
        <v>5776704</v>
      </c>
      <c r="N65" t="s">
        <v>131</v>
      </c>
      <c r="O65">
        <v>220</v>
      </c>
      <c r="P65">
        <v>1230529</v>
      </c>
      <c r="Q65">
        <v>100</v>
      </c>
      <c r="R65">
        <v>240</v>
      </c>
      <c r="S65">
        <v>220</v>
      </c>
      <c r="T65">
        <v>1230529</v>
      </c>
      <c r="U65">
        <v>47316639.5</v>
      </c>
      <c r="V65">
        <v>35498797</v>
      </c>
    </row>
    <row r="66" spans="1:24" x14ac:dyDescent="0.25">
      <c r="A66" t="s">
        <v>132</v>
      </c>
      <c r="B66">
        <v>220</v>
      </c>
      <c r="C66">
        <v>1278356</v>
      </c>
      <c r="D66">
        <v>248</v>
      </c>
      <c r="E66">
        <v>310</v>
      </c>
      <c r="F66">
        <v>280</v>
      </c>
      <c r="G66">
        <v>172598</v>
      </c>
      <c r="H66">
        <v>7895030.5</v>
      </c>
      <c r="I66">
        <v>6022297</v>
      </c>
      <c r="N66" t="s">
        <v>132</v>
      </c>
      <c r="O66">
        <v>220</v>
      </c>
      <c r="P66">
        <v>1278356</v>
      </c>
      <c r="Q66">
        <v>100</v>
      </c>
      <c r="R66">
        <v>240</v>
      </c>
      <c r="S66">
        <v>220</v>
      </c>
      <c r="T66">
        <v>1278356</v>
      </c>
      <c r="U66">
        <v>48803537.5</v>
      </c>
      <c r="V66">
        <v>36688310</v>
      </c>
    </row>
    <row r="67" spans="1:24" x14ac:dyDescent="0.25">
      <c r="C67" s="2">
        <f>AVERAGE(C59:C66)</f>
        <v>1263391</v>
      </c>
      <c r="G67" s="2">
        <f>AVERAGE(G59:G66)</f>
        <v>169908.125</v>
      </c>
      <c r="H67" s="2">
        <f>AVERAGE(H59:H66)</f>
        <v>7880010.8125</v>
      </c>
      <c r="I67" s="2">
        <f>AVERAGE(I59:I66)</f>
        <v>5968650.75</v>
      </c>
      <c r="J67" s="4" t="s">
        <v>99</v>
      </c>
      <c r="K67" s="1">
        <f>H67/C67</f>
        <v>6.2371908716303981</v>
      </c>
      <c r="L67" s="1">
        <f>C67/C18</f>
        <v>0.75899545029029503</v>
      </c>
      <c r="P67" s="2">
        <f>AVERAGE(P59:P66)</f>
        <v>1263391</v>
      </c>
      <c r="T67" s="2">
        <f>AVERAGE(T59:T66)</f>
        <v>1263391</v>
      </c>
      <c r="U67" s="2">
        <f>AVERAGE(U59:U66)</f>
        <v>48525920.75</v>
      </c>
      <c r="V67" s="2">
        <f>AVERAGE(V59:V66)</f>
        <v>36489944.625</v>
      </c>
      <c r="W67" s="1">
        <f>U67/U18</f>
        <v>0.74331341216193547</v>
      </c>
      <c r="X67" s="1">
        <f>dcpt_mcp!J50</f>
        <v>0.40621465383324623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Origin50.Graph" shapeId="7169" r:id="rId4">
          <objectPr defaultSize="0" autoPict="0" r:id="rId5">
            <anchor moveWithCells="1" sizeWithCells="1">
              <from>
                <xdr:col>28</xdr:col>
                <xdr:colOff>504825</xdr:colOff>
                <xdr:row>0</xdr:row>
                <xdr:rowOff>0</xdr:rowOff>
              </from>
              <to>
                <xdr:col>35</xdr:col>
                <xdr:colOff>438150</xdr:colOff>
                <xdr:row>14</xdr:row>
                <xdr:rowOff>57150</xdr:rowOff>
              </to>
            </anchor>
          </objectPr>
        </oleObject>
      </mc:Choice>
      <mc:Fallback>
        <oleObject progId="Origin50.Graph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r:id="rId7">
            <anchor moveWithCells="1" sizeWithCells="1">
              <from>
                <xdr:col>29</xdr:col>
                <xdr:colOff>228600</xdr:colOff>
                <xdr:row>13</xdr:row>
                <xdr:rowOff>19050</xdr:rowOff>
              </from>
              <to>
                <xdr:col>31</xdr:col>
                <xdr:colOff>381000</xdr:colOff>
                <xdr:row>15</xdr:row>
                <xdr:rowOff>171450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0"/>
  <sheetViews>
    <sheetView zoomScale="85" zoomScaleNormal="85" workbookViewId="0">
      <selection activeCell="A3" sqref="A3"/>
    </sheetView>
  </sheetViews>
  <sheetFormatPr defaultRowHeight="15" x14ac:dyDescent="0.25"/>
  <cols>
    <col min="1" max="1" width="11.85546875" customWidth="1"/>
    <col min="10" max="10" width="8.85546875" style="1"/>
    <col min="11" max="11" width="9.42578125" bestFit="1" customWidth="1"/>
  </cols>
  <sheetData>
    <row r="1" spans="1:10" x14ac:dyDescent="0.25">
      <c r="A1" s="8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16</v>
      </c>
    </row>
    <row r="2" spans="1:10" x14ac:dyDescent="0.25">
      <c r="A2" t="s">
        <v>133</v>
      </c>
      <c r="B2">
        <v>220</v>
      </c>
      <c r="C2">
        <v>48043872</v>
      </c>
      <c r="D2">
        <v>100</v>
      </c>
      <c r="E2">
        <v>240</v>
      </c>
      <c r="F2">
        <v>220</v>
      </c>
      <c r="G2">
        <v>48043872</v>
      </c>
      <c r="H2">
        <v>1172863330.5</v>
      </c>
      <c r="I2">
        <v>12762836580</v>
      </c>
    </row>
    <row r="3" spans="1:10" x14ac:dyDescent="0.25">
      <c r="A3" t="s">
        <v>134</v>
      </c>
      <c r="B3">
        <v>220</v>
      </c>
      <c r="C3">
        <v>41226499</v>
      </c>
      <c r="D3">
        <v>100</v>
      </c>
      <c r="E3">
        <v>240</v>
      </c>
      <c r="F3">
        <v>220</v>
      </c>
      <c r="G3">
        <v>41226499</v>
      </c>
      <c r="H3">
        <v>1019210067</v>
      </c>
      <c r="I3">
        <v>11162618300</v>
      </c>
    </row>
    <row r="4" spans="1:10" x14ac:dyDescent="0.25">
      <c r="A4" t="s">
        <v>135</v>
      </c>
      <c r="B4">
        <v>220</v>
      </c>
      <c r="C4">
        <v>45408388</v>
      </c>
      <c r="D4">
        <v>100</v>
      </c>
      <c r="E4">
        <v>240</v>
      </c>
      <c r="F4">
        <v>220</v>
      </c>
      <c r="G4">
        <v>45408388</v>
      </c>
      <c r="H4">
        <v>1121494540</v>
      </c>
      <c r="I4">
        <v>12107915430</v>
      </c>
    </row>
    <row r="5" spans="1:10" x14ac:dyDescent="0.25">
      <c r="A5" t="s">
        <v>136</v>
      </c>
      <c r="B5">
        <v>220</v>
      </c>
      <c r="C5">
        <v>42641694</v>
      </c>
      <c r="D5">
        <v>100</v>
      </c>
      <c r="E5">
        <v>240</v>
      </c>
      <c r="F5">
        <v>220</v>
      </c>
      <c r="G5">
        <v>42641694</v>
      </c>
      <c r="H5">
        <v>1054091535</v>
      </c>
      <c r="I5">
        <v>11526980160</v>
      </c>
    </row>
    <row r="6" spans="1:10" x14ac:dyDescent="0.25">
      <c r="A6" t="s">
        <v>137</v>
      </c>
      <c r="B6">
        <v>220</v>
      </c>
      <c r="C6">
        <v>45545713</v>
      </c>
      <c r="D6">
        <v>100</v>
      </c>
      <c r="E6">
        <v>240</v>
      </c>
      <c r="F6">
        <v>220</v>
      </c>
      <c r="G6">
        <v>45545713</v>
      </c>
      <c r="H6">
        <v>1116893872</v>
      </c>
      <c r="I6">
        <v>12106559850</v>
      </c>
    </row>
    <row r="7" spans="1:10" x14ac:dyDescent="0.25">
      <c r="A7" t="s">
        <v>138</v>
      </c>
      <c r="B7">
        <v>220</v>
      </c>
      <c r="C7">
        <v>45809418</v>
      </c>
      <c r="D7">
        <v>100</v>
      </c>
      <c r="E7">
        <v>240</v>
      </c>
      <c r="F7">
        <v>220</v>
      </c>
      <c r="G7">
        <v>45809418</v>
      </c>
      <c r="H7">
        <v>1134993316.5</v>
      </c>
      <c r="I7">
        <v>12348315180</v>
      </c>
    </row>
    <row r="8" spans="1:10" x14ac:dyDescent="0.25">
      <c r="A8" t="s">
        <v>139</v>
      </c>
      <c r="B8">
        <v>220</v>
      </c>
      <c r="C8">
        <v>46356470</v>
      </c>
      <c r="D8">
        <v>100</v>
      </c>
      <c r="E8">
        <v>240</v>
      </c>
      <c r="F8">
        <v>220</v>
      </c>
      <c r="G8">
        <v>46356470</v>
      </c>
      <c r="H8">
        <v>1125043524.5</v>
      </c>
      <c r="I8">
        <v>12229627280</v>
      </c>
    </row>
    <row r="9" spans="1:10" x14ac:dyDescent="0.25">
      <c r="A9" t="s">
        <v>140</v>
      </c>
      <c r="B9">
        <v>220</v>
      </c>
      <c r="C9">
        <v>44543909</v>
      </c>
      <c r="D9">
        <v>100</v>
      </c>
      <c r="E9">
        <v>240</v>
      </c>
      <c r="F9">
        <v>220</v>
      </c>
      <c r="G9">
        <v>44543909</v>
      </c>
      <c r="H9">
        <v>1112272365</v>
      </c>
      <c r="I9">
        <v>12059848430</v>
      </c>
    </row>
    <row r="10" spans="1:10" x14ac:dyDescent="0.25">
      <c r="C10" s="2">
        <f>AVERAGE(C2:C9)</f>
        <v>44946995.375</v>
      </c>
      <c r="G10" s="2">
        <f>AVERAGE(G2:G9)</f>
        <v>44946995.375</v>
      </c>
      <c r="H10" s="2">
        <f>AVERAGE(H2:H9)</f>
        <v>1107107818.8125</v>
      </c>
      <c r="I10" s="2">
        <f>AVERAGE(I2:I9)</f>
        <v>12038087651.25</v>
      </c>
    </row>
    <row r="11" spans="1:10" x14ac:dyDescent="0.25">
      <c r="A11" s="6" t="s">
        <v>43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1:10" x14ac:dyDescent="0.25">
      <c r="A12" t="s">
        <v>141</v>
      </c>
      <c r="B12">
        <v>220</v>
      </c>
      <c r="C12">
        <v>41238362</v>
      </c>
      <c r="D12">
        <v>100</v>
      </c>
      <c r="E12">
        <v>240</v>
      </c>
      <c r="F12">
        <v>220</v>
      </c>
      <c r="G12">
        <v>41238362</v>
      </c>
      <c r="H12">
        <v>1018292968.5</v>
      </c>
      <c r="I12">
        <v>11078318130</v>
      </c>
    </row>
    <row r="13" spans="1:10" x14ac:dyDescent="0.25">
      <c r="A13" t="s">
        <v>142</v>
      </c>
      <c r="B13">
        <v>220</v>
      </c>
      <c r="C13">
        <v>45999966</v>
      </c>
      <c r="D13">
        <v>100</v>
      </c>
      <c r="E13">
        <v>240</v>
      </c>
      <c r="F13">
        <v>220</v>
      </c>
      <c r="G13">
        <v>45999966</v>
      </c>
      <c r="H13">
        <v>1123204044.5</v>
      </c>
      <c r="I13">
        <v>12131687340</v>
      </c>
    </row>
    <row r="14" spans="1:10" x14ac:dyDescent="0.25">
      <c r="A14" t="s">
        <v>143</v>
      </c>
      <c r="B14">
        <v>220</v>
      </c>
      <c r="C14">
        <v>44122206</v>
      </c>
      <c r="D14">
        <v>100</v>
      </c>
      <c r="E14">
        <v>240</v>
      </c>
      <c r="F14">
        <v>220</v>
      </c>
      <c r="G14">
        <v>44122206</v>
      </c>
      <c r="H14">
        <v>1083053367</v>
      </c>
      <c r="I14">
        <v>11767758390</v>
      </c>
    </row>
    <row r="15" spans="1:10" x14ac:dyDescent="0.25">
      <c r="A15" t="s">
        <v>144</v>
      </c>
      <c r="B15">
        <v>220</v>
      </c>
      <c r="C15">
        <v>41654388</v>
      </c>
      <c r="D15">
        <v>100</v>
      </c>
      <c r="E15">
        <v>240</v>
      </c>
      <c r="F15">
        <v>220</v>
      </c>
      <c r="G15">
        <v>41654388</v>
      </c>
      <c r="H15">
        <v>1037436344</v>
      </c>
      <c r="I15">
        <v>11244381770</v>
      </c>
    </row>
    <row r="16" spans="1:10" x14ac:dyDescent="0.25">
      <c r="A16" t="s">
        <v>145</v>
      </c>
      <c r="B16">
        <v>220</v>
      </c>
      <c r="C16">
        <v>42956981</v>
      </c>
      <c r="D16">
        <v>100</v>
      </c>
      <c r="E16">
        <v>240</v>
      </c>
      <c r="F16">
        <v>220</v>
      </c>
      <c r="G16">
        <v>42956981</v>
      </c>
      <c r="H16">
        <v>1068921988.5</v>
      </c>
      <c r="I16">
        <v>11541111340</v>
      </c>
    </row>
    <row r="17" spans="1:11" x14ac:dyDescent="0.25">
      <c r="A17" t="s">
        <v>146</v>
      </c>
      <c r="B17">
        <v>220</v>
      </c>
      <c r="C17">
        <v>45701149</v>
      </c>
      <c r="D17">
        <v>100</v>
      </c>
      <c r="E17">
        <v>240</v>
      </c>
      <c r="F17">
        <v>220</v>
      </c>
      <c r="G17">
        <v>45701149</v>
      </c>
      <c r="H17">
        <v>1110218231</v>
      </c>
      <c r="I17">
        <v>12079894470</v>
      </c>
    </row>
    <row r="18" spans="1:11" x14ac:dyDescent="0.25">
      <c r="A18" t="s">
        <v>147</v>
      </c>
      <c r="B18">
        <v>220</v>
      </c>
      <c r="C18">
        <v>47423724</v>
      </c>
      <c r="D18">
        <v>100</v>
      </c>
      <c r="E18">
        <v>240</v>
      </c>
      <c r="F18">
        <v>220</v>
      </c>
      <c r="G18">
        <v>47423724</v>
      </c>
      <c r="H18">
        <v>1145912404</v>
      </c>
      <c r="I18">
        <v>12460816840</v>
      </c>
    </row>
    <row r="19" spans="1:11" x14ac:dyDescent="0.25">
      <c r="A19" t="s">
        <v>148</v>
      </c>
      <c r="B19">
        <v>220</v>
      </c>
      <c r="C19">
        <v>42258489</v>
      </c>
      <c r="D19">
        <v>100</v>
      </c>
      <c r="E19">
        <v>240</v>
      </c>
      <c r="F19">
        <v>220</v>
      </c>
      <c r="G19">
        <v>42258489</v>
      </c>
      <c r="H19">
        <v>1022135425.5</v>
      </c>
      <c r="I19">
        <v>11108001190</v>
      </c>
    </row>
    <row r="20" spans="1:11" x14ac:dyDescent="0.25">
      <c r="C20" s="2">
        <f>AVERAGE(C12:C19)</f>
        <v>43919408.125</v>
      </c>
      <c r="G20" s="2">
        <f>AVERAGE(G12:G19)</f>
        <v>43919408.125</v>
      </c>
      <c r="H20" s="2">
        <f>AVERAGE(H12:H19)</f>
        <v>1076146846.625</v>
      </c>
      <c r="I20" s="2">
        <f>AVERAGE(I12:I19)</f>
        <v>11676496183.75</v>
      </c>
      <c r="J20" s="1">
        <f>H20/H10</f>
        <v>0.97203436588433711</v>
      </c>
      <c r="K20" s="1"/>
    </row>
    <row r="21" spans="1:11" x14ac:dyDescent="0.25">
      <c r="A21" s="6" t="s">
        <v>44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1" x14ac:dyDescent="0.25">
      <c r="A22" t="s">
        <v>149</v>
      </c>
      <c r="B22">
        <v>220</v>
      </c>
      <c r="C22">
        <v>37347143</v>
      </c>
      <c r="D22">
        <v>100</v>
      </c>
      <c r="E22">
        <v>240</v>
      </c>
      <c r="F22">
        <v>220</v>
      </c>
      <c r="G22">
        <v>37347143</v>
      </c>
      <c r="H22">
        <v>906699729</v>
      </c>
      <c r="I22">
        <v>983297375</v>
      </c>
    </row>
    <row r="23" spans="1:11" x14ac:dyDescent="0.25">
      <c r="A23" t="s">
        <v>150</v>
      </c>
      <c r="B23">
        <v>220</v>
      </c>
      <c r="C23">
        <v>38409967</v>
      </c>
      <c r="D23">
        <v>100</v>
      </c>
      <c r="E23">
        <v>240</v>
      </c>
      <c r="F23">
        <v>220</v>
      </c>
      <c r="G23">
        <v>38409967</v>
      </c>
      <c r="H23">
        <v>945938402.5</v>
      </c>
      <c r="I23">
        <v>10288615190</v>
      </c>
    </row>
    <row r="24" spans="1:11" x14ac:dyDescent="0.25">
      <c r="A24" t="s">
        <v>151</v>
      </c>
      <c r="B24">
        <v>220</v>
      </c>
      <c r="C24">
        <v>37073072</v>
      </c>
      <c r="D24">
        <v>100</v>
      </c>
      <c r="E24">
        <v>240</v>
      </c>
      <c r="F24">
        <v>220</v>
      </c>
      <c r="G24">
        <v>37073072</v>
      </c>
      <c r="H24">
        <v>921226434.5</v>
      </c>
      <c r="I24">
        <v>998353311</v>
      </c>
    </row>
    <row r="25" spans="1:11" x14ac:dyDescent="0.25">
      <c r="A25" t="s">
        <v>152</v>
      </c>
      <c r="B25">
        <v>220</v>
      </c>
      <c r="C25">
        <v>40177472</v>
      </c>
      <c r="D25">
        <v>100</v>
      </c>
      <c r="E25">
        <v>240</v>
      </c>
      <c r="F25">
        <v>220</v>
      </c>
      <c r="G25">
        <v>40177472</v>
      </c>
      <c r="H25">
        <v>970666933.5</v>
      </c>
      <c r="I25">
        <v>10500033070</v>
      </c>
    </row>
    <row r="26" spans="1:11" x14ac:dyDescent="0.25">
      <c r="A26" t="s">
        <v>153</v>
      </c>
      <c r="B26">
        <v>220</v>
      </c>
      <c r="C26">
        <v>39739257</v>
      </c>
      <c r="D26">
        <v>100</v>
      </c>
      <c r="E26">
        <v>240</v>
      </c>
      <c r="F26">
        <v>220</v>
      </c>
      <c r="G26">
        <v>39739257</v>
      </c>
      <c r="H26">
        <v>970124086.5</v>
      </c>
      <c r="I26">
        <v>10579256300</v>
      </c>
    </row>
    <row r="27" spans="1:11" x14ac:dyDescent="0.25">
      <c r="A27" t="s">
        <v>154</v>
      </c>
      <c r="B27">
        <v>220</v>
      </c>
      <c r="C27">
        <v>39311395</v>
      </c>
      <c r="D27">
        <v>100</v>
      </c>
      <c r="E27">
        <v>240</v>
      </c>
      <c r="F27">
        <v>220</v>
      </c>
      <c r="G27">
        <v>39311395</v>
      </c>
      <c r="H27">
        <v>963561397.5</v>
      </c>
      <c r="I27">
        <v>10463860590</v>
      </c>
    </row>
    <row r="28" spans="1:11" x14ac:dyDescent="0.25">
      <c r="A28" t="s">
        <v>155</v>
      </c>
      <c r="B28">
        <v>220</v>
      </c>
      <c r="C28">
        <v>37384381</v>
      </c>
      <c r="D28">
        <v>100</v>
      </c>
      <c r="E28">
        <v>240</v>
      </c>
      <c r="F28">
        <v>220</v>
      </c>
      <c r="G28">
        <v>37384381</v>
      </c>
      <c r="H28">
        <v>910825974.5</v>
      </c>
      <c r="I28">
        <v>993392159</v>
      </c>
    </row>
    <row r="29" spans="1:11" x14ac:dyDescent="0.25">
      <c r="A29" t="s">
        <v>156</v>
      </c>
      <c r="B29">
        <v>220</v>
      </c>
      <c r="C29">
        <v>39917569</v>
      </c>
      <c r="D29">
        <v>100</v>
      </c>
      <c r="E29">
        <v>240</v>
      </c>
      <c r="F29">
        <v>220</v>
      </c>
      <c r="G29">
        <v>39917569</v>
      </c>
      <c r="H29">
        <v>969326933</v>
      </c>
      <c r="I29">
        <v>10548384630</v>
      </c>
    </row>
    <row r="30" spans="1:11" x14ac:dyDescent="0.25">
      <c r="C30" s="2">
        <f>AVERAGE(C22:C29)</f>
        <v>38670032</v>
      </c>
      <c r="G30" s="2">
        <f>AVERAGE(G22:G29)</f>
        <v>38670032</v>
      </c>
      <c r="H30" s="2">
        <f>AVERAGE(H22:H29)</f>
        <v>944796236.375</v>
      </c>
      <c r="I30" s="2">
        <f>AVERAGE(I22:I29)</f>
        <v>6919399078.125</v>
      </c>
      <c r="J30" s="1">
        <f>H30/H10</f>
        <v>0.85339135025566182</v>
      </c>
    </row>
    <row r="31" spans="1:11" x14ac:dyDescent="0.25">
      <c r="A31" s="6" t="s">
        <v>116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</row>
    <row r="32" spans="1:11" x14ac:dyDescent="0.25">
      <c r="A32" t="s">
        <v>157</v>
      </c>
      <c r="B32">
        <v>220</v>
      </c>
      <c r="C32">
        <v>23441306</v>
      </c>
      <c r="D32">
        <v>100</v>
      </c>
      <c r="E32">
        <v>240</v>
      </c>
      <c r="F32">
        <v>220</v>
      </c>
      <c r="G32">
        <v>23441306</v>
      </c>
      <c r="H32">
        <v>581053937.5</v>
      </c>
      <c r="I32">
        <v>634295847</v>
      </c>
    </row>
    <row r="33" spans="1:10" x14ac:dyDescent="0.25">
      <c r="A33" t="s">
        <v>158</v>
      </c>
      <c r="B33">
        <v>220</v>
      </c>
      <c r="C33">
        <v>24391643</v>
      </c>
      <c r="D33">
        <v>100</v>
      </c>
      <c r="E33">
        <v>240</v>
      </c>
      <c r="F33">
        <v>220</v>
      </c>
      <c r="G33">
        <v>24391643</v>
      </c>
      <c r="H33">
        <v>613217751</v>
      </c>
      <c r="I33">
        <v>666988025</v>
      </c>
    </row>
    <row r="34" spans="1:10" x14ac:dyDescent="0.25">
      <c r="A34" t="s">
        <v>159</v>
      </c>
      <c r="B34">
        <v>220</v>
      </c>
      <c r="C34">
        <v>23922206</v>
      </c>
      <c r="D34">
        <v>100</v>
      </c>
      <c r="E34">
        <v>240</v>
      </c>
      <c r="F34">
        <v>220</v>
      </c>
      <c r="G34">
        <v>23922206</v>
      </c>
      <c r="H34">
        <v>601488552.5</v>
      </c>
      <c r="I34">
        <v>654670984</v>
      </c>
    </row>
    <row r="35" spans="1:10" x14ac:dyDescent="0.25">
      <c r="A35" t="s">
        <v>160</v>
      </c>
      <c r="B35">
        <v>220</v>
      </c>
      <c r="C35">
        <v>24883583</v>
      </c>
      <c r="D35">
        <v>100</v>
      </c>
      <c r="E35">
        <v>240</v>
      </c>
      <c r="F35">
        <v>220</v>
      </c>
      <c r="G35">
        <v>24883583</v>
      </c>
      <c r="H35">
        <v>622924539</v>
      </c>
      <c r="I35">
        <v>678042489</v>
      </c>
    </row>
    <row r="36" spans="1:10" x14ac:dyDescent="0.25">
      <c r="A36" t="s">
        <v>161</v>
      </c>
      <c r="B36">
        <v>220</v>
      </c>
      <c r="C36">
        <v>25071389</v>
      </c>
      <c r="D36">
        <v>100</v>
      </c>
      <c r="E36">
        <v>240</v>
      </c>
      <c r="F36">
        <v>220</v>
      </c>
      <c r="G36">
        <v>25071389</v>
      </c>
      <c r="H36">
        <v>630897251.5</v>
      </c>
      <c r="I36">
        <v>684318651</v>
      </c>
    </row>
    <row r="37" spans="1:10" x14ac:dyDescent="0.25">
      <c r="A37" t="s">
        <v>162</v>
      </c>
      <c r="B37">
        <v>220</v>
      </c>
      <c r="C37">
        <v>24107165</v>
      </c>
      <c r="D37">
        <v>100</v>
      </c>
      <c r="E37">
        <v>240</v>
      </c>
      <c r="F37">
        <v>220</v>
      </c>
      <c r="G37">
        <v>24107165</v>
      </c>
      <c r="H37">
        <v>607338868.5</v>
      </c>
      <c r="I37">
        <v>659167959</v>
      </c>
    </row>
    <row r="38" spans="1:10" x14ac:dyDescent="0.25">
      <c r="A38" t="s">
        <v>163</v>
      </c>
      <c r="B38">
        <v>220</v>
      </c>
      <c r="C38">
        <v>23349524</v>
      </c>
      <c r="D38">
        <v>100</v>
      </c>
      <c r="E38">
        <v>240</v>
      </c>
      <c r="F38">
        <v>220</v>
      </c>
      <c r="G38">
        <v>23349524</v>
      </c>
      <c r="H38">
        <v>584840842.5</v>
      </c>
      <c r="I38">
        <v>635017503</v>
      </c>
    </row>
    <row r="39" spans="1:10" x14ac:dyDescent="0.25">
      <c r="A39" t="s">
        <v>164</v>
      </c>
      <c r="B39">
        <v>220</v>
      </c>
      <c r="C39">
        <v>23294277</v>
      </c>
      <c r="D39">
        <v>100</v>
      </c>
      <c r="E39">
        <v>240</v>
      </c>
      <c r="F39">
        <v>220</v>
      </c>
      <c r="G39">
        <v>23294277</v>
      </c>
      <c r="H39">
        <v>587410414</v>
      </c>
      <c r="I39">
        <v>636393280</v>
      </c>
    </row>
    <row r="40" spans="1:10" x14ac:dyDescent="0.25">
      <c r="C40" s="2">
        <f>AVERAGE(C32:C39)</f>
        <v>24057636.625</v>
      </c>
      <c r="G40" s="2">
        <f>AVERAGE(G32:G39)</f>
        <v>24057636.625</v>
      </c>
      <c r="H40" s="2">
        <f>AVERAGE(H32:H39)</f>
        <v>603646519.5625</v>
      </c>
      <c r="I40" s="2">
        <f>AVERAGE(I32:I39)</f>
        <v>656111842.25</v>
      </c>
      <c r="J40" s="1">
        <f>H40/H10</f>
        <v>0.54524637014123889</v>
      </c>
    </row>
    <row r="41" spans="1:10" x14ac:dyDescent="0.25">
      <c r="A41" s="6" t="s">
        <v>46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</row>
    <row r="42" spans="1:10" x14ac:dyDescent="0.25">
      <c r="A42" t="s">
        <v>165</v>
      </c>
      <c r="B42">
        <v>220</v>
      </c>
      <c r="C42">
        <v>17650206</v>
      </c>
      <c r="D42">
        <v>100</v>
      </c>
      <c r="E42">
        <v>240</v>
      </c>
      <c r="F42">
        <v>220</v>
      </c>
      <c r="G42">
        <v>17650206</v>
      </c>
      <c r="H42">
        <v>454211991.5</v>
      </c>
      <c r="I42">
        <v>493244381</v>
      </c>
    </row>
    <row r="43" spans="1:10" x14ac:dyDescent="0.25">
      <c r="A43" t="s">
        <v>166</v>
      </c>
      <c r="B43">
        <v>220</v>
      </c>
      <c r="C43">
        <v>16783900</v>
      </c>
      <c r="D43">
        <v>100</v>
      </c>
      <c r="E43">
        <v>240</v>
      </c>
      <c r="F43">
        <v>220</v>
      </c>
      <c r="G43">
        <v>16783900</v>
      </c>
      <c r="H43">
        <v>432277341</v>
      </c>
      <c r="I43">
        <v>472320402</v>
      </c>
    </row>
    <row r="44" spans="1:10" x14ac:dyDescent="0.25">
      <c r="A44" t="s">
        <v>167</v>
      </c>
      <c r="B44">
        <v>220</v>
      </c>
      <c r="C44">
        <v>17536742</v>
      </c>
      <c r="D44">
        <v>100</v>
      </c>
      <c r="E44">
        <v>240</v>
      </c>
      <c r="F44">
        <v>220</v>
      </c>
      <c r="G44">
        <v>17536742</v>
      </c>
      <c r="H44">
        <v>462305891.5</v>
      </c>
      <c r="I44">
        <v>501574739</v>
      </c>
    </row>
    <row r="45" spans="1:10" x14ac:dyDescent="0.25">
      <c r="A45" t="s">
        <v>168</v>
      </c>
      <c r="B45">
        <v>220</v>
      </c>
      <c r="C45">
        <v>17110688</v>
      </c>
      <c r="D45">
        <v>100</v>
      </c>
      <c r="E45">
        <v>240</v>
      </c>
      <c r="F45">
        <v>220</v>
      </c>
      <c r="G45">
        <v>17110688</v>
      </c>
      <c r="H45">
        <v>450470961.5</v>
      </c>
      <c r="I45">
        <v>491009458</v>
      </c>
    </row>
    <row r="46" spans="1:10" x14ac:dyDescent="0.25">
      <c r="A46" t="s">
        <v>169</v>
      </c>
      <c r="B46">
        <v>220</v>
      </c>
      <c r="C46">
        <v>16744333</v>
      </c>
      <c r="D46">
        <v>100</v>
      </c>
      <c r="E46">
        <v>240</v>
      </c>
      <c r="F46">
        <v>220</v>
      </c>
      <c r="G46">
        <v>16744333</v>
      </c>
      <c r="H46">
        <v>444453905</v>
      </c>
      <c r="I46">
        <v>480672988</v>
      </c>
    </row>
    <row r="47" spans="1:10" x14ac:dyDescent="0.25">
      <c r="A47" t="s">
        <v>170</v>
      </c>
      <c r="B47">
        <v>220</v>
      </c>
      <c r="C47">
        <v>17455333</v>
      </c>
      <c r="D47">
        <v>100</v>
      </c>
      <c r="E47">
        <v>240</v>
      </c>
      <c r="F47">
        <v>220</v>
      </c>
      <c r="G47">
        <v>17455333</v>
      </c>
      <c r="H47">
        <v>455655634.5</v>
      </c>
      <c r="I47">
        <v>496567902</v>
      </c>
    </row>
    <row r="48" spans="1:10" x14ac:dyDescent="0.25">
      <c r="A48" t="s">
        <v>171</v>
      </c>
      <c r="B48">
        <v>220</v>
      </c>
      <c r="C48">
        <v>17387366</v>
      </c>
      <c r="D48">
        <v>100</v>
      </c>
      <c r="E48">
        <v>240</v>
      </c>
      <c r="F48">
        <v>220</v>
      </c>
      <c r="G48">
        <v>17387366</v>
      </c>
      <c r="H48">
        <v>462173689.5</v>
      </c>
      <c r="I48">
        <v>500900582</v>
      </c>
    </row>
    <row r="49" spans="1:10" x14ac:dyDescent="0.25">
      <c r="A49" t="s">
        <v>172</v>
      </c>
      <c r="B49">
        <v>220</v>
      </c>
      <c r="C49">
        <v>16811590</v>
      </c>
      <c r="D49">
        <v>100</v>
      </c>
      <c r="E49">
        <v>240</v>
      </c>
      <c r="F49">
        <v>220</v>
      </c>
      <c r="G49">
        <v>16811590</v>
      </c>
      <c r="H49">
        <v>436237940.5</v>
      </c>
      <c r="I49">
        <v>474933319</v>
      </c>
    </row>
    <row r="50" spans="1:10" x14ac:dyDescent="0.25">
      <c r="C50" s="2">
        <f>AVERAGE(C42:C49)</f>
        <v>17185019.75</v>
      </c>
      <c r="G50" s="2">
        <f>AVERAGE(G42:G49)</f>
        <v>17185019.75</v>
      </c>
      <c r="H50" s="2">
        <f>AVERAGE(H42:H49)</f>
        <v>449723419.375</v>
      </c>
      <c r="I50" s="2">
        <f>AVERAGE(I42:I49)</f>
        <v>488902971.375</v>
      </c>
      <c r="J50" s="1">
        <f>H50/H10</f>
        <v>0.40621465383324623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0AF2-6596-47AC-B5E6-1F2A0E8E09F3}">
  <sheetPr>
    <tabColor theme="9"/>
  </sheetPr>
  <dimension ref="A2:I13"/>
  <sheetViews>
    <sheetView workbookViewId="0">
      <selection activeCell="C20" sqref="C20"/>
    </sheetView>
  </sheetViews>
  <sheetFormatPr defaultRowHeight="15" x14ac:dyDescent="0.25"/>
  <cols>
    <col min="1" max="1" width="13.5703125" customWidth="1"/>
    <col min="2" max="2" width="11.85546875" customWidth="1"/>
    <col min="8" max="9" width="17.85546875" customWidth="1"/>
  </cols>
  <sheetData>
    <row r="2" spans="1:9" x14ac:dyDescent="0.25">
      <c r="A2" s="69" t="s">
        <v>418</v>
      </c>
      <c r="B2" s="69" t="s">
        <v>419</v>
      </c>
      <c r="C2" s="71" t="s">
        <v>8</v>
      </c>
      <c r="D2" s="71" t="s">
        <v>41</v>
      </c>
      <c r="E2" s="71" t="s">
        <v>420</v>
      </c>
      <c r="F2" s="71" t="s">
        <v>421</v>
      </c>
      <c r="G2" s="71" t="s">
        <v>422</v>
      </c>
      <c r="H2" s="70" t="s">
        <v>423</v>
      </c>
      <c r="I2" s="70" t="s">
        <v>424</v>
      </c>
    </row>
    <row r="3" spans="1:9" x14ac:dyDescent="0.25">
      <c r="A3" s="72">
        <v>8.0824559285399253</v>
      </c>
      <c r="B3" s="72">
        <v>4.9227603746163267</v>
      </c>
      <c r="C3" s="73">
        <v>6895</v>
      </c>
      <c r="D3" s="74">
        <f>ifj_calib_mts!$Y$14</f>
        <v>1.8901104818943721</v>
      </c>
      <c r="E3" s="74">
        <f t="shared" ref="E3:E13" si="0">F3/G3</f>
        <v>2.1287127554248748</v>
      </c>
      <c r="F3" s="74">
        <f>ifj_calib_mts!$U$14</f>
        <v>0.98650224901657724</v>
      </c>
      <c r="G3" s="74">
        <f>ifj_calib_mcp!$J$14</f>
        <v>0.46342666313364522</v>
      </c>
      <c r="H3" s="75">
        <v>6.0468278192459293</v>
      </c>
      <c r="I3" s="75">
        <v>10.09695406040562</v>
      </c>
    </row>
    <row r="4" spans="1:9" x14ac:dyDescent="0.25">
      <c r="A4" s="72">
        <v>8.8127023554495381</v>
      </c>
      <c r="B4" s="72">
        <v>5.5177946221734517</v>
      </c>
      <c r="C4" s="73">
        <v>6855</v>
      </c>
      <c r="D4" s="74">
        <f>ifj_calib_mts!$Y$21</f>
        <v>1.8413267568454046</v>
      </c>
      <c r="E4" s="74">
        <f t="shared" si="0"/>
        <v>2.1137852975228442</v>
      </c>
      <c r="F4" s="74">
        <f>ifj_calib_mts!$U$21</f>
        <v>1.0589256603431354</v>
      </c>
      <c r="G4" s="74">
        <f>ifj_calib_mcp!$J$21</f>
        <v>0.50096178717114548</v>
      </c>
      <c r="H4" s="75">
        <v>5.5243380878618851</v>
      </c>
      <c r="I4" s="75">
        <v>9.0135656323032052</v>
      </c>
    </row>
    <row r="5" spans="1:9" x14ac:dyDescent="0.25">
      <c r="A5" s="72">
        <v>9.744629876285007</v>
      </c>
      <c r="B5" s="72">
        <v>6.3490952780711334</v>
      </c>
      <c r="C5" s="73">
        <v>6802</v>
      </c>
      <c r="D5" s="74">
        <f>ifj_calib_mts!$Y$28</f>
        <v>1.6406095282389475</v>
      </c>
      <c r="E5" s="74">
        <f t="shared" si="0"/>
        <v>2.0992435727947001</v>
      </c>
      <c r="F5" s="74">
        <f>ifj_calib_mts!$U$28</f>
        <v>1.0918353153066727</v>
      </c>
      <c r="G5" s="74">
        <f>ifj_calib_mcp!$J$28</f>
        <v>0.52010892373633621</v>
      </c>
      <c r="H5" s="75">
        <v>4.9870651734044662</v>
      </c>
      <c r="I5" s="75">
        <v>7.837275633392629</v>
      </c>
    </row>
    <row r="6" spans="1:9" x14ac:dyDescent="0.25">
      <c r="A6" s="72">
        <v>11.075031155546171</v>
      </c>
      <c r="B6" s="72">
        <v>7.7295144158369533</v>
      </c>
      <c r="C6" s="73">
        <v>6717</v>
      </c>
      <c r="D6" s="74">
        <f>ifj_calib_mts!$Y$35</f>
        <v>1.5481318516825289</v>
      </c>
      <c r="E6" s="74">
        <f t="shared" si="0"/>
        <v>1.9159574041933956</v>
      </c>
      <c r="F6" s="74">
        <f>ifj_calib_mts!$U$35</f>
        <v>1.113413084920325</v>
      </c>
      <c r="G6" s="74">
        <f>ifj_calib_mcp!$J$35</f>
        <v>0.58112622049082763</v>
      </c>
      <c r="H6" s="75">
        <v>4.403373566221342</v>
      </c>
      <c r="I6" s="75">
        <v>6.3500918222790306</v>
      </c>
    </row>
    <row r="7" spans="1:9" x14ac:dyDescent="0.25">
      <c r="A7" s="72">
        <v>13.61112831138658</v>
      </c>
      <c r="B7" s="72">
        <v>10.73946694461976</v>
      </c>
      <c r="C7" s="73">
        <v>6542</v>
      </c>
      <c r="D7" s="74">
        <f>ifj_calib_mts!$Y$42</f>
        <v>1.3651695502597263</v>
      </c>
      <c r="E7" s="74">
        <f t="shared" si="0"/>
        <v>1.6705730321106165</v>
      </c>
      <c r="F7" s="74">
        <f>ifj_calib_mts!$U$42</f>
        <v>1.1038504862486946</v>
      </c>
      <c r="G7" s="74">
        <f>ifj_calib_mcp!$J$42</f>
        <v>0.66076158601344137</v>
      </c>
      <c r="H7" s="75">
        <v>3.6593387241000159</v>
      </c>
      <c r="I7" s="75">
        <v>4.530801799919165</v>
      </c>
    </row>
    <row r="8" spans="1:9" x14ac:dyDescent="0.25">
      <c r="A8" s="72">
        <v>15.83454586520153</v>
      </c>
      <c r="B8" s="72">
        <v>13.344266886129571</v>
      </c>
      <c r="C8" s="73">
        <v>6365</v>
      </c>
      <c r="D8" s="74">
        <f>ifj_calib_mts!$Y$49</f>
        <v>1.2787018237586694</v>
      </c>
      <c r="E8" s="74">
        <f t="shared" si="0"/>
        <v>1.5205408162091802</v>
      </c>
      <c r="F8" s="74">
        <f>ifj_calib_mts!$U$49</f>
        <v>1.0381589739215811</v>
      </c>
      <c r="G8" s="74">
        <f>ifj_calib_mcp!$J$49</f>
        <v>0.68275640012728334</v>
      </c>
      <c r="H8" s="75">
        <v>3.2110166247752532</v>
      </c>
      <c r="I8" s="75">
        <v>3.724409756377236</v>
      </c>
    </row>
    <row r="9" spans="1:9" x14ac:dyDescent="0.25">
      <c r="A9" s="72">
        <v>18.79950615826974</v>
      </c>
      <c r="B9" s="72">
        <v>16.664740527900658</v>
      </c>
      <c r="C9" s="73">
        <v>6098</v>
      </c>
      <c r="D9" s="74">
        <f>ifj_calib_mts!$Y$56</f>
        <v>1.2837220530606965</v>
      </c>
      <c r="E9" s="74">
        <f t="shared" si="0"/>
        <v>1.5584465897585278</v>
      </c>
      <c r="F9" s="74">
        <f>ifj_calib_mts!$U$56</f>
        <v>1.0785225729830425</v>
      </c>
      <c r="G9" s="74">
        <f>ifj_calib_mcp!$J$56</f>
        <v>0.69204975009772607</v>
      </c>
      <c r="H9" s="75">
        <v>2.7752490262980101</v>
      </c>
      <c r="I9" s="75">
        <v>3.0730854299124721</v>
      </c>
    </row>
    <row r="10" spans="1:9" x14ac:dyDescent="0.25">
      <c r="A10" s="72">
        <v>23.086578975341599</v>
      </c>
      <c r="B10" s="72">
        <v>21.322923053620421</v>
      </c>
      <c r="C10" s="73">
        <v>5645</v>
      </c>
      <c r="D10" s="74">
        <f>ifj_calib_mts!$Y$63</f>
        <v>1.166913452953046</v>
      </c>
      <c r="E10" s="74">
        <f t="shared" si="0"/>
        <v>1.4686553234918645</v>
      </c>
      <c r="F10" s="74">
        <f>ifj_calib_mts!$U$63</f>
        <v>1.0679310696453932</v>
      </c>
      <c r="G10" s="74">
        <f>ifj_calib_mcp!$J$63</f>
        <v>0.7271488773188034</v>
      </c>
      <c r="H10" s="75">
        <v>2.3342119839721591</v>
      </c>
      <c r="I10" s="75">
        <v>2.490871133365816</v>
      </c>
    </row>
    <row r="11" spans="1:9" x14ac:dyDescent="0.25">
      <c r="A11" s="72">
        <v>32.083484899375932</v>
      </c>
      <c r="B11" s="72">
        <v>30.745570306765941</v>
      </c>
      <c r="C11" s="73">
        <v>4462</v>
      </c>
      <c r="D11" s="74">
        <f>ifj_calib_mts!$Y$70</f>
        <v>1.1380174817699196</v>
      </c>
      <c r="E11" s="74">
        <f t="shared" si="0"/>
        <v>1.3176209453895464</v>
      </c>
      <c r="F11" s="74">
        <f>ifj_calib_mts!$U$70</f>
        <v>1.0299492267430652</v>
      </c>
      <c r="G11" s="74">
        <f>ifj_calib_mcp!$J$70</f>
        <v>0.78167338667993558</v>
      </c>
      <c r="H11" s="75">
        <v>1.7962390589202839</v>
      </c>
      <c r="I11" s="75">
        <v>1.850808072504172</v>
      </c>
    </row>
    <row r="12" spans="1:9" x14ac:dyDescent="0.25">
      <c r="A12" s="72">
        <v>43.832977646261433</v>
      </c>
      <c r="B12" s="72">
        <v>42.80865477048922</v>
      </c>
      <c r="C12" s="73">
        <v>2645</v>
      </c>
      <c r="D12" s="74">
        <f>ifj_calib_mts!$Y$77</f>
        <v>1.0864628386997879</v>
      </c>
      <c r="E12" s="74">
        <f t="shared" si="0"/>
        <v>1.2074428851282963</v>
      </c>
      <c r="F12" s="74">
        <f>ifj_calib_mts!$U$77</f>
        <v>1.0330500016604016</v>
      </c>
      <c r="G12" s="74">
        <f>ifj_calib_mcp!$J$77</f>
        <v>0.85556842015813883</v>
      </c>
      <c r="H12" s="75">
        <v>1.4019249722384199</v>
      </c>
      <c r="I12" s="75">
        <v>1.42722604195973</v>
      </c>
    </row>
    <row r="13" spans="1:9" x14ac:dyDescent="0.25">
      <c r="A13" s="72">
        <v>56.742997242421602</v>
      </c>
      <c r="B13" s="72">
        <v>55.875754278652209</v>
      </c>
      <c r="C13" s="73">
        <v>0</v>
      </c>
      <c r="D13" s="74">
        <f>ifj_calib_mts!$Y$84</f>
        <v>1.0951351058535772</v>
      </c>
      <c r="E13" s="74">
        <f t="shared" si="0"/>
        <v>1.1755165453367826</v>
      </c>
      <c r="F13" s="74">
        <f>ifj_calib_mts!$U$84</f>
        <v>0.98936911309125153</v>
      </c>
      <c r="G13" s="74">
        <f>ifj_calib_mcp!$J$84</f>
        <v>0.84164626777566942</v>
      </c>
      <c r="H13" s="75">
        <v>1.1283096429154329</v>
      </c>
      <c r="I13" s="75">
        <v>1.1417867127448009</v>
      </c>
    </row>
  </sheetData>
  <sortState xmlns:xlrd2="http://schemas.microsoft.com/office/spreadsheetml/2017/richdata2" ref="H3:I13">
    <sortCondition descending="1" ref="H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5D94180FD80B43B2D48D5ABA059E67" ma:contentTypeVersion="14" ma:contentTypeDescription="Utwórz nowy dokument." ma:contentTypeScope="" ma:versionID="4b690daa5066f30e4c467d8576b14401">
  <xsd:schema xmlns:xsd="http://www.w3.org/2001/XMLSchema" xmlns:xs="http://www.w3.org/2001/XMLSchema" xmlns:p="http://schemas.microsoft.com/office/2006/metadata/properties" xmlns:ns3="835e551d-72c4-4fa9-a683-f2c5d4d73499" xmlns:ns4="6d59bfda-c002-48c7-bedb-54951c17b20b" targetNamespace="http://schemas.microsoft.com/office/2006/metadata/properties" ma:root="true" ma:fieldsID="4a9b3a6e62024d9eda1a7c5b0b9d739f" ns3:_="" ns4:_="">
    <xsd:import namespace="835e551d-72c4-4fa9-a683-f2c5d4d73499"/>
    <xsd:import namespace="6d59bfda-c002-48c7-bedb-54951c17b2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e551d-72c4-4fa9-a683-f2c5d4d73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59bfda-c002-48c7-bedb-54951c17b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5e551d-72c4-4fa9-a683-f2c5d4d73499" xsi:nil="true"/>
  </documentManagement>
</p:properties>
</file>

<file path=customXml/itemProps1.xml><?xml version="1.0" encoding="utf-8"?>
<ds:datastoreItem xmlns:ds="http://schemas.openxmlformats.org/officeDocument/2006/customXml" ds:itemID="{9545958F-E0DA-4D7C-90DA-7B49F797F6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B05D5E-5030-488F-B5B1-65BE01088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5e551d-72c4-4fa9-a683-f2c5d4d73499"/>
    <ds:schemaRef ds:uri="6d59bfda-c002-48c7-bedb-54951c17b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B2D8EB-CC7C-4BFA-9AD4-2763F7BA423C}">
  <ds:schemaRefs>
    <ds:schemaRef ds:uri="http://schemas.microsoft.com/office/2006/metadata/properties"/>
    <ds:schemaRef ds:uri="http://schemas.microsoft.com/office/infopath/2007/PartnerControls"/>
    <ds:schemaRef ds:uri="835e551d-72c4-4fa9-a683-f2c5d4d734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ifj_calib_mts</vt:lpstr>
      <vt:lpstr>ifj_calib_mcp</vt:lpstr>
      <vt:lpstr>dcpt_mts</vt:lpstr>
      <vt:lpstr>dcpt_mcp</vt:lpstr>
      <vt:lpstr>Zbiorczy_IFJ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Leszek Grzanka</cp:lastModifiedBy>
  <cp:revision/>
  <dcterms:created xsi:type="dcterms:W3CDTF">2022-11-28T12:46:26Z</dcterms:created>
  <dcterms:modified xsi:type="dcterms:W3CDTF">2023-11-02T16:26:22Z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0x010100745D94180FD80B43B2D48D5ABA059E67</vt:lpwstr>
  </property>
</Properties>
</file>