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<sst xmlns="http://schemas.openxmlformats.org/spreadsheetml/2006/main" count="247" uniqueCount="109">
  <si>
    <t>TÍTULO DEL PROYECTO</t>
  </si>
  <si>
    <t>SISTEMA HIDROPÓNICO AUTOMATIZADO CON IMPLEMENTACIÓN DE IA</t>
  </si>
  <si>
    <t>HORAS ESTIPULADAS</t>
  </si>
  <si>
    <t>INSTITUTO</t>
  </si>
  <si>
    <t>Facultad de Ingeniería UNLZ</t>
  </si>
  <si>
    <t>RESPONSABLE DEL PROYECTO</t>
  </si>
  <si>
    <t>BOGADO Jonatan, ROGES Kevin</t>
  </si>
  <si>
    <t>HORAS REGISTRADAS</t>
  </si>
  <si>
    <t>FECHA</t>
  </si>
  <si>
    <t>Planificada</t>
  </si>
  <si>
    <t>Real</t>
  </si>
  <si>
    <t>ID</t>
  </si>
  <si>
    <t>TÍTULO DE LA TAREA</t>
  </si>
  <si>
    <t>RESPONSABLE</t>
  </si>
  <si>
    <t>FECHA DE INICIO</t>
  </si>
  <si>
    <t>FECHA DE ENTREGA</t>
  </si>
  <si>
    <t>FECHA FINALIZACIÓN</t>
  </si>
  <si>
    <t>DURACIÓN (HS)</t>
  </si>
  <si>
    <t>% AVANCE</t>
  </si>
  <si>
    <t>DEPENDENCIA</t>
  </si>
  <si>
    <t>FASE UNO</t>
  </si>
  <si>
    <t>FASE DOS</t>
  </si>
  <si>
    <t>FASE TRES</t>
  </si>
  <si>
    <t>FASE CUATRO</t>
  </si>
  <si>
    <t>FASE CINCO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</si>
  <si>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</si>
  <si>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</si>
  <si>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</si>
  <si>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</si>
  <si>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</si>
  <si>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</si>
  <si>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</si>
  <si>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</si>
  <si>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</si>
  <si>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</si>
  <si>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</si>
  <si>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</si>
  <si>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</si>
  <si>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</si>
  <si>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</si>
  <si>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</si>
  <si>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</si>
  <si>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Análisis y definicion de proyectos</t>
  </si>
  <si>
    <t>A</t>
  </si>
  <si>
    <t>Investigación</t>
  </si>
  <si>
    <t>Kevin, Jonatan</t>
  </si>
  <si>
    <t>B</t>
  </si>
  <si>
    <t>Presentación inicial</t>
  </si>
  <si>
    <t>28/23/25</t>
  </si>
  <si>
    <t>C</t>
  </si>
  <si>
    <t>Presupuesto inicial</t>
  </si>
  <si>
    <t>Jonatan</t>
  </si>
  <si>
    <t>1B</t>
  </si>
  <si>
    <t>q</t>
  </si>
  <si>
    <t>D</t>
  </si>
  <si>
    <t>Compra de insumos</t>
  </si>
  <si>
    <t>1C</t>
  </si>
  <si>
    <t>E</t>
  </si>
  <si>
    <t>Consulta con acesor en hidroponia</t>
  </si>
  <si>
    <t>1A</t>
  </si>
  <si>
    <t>Consulta con acesor en mec. fluidos</t>
  </si>
  <si>
    <t>Diseño</t>
  </si>
  <si>
    <t>Definir programa</t>
  </si>
  <si>
    <t>Modelo 3D de estructura y canastos</t>
  </si>
  <si>
    <t>Kevin</t>
  </si>
  <si>
    <t>Sistema de alimentación de nutrientes</t>
  </si>
  <si>
    <t>IA para detección de enfermedades planta</t>
  </si>
  <si>
    <t>Desarrollo y montaje</t>
  </si>
  <si>
    <t>Creación estructura de cultivo</t>
  </si>
  <si>
    <t>2B</t>
  </si>
  <si>
    <t>Impresión 3D de partes necesarias</t>
  </si>
  <si>
    <t>Armado circuito maniobra y potencia</t>
  </si>
  <si>
    <t>3A</t>
  </si>
  <si>
    <t>Instalación sensores y bombas</t>
  </si>
  <si>
    <t>F</t>
  </si>
  <si>
    <t>Instalacion de adhitivos (nutrientes y pH)</t>
  </si>
  <si>
    <t>Software</t>
  </si>
  <si>
    <t>Prgramación de menu y display</t>
  </si>
  <si>
    <t>Programacion de sensor ph y EC</t>
  </si>
  <si>
    <t>Programacion de sensor de nivel</t>
  </si>
  <si>
    <t>Sensor humedad y temperatura cabina</t>
  </si>
  <si>
    <t>Programación salidas (ventilador, bombas, luz)</t>
  </si>
  <si>
    <t>Programacion IA (Edge Impulse - Python)</t>
  </si>
  <si>
    <t>2D</t>
  </si>
  <si>
    <t>Test de funcionamiento</t>
  </si>
  <si>
    <t>Prueba de menu y pulsadores</t>
  </si>
  <si>
    <t>4A</t>
  </si>
  <si>
    <t>Prueba de entradas y salidas</t>
  </si>
  <si>
    <t>4B,4C,4D,4E</t>
  </si>
  <si>
    <t>Fotografia con detección de IA</t>
  </si>
  <si>
    <t>4F</t>
  </si>
  <si>
    <t>Presupuesto final</t>
  </si>
  <si>
    <t>Modificación y/o mejoras del sistema</t>
  </si>
  <si>
    <t>Entrega</t>
  </si>
  <si>
    <t>Primera entrega</t>
  </si>
  <si>
    <t>A.1</t>
  </si>
  <si>
    <t>Lectura de sensores en pantalla y menu</t>
  </si>
  <si>
    <t>Segunda entrega</t>
  </si>
  <si>
    <t>6A</t>
  </si>
  <si>
    <t>B.1</t>
  </si>
  <si>
    <t>Habilitación de salidas: control de bomba, ventilación, iluminación</t>
  </si>
  <si>
    <t>B.2</t>
  </si>
  <si>
    <t>Mecanismo desplazamiento sensor pH</t>
  </si>
  <si>
    <t>Entrega final</t>
  </si>
  <si>
    <t>6B</t>
  </si>
  <si>
    <t>C.1</t>
  </si>
  <si>
    <t>Funciones con IA</t>
  </si>
  <si>
    <t>Presentación proyecto (fecha final)</t>
  </si>
  <si>
    <t>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</si>
</sst>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/&quot;mm&quot;/&quot;yy"/>
    <numFmt numFmtId="165" formatCode="d/m"/>
    <numFmt numFmtId="166" formatCode="&quot;$&quot;#,##0.00"/>
    <numFmt numFmtId="167" formatCode="0 %"/>
    <numFmt numFmtId="168" formatCode="d/m/yy"/>
    <numFmt numFmtId="169" formatCode="dd/mm/yy"/>
  </numFmts>
  <fonts count="27">
    <font>
      <sz val="10.0"/>
      <color rgb="FF000000"/>
      <name val="Arial"/>
    </font>
    <font>
      <sz val="11.0"/>
      <name val="Poppins"/>
    </font>
    <font>
      <b/>
      <sz val="10.0"/>
      <color rgb="FF666666"/>
      <name val="Roboto"/>
    </font>
    <font/>
    <font>
      <sz val="10.0"/>
      <color rgb="FF000000"/>
      <name val="Roboto"/>
    </font>
    <font>
      <b/>
      <sz val="10.0"/>
      <color rgb="FFFFFFFF"/>
      <name val="Roboto"/>
    </font>
    <font>
      <sz val="10.0"/>
      <color rgb="FFFFFFFF"/>
      <name val="Roboto"/>
    </font>
    <font>
      <name val="Poppins"/>
    </font>
    <font>
      <sz val="11.0"/>
      <color rgb="FFFFFFFF"/>
      <name val="Poppins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2F75B5"/>
      <name val="Roboto"/>
    </font>
    <font>
      <sz val="10.0"/>
      <color rgb="FF2F75B5"/>
      <name val="Roboto"/>
    </font>
    <font>
      <name val="Arial"/>
    </font>
    <font>
      <color rgb="FF434343"/>
      <name val="Roboto"/>
    </font>
    <font>
      <color rgb="FFFFFFFF"/>
      <name val="Arial"/>
    </font>
    <font>
      <color rgb="FF2F75B5"/>
      <name val="Arial"/>
    </font>
    <font>
      <b/>
      <sz val="11.0"/>
      <color rgb="FFFFFFFF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AA84F"/>
        <bgColor rgb="FF6AA84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3C78D8"/>
        <bgColor rgb="FF3C78D8"/>
      </patternFill>
    </fill>
  </fills>
  <borders count="26">
    <border/>
    <border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</border>
    <border>
      <right style="thin">
        <color rgb="FFCCCCCC"/>
      </right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B7B7B7"/>
      </bottom>
    </border>
    <border>
      <right style="thin">
        <color rgb="FFCCCCCC"/>
      </right>
      <bottom style="thin">
        <color rgb="FFB7B7B7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D9D9D9"/>
      </left>
      <right style="thin">
        <color rgb="FFCCCCCC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3" numFmtId="0" xfId="0" applyBorder="1" applyFont="1"/>
    <xf borderId="1" fillId="2" fontId="4" numFmtId="0" xfId="0" applyAlignment="1" applyBorder="1" applyFill="1" applyFont="1">
      <alignment horizontal="center" readingOrder="0" shrinkToFit="0" vertical="center" wrapText="0"/>
    </xf>
    <xf borderId="1" fillId="3" fontId="5" numFmtId="1" xfId="0" applyAlignment="1" applyBorder="1" applyFill="1" applyFont="1" applyNumberFormat="1">
      <alignment horizontal="right" readingOrder="0" shrinkToFit="0" vertical="center" wrapText="0"/>
    </xf>
    <xf borderId="2" fillId="4" fontId="6" numFmtId="0" xfId="0" applyAlignment="1" applyBorder="1" applyFill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vertical="center"/>
    </xf>
    <xf borderId="0" fillId="0" fontId="7" numFmtId="0" xfId="0" applyFont="1"/>
    <xf borderId="0" fillId="0" fontId="8" numFmtId="0" xfId="0" applyAlignment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0"/>
    </xf>
    <xf borderId="2" fillId="4" fontId="6" numFmtId="1" xfId="0" applyAlignment="1" applyBorder="1" applyFont="1" applyNumberFormat="1">
      <alignment horizontal="left" readingOrder="0" shrinkToFit="0" vertical="center" wrapText="0"/>
    </xf>
    <xf borderId="1" fillId="0" fontId="4" numFmtId="164" xfId="0" applyAlignment="1" applyBorder="1" applyFont="1" applyNumberFormat="1">
      <alignment horizontal="left" readingOrder="0" vertical="center"/>
    </xf>
    <xf borderId="1" fillId="0" fontId="9" numFmtId="0" xfId="0" applyBorder="1" applyFont="1"/>
    <xf borderId="0" fillId="0" fontId="1" numFmtId="0" xfId="0" applyFont="1"/>
    <xf borderId="0" fillId="0" fontId="10" numFmtId="0" xfId="0" applyAlignment="1" applyFont="1">
      <alignment vertical="center"/>
    </xf>
    <xf borderId="0" fillId="2" fontId="11" numFmtId="0" xfId="0" applyAlignment="1" applyFont="1">
      <alignment horizontal="center" shrinkToFit="0" vertical="center" wrapText="0"/>
    </xf>
    <xf borderId="0" fillId="2" fontId="11" numFmtId="0" xfId="0" applyAlignment="1" applyFont="1">
      <alignment shrinkToFit="0" vertical="center" wrapText="0"/>
    </xf>
    <xf borderId="3" fillId="5" fontId="12" numFmtId="0" xfId="0" applyAlignment="1" applyBorder="1" applyFill="1" applyFont="1">
      <alignment horizontal="center" readingOrder="0" shrinkToFit="0" vertical="center" wrapText="0"/>
    </xf>
    <xf borderId="4" fillId="0" fontId="3" numFmtId="0" xfId="0" applyBorder="1" applyFont="1"/>
    <xf borderId="0" fillId="2" fontId="11" numFmtId="1" xfId="0" applyAlignment="1" applyFont="1" applyNumberForma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6" fontId="13" numFmtId="0" xfId="0" applyAlignment="1" applyFill="1" applyFont="1">
      <alignment horizontal="center" readingOrder="0" shrinkToFit="0" vertical="center" wrapText="1"/>
    </xf>
    <xf borderId="5" fillId="6" fontId="13" numFmtId="0" xfId="0" applyAlignment="1" applyBorder="1" applyFont="1">
      <alignment horizontal="center" readingOrder="0" shrinkToFit="0" vertical="center" wrapText="1"/>
    </xf>
    <xf borderId="6" fillId="6" fontId="13" numFmtId="0" xfId="0" applyAlignment="1" applyBorder="1" applyFont="1">
      <alignment horizontal="center" readingOrder="0" shrinkToFit="0" vertical="center" wrapText="1"/>
    </xf>
    <xf borderId="6" fillId="6" fontId="13" numFmtId="1" xfId="0" applyAlignment="1" applyBorder="1" applyFont="1" applyNumberFormat="1">
      <alignment horizontal="center" readingOrder="0" shrinkToFit="0" vertical="center" wrapText="1"/>
    </xf>
    <xf borderId="7" fillId="7" fontId="14" numFmtId="0" xfId="0" applyAlignment="1" applyBorder="1" applyFill="1" applyFont="1">
      <alignment horizontal="center" readingOrder="0" shrinkToFit="0" vertical="center" wrapText="0"/>
    </xf>
    <xf borderId="7" fillId="8" fontId="14" numFmtId="0" xfId="0" applyAlignment="1" applyBorder="1" applyFill="1" applyFont="1">
      <alignment horizontal="center" readingOrder="0" shrinkToFit="0" vertical="center" wrapText="0"/>
    </xf>
    <xf borderId="7" fillId="9" fontId="14" numFmtId="0" xfId="0" applyAlignment="1" applyBorder="1" applyFill="1" applyFont="1">
      <alignment horizontal="center" readingOrder="0" shrinkToFit="0" vertical="center" wrapText="0"/>
    </xf>
    <xf borderId="7" fillId="10" fontId="14" numFmtId="0" xfId="0" applyAlignment="1" applyBorder="1" applyFill="1" applyFont="1">
      <alignment horizontal="center" readingOrder="0" shrinkToFit="0" vertical="center" wrapText="0"/>
    </xf>
    <xf borderId="6" fillId="0" fontId="3" numFmtId="0" xfId="0" applyBorder="1" applyFont="1"/>
    <xf borderId="7" fillId="3" fontId="14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5" fillId="0" fontId="3" numFmtId="0" xfId="0" applyBorder="1" applyFont="1"/>
    <xf borderId="8" fillId="11" fontId="14" numFmtId="0" xfId="0" applyAlignment="1" applyBorder="1" applyFill="1" applyFont="1">
      <alignment horizontal="center" readingOrder="0" shrinkToFit="0" vertical="center" wrapText="0"/>
    </xf>
    <xf borderId="9" fillId="0" fontId="3" numFmtId="0" xfId="0" applyBorder="1" applyFont="1"/>
    <xf borderId="10" fillId="0" fontId="3" numFmtId="0" xfId="0" applyBorder="1" applyFont="1"/>
    <xf borderId="8" fillId="12" fontId="14" numFmtId="0" xfId="0" applyAlignment="1" applyBorder="1" applyFill="1" applyFont="1">
      <alignment horizontal="center" readingOrder="0" shrinkToFit="0" vertical="center" wrapText="0"/>
    </xf>
    <xf borderId="8" fillId="13" fontId="14" numFmtId="0" xfId="0" applyAlignment="1" applyBorder="1" applyFill="1" applyFont="1">
      <alignment horizontal="center" readingOrder="0" shrinkToFit="0" vertical="center" wrapText="0"/>
    </xf>
    <xf borderId="8" fillId="14" fontId="14" numFmtId="0" xfId="0" applyAlignment="1" applyBorder="1" applyFill="1" applyFont="1">
      <alignment horizontal="center" readingOrder="0" shrinkToFit="0" vertical="center" wrapText="0"/>
    </xf>
    <xf borderId="8" fillId="15" fontId="14" numFmtId="0" xfId="0" applyAlignment="1" applyBorder="1" applyFill="1" applyFont="1">
      <alignment horizontal="center" readingOrder="0" shrinkToFit="0" vertical="center" wrapText="0"/>
    </xf>
    <xf borderId="11" fillId="11" fontId="14" numFmtId="165" xfId="0" applyAlignment="1" applyBorder="1" applyFont="1" applyNumberFormat="1">
      <alignment horizontal="center" readingOrder="0" shrinkToFit="0" textRotation="90" vertical="center" wrapText="0"/>
    </xf>
    <xf borderId="11" fillId="12" fontId="14" numFmtId="165" xfId="0" applyAlignment="1" applyBorder="1" applyFont="1" applyNumberFormat="1">
      <alignment horizontal="center" readingOrder="0" shrinkToFit="0" textRotation="90" vertical="center" wrapText="0"/>
    </xf>
    <xf borderId="11" fillId="13" fontId="14" numFmtId="165" xfId="0" applyAlignment="1" applyBorder="1" applyFont="1" applyNumberFormat="1">
      <alignment horizontal="center" readingOrder="0" shrinkToFit="0" textRotation="90" vertical="center" wrapText="0"/>
    </xf>
    <xf borderId="11" fillId="14" fontId="14" numFmtId="165" xfId="0" applyAlignment="1" applyBorder="1" applyFont="1" applyNumberFormat="1">
      <alignment horizontal="center" readingOrder="0" shrinkToFit="0" textRotation="90" vertical="center" wrapText="0"/>
    </xf>
    <xf borderId="11" fillId="15" fontId="14" numFmtId="165" xfId="0" applyAlignment="1" applyBorder="1" applyFont="1" applyNumberFormat="1">
      <alignment horizontal="center" readingOrder="0" shrinkToFit="0" textRotation="90" vertical="center" wrapText="0"/>
    </xf>
    <xf borderId="0" fillId="0" fontId="16" numFmtId="0" xfId="0" applyAlignment="1" applyFont="1">
      <alignment vertical="center"/>
    </xf>
    <xf borderId="11" fillId="16" fontId="17" numFmtId="0" xfId="0" applyAlignment="1" applyBorder="1" applyFill="1" applyFont="1">
      <alignment horizontal="center" readingOrder="0" shrinkToFit="0" vertical="center" wrapText="0"/>
    </xf>
    <xf borderId="11" fillId="17" fontId="17" numFmtId="0" xfId="0" applyAlignment="1" applyBorder="1" applyFill="1" applyFont="1">
      <alignment horizontal="center" readingOrder="0" shrinkToFit="0" vertical="center" wrapText="0"/>
    </xf>
    <xf borderId="11" fillId="18" fontId="17" numFmtId="0" xfId="0" applyAlignment="1" applyBorder="1" applyFill="1" applyFont="1">
      <alignment horizontal="center" readingOrder="0" shrinkToFit="0" vertical="center" wrapText="0"/>
    </xf>
    <xf borderId="11" fillId="19" fontId="17" numFmtId="0" xfId="0" applyAlignment="1" applyBorder="1" applyFill="1" applyFont="1">
      <alignment horizontal="center" readingOrder="0" shrinkToFit="0" vertical="center" wrapText="0"/>
    </xf>
    <xf borderId="11" fillId="4" fontId="17" numFmtId="0" xfId="0" applyAlignment="1" applyBorder="1" applyFont="1">
      <alignment horizontal="center" readingOrder="0" shrinkToFit="0" vertical="center" wrapText="0"/>
    </xf>
    <xf borderId="12" fillId="20" fontId="12" numFmtId="0" xfId="0" applyAlignment="1" applyBorder="1" applyFill="1" applyFont="1">
      <alignment horizontal="center" readingOrder="0" shrinkToFit="0" vertical="center" wrapText="1"/>
    </xf>
    <xf borderId="12" fillId="20" fontId="12" numFmtId="0" xfId="0" applyAlignment="1" applyBorder="1" applyFont="1">
      <alignment readingOrder="0" shrinkToFit="0" vertical="center" wrapText="0"/>
    </xf>
    <xf borderId="13" fillId="20" fontId="12" numFmtId="0" xfId="0" applyAlignment="1" applyBorder="1" applyFont="1">
      <alignment readingOrder="0" shrinkToFit="0" vertical="center" wrapText="1"/>
    </xf>
    <xf borderId="13" fillId="20" fontId="12" numFmtId="0" xfId="0" applyAlignment="1" applyBorder="1" applyFont="1">
      <alignment horizontal="center" readingOrder="0" shrinkToFit="0" vertical="center" wrapText="1"/>
    </xf>
    <xf borderId="14" fillId="20" fontId="12" numFmtId="0" xfId="0" applyAlignment="1" applyBorder="1" applyFont="1">
      <alignment horizontal="center" readingOrder="0" shrinkToFit="0" vertical="center" wrapText="1"/>
    </xf>
    <xf borderId="14" fillId="20" fontId="12" numFmtId="1" xfId="0" applyAlignment="1" applyBorder="1" applyFont="1" applyNumberFormat="1">
      <alignment readingOrder="0" shrinkToFit="0" vertical="center" wrapText="1"/>
    </xf>
    <xf borderId="14" fillId="20" fontId="12" numFmtId="0" xfId="0" applyAlignment="1" applyBorder="1" applyFont="1">
      <alignment readingOrder="0" shrinkToFit="0" vertical="center" wrapText="1"/>
    </xf>
    <xf borderId="12" fillId="20" fontId="12" numFmtId="0" xfId="0" applyAlignment="1" applyBorder="1" applyFont="1">
      <alignment readingOrder="0" shrinkToFit="0" vertical="center" wrapText="1"/>
    </xf>
    <xf borderId="0" fillId="20" fontId="12" numFmtId="0" xfId="0" applyAlignment="1" applyFont="1">
      <alignment horizontal="center" shrinkToFit="0" vertical="center" wrapText="0"/>
    </xf>
    <xf borderId="0" fillId="20" fontId="12" numFmtId="166" xfId="0" applyAlignment="1" applyFont="1" applyNumberFormat="1">
      <alignment horizontal="center" shrinkToFit="0" vertical="center" wrapText="0"/>
    </xf>
    <xf borderId="0" fillId="20" fontId="12" numFmtId="3" xfId="0" applyAlignment="1" applyFont="1" applyNumberFormat="1">
      <alignment horizontal="center" shrinkToFit="0" vertical="center" wrapText="0"/>
    </xf>
    <xf borderId="0" fillId="20" fontId="12" numFmtId="0" xfId="0" applyAlignment="1" applyFont="1">
      <alignment horizontal="center" shrinkToFit="0" vertical="center" wrapText="0"/>
    </xf>
    <xf borderId="0" fillId="0" fontId="18" numFmtId="0" xfId="0" applyAlignment="1" applyFont="1">
      <alignment vertical="center"/>
    </xf>
    <xf borderId="12" fillId="0" fontId="19" numFmtId="0" xfId="0" applyAlignment="1" applyBorder="1" applyFont="1">
      <alignment horizontal="center" readingOrder="0" shrinkToFit="0" vertical="center" wrapText="1"/>
    </xf>
    <xf borderId="12" fillId="0" fontId="19" numFmtId="0" xfId="0" applyAlignment="1" applyBorder="1" applyFont="1">
      <alignment readingOrder="0" shrinkToFit="0" vertical="center" wrapText="1"/>
    </xf>
    <xf borderId="13" fillId="0" fontId="19" numFmtId="0" xfId="0" applyAlignment="1" applyBorder="1" applyFont="1">
      <alignment readingOrder="0" shrinkToFit="0" vertical="center" wrapText="1"/>
    </xf>
    <xf borderId="15" fillId="0" fontId="19" numFmtId="164" xfId="0" applyAlignment="1" applyBorder="1" applyFont="1" applyNumberFormat="1">
      <alignment horizontal="center" readingOrder="0" shrinkToFit="0" vertical="center" wrapText="1"/>
    </xf>
    <xf borderId="16" fillId="0" fontId="19" numFmtId="164" xfId="0" applyAlignment="1" applyBorder="1" applyFont="1" applyNumberFormat="1">
      <alignment horizontal="center" readingOrder="0" shrinkToFit="0" vertical="center" wrapText="1"/>
    </xf>
    <xf borderId="17" fillId="0" fontId="19" numFmtId="164" xfId="0" applyAlignment="1" applyBorder="1" applyFont="1" applyNumberFormat="1">
      <alignment horizontal="center" readingOrder="0" shrinkToFit="0" vertical="center" wrapText="1"/>
    </xf>
    <xf borderId="16" fillId="0" fontId="19" numFmtId="1" xfId="0" applyAlignment="1" applyBorder="1" applyFont="1" applyNumberFormat="1">
      <alignment horizontal="center" readingOrder="0" shrinkToFit="0" vertical="center" wrapText="1"/>
    </xf>
    <xf borderId="16" fillId="0" fontId="19" numFmtId="167" xfId="0" applyAlignment="1" applyBorder="1" applyFont="1" applyNumberFormat="1">
      <alignment horizontal="center" readingOrder="0" shrinkToFit="0" vertical="center" wrapText="1"/>
    </xf>
    <xf borderId="17" fillId="0" fontId="19" numFmtId="0" xfId="0" applyAlignment="1" applyBorder="1" applyFont="1">
      <alignment horizontal="center" readingOrder="0" shrinkToFit="0" vertical="center" wrapText="1"/>
    </xf>
    <xf borderId="18" fillId="11" fontId="20" numFmtId="0" xfId="0" applyAlignment="1" applyBorder="1" applyFont="1">
      <alignment horizontal="center" readingOrder="0" shrinkToFit="0" vertical="center" wrapText="0"/>
    </xf>
    <xf borderId="18" fillId="11" fontId="20" numFmtId="166" xfId="0" applyAlignment="1" applyBorder="1" applyFont="1" applyNumberFormat="1">
      <alignment horizontal="center" shrinkToFit="0" vertical="center" wrapText="0"/>
    </xf>
    <xf borderId="18" fillId="11" fontId="20" numFmtId="0" xfId="0" applyAlignment="1" applyBorder="1" applyFont="1">
      <alignment horizontal="center" shrinkToFit="0" vertical="center" wrapText="0"/>
    </xf>
    <xf borderId="18" fillId="11" fontId="20" numFmtId="0" xfId="0" applyAlignment="1" applyBorder="1" applyFont="1">
      <alignment horizontal="center" shrinkToFit="0" vertical="center" wrapText="0"/>
    </xf>
    <xf borderId="18" fillId="0" fontId="5" numFmtId="0" xfId="0" applyAlignment="1" applyBorder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0"/>
    </xf>
    <xf borderId="12" fillId="0" fontId="19" numFmtId="49" xfId="0" applyAlignment="1" applyBorder="1" applyFont="1" applyNumberFormat="1">
      <alignment horizontal="center" readingOrder="0" shrinkToFit="0" vertical="center" wrapText="1"/>
    </xf>
    <xf borderId="16" fillId="0" fontId="19" numFmtId="0" xfId="0" applyAlignment="1" applyBorder="1" applyFont="1">
      <alignment horizontal="center" readingOrder="0" shrinkToFit="0" vertical="center" wrapText="1"/>
    </xf>
    <xf borderId="20" fillId="0" fontId="5" numFmtId="9" xfId="0" applyAlignment="1" applyBorder="1" applyFont="1" applyNumberFormat="1">
      <alignment horizontal="center" shrinkToFit="0" vertical="center" wrapText="0"/>
    </xf>
    <xf borderId="21" fillId="0" fontId="5" numFmtId="166" xfId="0" applyAlignment="1" applyBorder="1" applyFont="1" applyNumberFormat="1">
      <alignment horizontal="center" shrinkToFit="0" vertical="center" wrapText="0"/>
    </xf>
    <xf borderId="21" fillId="0" fontId="5" numFmtId="0" xfId="0" applyAlignment="1" applyBorder="1" applyFont="1">
      <alignment horizontal="center" shrinkToFit="0" vertical="center" wrapText="0"/>
    </xf>
    <xf borderId="21" fillId="0" fontId="5" numFmtId="0" xfId="0" applyAlignment="1" applyBorder="1" applyFont="1">
      <alignment horizontal="center" shrinkToFit="0" vertical="center" wrapText="0"/>
    </xf>
    <xf borderId="21" fillId="11" fontId="20" numFmtId="0" xfId="0" applyAlignment="1" applyBorder="1" applyFont="1">
      <alignment horizontal="center" readingOrder="0" shrinkToFit="0" vertical="center" wrapText="0"/>
    </xf>
    <xf borderId="22" fillId="0" fontId="5" numFmtId="0" xfId="0" applyAlignment="1" applyBorder="1" applyFont="1">
      <alignment horizontal="center" shrinkToFit="0" vertical="center" wrapText="0"/>
    </xf>
    <xf borderId="17" fillId="0" fontId="19" numFmtId="0" xfId="0" applyAlignment="1" applyBorder="1" applyFont="1">
      <alignment readingOrder="0" shrinkToFit="0" vertical="center" wrapText="1"/>
    </xf>
    <xf borderId="21" fillId="11" fontId="21" numFmtId="0" xfId="0" applyAlignment="1" applyBorder="1" applyFont="1">
      <alignment horizontal="center" readingOrder="0" shrinkToFit="0" vertical="center" wrapText="0"/>
    </xf>
    <xf borderId="21" fillId="11" fontId="21" numFmtId="0" xfId="0" applyAlignment="1" applyBorder="1" applyFont="1">
      <alignment horizontal="center" shrinkToFit="0" vertical="center" wrapText="0"/>
    </xf>
    <xf borderId="16" fillId="21" fontId="19" numFmtId="167" xfId="0" applyAlignment="1" applyBorder="1" applyFill="1" applyFont="1" applyNumberFormat="1">
      <alignment horizontal="center" readingOrder="0" shrinkToFit="0" vertical="center" wrapText="1"/>
    </xf>
    <xf borderId="21" fillId="11" fontId="20" numFmtId="0" xfId="0" applyAlignment="1" applyBorder="1" applyFont="1">
      <alignment horizontal="center" shrinkToFit="0" vertical="center" wrapText="0"/>
    </xf>
    <xf borderId="0" fillId="0" fontId="22" numFmtId="0" xfId="0" applyFont="1"/>
    <xf borderId="17" fillId="0" fontId="23" numFmtId="0" xfId="0" applyAlignment="1" applyBorder="1" applyFont="1">
      <alignment horizontal="center" readingOrder="0" shrinkToFit="0" wrapText="1"/>
    </xf>
    <xf borderId="17" fillId="0" fontId="23" numFmtId="0" xfId="0" applyAlignment="1" applyBorder="1" applyFont="1">
      <alignment readingOrder="0" shrinkToFit="0" wrapText="1"/>
    </xf>
    <xf borderId="13" fillId="0" fontId="23" numFmtId="0" xfId="0" applyAlignment="1" applyBorder="1" applyFont="1">
      <alignment readingOrder="0" shrinkToFit="0" wrapText="1"/>
    </xf>
    <xf borderId="15" fillId="0" fontId="23" numFmtId="164" xfId="0" applyAlignment="1" applyBorder="1" applyFont="1" applyNumberFormat="1">
      <alignment horizontal="center" readingOrder="0" shrinkToFit="0" wrapText="1"/>
    </xf>
    <xf borderId="16" fillId="0" fontId="23" numFmtId="164" xfId="0" applyAlignment="1" applyBorder="1" applyFont="1" applyNumberFormat="1">
      <alignment horizontal="center" readingOrder="0" shrinkToFit="0" wrapText="1"/>
    </xf>
    <xf borderId="23" fillId="0" fontId="19" numFmtId="1" xfId="0" applyAlignment="1" applyBorder="1" applyFont="1" applyNumberFormat="1">
      <alignment horizontal="center" readingOrder="0" shrinkToFit="0" vertical="center" wrapText="1"/>
    </xf>
    <xf borderId="16" fillId="22" fontId="23" numFmtId="167" xfId="0" applyAlignment="1" applyBorder="1" applyFill="1" applyFont="1" applyNumberFormat="1">
      <alignment horizontal="center" readingOrder="0" shrinkToFit="0" wrapText="1"/>
    </xf>
    <xf borderId="20" fillId="0" fontId="24" numFmtId="9" xfId="0" applyBorder="1" applyFont="1" applyNumberFormat="1"/>
    <xf borderId="21" fillId="0" fontId="24" numFmtId="166" xfId="0" applyBorder="1" applyFont="1" applyNumberFormat="1"/>
    <xf borderId="21" fillId="0" fontId="24" numFmtId="0" xfId="0" applyBorder="1" applyFont="1"/>
    <xf borderId="21" fillId="0" fontId="24" numFmtId="0" xfId="0" applyBorder="1" applyFont="1"/>
    <xf borderId="21" fillId="11" fontId="25" numFmtId="0" xfId="0" applyBorder="1" applyFont="1"/>
    <xf borderId="21" fillId="11" fontId="25" numFmtId="0" xfId="0" applyAlignment="1" applyBorder="1" applyFont="1">
      <alignment readingOrder="0"/>
    </xf>
    <xf borderId="22" fillId="0" fontId="24" numFmtId="0" xfId="0" applyBorder="1" applyFont="1"/>
    <xf borderId="17" fillId="0" fontId="23" numFmtId="0" xfId="0" applyAlignment="1" applyBorder="1" applyFont="1">
      <alignment horizontal="center" shrinkToFit="0" wrapText="1"/>
    </xf>
    <xf borderId="16" fillId="23" fontId="23" numFmtId="167" xfId="0" applyAlignment="1" applyBorder="1" applyFill="1" applyFont="1" applyNumberFormat="1">
      <alignment horizontal="center" readingOrder="0" shrinkToFit="0" wrapText="1"/>
    </xf>
    <xf borderId="0" fillId="20" fontId="26" numFmtId="0" xfId="0" applyAlignment="1" applyFont="1">
      <alignment horizontal="center" shrinkToFit="0" vertical="center" wrapText="0"/>
    </xf>
    <xf borderId="0" fillId="20" fontId="26" numFmtId="166" xfId="0" applyAlignment="1" applyFont="1" applyNumberFormat="1">
      <alignment horizontal="center" shrinkToFit="0" vertical="center" wrapText="0"/>
    </xf>
    <xf borderId="0" fillId="20" fontId="26" numFmtId="3" xfId="0" applyAlignment="1" applyFont="1" applyNumberFormat="1">
      <alignment horizontal="center" shrinkToFit="0" vertical="center" wrapText="0"/>
    </xf>
    <xf borderId="0" fillId="20" fontId="26" numFmtId="0" xfId="0" applyAlignment="1" applyFont="1">
      <alignment horizontal="center" shrinkToFit="0" vertical="center" wrapText="0"/>
    </xf>
    <xf borderId="15" fillId="0" fontId="19" numFmtId="0" xfId="0" applyAlignment="1" applyBorder="1" applyFont="1">
      <alignment readingOrder="0" shrinkToFit="0" vertical="center" wrapText="1"/>
    </xf>
    <xf borderId="24" fillId="0" fontId="5" numFmtId="9" xfId="0" applyAlignment="1" applyBorder="1" applyFont="1" applyNumberFormat="1">
      <alignment horizontal="center" shrinkToFit="0" vertical="center" wrapText="0"/>
    </xf>
    <xf borderId="18" fillId="0" fontId="5" numFmtId="166" xfId="0" applyAlignment="1" applyBorder="1" applyFont="1" applyNumberFormat="1">
      <alignment horizontal="center" shrinkToFit="0" vertical="center" wrapText="0"/>
    </xf>
    <xf borderId="18" fillId="0" fontId="5" numFmtId="0" xfId="0" applyAlignment="1" applyBorder="1" applyFont="1">
      <alignment horizontal="center" shrinkToFit="0" vertical="center" wrapText="0"/>
    </xf>
    <xf borderId="25" fillId="0" fontId="24" numFmtId="0" xfId="0" applyBorder="1" applyFont="1"/>
    <xf borderId="21" fillId="11" fontId="5" numFmtId="0" xfId="0" applyAlignment="1" applyBorder="1" applyFont="1">
      <alignment horizontal="center" shrinkToFit="0" vertical="center" wrapText="0"/>
    </xf>
    <xf borderId="21" fillId="11" fontId="5" numFmtId="0" xfId="0" applyAlignment="1" applyBorder="1" applyFont="1">
      <alignment horizontal="center" readingOrder="0" shrinkToFit="0" vertical="center" wrapText="0"/>
    </xf>
    <xf borderId="17" fillId="0" fontId="19" numFmtId="49" xfId="0" applyAlignment="1" applyBorder="1" applyFont="1" applyNumberFormat="1">
      <alignment horizontal="center" readingOrder="0" shrinkToFit="0" vertical="center" wrapText="1"/>
    </xf>
    <xf borderId="17" fillId="0" fontId="19" numFmtId="168" xfId="0" applyAlignment="1" applyBorder="1" applyFont="1" applyNumberFormat="1">
      <alignment horizontal="center" readingOrder="0" shrinkToFit="0" vertical="center" wrapText="1"/>
    </xf>
    <xf borderId="18" fillId="11" fontId="5" numFmtId="0" xfId="0" applyAlignment="1" applyBorder="1" applyFont="1">
      <alignment horizontal="center" shrinkToFit="0" vertical="center" wrapText="0"/>
    </xf>
    <xf borderId="18" fillId="11" fontId="5" numFmtId="0" xfId="0" applyAlignment="1" applyBorder="1" applyFont="1">
      <alignment horizontal="center" readingOrder="0" shrinkToFit="0" vertical="center" wrapText="0"/>
    </xf>
    <xf borderId="21" fillId="24" fontId="5" numFmtId="0" xfId="0" applyAlignment="1" applyBorder="1" applyFill="1" applyFont="1">
      <alignment horizontal="center" shrinkToFit="0" vertical="center" wrapText="0"/>
    </xf>
    <xf borderId="22" fillId="24" fontId="5" numFmtId="0" xfId="0" applyAlignment="1" applyBorder="1" applyFont="1">
      <alignment horizontal="center" shrinkToFit="0" vertical="center" wrapText="0"/>
    </xf>
    <xf borderId="16" fillId="0" fontId="19" numFmtId="169" xfId="0" applyAlignment="1" applyBorder="1" applyFont="1" applyNumberFormat="1">
      <alignment horizontal="center" readingOrder="0" shrinkToFit="0" vertical="center" wrapText="1"/>
    </xf>
    <xf borderId="16" fillId="0" fontId="19" numFmtId="2" xfId="0" applyAlignment="1" applyBorder="1" applyFont="1" applyNumberFormat="1">
      <alignment horizontal="center" readingOrder="0" shrinkToFit="0" vertical="center" wrapText="1"/>
    </xf>
    <xf borderId="17" fillId="0" fontId="19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1">
    <dxf>
      <font>
        <color rgb="FF2F75B5"/>
      </font>
      <fill>
        <patternFill patternType="solid">
          <fgColor rgb="FF2F75B5"/>
          <bgColor rgb="FF2F75B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xSplit="11.0" ySplit="7.0" topLeftCell="L8" activePane="bottomRight" state="frozen"/>
      <selection activeCell="L1" sqref="L1" pane="topRight"/>
      <selection activeCell="A8" sqref="A8" pane="bottomLeft"/>
      <selection activeCell="L8" sqref="L8" pane="bottomRight"/>
    </sheetView>
  </sheetViews>
  <sheetFormatPr customHeight="1" defaultColWidth="12.63" defaultRowHeight="15.75" outlineLevelRow="2"/>
  <cols>
    <col customWidth="1" min="1" max="1" width="4.25"/>
    <col customWidth="1" min="2" max="2" width="6.13"/>
    <col customWidth="1" min="3" max="3" width="33.0"/>
    <col customWidth="1" min="4" max="4" width="12.88"/>
    <col customWidth="1" min="5" max="8" width="10.5"/>
    <col customWidth="1" min="9" max="9" width="9.63"/>
    <col customWidth="1" min="10" max="10" width="8.5"/>
    <col customWidth="1" min="11" max="11" width="10.88"/>
    <col customWidth="1" min="12" max="71" width="3.0"/>
    <col customWidth="1" min="72" max="86" width="3.38"/>
  </cols>
  <sheetData>
    <row r="1" ht="21.0" customHeight="1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5" t="s">
        <v>2</v>
      </c>
      <c r="J1" s="3"/>
      <c r="K1" s="6">
        <v>700.0</v>
      </c>
      <c r="L1" s="2" t="s">
        <v>3</v>
      </c>
      <c r="M1" s="3"/>
      <c r="N1" s="3"/>
      <c r="O1" s="3"/>
      <c r="P1" s="3"/>
      <c r="Q1" s="3"/>
      <c r="R1" s="3"/>
      <c r="S1" s="7" t="s">
        <v>4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8"/>
      <c r="AG1" s="9"/>
      <c r="AH1" s="9"/>
      <c r="AI1" s="9"/>
      <c r="AJ1" s="9"/>
      <c r="AK1" s="9"/>
      <c r="AL1" s="9"/>
      <c r="AM1" s="9"/>
      <c r="AN1" s="9"/>
      <c r="AO1" s="9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ht="21.0" customHeight="1">
      <c r="A2" s="1"/>
      <c r="B2" s="2" t="s">
        <v>5</v>
      </c>
      <c r="C2" s="3"/>
      <c r="D2" s="10" t="s">
        <v>6</v>
      </c>
      <c r="E2" s="3"/>
      <c r="F2" s="3"/>
      <c r="G2" s="3"/>
      <c r="H2" s="3"/>
      <c r="I2" s="5" t="s">
        <v>7</v>
      </c>
      <c r="J2" s="3"/>
      <c r="K2" s="11">
        <f>SUM(I9:I47)</f>
        <v>546</v>
      </c>
      <c r="L2" s="2" t="s">
        <v>8</v>
      </c>
      <c r="M2" s="3"/>
      <c r="N2" s="3"/>
      <c r="O2" s="3"/>
      <c r="P2" s="3"/>
      <c r="Q2" s="3"/>
      <c r="R2" s="3"/>
      <c r="S2" s="12">
        <v>45733.0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3"/>
      <c r="AF2" s="8"/>
      <c r="AG2" s="1"/>
      <c r="AH2" s="1"/>
      <c r="AI2" s="1"/>
      <c r="AJ2" s="1"/>
      <c r="AK2" s="1"/>
      <c r="AL2" s="1"/>
      <c r="AM2" s="1"/>
      <c r="AN2" s="1"/>
      <c r="AO2" s="14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ht="21.0" customHeight="1">
      <c r="A3" s="15"/>
      <c r="B3" s="16"/>
      <c r="C3" s="17"/>
      <c r="D3" s="17"/>
      <c r="E3" s="18" t="s">
        <v>9</v>
      </c>
      <c r="F3" s="19"/>
      <c r="G3" s="18" t="s">
        <v>10</v>
      </c>
      <c r="H3" s="19"/>
      <c r="I3" s="20"/>
      <c r="J3" s="16"/>
      <c r="K3" s="16"/>
      <c r="L3" s="17"/>
      <c r="M3" s="17"/>
      <c r="N3" s="17"/>
      <c r="O3" s="1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</row>
    <row r="4" ht="17.25" customHeight="1">
      <c r="A4" s="21"/>
      <c r="B4" s="22" t="s">
        <v>11</v>
      </c>
      <c r="C4" s="22" t="s">
        <v>12</v>
      </c>
      <c r="D4" s="23" t="s">
        <v>13</v>
      </c>
      <c r="E4" s="23" t="s">
        <v>14</v>
      </c>
      <c r="F4" s="24" t="s">
        <v>15</v>
      </c>
      <c r="G4" s="23" t="s">
        <v>14</v>
      </c>
      <c r="H4" s="24" t="s">
        <v>16</v>
      </c>
      <c r="I4" s="25" t="s">
        <v>17</v>
      </c>
      <c r="J4" s="24" t="s">
        <v>18</v>
      </c>
      <c r="K4" s="22" t="s">
        <v>19</v>
      </c>
      <c r="L4" s="26" t="s">
        <v>20</v>
      </c>
      <c r="AA4" s="27" t="s">
        <v>21</v>
      </c>
      <c r="AP4" s="28" t="s">
        <v>22</v>
      </c>
      <c r="BE4" s="29" t="s">
        <v>23</v>
      </c>
      <c r="BS4" s="30"/>
      <c r="BT4" s="31" t="s">
        <v>24</v>
      </c>
      <c r="CH4" s="30"/>
    </row>
    <row r="5" ht="17.25" customHeight="1">
      <c r="A5" s="32"/>
      <c r="D5" s="33"/>
      <c r="E5" s="33"/>
      <c r="F5" s="30"/>
      <c r="G5" s="33"/>
      <c r="H5" s="30"/>
      <c r="I5" s="30"/>
      <c r="J5" s="30"/>
      <c r="L5" s="34" t="s">
        <v>25</v>
      </c>
      <c r="M5" s="35"/>
      <c r="N5" s="35"/>
      <c r="O5" s="35"/>
      <c r="P5" s="36"/>
      <c r="Q5" s="34" t="s">
        <v>26</v>
      </c>
      <c r="R5" s="35"/>
      <c r="S5" s="35"/>
      <c r="T5" s="35"/>
      <c r="U5" s="36"/>
      <c r="V5" s="34" t="s">
        <v>27</v>
      </c>
      <c r="W5" s="35"/>
      <c r="X5" s="35"/>
      <c r="Y5" s="35"/>
      <c r="Z5" s="36"/>
      <c r="AA5" s="37" t="s">
        <v>28</v>
      </c>
      <c r="AB5" s="35"/>
      <c r="AC5" s="35"/>
      <c r="AD5" s="35"/>
      <c r="AE5" s="36"/>
      <c r="AF5" s="37" t="s">
        <v>29</v>
      </c>
      <c r="AG5" s="35"/>
      <c r="AH5" s="35"/>
      <c r="AI5" s="35"/>
      <c r="AJ5" s="36"/>
      <c r="AK5" s="37" t="s">
        <v>30</v>
      </c>
      <c r="AL5" s="35"/>
      <c r="AM5" s="35"/>
      <c r="AN5" s="35"/>
      <c r="AO5" s="36"/>
      <c r="AP5" s="38" t="s">
        <v>31</v>
      </c>
      <c r="AQ5" s="35"/>
      <c r="AR5" s="35"/>
      <c r="AS5" s="35"/>
      <c r="AT5" s="36"/>
      <c r="AU5" s="38" t="s">
        <v>32</v>
      </c>
      <c r="AV5" s="35"/>
      <c r="AW5" s="35"/>
      <c r="AX5" s="35"/>
      <c r="AY5" s="36"/>
      <c r="AZ5" s="38" t="s">
        <v>33</v>
      </c>
      <c r="BA5" s="35"/>
      <c r="BB5" s="35"/>
      <c r="BC5" s="35"/>
      <c r="BD5" s="36"/>
      <c r="BE5" s="39" t="s">
        <v>34</v>
      </c>
      <c r="BF5" s="35"/>
      <c r="BG5" s="35"/>
      <c r="BH5" s="35"/>
      <c r="BI5" s="36"/>
      <c r="BJ5" s="39" t="s">
        <v>35</v>
      </c>
      <c r="BK5" s="35"/>
      <c r="BL5" s="35"/>
      <c r="BM5" s="35"/>
      <c r="BN5" s="36"/>
      <c r="BO5" s="39" t="s">
        <v>36</v>
      </c>
      <c r="BP5" s="35"/>
      <c r="BQ5" s="35"/>
      <c r="BR5" s="35"/>
      <c r="BS5" s="36"/>
      <c r="BT5" s="40" t="s">
        <v>34</v>
      </c>
      <c r="BU5" s="35"/>
      <c r="BV5" s="35"/>
      <c r="BW5" s="35"/>
      <c r="BX5" s="36"/>
      <c r="BY5" s="40" t="s">
        <v>35</v>
      </c>
      <c r="BZ5" s="35"/>
      <c r="CA5" s="35"/>
      <c r="CB5" s="35"/>
      <c r="CC5" s="36"/>
      <c r="CD5" s="40" t="s">
        <v>36</v>
      </c>
      <c r="CE5" s="35"/>
      <c r="CF5" s="35"/>
      <c r="CG5" s="35"/>
      <c r="CH5" s="36"/>
    </row>
    <row r="6" ht="52.5" customHeight="1">
      <c r="A6" s="32"/>
      <c r="D6" s="33"/>
      <c r="E6" s="33"/>
      <c r="F6" s="30"/>
      <c r="G6" s="33"/>
      <c r="H6" s="30"/>
      <c r="I6" s="30"/>
      <c r="J6" s="30"/>
      <c r="L6" s="41">
        <v>45733.0</v>
      </c>
      <c r="M6" s="41">
        <f t="shared" ref="M6:P6" si="1">L6+1</f>
        <v>45734</v>
      </c>
      <c r="N6" s="41">
        <f t="shared" si="1"/>
        <v>45735</v>
      </c>
      <c r="O6" s="41">
        <f t="shared" si="1"/>
        <v>45736</v>
      </c>
      <c r="P6" s="41">
        <f t="shared" si="1"/>
        <v>45737</v>
      </c>
      <c r="Q6" s="41">
        <f t="shared" ref="Q6:CH6" si="2">IF(P7="V",P6+3,P6+1)</f>
        <v>45740</v>
      </c>
      <c r="R6" s="41">
        <f t="shared" si="2"/>
        <v>45741</v>
      </c>
      <c r="S6" s="41">
        <f t="shared" si="2"/>
        <v>45742</v>
      </c>
      <c r="T6" s="41">
        <f t="shared" si="2"/>
        <v>45743</v>
      </c>
      <c r="U6" s="41">
        <f t="shared" si="2"/>
        <v>45744</v>
      </c>
      <c r="V6" s="41">
        <f t="shared" si="2"/>
        <v>45747</v>
      </c>
      <c r="W6" s="41">
        <f t="shared" si="2"/>
        <v>45748</v>
      </c>
      <c r="X6" s="41">
        <f t="shared" si="2"/>
        <v>45749</v>
      </c>
      <c r="Y6" s="41">
        <f t="shared" si="2"/>
        <v>45750</v>
      </c>
      <c r="Z6" s="41">
        <f t="shared" si="2"/>
        <v>45751</v>
      </c>
      <c r="AA6" s="42">
        <f t="shared" si="2"/>
        <v>45754</v>
      </c>
      <c r="AB6" s="42">
        <f t="shared" si="2"/>
        <v>45755</v>
      </c>
      <c r="AC6" s="42">
        <f t="shared" si="2"/>
        <v>45756</v>
      </c>
      <c r="AD6" s="42">
        <f t="shared" si="2"/>
        <v>45757</v>
      </c>
      <c r="AE6" s="42">
        <f t="shared" si="2"/>
        <v>45758</v>
      </c>
      <c r="AF6" s="42">
        <f t="shared" si="2"/>
        <v>45761</v>
      </c>
      <c r="AG6" s="42">
        <f t="shared" si="2"/>
        <v>45762</v>
      </c>
      <c r="AH6" s="42">
        <f t="shared" si="2"/>
        <v>45763</v>
      </c>
      <c r="AI6" s="42">
        <f t="shared" si="2"/>
        <v>45764</v>
      </c>
      <c r="AJ6" s="42">
        <f t="shared" si="2"/>
        <v>45765</v>
      </c>
      <c r="AK6" s="42">
        <f t="shared" si="2"/>
        <v>45768</v>
      </c>
      <c r="AL6" s="42">
        <f t="shared" si="2"/>
        <v>45769</v>
      </c>
      <c r="AM6" s="42">
        <f t="shared" si="2"/>
        <v>45770</v>
      </c>
      <c r="AN6" s="42">
        <f t="shared" si="2"/>
        <v>45771</v>
      </c>
      <c r="AO6" s="42">
        <f t="shared" si="2"/>
        <v>45772</v>
      </c>
      <c r="AP6" s="43">
        <f t="shared" si="2"/>
        <v>45775</v>
      </c>
      <c r="AQ6" s="43">
        <f t="shared" si="2"/>
        <v>45776</v>
      </c>
      <c r="AR6" s="43">
        <f t="shared" si="2"/>
        <v>45777</v>
      </c>
      <c r="AS6" s="43">
        <f t="shared" si="2"/>
        <v>45778</v>
      </c>
      <c r="AT6" s="43">
        <f t="shared" si="2"/>
        <v>45779</v>
      </c>
      <c r="AU6" s="43">
        <f t="shared" si="2"/>
        <v>45782</v>
      </c>
      <c r="AV6" s="43">
        <f t="shared" si="2"/>
        <v>45783</v>
      </c>
      <c r="AW6" s="43">
        <f t="shared" si="2"/>
        <v>45784</v>
      </c>
      <c r="AX6" s="43">
        <f t="shared" si="2"/>
        <v>45785</v>
      </c>
      <c r="AY6" s="43">
        <f t="shared" si="2"/>
        <v>45786</v>
      </c>
      <c r="AZ6" s="43">
        <f t="shared" si="2"/>
        <v>45789</v>
      </c>
      <c r="BA6" s="43">
        <f t="shared" si="2"/>
        <v>45790</v>
      </c>
      <c r="BB6" s="43">
        <f t="shared" si="2"/>
        <v>45791</v>
      </c>
      <c r="BC6" s="43">
        <f t="shared" si="2"/>
        <v>45792</v>
      </c>
      <c r="BD6" s="43">
        <f t="shared" si="2"/>
        <v>45793</v>
      </c>
      <c r="BE6" s="44">
        <f t="shared" si="2"/>
        <v>45796</v>
      </c>
      <c r="BF6" s="44">
        <f t="shared" si="2"/>
        <v>45797</v>
      </c>
      <c r="BG6" s="44">
        <f t="shared" si="2"/>
        <v>45798</v>
      </c>
      <c r="BH6" s="44">
        <f t="shared" si="2"/>
        <v>45799</v>
      </c>
      <c r="BI6" s="44">
        <f t="shared" si="2"/>
        <v>45800</v>
      </c>
      <c r="BJ6" s="44">
        <f t="shared" si="2"/>
        <v>45803</v>
      </c>
      <c r="BK6" s="44">
        <f t="shared" si="2"/>
        <v>45804</v>
      </c>
      <c r="BL6" s="44">
        <f t="shared" si="2"/>
        <v>45805</v>
      </c>
      <c r="BM6" s="44">
        <f t="shared" si="2"/>
        <v>45806</v>
      </c>
      <c r="BN6" s="44">
        <f t="shared" si="2"/>
        <v>45807</v>
      </c>
      <c r="BO6" s="44">
        <f t="shared" si="2"/>
        <v>45810</v>
      </c>
      <c r="BP6" s="44">
        <f t="shared" si="2"/>
        <v>45811</v>
      </c>
      <c r="BQ6" s="44">
        <f t="shared" si="2"/>
        <v>45812</v>
      </c>
      <c r="BR6" s="44">
        <f t="shared" si="2"/>
        <v>45813</v>
      </c>
      <c r="BS6" s="44">
        <f t="shared" si="2"/>
        <v>45814</v>
      </c>
      <c r="BT6" s="45">
        <f t="shared" si="2"/>
        <v>45817</v>
      </c>
      <c r="BU6" s="45">
        <f t="shared" si="2"/>
        <v>45818</v>
      </c>
      <c r="BV6" s="45">
        <f t="shared" si="2"/>
        <v>45819</v>
      </c>
      <c r="BW6" s="45">
        <f t="shared" si="2"/>
        <v>45820</v>
      </c>
      <c r="BX6" s="45">
        <f t="shared" si="2"/>
        <v>45821</v>
      </c>
      <c r="BY6" s="45">
        <f t="shared" si="2"/>
        <v>45824</v>
      </c>
      <c r="BZ6" s="45">
        <f t="shared" si="2"/>
        <v>45825</v>
      </c>
      <c r="CA6" s="45">
        <f t="shared" si="2"/>
        <v>45826</v>
      </c>
      <c r="CB6" s="45">
        <f t="shared" si="2"/>
        <v>45827</v>
      </c>
      <c r="CC6" s="45">
        <f t="shared" si="2"/>
        <v>45828</v>
      </c>
      <c r="CD6" s="45">
        <f t="shared" si="2"/>
        <v>45831</v>
      </c>
      <c r="CE6" s="45">
        <f t="shared" si="2"/>
        <v>45832</v>
      </c>
      <c r="CF6" s="45">
        <f t="shared" si="2"/>
        <v>45833</v>
      </c>
      <c r="CG6" s="45">
        <f t="shared" si="2"/>
        <v>45834</v>
      </c>
      <c r="CH6" s="45">
        <f t="shared" si="2"/>
        <v>45835</v>
      </c>
    </row>
    <row r="7" ht="17.25" customHeight="1">
      <c r="A7" s="46"/>
      <c r="D7" s="33"/>
      <c r="E7" s="33"/>
      <c r="F7" s="30"/>
      <c r="G7" s="33"/>
      <c r="H7" s="30"/>
      <c r="I7" s="30"/>
      <c r="J7" s="30"/>
      <c r="L7" s="47" t="s">
        <v>37</v>
      </c>
      <c r="M7" s="47" t="s">
        <v>38</v>
      </c>
      <c r="N7" s="47" t="s">
        <v>39</v>
      </c>
      <c r="O7" s="47" t="s">
        <v>40</v>
      </c>
      <c r="P7" s="47" t="s">
        <v>41</v>
      </c>
      <c r="Q7" s="47" t="s">
        <v>37</v>
      </c>
      <c r="R7" s="47" t="s">
        <v>38</v>
      </c>
      <c r="S7" s="47" t="s">
        <v>39</v>
      </c>
      <c r="T7" s="47" t="s">
        <v>40</v>
      </c>
      <c r="U7" s="47" t="s">
        <v>41</v>
      </c>
      <c r="V7" s="47" t="s">
        <v>37</v>
      </c>
      <c r="W7" s="47" t="s">
        <v>38</v>
      </c>
      <c r="X7" s="47" t="s">
        <v>39</v>
      </c>
      <c r="Y7" s="47" t="s">
        <v>40</v>
      </c>
      <c r="Z7" s="47" t="s">
        <v>41</v>
      </c>
      <c r="AA7" s="47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37</v>
      </c>
      <c r="AG7" s="48" t="s">
        <v>38</v>
      </c>
      <c r="AH7" s="48" t="s">
        <v>39</v>
      </c>
      <c r="AI7" s="48" t="s">
        <v>40</v>
      </c>
      <c r="AJ7" s="48" t="s">
        <v>41</v>
      </c>
      <c r="AK7" s="48" t="s">
        <v>37</v>
      </c>
      <c r="AL7" s="48" t="s">
        <v>38</v>
      </c>
      <c r="AM7" s="48" t="s">
        <v>39</v>
      </c>
      <c r="AN7" s="48" t="s">
        <v>40</v>
      </c>
      <c r="AO7" s="48" t="s">
        <v>41</v>
      </c>
      <c r="AP7" s="49" t="s">
        <v>37</v>
      </c>
      <c r="AQ7" s="49" t="s">
        <v>38</v>
      </c>
      <c r="AR7" s="49" t="s">
        <v>39</v>
      </c>
      <c r="AS7" s="49" t="s">
        <v>40</v>
      </c>
      <c r="AT7" s="49" t="s">
        <v>41</v>
      </c>
      <c r="AU7" s="49" t="s">
        <v>37</v>
      </c>
      <c r="AV7" s="49" t="s">
        <v>38</v>
      </c>
      <c r="AW7" s="49" t="s">
        <v>39</v>
      </c>
      <c r="AX7" s="49" t="s">
        <v>40</v>
      </c>
      <c r="AY7" s="49" t="s">
        <v>41</v>
      </c>
      <c r="AZ7" s="49" t="s">
        <v>37</v>
      </c>
      <c r="BA7" s="49" t="s">
        <v>38</v>
      </c>
      <c r="BB7" s="49" t="s">
        <v>39</v>
      </c>
      <c r="BC7" s="49" t="s">
        <v>40</v>
      </c>
      <c r="BD7" s="49" t="s">
        <v>41</v>
      </c>
      <c r="BE7" s="50" t="s">
        <v>37</v>
      </c>
      <c r="BF7" s="50" t="s">
        <v>38</v>
      </c>
      <c r="BG7" s="50" t="s">
        <v>39</v>
      </c>
      <c r="BH7" s="50" t="s">
        <v>40</v>
      </c>
      <c r="BI7" s="50" t="s">
        <v>41</v>
      </c>
      <c r="BJ7" s="50" t="s">
        <v>37</v>
      </c>
      <c r="BK7" s="50" t="s">
        <v>38</v>
      </c>
      <c r="BL7" s="50" t="s">
        <v>39</v>
      </c>
      <c r="BM7" s="50" t="s">
        <v>40</v>
      </c>
      <c r="BN7" s="50" t="s">
        <v>41</v>
      </c>
      <c r="BO7" s="50" t="s">
        <v>37</v>
      </c>
      <c r="BP7" s="50" t="s">
        <v>38</v>
      </c>
      <c r="BQ7" s="50" t="s">
        <v>39</v>
      </c>
      <c r="BR7" s="50" t="s">
        <v>40</v>
      </c>
      <c r="BS7" s="50" t="s">
        <v>41</v>
      </c>
      <c r="BT7" s="51" t="s">
        <v>37</v>
      </c>
      <c r="BU7" s="51" t="s">
        <v>38</v>
      </c>
      <c r="BV7" s="51" t="s">
        <v>39</v>
      </c>
      <c r="BW7" s="51" t="s">
        <v>40</v>
      </c>
      <c r="BX7" s="51" t="s">
        <v>41</v>
      </c>
      <c r="BY7" s="51" t="s">
        <v>37</v>
      </c>
      <c r="BZ7" s="51" t="s">
        <v>38</v>
      </c>
      <c r="CA7" s="51" t="s">
        <v>39</v>
      </c>
      <c r="CB7" s="51" t="s">
        <v>40</v>
      </c>
      <c r="CC7" s="51" t="s">
        <v>41</v>
      </c>
      <c r="CD7" s="51" t="s">
        <v>37</v>
      </c>
      <c r="CE7" s="51" t="s">
        <v>38</v>
      </c>
      <c r="CF7" s="51" t="s">
        <v>39</v>
      </c>
      <c r="CG7" s="51" t="s">
        <v>40</v>
      </c>
      <c r="CH7" s="51" t="s">
        <v>41</v>
      </c>
    </row>
    <row r="8" ht="21.0" customHeight="1">
      <c r="A8" s="15"/>
      <c r="B8" s="52">
        <v>1.0</v>
      </c>
      <c r="C8" s="53" t="s">
        <v>42</v>
      </c>
      <c r="D8" s="54"/>
      <c r="E8" s="55"/>
      <c r="F8" s="56"/>
      <c r="G8" s="55"/>
      <c r="H8" s="56"/>
      <c r="I8" s="57"/>
      <c r="J8" s="58"/>
      <c r="K8" s="59"/>
      <c r="L8" s="60"/>
      <c r="M8" s="61"/>
      <c r="N8" s="62"/>
      <c r="O8" s="62"/>
      <c r="P8" s="63"/>
      <c r="Q8" s="60"/>
      <c r="R8" s="63"/>
      <c r="S8" s="60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</row>
    <row r="9" ht="17.25" customHeight="1" outlineLevel="1">
      <c r="A9" s="64"/>
      <c r="B9" s="65" t="s">
        <v>43</v>
      </c>
      <c r="C9" s="66" t="s">
        <v>44</v>
      </c>
      <c r="D9" s="67" t="s">
        <v>45</v>
      </c>
      <c r="E9" s="68">
        <v>45733.0</v>
      </c>
      <c r="F9" s="69">
        <v>45775.0</v>
      </c>
      <c r="G9" s="70">
        <v>45733.0</v>
      </c>
      <c r="H9" s="69">
        <v>45747.0</v>
      </c>
      <c r="I9" s="71">
        <f t="shared" ref="I9:I13" si="3">SUM(L9:BS9)</f>
        <v>12</v>
      </c>
      <c r="J9" s="72">
        <v>1.0</v>
      </c>
      <c r="K9" s="73"/>
      <c r="L9" s="74">
        <v>4.0</v>
      </c>
      <c r="M9" s="75"/>
      <c r="N9" s="76"/>
      <c r="O9" s="74">
        <v>2.0</v>
      </c>
      <c r="P9" s="77"/>
      <c r="Q9" s="76"/>
      <c r="R9" s="77"/>
      <c r="S9" s="77"/>
      <c r="T9" s="74">
        <v>2.0</v>
      </c>
      <c r="U9" s="77"/>
      <c r="V9" s="74">
        <v>4.0</v>
      </c>
      <c r="W9" s="77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9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9"/>
    </row>
    <row r="10" ht="17.25" customHeight="1" outlineLevel="1">
      <c r="A10" s="64"/>
      <c r="B10" s="80" t="s">
        <v>46</v>
      </c>
      <c r="C10" s="66" t="s">
        <v>47</v>
      </c>
      <c r="D10" s="67" t="s">
        <v>45</v>
      </c>
      <c r="E10" s="68">
        <v>45744.0</v>
      </c>
      <c r="F10" s="69">
        <v>45744.0</v>
      </c>
      <c r="G10" s="70">
        <v>45744.0</v>
      </c>
      <c r="H10" s="81" t="s">
        <v>48</v>
      </c>
      <c r="I10" s="71">
        <f t="shared" si="3"/>
        <v>4</v>
      </c>
      <c r="J10" s="72">
        <v>1.0</v>
      </c>
      <c r="K10" s="73"/>
      <c r="L10" s="82"/>
      <c r="M10" s="83"/>
      <c r="N10" s="84"/>
      <c r="O10" s="84"/>
      <c r="P10" s="85"/>
      <c r="Q10" s="84"/>
      <c r="R10" s="85"/>
      <c r="S10" s="85"/>
      <c r="T10" s="85"/>
      <c r="U10" s="86">
        <v>4.0</v>
      </c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7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7"/>
    </row>
    <row r="11" ht="17.25" customHeight="1" outlineLevel="1">
      <c r="A11" s="64"/>
      <c r="B11" s="73" t="s">
        <v>49</v>
      </c>
      <c r="C11" s="88" t="s">
        <v>50</v>
      </c>
      <c r="D11" s="67" t="s">
        <v>51</v>
      </c>
      <c r="E11" s="68">
        <v>45736.0</v>
      </c>
      <c r="F11" s="69">
        <v>45751.0</v>
      </c>
      <c r="G11" s="70">
        <v>45736.0</v>
      </c>
      <c r="H11" s="69">
        <v>45754.0</v>
      </c>
      <c r="I11" s="71">
        <f t="shared" si="3"/>
        <v>7</v>
      </c>
      <c r="J11" s="72">
        <v>1.0</v>
      </c>
      <c r="K11" s="73" t="s">
        <v>52</v>
      </c>
      <c r="L11" s="82"/>
      <c r="M11" s="83"/>
      <c r="N11" s="84"/>
      <c r="O11" s="89">
        <v>2.0</v>
      </c>
      <c r="P11" s="90"/>
      <c r="Q11" s="90"/>
      <c r="R11" s="90"/>
      <c r="S11" s="89">
        <v>2.0</v>
      </c>
      <c r="T11" s="90"/>
      <c r="U11" s="90"/>
      <c r="V11" s="90"/>
      <c r="W11" s="89">
        <v>1.0</v>
      </c>
      <c r="X11" s="90"/>
      <c r="Y11" s="89" t="s">
        <v>53</v>
      </c>
      <c r="Z11" s="89">
        <v>2.0</v>
      </c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7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7"/>
    </row>
    <row r="12" ht="17.25" customHeight="1" outlineLevel="1">
      <c r="A12" s="64"/>
      <c r="B12" s="73" t="s">
        <v>54</v>
      </c>
      <c r="C12" s="88" t="s">
        <v>55</v>
      </c>
      <c r="D12" s="67" t="s">
        <v>45</v>
      </c>
      <c r="E12" s="68">
        <v>45737.0</v>
      </c>
      <c r="F12" s="69">
        <v>45755.0</v>
      </c>
      <c r="G12" s="70">
        <v>45737.0</v>
      </c>
      <c r="H12" s="69">
        <v>45764.0</v>
      </c>
      <c r="I12" s="71">
        <f t="shared" si="3"/>
        <v>6</v>
      </c>
      <c r="J12" s="91">
        <v>1.0</v>
      </c>
      <c r="K12" s="73" t="s">
        <v>56</v>
      </c>
      <c r="L12" s="82"/>
      <c r="M12" s="83"/>
      <c r="N12" s="84"/>
      <c r="O12" s="84"/>
      <c r="P12" s="86">
        <v>1.0</v>
      </c>
      <c r="Q12" s="92"/>
      <c r="R12" s="92"/>
      <c r="S12" s="86">
        <v>1.0</v>
      </c>
      <c r="T12" s="92"/>
      <c r="U12" s="92"/>
      <c r="V12" s="86">
        <v>1.0</v>
      </c>
      <c r="W12" s="92"/>
      <c r="X12" s="92"/>
      <c r="Y12" s="92"/>
      <c r="Z12" s="92"/>
      <c r="AA12" s="86">
        <v>1.0</v>
      </c>
      <c r="AB12" s="86">
        <v>2.0</v>
      </c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7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7"/>
    </row>
    <row r="13" ht="17.25" customHeight="1" outlineLevel="1">
      <c r="A13" s="93"/>
      <c r="B13" s="94" t="s">
        <v>57</v>
      </c>
      <c r="C13" s="95" t="s">
        <v>58</v>
      </c>
      <c r="D13" s="96" t="s">
        <v>45</v>
      </c>
      <c r="E13" s="97">
        <v>45747.0</v>
      </c>
      <c r="F13" s="98">
        <v>45750.0</v>
      </c>
      <c r="G13" s="70">
        <v>45749.0</v>
      </c>
      <c r="H13" s="70">
        <v>45750.0</v>
      </c>
      <c r="I13" s="99">
        <f t="shared" si="3"/>
        <v>1</v>
      </c>
      <c r="J13" s="100">
        <v>1.0</v>
      </c>
      <c r="K13" s="94" t="s">
        <v>59</v>
      </c>
      <c r="L13" s="101"/>
      <c r="M13" s="102"/>
      <c r="N13" s="103"/>
      <c r="O13" s="103"/>
      <c r="P13" s="104"/>
      <c r="Q13" s="104"/>
      <c r="R13" s="104"/>
      <c r="S13" s="104"/>
      <c r="T13" s="104"/>
      <c r="U13" s="104"/>
      <c r="V13" s="105"/>
      <c r="W13" s="106">
        <v>1.0</v>
      </c>
      <c r="X13" s="105"/>
      <c r="Y13" s="105"/>
      <c r="Z13" s="105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7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7"/>
    </row>
    <row r="14" ht="17.25" customHeight="1" outlineLevel="1">
      <c r="A14" s="93"/>
      <c r="B14" s="108" t="s">
        <v>54</v>
      </c>
      <c r="C14" s="95" t="s">
        <v>60</v>
      </c>
      <c r="D14" s="96" t="s">
        <v>45</v>
      </c>
      <c r="E14" s="97">
        <v>45747.0</v>
      </c>
      <c r="F14" s="98">
        <v>45750.0</v>
      </c>
      <c r="G14" s="70">
        <v>45762.0</v>
      </c>
      <c r="H14" s="70">
        <v>45762.0</v>
      </c>
      <c r="I14" s="99">
        <v>1.0</v>
      </c>
      <c r="J14" s="109">
        <v>1.0</v>
      </c>
      <c r="K14" s="94" t="s">
        <v>59</v>
      </c>
      <c r="L14" s="101"/>
      <c r="M14" s="102"/>
      <c r="N14" s="103"/>
      <c r="O14" s="103"/>
      <c r="P14" s="104"/>
      <c r="Q14" s="104"/>
      <c r="R14" s="104"/>
      <c r="S14" s="104"/>
      <c r="T14" s="104"/>
      <c r="U14" s="104"/>
      <c r="V14" s="105"/>
      <c r="W14" s="105"/>
      <c r="X14" s="105"/>
      <c r="Y14" s="105"/>
      <c r="Z14" s="105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7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7"/>
    </row>
    <row r="15" ht="21.0" customHeight="1">
      <c r="A15" s="15"/>
      <c r="B15" s="52">
        <v>2.0</v>
      </c>
      <c r="C15" s="53" t="s">
        <v>61</v>
      </c>
      <c r="D15" s="54"/>
      <c r="E15" s="55"/>
      <c r="F15" s="56"/>
      <c r="G15" s="52"/>
      <c r="H15" s="56"/>
      <c r="I15" s="57"/>
      <c r="J15" s="58"/>
      <c r="K15" s="59"/>
      <c r="L15" s="110"/>
      <c r="M15" s="111"/>
      <c r="N15" s="112"/>
      <c r="O15" s="112"/>
      <c r="P15" s="113"/>
      <c r="Q15" s="110"/>
      <c r="R15" s="113"/>
      <c r="S15" s="110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</row>
    <row r="16" ht="17.25" customHeight="1" outlineLevel="1">
      <c r="A16" s="64"/>
      <c r="B16" s="73" t="s">
        <v>43</v>
      </c>
      <c r="C16" s="88" t="s">
        <v>62</v>
      </c>
      <c r="D16" s="114" t="s">
        <v>45</v>
      </c>
      <c r="E16" s="68">
        <v>45740.0</v>
      </c>
      <c r="F16" s="69">
        <v>45751.0</v>
      </c>
      <c r="G16" s="70">
        <v>45740.0</v>
      </c>
      <c r="H16" s="69">
        <v>45761.0</v>
      </c>
      <c r="I16" s="71">
        <f>SUM(L16:BS16)</f>
        <v>13</v>
      </c>
      <c r="J16" s="72">
        <v>1.0</v>
      </c>
      <c r="K16" s="73" t="s">
        <v>52</v>
      </c>
      <c r="L16" s="115"/>
      <c r="M16" s="116"/>
      <c r="N16" s="117"/>
      <c r="O16" s="117"/>
      <c r="P16" s="117"/>
      <c r="Q16" s="74">
        <v>4.0</v>
      </c>
      <c r="R16" s="77"/>
      <c r="S16" s="77"/>
      <c r="T16" s="74">
        <v>2.0</v>
      </c>
      <c r="U16" s="77"/>
      <c r="V16" s="74">
        <v>4.0</v>
      </c>
      <c r="W16" s="77"/>
      <c r="X16" s="77"/>
      <c r="Y16" s="77"/>
      <c r="Z16" s="74">
        <v>3.0</v>
      </c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9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9"/>
    </row>
    <row r="17" ht="17.25" customHeight="1" outlineLevel="1">
      <c r="A17" s="64"/>
      <c r="B17" s="73" t="s">
        <v>46</v>
      </c>
      <c r="C17" s="88" t="s">
        <v>63</v>
      </c>
      <c r="D17" s="114" t="s">
        <v>64</v>
      </c>
      <c r="E17" s="68">
        <v>45747.0</v>
      </c>
      <c r="F17" s="69">
        <v>45757.0</v>
      </c>
      <c r="G17" s="70">
        <v>45749.0</v>
      </c>
      <c r="H17" s="69">
        <v>45762.0</v>
      </c>
      <c r="I17" s="71">
        <v>15.0</v>
      </c>
      <c r="J17" s="72">
        <v>1.0</v>
      </c>
      <c r="K17" s="73" t="s">
        <v>52</v>
      </c>
      <c r="L17" s="82"/>
      <c r="M17" s="83"/>
      <c r="N17" s="84"/>
      <c r="O17" s="84"/>
      <c r="P17" s="85"/>
      <c r="Q17" s="84"/>
      <c r="R17" s="85"/>
      <c r="S17" s="85"/>
      <c r="T17" s="85"/>
      <c r="U17" s="85"/>
      <c r="V17" s="86">
        <v>4.0</v>
      </c>
      <c r="W17" s="92"/>
      <c r="X17" s="92"/>
      <c r="Y17" s="86">
        <v>2.0</v>
      </c>
      <c r="Z17" s="92"/>
      <c r="AA17" s="86">
        <v>2.0</v>
      </c>
      <c r="AB17" s="86">
        <v>1.0</v>
      </c>
      <c r="AC17" s="92"/>
      <c r="AD17" s="92"/>
      <c r="AE17" s="78"/>
      <c r="AF17" s="78"/>
      <c r="AG17" s="78"/>
      <c r="AH17" s="104"/>
      <c r="AI17" s="118"/>
      <c r="AJ17" s="118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7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7"/>
    </row>
    <row r="18" ht="17.25" customHeight="1" outlineLevel="1">
      <c r="A18" s="64"/>
      <c r="B18" s="73" t="s">
        <v>49</v>
      </c>
      <c r="C18" s="88" t="s">
        <v>65</v>
      </c>
      <c r="D18" s="114" t="s">
        <v>45</v>
      </c>
      <c r="E18" s="68">
        <v>45747.0</v>
      </c>
      <c r="F18" s="69">
        <v>45757.0</v>
      </c>
      <c r="G18" s="70">
        <v>45751.0</v>
      </c>
      <c r="H18" s="69">
        <v>45756.0</v>
      </c>
      <c r="I18" s="71">
        <v>10.0</v>
      </c>
      <c r="J18" s="72">
        <v>1.0</v>
      </c>
      <c r="K18" s="73" t="s">
        <v>52</v>
      </c>
      <c r="L18" s="82"/>
      <c r="M18" s="83"/>
      <c r="N18" s="84"/>
      <c r="O18" s="84"/>
      <c r="P18" s="85"/>
      <c r="Q18" s="85"/>
      <c r="R18" s="85"/>
      <c r="S18" s="85"/>
      <c r="T18" s="85"/>
      <c r="U18" s="85"/>
      <c r="V18" s="92"/>
      <c r="W18" s="92"/>
      <c r="X18" s="92"/>
      <c r="Y18" s="92"/>
      <c r="Z18" s="86">
        <v>2.0</v>
      </c>
      <c r="AA18" s="86">
        <v>2.0</v>
      </c>
      <c r="AB18" s="92"/>
      <c r="AC18" s="86">
        <v>2.0</v>
      </c>
      <c r="AD18" s="92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7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7"/>
    </row>
    <row r="19" ht="17.25" customHeight="1" outlineLevel="1">
      <c r="A19" s="64"/>
      <c r="B19" s="73" t="s">
        <v>54</v>
      </c>
      <c r="C19" s="88" t="s">
        <v>66</v>
      </c>
      <c r="D19" s="114" t="s">
        <v>51</v>
      </c>
      <c r="E19" s="68">
        <v>45750.0</v>
      </c>
      <c r="F19" s="69">
        <v>45764.0</v>
      </c>
      <c r="G19" s="70">
        <v>45754.0</v>
      </c>
      <c r="H19" s="69">
        <v>45764.0</v>
      </c>
      <c r="I19" s="71">
        <v>10.0</v>
      </c>
      <c r="J19" s="91">
        <v>1.0</v>
      </c>
      <c r="K19" s="73"/>
      <c r="L19" s="82"/>
      <c r="M19" s="83"/>
      <c r="N19" s="84"/>
      <c r="O19" s="84"/>
      <c r="P19" s="85"/>
      <c r="Q19" s="85"/>
      <c r="R19" s="85"/>
      <c r="S19" s="85"/>
      <c r="T19" s="85"/>
      <c r="U19" s="85"/>
      <c r="V19" s="85"/>
      <c r="W19" s="85"/>
      <c r="X19" s="85"/>
      <c r="Y19" s="119"/>
      <c r="Z19" s="119"/>
      <c r="AA19" s="120">
        <v>4.0</v>
      </c>
      <c r="AB19" s="119"/>
      <c r="AC19" s="119"/>
      <c r="AD19" s="119"/>
      <c r="AE19" s="119"/>
      <c r="AF19" s="119"/>
      <c r="AG19" s="119"/>
      <c r="AH19" s="119"/>
      <c r="AI19" s="119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7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7"/>
    </row>
    <row r="20" ht="21.0" customHeight="1">
      <c r="A20" s="15"/>
      <c r="B20" s="52">
        <v>3.0</v>
      </c>
      <c r="C20" s="53" t="s">
        <v>67</v>
      </c>
      <c r="D20" s="54"/>
      <c r="E20" s="55"/>
      <c r="F20" s="56"/>
      <c r="G20" s="52"/>
      <c r="H20" s="56"/>
      <c r="I20" s="57"/>
      <c r="J20" s="58"/>
      <c r="K20" s="59"/>
      <c r="L20" s="110"/>
      <c r="M20" s="111"/>
      <c r="N20" s="112"/>
      <c r="O20" s="112"/>
      <c r="P20" s="113"/>
      <c r="Q20" s="110"/>
      <c r="R20" s="113"/>
      <c r="S20" s="110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</row>
    <row r="21" ht="17.25" customHeight="1" outlineLevel="1">
      <c r="A21" s="64"/>
      <c r="B21" s="73" t="s">
        <v>43</v>
      </c>
      <c r="C21" s="88" t="s">
        <v>68</v>
      </c>
      <c r="D21" s="114" t="s">
        <v>64</v>
      </c>
      <c r="E21" s="68">
        <v>45757.0</v>
      </c>
      <c r="F21" s="69">
        <v>45761.0</v>
      </c>
      <c r="G21" s="70">
        <v>45757.0</v>
      </c>
      <c r="H21" s="69">
        <v>45764.0</v>
      </c>
      <c r="I21" s="71">
        <v>20.0</v>
      </c>
      <c r="J21" s="72">
        <v>1.0</v>
      </c>
      <c r="K21" s="73" t="s">
        <v>69</v>
      </c>
      <c r="L21" s="82"/>
      <c r="M21" s="83"/>
      <c r="N21" s="84"/>
      <c r="O21" s="84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119"/>
      <c r="AE21" s="119"/>
      <c r="AF21" s="120">
        <v>6.0</v>
      </c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7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7"/>
    </row>
    <row r="22" ht="17.25" customHeight="1" outlineLevel="1">
      <c r="A22" s="64"/>
      <c r="B22" s="121" t="s">
        <v>49</v>
      </c>
      <c r="C22" s="88" t="s">
        <v>70</v>
      </c>
      <c r="D22" s="114" t="s">
        <v>64</v>
      </c>
      <c r="E22" s="68">
        <v>45757.0</v>
      </c>
      <c r="F22" s="69">
        <v>45761.0</v>
      </c>
      <c r="G22" s="70">
        <v>45757.0</v>
      </c>
      <c r="H22" s="69">
        <v>45761.0</v>
      </c>
      <c r="I22" s="71">
        <v>8.0</v>
      </c>
      <c r="J22" s="72">
        <v>1.0</v>
      </c>
      <c r="K22" s="73" t="s">
        <v>69</v>
      </c>
      <c r="L22" s="82"/>
      <c r="M22" s="83"/>
      <c r="N22" s="84"/>
      <c r="O22" s="84"/>
      <c r="P22" s="85"/>
      <c r="Q22" s="85"/>
      <c r="R22" s="85"/>
      <c r="S22" s="85"/>
      <c r="T22" s="85"/>
      <c r="U22" s="85"/>
      <c r="V22" s="117"/>
      <c r="W22" s="117"/>
      <c r="X22" s="117"/>
      <c r="Y22" s="117"/>
      <c r="Z22" s="85"/>
      <c r="AA22" s="85"/>
      <c r="AB22" s="85"/>
      <c r="AC22" s="85"/>
      <c r="AD22" s="119"/>
      <c r="AE22" s="120">
        <v>2.0</v>
      </c>
      <c r="AF22" s="119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7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7"/>
    </row>
    <row r="23" ht="17.25" customHeight="1" outlineLevel="1">
      <c r="A23" s="64"/>
      <c r="B23" s="121" t="s">
        <v>54</v>
      </c>
      <c r="C23" s="88" t="s">
        <v>71</v>
      </c>
      <c r="D23" s="114" t="s">
        <v>64</v>
      </c>
      <c r="E23" s="68">
        <v>45761.0</v>
      </c>
      <c r="F23" s="69">
        <v>45769.0</v>
      </c>
      <c r="G23" s="70">
        <v>45768.0</v>
      </c>
      <c r="H23" s="69">
        <v>45797.0</v>
      </c>
      <c r="I23" s="71">
        <f t="shared" ref="I23:I25" si="4">SUM(L23:BS23)</f>
        <v>30</v>
      </c>
      <c r="J23" s="91">
        <v>1.0</v>
      </c>
      <c r="K23" s="73" t="s">
        <v>72</v>
      </c>
      <c r="L23" s="82"/>
      <c r="M23" s="83"/>
      <c r="N23" s="84"/>
      <c r="O23" s="84"/>
      <c r="P23" s="85"/>
      <c r="Q23" s="85"/>
      <c r="R23" s="85"/>
      <c r="S23" s="85"/>
      <c r="T23" s="85"/>
      <c r="U23" s="85"/>
      <c r="V23" s="117"/>
      <c r="W23" s="117"/>
      <c r="X23" s="117"/>
      <c r="Y23" s="117"/>
      <c r="Z23" s="85"/>
      <c r="AA23" s="85"/>
      <c r="AB23" s="85"/>
      <c r="AC23" s="85"/>
      <c r="AD23" s="85"/>
      <c r="AE23" s="85"/>
      <c r="AF23" s="119"/>
      <c r="AG23" s="120">
        <v>10.0</v>
      </c>
      <c r="AH23" s="119"/>
      <c r="AI23" s="119"/>
      <c r="AJ23" s="119"/>
      <c r="AK23" s="120">
        <v>20.0</v>
      </c>
      <c r="AL23" s="119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7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7"/>
    </row>
    <row r="24" ht="17.25" customHeight="1" outlineLevel="1">
      <c r="A24" s="64"/>
      <c r="B24" s="73" t="s">
        <v>57</v>
      </c>
      <c r="C24" s="88" t="s">
        <v>73</v>
      </c>
      <c r="D24" s="114" t="s">
        <v>45</v>
      </c>
      <c r="E24" s="68">
        <v>45761.0</v>
      </c>
      <c r="F24" s="69">
        <v>45765.0</v>
      </c>
      <c r="G24" s="70">
        <v>45757.0</v>
      </c>
      <c r="H24" s="69">
        <v>45764.0</v>
      </c>
      <c r="I24" s="71">
        <f t="shared" si="4"/>
        <v>9</v>
      </c>
      <c r="J24" s="72">
        <v>1.0</v>
      </c>
      <c r="K24" s="73" t="s">
        <v>72</v>
      </c>
      <c r="L24" s="82"/>
      <c r="M24" s="83"/>
      <c r="N24" s="84"/>
      <c r="O24" s="84"/>
      <c r="P24" s="85"/>
      <c r="Q24" s="85"/>
      <c r="R24" s="85"/>
      <c r="S24" s="85"/>
      <c r="T24" s="85"/>
      <c r="U24" s="85"/>
      <c r="V24" s="117"/>
      <c r="W24" s="117"/>
      <c r="X24" s="117"/>
      <c r="Y24" s="117"/>
      <c r="Z24" s="85"/>
      <c r="AA24" s="85"/>
      <c r="AB24" s="85"/>
      <c r="AC24" s="85"/>
      <c r="AD24" s="85"/>
      <c r="AE24" s="85"/>
      <c r="AF24" s="119"/>
      <c r="AG24" s="119"/>
      <c r="AH24" s="119"/>
      <c r="AI24" s="120">
        <v>3.0</v>
      </c>
      <c r="AJ24" s="120">
        <v>6.0</v>
      </c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7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7"/>
    </row>
    <row r="25" ht="17.25" customHeight="1" outlineLevel="1">
      <c r="A25" s="64"/>
      <c r="B25" s="121" t="s">
        <v>74</v>
      </c>
      <c r="C25" s="88" t="s">
        <v>75</v>
      </c>
      <c r="D25" s="114" t="s">
        <v>45</v>
      </c>
      <c r="E25" s="68">
        <v>45764.0</v>
      </c>
      <c r="F25" s="69">
        <v>45771.0</v>
      </c>
      <c r="G25" s="70">
        <v>45770.0</v>
      </c>
      <c r="H25" s="69">
        <v>45787.0</v>
      </c>
      <c r="I25" s="71">
        <f t="shared" si="4"/>
        <v>12</v>
      </c>
      <c r="J25" s="72">
        <v>1.0</v>
      </c>
      <c r="K25" s="73" t="s">
        <v>72</v>
      </c>
      <c r="L25" s="82"/>
      <c r="M25" s="83"/>
      <c r="N25" s="85"/>
      <c r="O25" s="85"/>
      <c r="P25" s="85"/>
      <c r="Q25" s="85"/>
      <c r="R25" s="85"/>
      <c r="S25" s="85"/>
      <c r="T25" s="85"/>
      <c r="U25" s="85"/>
      <c r="V25" s="117"/>
      <c r="W25" s="117"/>
      <c r="X25" s="117"/>
      <c r="Y25" s="117"/>
      <c r="Z25" s="85"/>
      <c r="AA25" s="85"/>
      <c r="AB25" s="85"/>
      <c r="AC25" s="85"/>
      <c r="AD25" s="85"/>
      <c r="AE25" s="85"/>
      <c r="AF25" s="85"/>
      <c r="AG25" s="85"/>
      <c r="AH25" s="85"/>
      <c r="AI25" s="119"/>
      <c r="AJ25" s="119"/>
      <c r="AK25" s="120">
        <v>12.0</v>
      </c>
      <c r="AL25" s="119"/>
      <c r="AM25" s="119"/>
      <c r="AN25" s="119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7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7"/>
    </row>
    <row r="26" ht="21.0" customHeight="1">
      <c r="A26" s="15"/>
      <c r="B26" s="52">
        <f>B20+1</f>
        <v>4</v>
      </c>
      <c r="C26" s="53" t="s">
        <v>76</v>
      </c>
      <c r="D26" s="54"/>
      <c r="E26" s="55"/>
      <c r="F26" s="56"/>
      <c r="G26" s="52"/>
      <c r="H26" s="56"/>
      <c r="I26" s="57"/>
      <c r="J26" s="58"/>
      <c r="K26" s="59"/>
      <c r="L26" s="110"/>
      <c r="M26" s="111"/>
      <c r="N26" s="112"/>
      <c r="O26" s="112"/>
      <c r="P26" s="113"/>
      <c r="Q26" s="110"/>
      <c r="R26" s="113"/>
      <c r="S26" s="110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</row>
    <row r="27" ht="17.25" customHeight="1" outlineLevel="1">
      <c r="A27" s="64"/>
      <c r="B27" s="73" t="s">
        <v>43</v>
      </c>
      <c r="C27" s="88" t="s">
        <v>77</v>
      </c>
      <c r="D27" s="114" t="s">
        <v>64</v>
      </c>
      <c r="E27" s="68">
        <v>45757.0</v>
      </c>
      <c r="F27" s="69">
        <v>45777.0</v>
      </c>
      <c r="G27" s="122">
        <v>45761.0</v>
      </c>
      <c r="H27" s="69">
        <v>45797.0</v>
      </c>
      <c r="I27" s="71">
        <v>65.0</v>
      </c>
      <c r="J27" s="72">
        <v>1.0</v>
      </c>
      <c r="K27" s="73" t="s">
        <v>69</v>
      </c>
      <c r="L27" s="115"/>
      <c r="M27" s="116"/>
      <c r="N27" s="117"/>
      <c r="O27" s="117"/>
      <c r="P27" s="117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123"/>
      <c r="AE27" s="123"/>
      <c r="AF27" s="123"/>
      <c r="AG27" s="123"/>
      <c r="AH27" s="124">
        <v>3.0</v>
      </c>
      <c r="AI27" s="123"/>
      <c r="AJ27" s="124">
        <v>4.0</v>
      </c>
      <c r="AK27" s="123"/>
      <c r="AL27" s="123"/>
      <c r="AM27" s="124">
        <v>1.0</v>
      </c>
      <c r="AN27" s="123"/>
      <c r="AO27" s="124">
        <v>15.0</v>
      </c>
      <c r="AP27" s="123"/>
      <c r="AQ27" s="123"/>
      <c r="AR27" s="123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9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9"/>
    </row>
    <row r="28" ht="17.25" customHeight="1" outlineLevel="1">
      <c r="A28" s="64"/>
      <c r="B28" s="73" t="s">
        <v>46</v>
      </c>
      <c r="C28" s="88" t="s">
        <v>78</v>
      </c>
      <c r="D28" s="114" t="s">
        <v>51</v>
      </c>
      <c r="E28" s="68">
        <v>45757.0</v>
      </c>
      <c r="F28" s="69">
        <v>45771.0</v>
      </c>
      <c r="G28" s="70">
        <v>45758.0</v>
      </c>
      <c r="H28" s="69">
        <v>45758.0</v>
      </c>
      <c r="I28" s="71">
        <f t="shared" ref="I28:I31" si="5">SUM(L28:BS28)</f>
        <v>9</v>
      </c>
      <c r="J28" s="72">
        <v>1.0</v>
      </c>
      <c r="K28" s="73" t="s">
        <v>69</v>
      </c>
      <c r="L28" s="82"/>
      <c r="M28" s="83"/>
      <c r="N28" s="84"/>
      <c r="O28" s="84"/>
      <c r="P28" s="85"/>
      <c r="Q28" s="78"/>
      <c r="R28" s="78"/>
      <c r="S28" s="78"/>
      <c r="T28" s="78"/>
      <c r="U28" s="78"/>
      <c r="V28" s="85"/>
      <c r="W28" s="85"/>
      <c r="X28" s="85"/>
      <c r="Y28" s="85"/>
      <c r="Z28" s="85"/>
      <c r="AA28" s="85"/>
      <c r="AB28" s="85"/>
      <c r="AC28" s="85"/>
      <c r="AD28" s="119"/>
      <c r="AE28" s="119"/>
      <c r="AF28" s="120">
        <v>2.0</v>
      </c>
      <c r="AG28" s="119"/>
      <c r="AH28" s="119"/>
      <c r="AI28" s="119"/>
      <c r="AJ28" s="119"/>
      <c r="AK28" s="119"/>
      <c r="AL28" s="119"/>
      <c r="AM28" s="120">
        <v>4.0</v>
      </c>
      <c r="AN28" s="120">
        <v>3.0</v>
      </c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7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7"/>
    </row>
    <row r="29" ht="17.25" customHeight="1" outlineLevel="1">
      <c r="A29" s="64"/>
      <c r="B29" s="73" t="s">
        <v>49</v>
      </c>
      <c r="C29" s="88" t="s">
        <v>79</v>
      </c>
      <c r="D29" s="114" t="s">
        <v>51</v>
      </c>
      <c r="E29" s="68">
        <v>45757.0</v>
      </c>
      <c r="F29" s="69">
        <v>45775.0</v>
      </c>
      <c r="G29" s="70">
        <v>45758.0</v>
      </c>
      <c r="H29" s="69">
        <v>45759.0</v>
      </c>
      <c r="I29" s="71">
        <f t="shared" si="5"/>
        <v>2</v>
      </c>
      <c r="J29" s="72">
        <v>1.0</v>
      </c>
      <c r="K29" s="73" t="s">
        <v>69</v>
      </c>
      <c r="L29" s="82"/>
      <c r="M29" s="83"/>
      <c r="N29" s="84"/>
      <c r="O29" s="84"/>
      <c r="P29" s="85"/>
      <c r="Q29" s="78"/>
      <c r="R29" s="78"/>
      <c r="S29" s="78"/>
      <c r="T29" s="78"/>
      <c r="U29" s="78"/>
      <c r="V29" s="117"/>
      <c r="W29" s="117"/>
      <c r="X29" s="117"/>
      <c r="Y29" s="117"/>
      <c r="Z29" s="85"/>
      <c r="AA29" s="85"/>
      <c r="AB29" s="85"/>
      <c r="AC29" s="85"/>
      <c r="AD29" s="119"/>
      <c r="AE29" s="119"/>
      <c r="AF29" s="120">
        <v>2.0</v>
      </c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7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7"/>
    </row>
    <row r="30" ht="17.25" customHeight="1" outlineLevel="1">
      <c r="A30" s="64"/>
      <c r="B30" s="73" t="s">
        <v>54</v>
      </c>
      <c r="C30" s="88" t="s">
        <v>80</v>
      </c>
      <c r="D30" s="114" t="s">
        <v>64</v>
      </c>
      <c r="E30" s="68">
        <v>45757.0</v>
      </c>
      <c r="F30" s="69">
        <v>45768.0</v>
      </c>
      <c r="G30" s="70">
        <v>45758.0</v>
      </c>
      <c r="H30" s="69">
        <v>45759.0</v>
      </c>
      <c r="I30" s="71">
        <f t="shared" si="5"/>
        <v>3</v>
      </c>
      <c r="J30" s="91">
        <v>1.0</v>
      </c>
      <c r="K30" s="73" t="s">
        <v>69</v>
      </c>
      <c r="L30" s="82"/>
      <c r="M30" s="83"/>
      <c r="N30" s="84"/>
      <c r="O30" s="84"/>
      <c r="P30" s="85"/>
      <c r="Q30" s="78"/>
      <c r="R30" s="78"/>
      <c r="S30" s="78"/>
      <c r="T30" s="78"/>
      <c r="U30" s="78"/>
      <c r="V30" s="117"/>
      <c r="W30" s="117"/>
      <c r="X30" s="117"/>
      <c r="Y30" s="117"/>
      <c r="Z30" s="85"/>
      <c r="AA30" s="85"/>
      <c r="AB30" s="85"/>
      <c r="AC30" s="85"/>
      <c r="AD30" s="119"/>
      <c r="AE30" s="119"/>
      <c r="AF30" s="119"/>
      <c r="AG30" s="119"/>
      <c r="AH30" s="119"/>
      <c r="AI30" s="120">
        <v>3.0</v>
      </c>
      <c r="AJ30" s="119"/>
      <c r="AK30" s="119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7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7"/>
    </row>
    <row r="31" ht="17.25" customHeight="1" outlineLevel="1">
      <c r="A31" s="64"/>
      <c r="B31" s="73" t="s">
        <v>57</v>
      </c>
      <c r="C31" s="88" t="s">
        <v>81</v>
      </c>
      <c r="D31" s="114" t="s">
        <v>64</v>
      </c>
      <c r="E31" s="68">
        <v>45757.0</v>
      </c>
      <c r="F31" s="69">
        <v>45777.0</v>
      </c>
      <c r="G31" s="70">
        <v>45778.0</v>
      </c>
      <c r="H31" s="69">
        <v>45797.0</v>
      </c>
      <c r="I31" s="71">
        <f t="shared" si="5"/>
        <v>25</v>
      </c>
      <c r="J31" s="91">
        <v>1.0</v>
      </c>
      <c r="K31" s="73" t="s">
        <v>69</v>
      </c>
      <c r="L31" s="82"/>
      <c r="M31" s="83"/>
      <c r="N31" s="84"/>
      <c r="O31" s="84"/>
      <c r="P31" s="85"/>
      <c r="Q31" s="78"/>
      <c r="R31" s="78"/>
      <c r="S31" s="78"/>
      <c r="T31" s="78"/>
      <c r="U31" s="78"/>
      <c r="V31" s="117"/>
      <c r="W31" s="117"/>
      <c r="X31" s="117"/>
      <c r="Y31" s="117"/>
      <c r="Z31" s="85"/>
      <c r="AA31" s="85"/>
      <c r="AB31" s="85"/>
      <c r="AC31" s="85"/>
      <c r="AD31" s="119"/>
      <c r="AE31" s="119"/>
      <c r="AF31" s="119"/>
      <c r="AG31" s="119"/>
      <c r="AH31" s="119"/>
      <c r="AI31" s="120">
        <v>25.0</v>
      </c>
      <c r="AJ31" s="119"/>
      <c r="AK31" s="119"/>
      <c r="AL31" s="119"/>
      <c r="AM31" s="119"/>
      <c r="AN31" s="119"/>
      <c r="AO31" s="119"/>
      <c r="AP31" s="119"/>
      <c r="AQ31" s="119"/>
      <c r="AR31" s="119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7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7"/>
    </row>
    <row r="32" ht="17.25" customHeight="1" outlineLevel="1">
      <c r="A32" s="64"/>
      <c r="B32" s="73" t="s">
        <v>74</v>
      </c>
      <c r="C32" s="88" t="s">
        <v>82</v>
      </c>
      <c r="D32" s="114" t="s">
        <v>51</v>
      </c>
      <c r="E32" s="68">
        <v>45764.0</v>
      </c>
      <c r="F32" s="69">
        <v>45793.0</v>
      </c>
      <c r="G32" s="70">
        <v>45764.0</v>
      </c>
      <c r="H32" s="69">
        <v>45793.0</v>
      </c>
      <c r="I32" s="71">
        <v>35.0</v>
      </c>
      <c r="J32" s="91">
        <v>1.0</v>
      </c>
      <c r="K32" s="73" t="s">
        <v>83</v>
      </c>
      <c r="L32" s="82"/>
      <c r="M32" s="83"/>
      <c r="N32" s="84"/>
      <c r="O32" s="84"/>
      <c r="P32" s="85"/>
      <c r="Q32" s="78"/>
      <c r="R32" s="78"/>
      <c r="S32" s="78"/>
      <c r="T32" s="78"/>
      <c r="U32" s="78"/>
      <c r="V32" s="117"/>
      <c r="W32" s="117"/>
      <c r="X32" s="117"/>
      <c r="Y32" s="117"/>
      <c r="Z32" s="85"/>
      <c r="AA32" s="85"/>
      <c r="AB32" s="85"/>
      <c r="AC32" s="85"/>
      <c r="AD32" s="85"/>
      <c r="AE32" s="85"/>
      <c r="AF32" s="85"/>
      <c r="AG32" s="85"/>
      <c r="AH32" s="85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7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7"/>
    </row>
    <row r="33" ht="21.0" customHeight="1">
      <c r="A33" s="15"/>
      <c r="B33" s="52">
        <f>B26+1</f>
        <v>5</v>
      </c>
      <c r="C33" s="53" t="s">
        <v>84</v>
      </c>
      <c r="D33" s="54"/>
      <c r="E33" s="55"/>
      <c r="F33" s="56"/>
      <c r="G33" s="52"/>
      <c r="H33" s="56"/>
      <c r="I33" s="57"/>
      <c r="J33" s="58"/>
      <c r="K33" s="59"/>
      <c r="L33" s="110"/>
      <c r="M33" s="111"/>
      <c r="N33" s="112"/>
      <c r="O33" s="112"/>
      <c r="P33" s="113"/>
      <c r="Q33" s="110"/>
      <c r="R33" s="113"/>
      <c r="S33" s="110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</row>
    <row r="34" ht="17.25" customHeight="1" outlineLevel="1">
      <c r="A34" s="64"/>
      <c r="B34" s="73" t="s">
        <v>43</v>
      </c>
      <c r="C34" s="88" t="s">
        <v>85</v>
      </c>
      <c r="D34" s="114" t="s">
        <v>45</v>
      </c>
      <c r="E34" s="68">
        <v>45777.0</v>
      </c>
      <c r="F34" s="69">
        <v>45777.0</v>
      </c>
      <c r="G34" s="70">
        <v>45772.0</v>
      </c>
      <c r="H34" s="69">
        <v>45772.0</v>
      </c>
      <c r="I34" s="71">
        <f t="shared" ref="I34:I35" si="6">SUM(L34:BS34)</f>
        <v>2</v>
      </c>
      <c r="J34" s="72">
        <v>1.0</v>
      </c>
      <c r="K34" s="73" t="s">
        <v>86</v>
      </c>
      <c r="L34" s="115"/>
      <c r="M34" s="116"/>
      <c r="N34" s="117"/>
      <c r="O34" s="117"/>
      <c r="P34" s="117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4">
        <v>2.0</v>
      </c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9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9"/>
    </row>
    <row r="35" ht="17.25" customHeight="1" outlineLevel="1">
      <c r="A35" s="64"/>
      <c r="B35" s="73" t="s">
        <v>49</v>
      </c>
      <c r="C35" s="88" t="s">
        <v>87</v>
      </c>
      <c r="D35" s="114" t="s">
        <v>45</v>
      </c>
      <c r="E35" s="68">
        <v>45777.0</v>
      </c>
      <c r="F35" s="69">
        <v>45777.0</v>
      </c>
      <c r="G35" s="70">
        <v>45768.0</v>
      </c>
      <c r="H35" s="69">
        <v>45768.0</v>
      </c>
      <c r="I35" s="71">
        <f t="shared" si="6"/>
        <v>1</v>
      </c>
      <c r="J35" s="72">
        <v>1.0</v>
      </c>
      <c r="K35" s="73" t="s">
        <v>88</v>
      </c>
      <c r="L35" s="82"/>
      <c r="M35" s="83"/>
      <c r="N35" s="84"/>
      <c r="O35" s="84"/>
      <c r="P35" s="85"/>
      <c r="Q35" s="78"/>
      <c r="R35" s="78"/>
      <c r="S35" s="78"/>
      <c r="T35" s="78"/>
      <c r="U35" s="78"/>
      <c r="V35" s="117"/>
      <c r="W35" s="117"/>
      <c r="X35" s="117"/>
      <c r="Y35" s="117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120">
        <v>1.0</v>
      </c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7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7"/>
    </row>
    <row r="36" ht="17.25" customHeight="1" outlineLevel="1">
      <c r="A36" s="64"/>
      <c r="B36" s="73" t="s">
        <v>54</v>
      </c>
      <c r="C36" s="88" t="s">
        <v>89</v>
      </c>
      <c r="D36" s="114" t="s">
        <v>51</v>
      </c>
      <c r="E36" s="68">
        <v>45778.0</v>
      </c>
      <c r="F36" s="69">
        <v>45831.0</v>
      </c>
      <c r="G36" s="70">
        <v>45778.0</v>
      </c>
      <c r="H36" s="69">
        <v>45838.0</v>
      </c>
      <c r="I36" s="71">
        <v>20.0</v>
      </c>
      <c r="J36" s="72">
        <v>1.0</v>
      </c>
      <c r="K36" s="73" t="s">
        <v>90</v>
      </c>
      <c r="L36" s="82"/>
      <c r="M36" s="83"/>
      <c r="N36" s="84"/>
      <c r="O36" s="84"/>
      <c r="P36" s="85"/>
      <c r="Q36" s="78"/>
      <c r="R36" s="78"/>
      <c r="S36" s="78"/>
      <c r="T36" s="78"/>
      <c r="U36" s="78"/>
      <c r="V36" s="117"/>
      <c r="W36" s="117"/>
      <c r="X36" s="117"/>
      <c r="Y36" s="117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6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85"/>
      <c r="CF36" s="85"/>
      <c r="CG36" s="85"/>
      <c r="CH36" s="87"/>
    </row>
    <row r="37" ht="17.25" customHeight="1" outlineLevel="1">
      <c r="A37" s="64"/>
      <c r="B37" s="73" t="s">
        <v>57</v>
      </c>
      <c r="C37" s="88" t="s">
        <v>91</v>
      </c>
      <c r="D37" s="114" t="s">
        <v>45</v>
      </c>
      <c r="E37" s="68">
        <v>45818.0</v>
      </c>
      <c r="F37" s="69">
        <v>45818.0</v>
      </c>
      <c r="G37" s="70">
        <v>45831.0</v>
      </c>
      <c r="H37" s="69">
        <v>45832.0</v>
      </c>
      <c r="I37" s="71">
        <v>2.0</v>
      </c>
      <c r="J37" s="91">
        <v>1.0</v>
      </c>
      <c r="K37" s="73"/>
      <c r="L37" s="82"/>
      <c r="M37" s="83"/>
      <c r="N37" s="84"/>
      <c r="O37" s="84"/>
      <c r="P37" s="85"/>
      <c r="Q37" s="78"/>
      <c r="R37" s="78"/>
      <c r="S37" s="78"/>
      <c r="T37" s="78"/>
      <c r="U37" s="78"/>
      <c r="V37" s="117"/>
      <c r="W37" s="117"/>
      <c r="X37" s="117"/>
      <c r="Y37" s="117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7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125"/>
      <c r="CE37" s="125"/>
      <c r="CF37" s="85"/>
      <c r="CG37" s="85"/>
      <c r="CH37" s="87"/>
    </row>
    <row r="38" ht="17.25" customHeight="1" outlineLevel="1">
      <c r="A38" s="64"/>
      <c r="B38" s="73" t="s">
        <v>74</v>
      </c>
      <c r="C38" s="88" t="s">
        <v>92</v>
      </c>
      <c r="D38" s="114" t="s">
        <v>45</v>
      </c>
      <c r="E38" s="68">
        <v>45778.0</v>
      </c>
      <c r="F38" s="69">
        <v>45796.0</v>
      </c>
      <c r="G38" s="70">
        <v>45778.0</v>
      </c>
      <c r="H38" s="69">
        <v>45796.0</v>
      </c>
      <c r="I38" s="71">
        <v>25.0</v>
      </c>
      <c r="J38" s="91">
        <v>1.0</v>
      </c>
      <c r="K38" s="73"/>
      <c r="L38" s="82"/>
      <c r="M38" s="83"/>
      <c r="N38" s="84"/>
      <c r="O38" s="84"/>
      <c r="P38" s="85"/>
      <c r="Q38" s="78"/>
      <c r="R38" s="78"/>
      <c r="S38" s="78"/>
      <c r="T38" s="78"/>
      <c r="U38" s="78"/>
      <c r="V38" s="117"/>
      <c r="W38" s="117"/>
      <c r="X38" s="117"/>
      <c r="Y38" s="117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7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7"/>
    </row>
    <row r="39" ht="21.0" customHeight="1">
      <c r="A39" s="15"/>
      <c r="B39" s="52">
        <f>B33+1</f>
        <v>6</v>
      </c>
      <c r="C39" s="53" t="s">
        <v>93</v>
      </c>
      <c r="D39" s="54"/>
      <c r="E39" s="55"/>
      <c r="F39" s="56"/>
      <c r="G39" s="52"/>
      <c r="H39" s="56"/>
      <c r="I39" s="57"/>
      <c r="J39" s="58"/>
      <c r="K39" s="59"/>
      <c r="L39" s="110"/>
      <c r="M39" s="111"/>
      <c r="N39" s="112"/>
      <c r="O39" s="112"/>
      <c r="P39" s="113"/>
      <c r="Q39" s="110"/>
      <c r="R39" s="113"/>
      <c r="S39" s="110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</row>
    <row r="40" ht="17.25" customHeight="1" outlineLevel="1" collapsed="1">
      <c r="A40" s="64"/>
      <c r="B40" s="73" t="s">
        <v>43</v>
      </c>
      <c r="C40" s="88" t="s">
        <v>94</v>
      </c>
      <c r="D40" s="114" t="s">
        <v>45</v>
      </c>
      <c r="E40" s="68">
        <v>45775.0</v>
      </c>
      <c r="F40" s="127">
        <v>45775.0</v>
      </c>
      <c r="G40" s="70">
        <v>45775.0</v>
      </c>
      <c r="H40" s="127">
        <v>45775.0</v>
      </c>
      <c r="I40" s="128">
        <v>0.25</v>
      </c>
      <c r="J40" s="72">
        <v>1.0</v>
      </c>
      <c r="K40" s="73"/>
      <c r="L40" s="115"/>
      <c r="M40" s="116"/>
      <c r="N40" s="117"/>
      <c r="O40" s="117"/>
      <c r="P40" s="117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123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9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9"/>
    </row>
    <row r="41" ht="17.25" hidden="1" customHeight="1" outlineLevel="2">
      <c r="A41" s="64"/>
      <c r="B41" s="73" t="s">
        <v>95</v>
      </c>
      <c r="C41" s="129" t="s">
        <v>96</v>
      </c>
      <c r="D41" s="114"/>
      <c r="E41" s="68"/>
      <c r="F41" s="127"/>
      <c r="G41" s="70"/>
      <c r="H41" s="127"/>
      <c r="I41" s="128">
        <f>I27+I28+I29+I30</f>
        <v>79</v>
      </c>
      <c r="J41" s="72"/>
      <c r="K41" s="73"/>
      <c r="L41" s="115"/>
      <c r="M41" s="116"/>
      <c r="N41" s="117"/>
      <c r="O41" s="117"/>
      <c r="P41" s="117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123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9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9"/>
    </row>
    <row r="42" ht="17.25" customHeight="1" outlineLevel="1" collapsed="1">
      <c r="A42" s="64"/>
      <c r="B42" s="73" t="s">
        <v>46</v>
      </c>
      <c r="C42" s="88" t="s">
        <v>97</v>
      </c>
      <c r="D42" s="114" t="s">
        <v>45</v>
      </c>
      <c r="E42" s="68">
        <v>45803.0</v>
      </c>
      <c r="F42" s="69">
        <v>45803.0</v>
      </c>
      <c r="G42" s="70">
        <v>45803.0</v>
      </c>
      <c r="H42" s="69">
        <v>45803.0</v>
      </c>
      <c r="I42" s="128">
        <v>0.25</v>
      </c>
      <c r="J42" s="72">
        <v>1.0</v>
      </c>
      <c r="K42" s="73" t="s">
        <v>98</v>
      </c>
      <c r="L42" s="82"/>
      <c r="M42" s="83"/>
      <c r="N42" s="84"/>
      <c r="O42" s="84"/>
      <c r="P42" s="85"/>
      <c r="Q42" s="78"/>
      <c r="R42" s="78"/>
      <c r="S42" s="78"/>
      <c r="T42" s="78"/>
      <c r="U42" s="78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119"/>
      <c r="BK42" s="85"/>
      <c r="BL42" s="85"/>
      <c r="BM42" s="85"/>
      <c r="BN42" s="85"/>
      <c r="BO42" s="85"/>
      <c r="BP42" s="85"/>
      <c r="BQ42" s="85"/>
      <c r="BR42" s="85"/>
      <c r="BS42" s="87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7"/>
    </row>
    <row r="43" ht="17.25" hidden="1" customHeight="1" outlineLevel="2">
      <c r="A43" s="64"/>
      <c r="B43" s="73" t="s">
        <v>99</v>
      </c>
      <c r="C43" s="129" t="s">
        <v>100</v>
      </c>
      <c r="D43" s="114"/>
      <c r="E43" s="68"/>
      <c r="F43" s="69"/>
      <c r="G43" s="70"/>
      <c r="H43" s="69"/>
      <c r="I43" s="128">
        <f>I31+I35+I34</f>
        <v>28</v>
      </c>
      <c r="J43" s="72"/>
      <c r="K43" s="73"/>
      <c r="L43" s="82"/>
      <c r="M43" s="83"/>
      <c r="N43" s="84"/>
      <c r="O43" s="84"/>
      <c r="P43" s="85"/>
      <c r="Q43" s="78"/>
      <c r="R43" s="78"/>
      <c r="S43" s="78"/>
      <c r="T43" s="78"/>
      <c r="U43" s="78"/>
      <c r="V43" s="78"/>
      <c r="W43" s="78"/>
      <c r="X43" s="78"/>
      <c r="Y43" s="78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119"/>
      <c r="BK43" s="85"/>
      <c r="BL43" s="85"/>
      <c r="BM43" s="85"/>
      <c r="BN43" s="85"/>
      <c r="BO43" s="85"/>
      <c r="BP43" s="85"/>
      <c r="BQ43" s="85"/>
      <c r="BR43" s="85"/>
      <c r="BS43" s="87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7"/>
    </row>
    <row r="44" ht="17.25" hidden="1" customHeight="1" outlineLevel="2">
      <c r="A44" s="64"/>
      <c r="B44" s="73" t="s">
        <v>101</v>
      </c>
      <c r="C44" s="129" t="s">
        <v>102</v>
      </c>
      <c r="D44" s="114"/>
      <c r="E44" s="68"/>
      <c r="F44" s="69"/>
      <c r="G44" s="70"/>
      <c r="H44" s="69"/>
      <c r="I44" s="128">
        <f>I38</f>
        <v>25</v>
      </c>
      <c r="J44" s="72"/>
      <c r="K44" s="73"/>
      <c r="L44" s="82"/>
      <c r="M44" s="83"/>
      <c r="N44" s="84"/>
      <c r="O44" s="84"/>
      <c r="P44" s="85"/>
      <c r="Q44" s="78"/>
      <c r="R44" s="78"/>
      <c r="S44" s="78"/>
      <c r="T44" s="78"/>
      <c r="U44" s="78"/>
      <c r="V44" s="78"/>
      <c r="W44" s="78"/>
      <c r="X44" s="78"/>
      <c r="Y44" s="78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119"/>
      <c r="BK44" s="85"/>
      <c r="BL44" s="85"/>
      <c r="BM44" s="85"/>
      <c r="BN44" s="85"/>
      <c r="BO44" s="85"/>
      <c r="BP44" s="85"/>
      <c r="BQ44" s="85"/>
      <c r="BR44" s="85"/>
      <c r="BS44" s="87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7"/>
    </row>
    <row r="45" ht="17.25" customHeight="1" outlineLevel="1" collapsed="1">
      <c r="A45" s="64"/>
      <c r="B45" s="73" t="s">
        <v>49</v>
      </c>
      <c r="C45" s="88" t="s">
        <v>103</v>
      </c>
      <c r="D45" s="114" t="s">
        <v>45</v>
      </c>
      <c r="E45" s="68">
        <v>45838.0</v>
      </c>
      <c r="F45" s="69">
        <v>45838.0</v>
      </c>
      <c r="G45" s="70">
        <v>45838.0</v>
      </c>
      <c r="H45" s="69">
        <v>45838.0</v>
      </c>
      <c r="I45" s="128">
        <v>1.0</v>
      </c>
      <c r="J45" s="72">
        <v>1.0</v>
      </c>
      <c r="K45" s="73" t="s">
        <v>104</v>
      </c>
      <c r="L45" s="82"/>
      <c r="M45" s="83"/>
      <c r="N45" s="84"/>
      <c r="O45" s="84"/>
      <c r="P45" s="85"/>
      <c r="Q45" s="78"/>
      <c r="R45" s="78"/>
      <c r="S45" s="78"/>
      <c r="T45" s="78"/>
      <c r="U45" s="78"/>
      <c r="V45" s="117"/>
      <c r="W45" s="117"/>
      <c r="X45" s="117"/>
      <c r="Y45" s="117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7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7"/>
    </row>
    <row r="46" ht="17.25" hidden="1" customHeight="1" outlineLevel="2">
      <c r="A46" s="64"/>
      <c r="B46" s="73" t="s">
        <v>105</v>
      </c>
      <c r="C46" s="88" t="s">
        <v>106</v>
      </c>
      <c r="D46" s="114" t="s">
        <v>51</v>
      </c>
      <c r="E46" s="68"/>
      <c r="F46" s="69"/>
      <c r="G46" s="70"/>
      <c r="H46" s="69"/>
      <c r="I46" s="128">
        <f>I19+I32+I36</f>
        <v>65</v>
      </c>
      <c r="J46" s="72"/>
      <c r="K46" s="73"/>
      <c r="L46" s="82"/>
      <c r="M46" s="83"/>
      <c r="N46" s="84"/>
      <c r="O46" s="84"/>
      <c r="P46" s="85"/>
      <c r="Q46" s="78"/>
      <c r="R46" s="78"/>
      <c r="S46" s="78"/>
      <c r="T46" s="78"/>
      <c r="U46" s="78"/>
      <c r="V46" s="117"/>
      <c r="W46" s="117"/>
      <c r="X46" s="117"/>
      <c r="Y46" s="117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7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7"/>
    </row>
    <row r="47" ht="17.25" customHeight="1" outlineLevel="1">
      <c r="A47" s="64"/>
      <c r="B47" s="73" t="s">
        <v>54</v>
      </c>
      <c r="C47" s="88" t="s">
        <v>107</v>
      </c>
      <c r="D47" s="114" t="s">
        <v>45</v>
      </c>
      <c r="E47" s="68">
        <v>45842.0</v>
      </c>
      <c r="F47" s="69">
        <v>45842.0</v>
      </c>
      <c r="G47" s="70">
        <v>45842.0</v>
      </c>
      <c r="H47" s="69">
        <v>45842.0</v>
      </c>
      <c r="I47" s="128">
        <v>0.5</v>
      </c>
      <c r="J47" s="91">
        <v>0.0</v>
      </c>
      <c r="K47" s="73" t="s">
        <v>108</v>
      </c>
      <c r="L47" s="82"/>
      <c r="M47" s="83"/>
      <c r="N47" s="84"/>
      <c r="O47" s="84"/>
      <c r="P47" s="85"/>
      <c r="Q47" s="78"/>
      <c r="R47" s="78"/>
      <c r="S47" s="78"/>
      <c r="T47" s="78"/>
      <c r="U47" s="78"/>
      <c r="V47" s="117"/>
      <c r="W47" s="117"/>
      <c r="X47" s="117"/>
      <c r="Y47" s="117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7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7"/>
    </row>
  </sheetData>
  <mergeCells count="42">
    <mergeCell ref="B1:C1"/>
    <mergeCell ref="D1:H1"/>
    <mergeCell ref="I1:J1"/>
    <mergeCell ref="S1:AE1"/>
    <mergeCell ref="B2:C2"/>
    <mergeCell ref="D2:H2"/>
    <mergeCell ref="I2:J2"/>
    <mergeCell ref="S2:AD2"/>
    <mergeCell ref="E4:E7"/>
    <mergeCell ref="F4:F7"/>
    <mergeCell ref="G4:G7"/>
    <mergeCell ref="H4:H7"/>
    <mergeCell ref="I4:I7"/>
    <mergeCell ref="J4:J7"/>
    <mergeCell ref="G3:H3"/>
    <mergeCell ref="L4:Z4"/>
    <mergeCell ref="AA4:AO4"/>
    <mergeCell ref="AP4:BD4"/>
    <mergeCell ref="BE4:BS4"/>
    <mergeCell ref="BT4:CH4"/>
    <mergeCell ref="L1:R1"/>
    <mergeCell ref="L2:R2"/>
    <mergeCell ref="E3:F3"/>
    <mergeCell ref="B4:B7"/>
    <mergeCell ref="C4:C7"/>
    <mergeCell ref="D4:D7"/>
    <mergeCell ref="K4:K7"/>
    <mergeCell ref="AU5:AY5"/>
    <mergeCell ref="AZ5:BD5"/>
    <mergeCell ref="BE5:BI5"/>
    <mergeCell ref="BJ5:BN5"/>
    <mergeCell ref="BO5:BS5"/>
    <mergeCell ref="BT5:BX5"/>
    <mergeCell ref="BY5:CC5"/>
    <mergeCell ref="CD5:CH5"/>
    <mergeCell ref="L5:P5"/>
    <mergeCell ref="Q5:U5"/>
    <mergeCell ref="V5:Z5"/>
    <mergeCell ref="AA5:AE5"/>
    <mergeCell ref="AF5:AJ5"/>
    <mergeCell ref="AK5:AO5"/>
    <mergeCell ref="AP5:AT5"/>
  </mergeCells>
  <conditionalFormatting sqref="J9:J14 J16:J47">
    <cfRule type="colorScale" priority="1">
      <colorScale>
        <cfvo type="min"/>
        <cfvo type="max"/>
        <color rgb="FFFFFFFF"/>
        <color rgb="FF57BB8A"/>
      </colorScale>
    </cfRule>
  </conditionalFormatting>
  <conditionalFormatting sqref="J9:J14 J16:J47">
    <cfRule type="colorScale" priority="2">
      <colorScale>
        <cfvo type="min"/>
        <cfvo type="max"/>
        <color rgb="FF57BB8A"/>
        <color rgb="FFFFFFFF"/>
      </colorScale>
    </cfRule>
  </conditionalFormatting>
  <conditionalFormatting sqref="L9:CH47">
    <cfRule type="notContainsBlanks" dxfId="0" priority="3">
      <formula>LEN(TRIM(L9))&gt;0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