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2806A68-3DE1-478D-B261-1CFAFB114B2A}" xr6:coauthVersionLast="41" xr6:coauthVersionMax="41" xr10:uidLastSave="{00000000-0000-0000-0000-000000000000}"/>
  <bookViews>
    <workbookView xWindow="2508" yWindow="2508" windowWidth="17280" windowHeight="8964"/>
  </bookViews>
  <sheets>
    <sheet name="Weekday OD" sheetId="1" r:id="rId1"/>
    <sheet name="Saturday OD" sheetId="2" r:id="rId2"/>
    <sheet name="Sunday OD" sheetId="3" r:id="rId3"/>
    <sheet name="Fast Pass OD" sheetId="4" r:id="rId4"/>
  </sheets>
  <externalReferences>
    <externalReference r:id="rId5"/>
    <externalReference r:id="rId6"/>
  </externalReferences>
  <definedNames>
    <definedName name="_xlnm.Print_Area" localSheetId="3">'Fast Pass OD'!$A$1:$L$13</definedName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AS3" i="1"/>
  <c r="AW36" i="1" s="1"/>
  <c r="AW3" i="1"/>
  <c r="AW12" i="1"/>
  <c r="AW13" i="1"/>
  <c r="AW14" i="1"/>
  <c r="AW15" i="1"/>
  <c r="AW16" i="1"/>
  <c r="AW19" i="1" s="1"/>
  <c r="AW26" i="1"/>
  <c r="AW17" i="1"/>
  <c r="AZ3" i="1" s="1"/>
  <c r="AW18" i="1"/>
  <c r="AW28" i="1" s="1"/>
  <c r="AX12" i="1"/>
  <c r="AY12" i="1"/>
  <c r="AZ12" i="1"/>
  <c r="BA12" i="1"/>
  <c r="BB12" i="1"/>
  <c r="BB19" i="1" s="1"/>
  <c r="BC12" i="1"/>
  <c r="AX13" i="1"/>
  <c r="AX14" i="1"/>
  <c r="BD14" i="1" s="1"/>
  <c r="AX15" i="1"/>
  <c r="BD15" i="1" s="1"/>
  <c r="AX16" i="1"/>
  <c r="AX26" i="1" s="1"/>
  <c r="AX17" i="1"/>
  <c r="AX18" i="1"/>
  <c r="AY13" i="1"/>
  <c r="AY14" i="1"/>
  <c r="AY15" i="1"/>
  <c r="AY16" i="1"/>
  <c r="AY17" i="1"/>
  <c r="AY27" i="1"/>
  <c r="AY18" i="1"/>
  <c r="AY28" i="1" s="1"/>
  <c r="AY19" i="1"/>
  <c r="AZ13" i="1"/>
  <c r="AZ14" i="1"/>
  <c r="AZ15" i="1"/>
  <c r="AZ16" i="1"/>
  <c r="AZ19" i="1" s="1"/>
  <c r="AZ17" i="1"/>
  <c r="AZ18" i="1"/>
  <c r="AZ28" i="1" s="1"/>
  <c r="BA13" i="1"/>
  <c r="BA19" i="1" s="1"/>
  <c r="BA14" i="1"/>
  <c r="AY26" i="1" s="1"/>
  <c r="BA15" i="1"/>
  <c r="AZ26" i="1" s="1"/>
  <c r="BA16" i="1"/>
  <c r="BA26" i="1" s="1"/>
  <c r="BA17" i="1"/>
  <c r="BA27" i="1" s="1"/>
  <c r="BA18" i="1"/>
  <c r="BB13" i="1"/>
  <c r="AZ4" i="1" s="1"/>
  <c r="BB14" i="1"/>
  <c r="BB15" i="1"/>
  <c r="BB16" i="1"/>
  <c r="BB17" i="1"/>
  <c r="BB18" i="1"/>
  <c r="BB28" i="1"/>
  <c r="BC13" i="1"/>
  <c r="AX28" i="1" s="1"/>
  <c r="BC14" i="1"/>
  <c r="BC15" i="1"/>
  <c r="BC19" i="1" s="1"/>
  <c r="BC16" i="1"/>
  <c r="BC17" i="1"/>
  <c r="BC18" i="1"/>
  <c r="AS4" i="1"/>
  <c r="AW4" i="1"/>
  <c r="AS5" i="1"/>
  <c r="AS46" i="1" s="1"/>
  <c r="AW5" i="1"/>
  <c r="AS6" i="1"/>
  <c r="AS7" i="1"/>
  <c r="AS8" i="1"/>
  <c r="AS9" i="1"/>
  <c r="AW37" i="1" s="1"/>
  <c r="AS10" i="1"/>
  <c r="AS11" i="1"/>
  <c r="AS12" i="1"/>
  <c r="AW38" i="1" s="1"/>
  <c r="AS13" i="1"/>
  <c r="BD13" i="1"/>
  <c r="AS14" i="1"/>
  <c r="AS15" i="1"/>
  <c r="AS16" i="1"/>
  <c r="AS17" i="1"/>
  <c r="AS18" i="1"/>
  <c r="AS19" i="1"/>
  <c r="AS20" i="1"/>
  <c r="AS21" i="1"/>
  <c r="AW35" i="1" s="1"/>
  <c r="AS22" i="1"/>
  <c r="AS23" i="1"/>
  <c r="AW23" i="1"/>
  <c r="AX23" i="1"/>
  <c r="AS24" i="1"/>
  <c r="AW24" i="1"/>
  <c r="AY24" i="1"/>
  <c r="AS25" i="1"/>
  <c r="AW25" i="1"/>
  <c r="AX25" i="1"/>
  <c r="AY25" i="1"/>
  <c r="AZ25" i="1"/>
  <c r="AS26" i="1"/>
  <c r="AS27" i="1"/>
  <c r="AZ27" i="1"/>
  <c r="BB27" i="1"/>
  <c r="AS28" i="1"/>
  <c r="K5" i="4" s="1"/>
  <c r="L5" i="4" s="1"/>
  <c r="BA28" i="1"/>
  <c r="BC28" i="1"/>
  <c r="AS29" i="1"/>
  <c r="AS30" i="1"/>
  <c r="K7" i="4"/>
  <c r="L7" i="4"/>
  <c r="AS31" i="1"/>
  <c r="AS32" i="1"/>
  <c r="AS33" i="1"/>
  <c r="AS34" i="1"/>
  <c r="AS35" i="1"/>
  <c r="K12" i="4"/>
  <c r="L12" i="4"/>
  <c r="AS36" i="1"/>
  <c r="AW34" i="1" s="1"/>
  <c r="AS37" i="1"/>
  <c r="AS38" i="1"/>
  <c r="AW39" i="1" s="1"/>
  <c r="AS39" i="1"/>
  <c r="AS40" i="1"/>
  <c r="AS41" i="1"/>
  <c r="AS42" i="1"/>
  <c r="AS43" i="1"/>
  <c r="AS44" i="1"/>
  <c r="AS45" i="1"/>
  <c r="B46" i="1"/>
  <c r="AV36" i="1" s="1"/>
  <c r="C46" i="1"/>
  <c r="D46" i="1"/>
  <c r="E46" i="1"/>
  <c r="F46" i="1"/>
  <c r="G46" i="1"/>
  <c r="H46" i="1"/>
  <c r="AV37" i="1" s="1"/>
  <c r="I46" i="1"/>
  <c r="J46" i="1"/>
  <c r="K46" i="1"/>
  <c r="AV38" i="1"/>
  <c r="L46" i="1"/>
  <c r="M46" i="1"/>
  <c r="N46" i="1"/>
  <c r="O46" i="1"/>
  <c r="P46" i="1"/>
  <c r="Q46" i="1"/>
  <c r="R46" i="1"/>
  <c r="S46" i="1"/>
  <c r="T46" i="1"/>
  <c r="U46" i="1"/>
  <c r="AV35" i="1" s="1"/>
  <c r="V46" i="1"/>
  <c r="W46" i="1"/>
  <c r="X46" i="1"/>
  <c r="Y46" i="1"/>
  <c r="Z46" i="1"/>
  <c r="AA46" i="1"/>
  <c r="AV33" i="1" s="1"/>
  <c r="AV40" i="1" s="1"/>
  <c r="AB46" i="1"/>
  <c r="K6" i="4" s="1"/>
  <c r="L6" i="4" s="1"/>
  <c r="AC46" i="1"/>
  <c r="AD46" i="1"/>
  <c r="K8" i="4" s="1"/>
  <c r="L8" i="4" s="1"/>
  <c r="AE46" i="1"/>
  <c r="K13" i="4" s="1"/>
  <c r="L13" i="4" s="1"/>
  <c r="K9" i="4"/>
  <c r="L9" i="4"/>
  <c r="AF46" i="1"/>
  <c r="K10" i="4" s="1"/>
  <c r="L10" i="4" s="1"/>
  <c r="AG46" i="1"/>
  <c r="K11" i="4"/>
  <c r="L11" i="4" s="1"/>
  <c r="AH46" i="1"/>
  <c r="AI46" i="1"/>
  <c r="AJ46" i="1"/>
  <c r="AK46" i="1"/>
  <c r="AL46" i="1"/>
  <c r="AV39" i="1" s="1"/>
  <c r="AM46" i="1"/>
  <c r="AN46" i="1"/>
  <c r="AO46" i="1"/>
  <c r="AP46" i="1"/>
  <c r="AV34" i="1" s="1"/>
  <c r="AQ46" i="1"/>
  <c r="AR46" i="1"/>
  <c r="G1" i="2"/>
  <c r="AS3" i="2"/>
  <c r="AW3" i="2"/>
  <c r="AW12" i="2"/>
  <c r="AW19" i="2" s="1"/>
  <c r="BD19" i="2" s="1"/>
  <c r="AW13" i="2"/>
  <c r="BD13" i="2" s="1"/>
  <c r="AW14" i="2"/>
  <c r="AW15" i="2"/>
  <c r="AW16" i="2"/>
  <c r="AW26" i="2" s="1"/>
  <c r="AW17" i="2"/>
  <c r="AW18" i="2"/>
  <c r="AX12" i="2"/>
  <c r="AX19" i="2" s="1"/>
  <c r="AY12" i="2"/>
  <c r="AZ12" i="2"/>
  <c r="AW25" i="2" s="1"/>
  <c r="BA12" i="2"/>
  <c r="BA19" i="2" s="1"/>
  <c r="BB12" i="2"/>
  <c r="BB19" i="2" s="1"/>
  <c r="BC12" i="2"/>
  <c r="BC19" i="2" s="1"/>
  <c r="AX13" i="2"/>
  <c r="AX14" i="2"/>
  <c r="AX15" i="2"/>
  <c r="AX16" i="2"/>
  <c r="AX17" i="2"/>
  <c r="AX18" i="2"/>
  <c r="AY13" i="2"/>
  <c r="AY19" i="2" s="1"/>
  <c r="AY14" i="2"/>
  <c r="BD14" i="2" s="1"/>
  <c r="AY15" i="2"/>
  <c r="AY16" i="2"/>
  <c r="AY26" i="2" s="1"/>
  <c r="AY17" i="2"/>
  <c r="AY27" i="2" s="1"/>
  <c r="AY18" i="2"/>
  <c r="BD18" i="2" s="1"/>
  <c r="AZ13" i="2"/>
  <c r="AZ19" i="2" s="1"/>
  <c r="AZ14" i="2"/>
  <c r="AZ15" i="2"/>
  <c r="AZ25" i="2" s="1"/>
  <c r="AZ16" i="2"/>
  <c r="AZ26" i="2" s="1"/>
  <c r="AZ17" i="2"/>
  <c r="AZ27" i="2" s="1"/>
  <c r="AZ18" i="2"/>
  <c r="AZ28" i="2"/>
  <c r="BA13" i="2"/>
  <c r="AX26" i="2" s="1"/>
  <c r="BA14" i="2"/>
  <c r="BA15" i="2"/>
  <c r="BA16" i="2"/>
  <c r="BA17" i="2"/>
  <c r="BA27" i="2" s="1"/>
  <c r="BA18" i="2"/>
  <c r="BA28" i="2" s="1"/>
  <c r="BB13" i="2"/>
  <c r="AZ4" i="2" s="1"/>
  <c r="BB14" i="2"/>
  <c r="BB15" i="2"/>
  <c r="BB16" i="2"/>
  <c r="BB17" i="2"/>
  <c r="BB18" i="2"/>
  <c r="BB28" i="2" s="1"/>
  <c r="BC13" i="2"/>
  <c r="AX28" i="2" s="1"/>
  <c r="BC14" i="2"/>
  <c r="BC15" i="2"/>
  <c r="BC16" i="2"/>
  <c r="BC17" i="2"/>
  <c r="BC18" i="2"/>
  <c r="BC28" i="2" s="1"/>
  <c r="AS4" i="2"/>
  <c r="AS46" i="2" s="1"/>
  <c r="AW4" i="2"/>
  <c r="AS5" i="2"/>
  <c r="AW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X23" i="2"/>
  <c r="AS24" i="2"/>
  <c r="AW24" i="2"/>
  <c r="AS25" i="2"/>
  <c r="AX25" i="2"/>
  <c r="AY25" i="2"/>
  <c r="AS26" i="2"/>
  <c r="BA26" i="2"/>
  <c r="AS27" i="2"/>
  <c r="AW27" i="2"/>
  <c r="AX27" i="2"/>
  <c r="BB27" i="2"/>
  <c r="AS28" i="2"/>
  <c r="AY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G1" i="3"/>
  <c r="AS3" i="3"/>
  <c r="AS46" i="3" s="1"/>
  <c r="AW3" i="3"/>
  <c r="AW12" i="3"/>
  <c r="AZ3" i="3" s="1"/>
  <c r="AW13" i="3"/>
  <c r="BD13" i="3" s="1"/>
  <c r="AW14" i="3"/>
  <c r="AW15" i="3"/>
  <c r="AW16" i="3"/>
  <c r="AW26" i="3" s="1"/>
  <c r="AW17" i="3"/>
  <c r="AW18" i="3"/>
  <c r="AX12" i="3"/>
  <c r="AX19" i="3" s="1"/>
  <c r="AY12" i="3"/>
  <c r="AY19" i="3" s="1"/>
  <c r="AZ12" i="3"/>
  <c r="AW25" i="3" s="1"/>
  <c r="BA12" i="3"/>
  <c r="BA19" i="3" s="1"/>
  <c r="BB12" i="3"/>
  <c r="BC12" i="3"/>
  <c r="BC19" i="3" s="1"/>
  <c r="AX13" i="3"/>
  <c r="AZ4" i="3" s="1"/>
  <c r="AX14" i="3"/>
  <c r="BD14" i="3" s="1"/>
  <c r="AX15" i="3"/>
  <c r="AX25" i="3" s="1"/>
  <c r="AX16" i="3"/>
  <c r="AX17" i="3"/>
  <c r="AX27" i="3" s="1"/>
  <c r="AX18" i="3"/>
  <c r="BD18" i="3" s="1"/>
  <c r="AX28" i="3"/>
  <c r="AY13" i="3"/>
  <c r="AY14" i="3"/>
  <c r="AY15" i="3"/>
  <c r="AY16" i="3"/>
  <c r="AY17" i="3"/>
  <c r="AY27" i="3" s="1"/>
  <c r="AY18" i="3"/>
  <c r="AY28" i="3" s="1"/>
  <c r="AZ13" i="3"/>
  <c r="AZ14" i="3"/>
  <c r="AY25" i="3" s="1"/>
  <c r="AZ15" i="3"/>
  <c r="AZ25" i="3" s="1"/>
  <c r="AZ16" i="3"/>
  <c r="AZ17" i="3"/>
  <c r="AZ18" i="3"/>
  <c r="AZ28" i="3" s="1"/>
  <c r="BA13" i="3"/>
  <c r="BA14" i="3"/>
  <c r="BA15" i="3"/>
  <c r="AZ26" i="3" s="1"/>
  <c r="BA16" i="3"/>
  <c r="BA17" i="3"/>
  <c r="BA18" i="3"/>
  <c r="BA28" i="3" s="1"/>
  <c r="BB13" i="3"/>
  <c r="BB19" i="3" s="1"/>
  <c r="BB14" i="3"/>
  <c r="BB15" i="3"/>
  <c r="BB16" i="3"/>
  <c r="BB17" i="3"/>
  <c r="BB27" i="3" s="1"/>
  <c r="BB18" i="3"/>
  <c r="BC13" i="3"/>
  <c r="BC14" i="3"/>
  <c r="BC15" i="3"/>
  <c r="BC16" i="3"/>
  <c r="BD16" i="3" s="1"/>
  <c r="BC17" i="3"/>
  <c r="BB28" i="3" s="1"/>
  <c r="BC18" i="3"/>
  <c r="BC28" i="3" s="1"/>
  <c r="AS4" i="3"/>
  <c r="AW4" i="3"/>
  <c r="AS5" i="3"/>
  <c r="AW5" i="3"/>
  <c r="AS6" i="3"/>
  <c r="AS7" i="3"/>
  <c r="AS8" i="3"/>
  <c r="AS9" i="3"/>
  <c r="AS10" i="3"/>
  <c r="AS11" i="3"/>
  <c r="AS12" i="3"/>
  <c r="AS13" i="3"/>
  <c r="AS14" i="3"/>
  <c r="AS15" i="3"/>
  <c r="AS16" i="3"/>
  <c r="AS17" i="3"/>
  <c r="BD17" i="3"/>
  <c r="AS18" i="3"/>
  <c r="AS19" i="3"/>
  <c r="AS20" i="3"/>
  <c r="AS21" i="3"/>
  <c r="AS22" i="3"/>
  <c r="AS23" i="3"/>
  <c r="AX23" i="3"/>
  <c r="AS24" i="3"/>
  <c r="AW24" i="3"/>
  <c r="AY24" i="3"/>
  <c r="AS25" i="3"/>
  <c r="AS26" i="3"/>
  <c r="AX26" i="3"/>
  <c r="AY26" i="3"/>
  <c r="BA26" i="3"/>
  <c r="AS27" i="3"/>
  <c r="AW27" i="3"/>
  <c r="AZ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G1" i="4"/>
  <c r="BA27" i="3"/>
  <c r="AX24" i="2"/>
  <c r="AW22" i="2"/>
  <c r="AX24" i="1"/>
  <c r="AW22" i="1"/>
  <c r="BA3" i="3" l="1"/>
  <c r="BA4" i="3"/>
  <c r="BA4" i="2"/>
  <c r="BD16" i="2"/>
  <c r="AX27" i="1"/>
  <c r="BD18" i="1"/>
  <c r="BD12" i="1"/>
  <c r="AX19" i="1"/>
  <c r="BD19" i="1" s="1"/>
  <c r="AX24" i="3"/>
  <c r="AW23" i="3"/>
  <c r="BD15" i="3"/>
  <c r="AW27" i="1"/>
  <c r="BD28" i="1" s="1"/>
  <c r="AY24" i="2"/>
  <c r="AW23" i="2"/>
  <c r="BD28" i="2" s="1"/>
  <c r="BD15" i="2"/>
  <c r="BD17" i="1"/>
  <c r="AW22" i="3"/>
  <c r="BD28" i="3" s="1"/>
  <c r="BD16" i="1"/>
  <c r="BD17" i="2"/>
  <c r="AZ3" i="2"/>
  <c r="BA3" i="2" s="1"/>
  <c r="AW28" i="3"/>
  <c r="AW33" i="1"/>
  <c r="AW40" i="1" s="1"/>
  <c r="AW28" i="2"/>
  <c r="AZ19" i="3"/>
  <c r="AW19" i="3"/>
  <c r="BD19" i="3" s="1"/>
  <c r="BD12" i="3"/>
  <c r="BD12" i="2"/>
  <c r="BA3" i="1" l="1"/>
  <c r="BA4" i="1"/>
</calcChain>
</file>

<file path=xl/sharedStrings.xml><?xml version="1.0" encoding="utf-8"?>
<sst xmlns="http://schemas.openxmlformats.org/spreadsheetml/2006/main" count="415" uniqueCount="77">
  <si>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</si>
  <si>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</si>
  <si>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</si>
  <si>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</si>
  <si>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</si>
  <si>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</si>
  <si>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</si>
  <si>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</si>
  <si>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</si>
  <si>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</si>
  <si>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</si>
  <si>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</si>
  <si>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</si>
  <si>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</si>
  <si>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</si>
  <si>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</si>
  <si>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</si>
  <si>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</si>
  <si>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</si>
  <si>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</si>
  <si>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</si>
  <si>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</si>
  <si>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</si>
  <si>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</si>
  <si>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</si>
  <si>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</si>
  <si>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</si>
  <si>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</si>
  <si>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</si>
  <si>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</si>
  <si>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</si>
  <si>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</si>
  <si>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</si>
  <si>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</si>
  <si>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</si>
  <si>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</si>
  <si>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</si>
  <si>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</si>
  <si>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</si>
  <si>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</si>
  <si>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</si>
  <si>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</si>
  <si>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</si>
  <si>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</si>
  <si>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</si>
  <si>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</si>
  <si>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</si>
  <si>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</si>
  <si>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</si>
  <si>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</si>
  <si>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</si>
  <si>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</si>
  <si>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</si>
  <si>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SFO Ext.</t>
  </si>
  <si>
    <t>SFIA</t>
  </si>
  <si>
    <t>Entries</t>
  </si>
  <si>
    <t>WB</t>
  </si>
  <si>
    <t>Weekday</t>
  </si>
  <si>
    <t>Saturday</t>
  </si>
  <si>
    <t>Sunday</t>
  </si>
  <si>
    <t>R</t>
  </si>
  <si>
    <t>M - SF</t>
  </si>
  <si>
    <t>M - SM Co</t>
  </si>
  <si>
    <t>A</t>
  </si>
  <si>
    <t>L</t>
  </si>
  <si>
    <t>K (+WO)</t>
  </si>
  <si>
    <t>C</t>
  </si>
  <si>
    <t>Avg Wkdy</t>
  </si>
  <si>
    <t>Entr + Exit</t>
  </si>
  <si>
    <t>All</t>
  </si>
  <si>
    <t>Tix Types</t>
  </si>
  <si>
    <t>FP % of all</t>
  </si>
  <si>
    <t>Tx Types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</si>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</sst>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3" formatCode="_-* #,##0_-;\-* #,##0_-;_-* &quot;-&quot;??_-;_-@_-"/>
    <numFmt numFmtId="181" formatCode="0.0%"/>
  </numFmts>
  <fonts count="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0" fillId="0" borderId="0" xfId="0" applyFill="1"/>
    <xf numFmtId="17" fontId="0" fillId="0" borderId="0" xfId="0" applyNumberForma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173" fontId="1" fillId="0" borderId="0" xfId="1" applyNumberFormat="1" applyFill="1"/>
    <xf numFmtId="173" fontId="4" fillId="0" borderId="0" xfId="1" applyNumberFormat="1" applyFont="1" applyFill="1"/>
    <xf numFmtId="173" fontId="4" fillId="0" borderId="0" xfId="0" applyNumberFormat="1" applyFont="1" applyFill="1"/>
    <xf numFmtId="173" fontId="0" fillId="0" borderId="0" xfId="0" applyNumberFormat="1" applyFill="1"/>
    <xf numFmtId="181" fontId="1" fillId="0" borderId="0" xfId="2" applyNumberFormat="1" applyFill="1"/>
    <xf numFmtId="0" fontId="5" fillId="0" borderId="0" xfId="0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0" fontId="2" fillId="0" borderId="0" xfId="0" applyFont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3" fontId="4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173" fontId="0" fillId="0" borderId="0" xfId="0" applyNumberFormat="1" applyFill="1" applyAlignment="1">
      <alignment horizontal="center"/>
    </xf>
    <xf numFmtId="17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3" fontId="6" fillId="0" borderId="1" xfId="0" applyNumberFormat="1" applyFont="1" applyBorder="1"/>
    <xf numFmtId="9" fontId="6" fillId="0" borderId="0" xfId="2" applyFont="1"/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Aug%2008/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Aug%2008/BART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usted Data"/>
      <sheetName val="Adjustments"/>
      <sheetName val="Budget Period"/>
      <sheetName val="Calendar Period"/>
      <sheetName val="README"/>
      <sheetName val="Wkdy Adj OD"/>
      <sheetName val="Sat Adj OD"/>
      <sheetName val="Sun Adj OD"/>
      <sheetName val="Fast Pass Adj OD"/>
    </sheetNames>
    <sheetDataSet>
      <sheetData sheetId="0"/>
      <sheetData sheetId="1"/>
      <sheetData sheetId="2">
        <row r="1">
          <cell r="B1">
            <v>39668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AS3">
            <v>1517.9999999999998</v>
          </cell>
        </row>
        <row r="4">
          <cell r="AS4">
            <v>2669.6000000000004</v>
          </cell>
        </row>
        <row r="5">
          <cell r="AS5">
            <v>1751.3999999999999</v>
          </cell>
        </row>
        <row r="6">
          <cell r="AS6">
            <v>1805.4</v>
          </cell>
        </row>
        <row r="7">
          <cell r="AS7">
            <v>5559.7999999999993</v>
          </cell>
        </row>
        <row r="8">
          <cell r="AS8">
            <v>2227.0000000000005</v>
          </cell>
        </row>
        <row r="9">
          <cell r="AS9">
            <v>3094</v>
          </cell>
        </row>
        <row r="10">
          <cell r="AS10">
            <v>1628.8</v>
          </cell>
        </row>
        <row r="11">
          <cell r="AS11">
            <v>3870.6000000000004</v>
          </cell>
        </row>
        <row r="12">
          <cell r="AS12">
            <v>2598.1999999999998</v>
          </cell>
        </row>
        <row r="13">
          <cell r="AS13">
            <v>3398.8</v>
          </cell>
        </row>
        <row r="14">
          <cell r="AS14">
            <v>5667.6</v>
          </cell>
        </row>
        <row r="15">
          <cell r="AS15">
            <v>1908.0000000000002</v>
          </cell>
        </row>
        <row r="16">
          <cell r="AS16">
            <v>2456.3999999999996</v>
          </cell>
        </row>
        <row r="17">
          <cell r="AS17">
            <v>1624.2</v>
          </cell>
        </row>
        <row r="18">
          <cell r="AS18">
            <v>953.60000000000025</v>
          </cell>
        </row>
        <row r="19">
          <cell r="AS19">
            <v>1279.6000000000001</v>
          </cell>
        </row>
        <row r="20">
          <cell r="AS20">
            <v>3057.6000000000008</v>
          </cell>
        </row>
        <row r="21">
          <cell r="AS21">
            <v>1785.4</v>
          </cell>
        </row>
        <row r="22">
          <cell r="AS22">
            <v>1518.6000000000001</v>
          </cell>
        </row>
        <row r="23">
          <cell r="AS23">
            <v>2274.1999999999998</v>
          </cell>
        </row>
        <row r="24">
          <cell r="AS24">
            <v>1108.0000000000005</v>
          </cell>
        </row>
        <row r="25">
          <cell r="AS25">
            <v>869.4</v>
          </cell>
        </row>
        <row r="26">
          <cell r="AS26">
            <v>2427.3999999999992</v>
          </cell>
        </row>
        <row r="27">
          <cell r="AS27">
            <v>1913.7999999999997</v>
          </cell>
        </row>
        <row r="28">
          <cell r="AS28">
            <v>9736.2000000000007</v>
          </cell>
        </row>
        <row r="29">
          <cell r="AS29">
            <v>6856.5999999999985</v>
          </cell>
        </row>
        <row r="30">
          <cell r="AS30">
            <v>18772.999999999993</v>
          </cell>
        </row>
        <row r="31">
          <cell r="AS31">
            <v>8025.4</v>
          </cell>
        </row>
        <row r="32">
          <cell r="AS32">
            <v>5848</v>
          </cell>
        </row>
        <row r="33">
          <cell r="AS33">
            <v>6391.5999999999995</v>
          </cell>
        </row>
        <row r="34">
          <cell r="AS34">
            <v>3021.6</v>
          </cell>
        </row>
        <row r="35">
          <cell r="AS35">
            <v>5594.7999999999984</v>
          </cell>
        </row>
        <row r="36">
          <cell r="AS36">
            <v>2856.4</v>
          </cell>
        </row>
        <row r="37">
          <cell r="AS37">
            <v>1380.4</v>
          </cell>
        </row>
        <row r="38">
          <cell r="AS38">
            <v>991.40000000000009</v>
          </cell>
        </row>
        <row r="39">
          <cell r="AS39">
            <v>3934.6000000000004</v>
          </cell>
        </row>
        <row r="40">
          <cell r="AS40">
            <v>517.99999999999989</v>
          </cell>
        </row>
        <row r="41">
          <cell r="AS41">
            <v>1982.6000000000001</v>
          </cell>
        </row>
        <row r="42">
          <cell r="AS42">
            <v>880.4</v>
          </cell>
        </row>
        <row r="43">
          <cell r="AS43">
            <v>1269</v>
          </cell>
        </row>
        <row r="44">
          <cell r="AS44">
            <v>4782.6000000000013</v>
          </cell>
        </row>
        <row r="45">
          <cell r="AS45">
            <v>2362.3999999999996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64"/>
  <sheetViews>
    <sheetView tabSelected="1" workbookViewId="0">
      <pane xSplit="1" ySplit="2" topLeftCell="B3" activePane="bottomRight" state="frozen"/>
      <selection activeCell="AY25" sqref="AY25"/>
      <selection pane="topRight" activeCell="AY25" sqref="AY25"/>
      <selection pane="bottomLeft" activeCell="AY25" sqref="AY25"/>
      <selection pane="bottomRight" activeCell="D1" sqref="D1"/>
    </sheetView>
  </sheetViews>
  <sheetFormatPr defaultColWidth="9.109375" defaultRowHeight="13.2" x14ac:dyDescent="0.25"/>
  <cols>
    <col min="1" max="44" width="7.6640625" style="3" customWidth="1"/>
    <col min="45" max="45" width="8.6640625" style="5" customWidth="1"/>
    <col min="46" max="46" width="9.109375" style="5"/>
    <col min="47" max="47" width="10.44140625" style="3" customWidth="1"/>
    <col min="48" max="48" width="9.109375" style="3"/>
    <col min="49" max="49" width="8.6640625" style="3" customWidth="1"/>
    <col min="50" max="16384" width="9.109375" style="3"/>
  </cols>
  <sheetData>
    <row r="1" spans="1:57" ht="39.6" x14ac:dyDescent="0.25">
      <c r="A1" s="1" t="s">
        <v>0</v>
      </c>
      <c r="B1" s="2" t="s">
        <v>1</v>
      </c>
      <c r="D1" s="3" t="s">
        <v>76</v>
      </c>
      <c r="G1" s="4">
        <f>'[1]Budget Period'!B1</f>
        <v>39668</v>
      </c>
    </row>
    <row r="2" spans="1:57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37</v>
      </c>
      <c r="AP2" s="6" t="s">
        <v>38</v>
      </c>
      <c r="AQ2" s="6" t="s">
        <v>39</v>
      </c>
      <c r="AR2" s="6" t="s">
        <v>40</v>
      </c>
      <c r="AS2" s="5" t="s">
        <v>41</v>
      </c>
    </row>
    <row r="3" spans="1:57" x14ac:dyDescent="0.25">
      <c r="A3" s="6" t="s">
        <v>2</v>
      </c>
      <c r="B3" s="7">
        <v>8.0476190476190474</v>
      </c>
      <c r="C3" s="7">
        <v>141.0952380952381</v>
      </c>
      <c r="D3" s="7">
        <v>125.42857142857143</v>
      </c>
      <c r="E3" s="7">
        <v>91.523809523809518</v>
      </c>
      <c r="F3" s="7">
        <v>377.95238095238096</v>
      </c>
      <c r="G3" s="7">
        <v>112</v>
      </c>
      <c r="H3" s="7">
        <v>146.38095238095238</v>
      </c>
      <c r="I3" s="7">
        <v>140.47619047619048</v>
      </c>
      <c r="J3" s="7">
        <v>196.9047619047619</v>
      </c>
      <c r="K3" s="7">
        <v>39.80952380952381</v>
      </c>
      <c r="L3" s="7">
        <v>106.42857142857143</v>
      </c>
      <c r="M3" s="7">
        <v>103.33333333333333</v>
      </c>
      <c r="N3" s="7">
        <v>45.19047619047619</v>
      </c>
      <c r="O3" s="7">
        <v>40.904761904761905</v>
      </c>
      <c r="P3" s="7">
        <v>40.333333333333336</v>
      </c>
      <c r="Q3" s="7">
        <v>25.952380952380953</v>
      </c>
      <c r="R3" s="7">
        <v>16.904761904761905</v>
      </c>
      <c r="S3" s="7">
        <v>34.80952380952381</v>
      </c>
      <c r="T3" s="7">
        <v>29.761904761904763</v>
      </c>
      <c r="U3" s="7">
        <v>16.571428571428573</v>
      </c>
      <c r="V3" s="7">
        <v>23.238095238095237</v>
      </c>
      <c r="W3" s="7">
        <v>8.4285714285714288</v>
      </c>
      <c r="X3" s="7">
        <v>10.333333333333334</v>
      </c>
      <c r="Y3" s="7">
        <v>17.476190476190474</v>
      </c>
      <c r="Z3" s="7">
        <v>24.238095238095237</v>
      </c>
      <c r="AA3" s="7">
        <v>281.33333333333331</v>
      </c>
      <c r="AB3" s="7">
        <v>252.33333333333334</v>
      </c>
      <c r="AC3" s="7">
        <v>321.1904761904762</v>
      </c>
      <c r="AD3" s="7">
        <v>242.71428571428572</v>
      </c>
      <c r="AE3" s="7">
        <v>118.85714285714286</v>
      </c>
      <c r="AF3" s="7">
        <v>129.61904761904762</v>
      </c>
      <c r="AG3" s="7">
        <v>29.095238095238095</v>
      </c>
      <c r="AH3" s="7">
        <v>47.80952380952381</v>
      </c>
      <c r="AI3" s="7">
        <v>36.476190476190474</v>
      </c>
      <c r="AJ3" s="7">
        <v>13.666666666666666</v>
      </c>
      <c r="AK3" s="7">
        <v>6.6190476190476186</v>
      </c>
      <c r="AL3" s="7">
        <v>23.761904761904763</v>
      </c>
      <c r="AM3" s="7">
        <v>9.0952380952380949</v>
      </c>
      <c r="AN3" s="7">
        <v>41.476190476190474</v>
      </c>
      <c r="AO3" s="7">
        <v>11.571428571428571</v>
      </c>
      <c r="AP3" s="7">
        <v>12.428571428571429</v>
      </c>
      <c r="AQ3" s="7">
        <v>33.714285714285715</v>
      </c>
      <c r="AR3" s="7">
        <v>20.142857142857142</v>
      </c>
      <c r="AS3" s="8">
        <f t="shared" ref="AS3:AS45" si="0">SUM(B3:AR3)</f>
        <v>3555.4285714285711</v>
      </c>
      <c r="AT3" s="9"/>
      <c r="AV3" s="3" t="s">
        <v>42</v>
      </c>
      <c r="AW3" s="7">
        <f>SUM(B3:Z27,AK3:AN27,B38:Z41,AK38:AN41)</f>
        <v>85414.809523809425</v>
      </c>
      <c r="AY3" s="3" t="s">
        <v>43</v>
      </c>
      <c r="AZ3" s="10">
        <f>SUM(AW12:AW18,AX12:BC12)</f>
        <v>237521.76190476192</v>
      </c>
      <c r="BA3" s="11">
        <f>AZ3/BD$19</f>
        <v>0.6421522792032146</v>
      </c>
    </row>
    <row r="4" spans="1:57" x14ac:dyDescent="0.25">
      <c r="A4" s="6" t="s">
        <v>3</v>
      </c>
      <c r="B4" s="7">
        <v>182.71428571428572</v>
      </c>
      <c r="C4" s="7">
        <v>11.904761904761905</v>
      </c>
      <c r="D4" s="7">
        <v>122.47619047619048</v>
      </c>
      <c r="E4" s="7">
        <v>91.714285714285708</v>
      </c>
      <c r="F4" s="7">
        <v>887.85714285714289</v>
      </c>
      <c r="G4" s="7">
        <v>196.38095238095238</v>
      </c>
      <c r="H4" s="7">
        <v>296.57142857142856</v>
      </c>
      <c r="I4" s="7">
        <v>454.85714285714283</v>
      </c>
      <c r="J4" s="7">
        <v>638.28571428571433</v>
      </c>
      <c r="K4" s="7">
        <v>104.85714285714286</v>
      </c>
      <c r="L4" s="7">
        <v>155.23809523809524</v>
      </c>
      <c r="M4" s="7">
        <v>219.0952380952381</v>
      </c>
      <c r="N4" s="7">
        <v>59.19047619047619</v>
      </c>
      <c r="O4" s="7">
        <v>52.19047619047619</v>
      </c>
      <c r="P4" s="7">
        <v>72.61904761904762</v>
      </c>
      <c r="Q4" s="7">
        <v>37.761904761904759</v>
      </c>
      <c r="R4" s="7">
        <v>36.666666666666664</v>
      </c>
      <c r="S4" s="7">
        <v>89.952380952380949</v>
      </c>
      <c r="T4" s="7">
        <v>53.714285714285715</v>
      </c>
      <c r="U4" s="7">
        <v>27.047619047619047</v>
      </c>
      <c r="V4" s="7">
        <v>45.047619047619051</v>
      </c>
      <c r="W4" s="7">
        <v>11.904761904761905</v>
      </c>
      <c r="X4" s="7">
        <v>16.952380952380953</v>
      </c>
      <c r="Y4" s="7">
        <v>32.904761904761905</v>
      </c>
      <c r="Z4" s="7">
        <v>56.38095238095238</v>
      </c>
      <c r="AA4" s="7">
        <v>943.19047619047615</v>
      </c>
      <c r="AB4" s="7">
        <v>885</v>
      </c>
      <c r="AC4" s="7">
        <v>861.42857142857144</v>
      </c>
      <c r="AD4" s="7">
        <v>674.04761904761904</v>
      </c>
      <c r="AE4" s="7">
        <v>158.1904761904762</v>
      </c>
      <c r="AF4" s="7">
        <v>157.52380952380952</v>
      </c>
      <c r="AG4" s="7">
        <v>54.285714285714285</v>
      </c>
      <c r="AH4" s="7">
        <v>88.952380952380949</v>
      </c>
      <c r="AI4" s="7">
        <v>109.57142857142857</v>
      </c>
      <c r="AJ4" s="7">
        <v>21.38095238095238</v>
      </c>
      <c r="AK4" s="7">
        <v>12.571428571428571</v>
      </c>
      <c r="AL4" s="7">
        <v>48.428571428571431</v>
      </c>
      <c r="AM4" s="7">
        <v>10</v>
      </c>
      <c r="AN4" s="7">
        <v>49.714285714285715</v>
      </c>
      <c r="AO4" s="7">
        <v>28.285714285714285</v>
      </c>
      <c r="AP4" s="7">
        <v>27.476190476190474</v>
      </c>
      <c r="AQ4" s="7">
        <v>75.285714285714292</v>
      </c>
      <c r="AR4" s="7">
        <v>46.38095238095238</v>
      </c>
      <c r="AS4" s="8">
        <f t="shared" si="0"/>
        <v>8206</v>
      </c>
      <c r="AT4" s="9"/>
      <c r="AV4" s="3" t="s">
        <v>44</v>
      </c>
      <c r="AW4" s="7">
        <f>SUM(AA28:AJ37, AA42:AJ45, AO28:AR37, AO42:AR45)</f>
        <v>111667.04761904762</v>
      </c>
      <c r="AY4" s="3" t="s">
        <v>45</v>
      </c>
      <c r="AZ4" s="10">
        <f>SUM(AX13:BB18)</f>
        <v>124248.66666666664</v>
      </c>
      <c r="BA4" s="11">
        <f>AZ4/BD$19</f>
        <v>0.33591265005836451</v>
      </c>
    </row>
    <row r="5" spans="1:57" x14ac:dyDescent="0.25">
      <c r="A5" s="6" t="s">
        <v>4</v>
      </c>
      <c r="B5" s="7">
        <v>139.14285714285714</v>
      </c>
      <c r="C5" s="7">
        <v>106.57142857142857</v>
      </c>
      <c r="D5" s="7">
        <v>7.4761904761904763</v>
      </c>
      <c r="E5" s="7">
        <v>65.285714285714292</v>
      </c>
      <c r="F5" s="7">
        <v>653.42857142857144</v>
      </c>
      <c r="G5" s="7">
        <v>84.571428571428569</v>
      </c>
      <c r="H5" s="7">
        <v>128.14285714285714</v>
      </c>
      <c r="I5" s="7">
        <v>218.66666666666666</v>
      </c>
      <c r="J5" s="7">
        <v>298.52380952380952</v>
      </c>
      <c r="K5" s="7">
        <v>71.61904761904762</v>
      </c>
      <c r="L5" s="7">
        <v>63.333333333333336</v>
      </c>
      <c r="M5" s="7">
        <v>89.238095238095241</v>
      </c>
      <c r="N5" s="7">
        <v>25.476190476190474</v>
      </c>
      <c r="O5" s="7">
        <v>19.047619047619047</v>
      </c>
      <c r="P5" s="7">
        <v>29.333333333333332</v>
      </c>
      <c r="Q5" s="7">
        <v>9.0952380952380949</v>
      </c>
      <c r="R5" s="7">
        <v>10.523809523809524</v>
      </c>
      <c r="S5" s="7">
        <v>43.285714285714285</v>
      </c>
      <c r="T5" s="7">
        <v>28.761904761904763</v>
      </c>
      <c r="U5" s="7">
        <v>19.571428571428573</v>
      </c>
      <c r="V5" s="7">
        <v>26.523809523809526</v>
      </c>
      <c r="W5" s="7">
        <v>11.761904761904763</v>
      </c>
      <c r="X5" s="7">
        <v>12.428571428571429</v>
      </c>
      <c r="Y5" s="7">
        <v>33.095238095238095</v>
      </c>
      <c r="Z5" s="7">
        <v>12.714285714285714</v>
      </c>
      <c r="AA5" s="7">
        <v>519.42857142857144</v>
      </c>
      <c r="AB5" s="7">
        <v>538.28571428571433</v>
      </c>
      <c r="AC5" s="7">
        <v>407.42857142857144</v>
      </c>
      <c r="AD5" s="7">
        <v>304.95238095238096</v>
      </c>
      <c r="AE5" s="7">
        <v>70.428571428571431</v>
      </c>
      <c r="AF5" s="7">
        <v>42.285714285714285</v>
      </c>
      <c r="AG5" s="7">
        <v>29.095238095238095</v>
      </c>
      <c r="AH5" s="7">
        <v>35.952380952380949</v>
      </c>
      <c r="AI5" s="7">
        <v>39.38095238095238</v>
      </c>
      <c r="AJ5" s="7">
        <v>4.4285714285714288</v>
      </c>
      <c r="AK5" s="7">
        <v>10.80952380952381</v>
      </c>
      <c r="AL5" s="7">
        <v>19.095238095238095</v>
      </c>
      <c r="AM5" s="7">
        <v>3.3333333333333335</v>
      </c>
      <c r="AN5" s="7">
        <v>13.380952380952381</v>
      </c>
      <c r="AO5" s="7">
        <v>3.5238095238095237</v>
      </c>
      <c r="AP5" s="7">
        <v>5.666666666666667</v>
      </c>
      <c r="AQ5" s="7">
        <v>58.666666666666664</v>
      </c>
      <c r="AR5" s="7">
        <v>18.80952380952381</v>
      </c>
      <c r="AS5" s="8">
        <f t="shared" si="0"/>
        <v>4332.5714285714284</v>
      </c>
      <c r="AT5" s="9"/>
      <c r="AV5" s="3" t="s">
        <v>46</v>
      </c>
      <c r="AW5" s="7">
        <f>SUM(AA3:AJ27,B28:Z37,AA38:AJ41,AK28:AN37, B42:Z45, AK42:AN45, AO3:AR27, AO38:AR41)</f>
        <v>172802.00000000032</v>
      </c>
    </row>
    <row r="6" spans="1:57" x14ac:dyDescent="0.25">
      <c r="A6" s="6" t="s">
        <v>5</v>
      </c>
      <c r="B6" s="7">
        <v>90.666666666666671</v>
      </c>
      <c r="C6" s="7">
        <v>88.761904761904759</v>
      </c>
      <c r="D6" s="7">
        <v>69.285714285714292</v>
      </c>
      <c r="E6" s="7">
        <v>8.3809523809523814</v>
      </c>
      <c r="F6" s="7">
        <v>190.76190476190476</v>
      </c>
      <c r="G6" s="7">
        <v>61.952380952380949</v>
      </c>
      <c r="H6" s="7">
        <v>93.047619047619051</v>
      </c>
      <c r="I6" s="7">
        <v>187.14285714285714</v>
      </c>
      <c r="J6" s="7">
        <v>244.14285714285714</v>
      </c>
      <c r="K6" s="7">
        <v>55.952380952380949</v>
      </c>
      <c r="L6" s="7">
        <v>80.142857142857139</v>
      </c>
      <c r="M6" s="7">
        <v>96.142857142857139</v>
      </c>
      <c r="N6" s="7">
        <v>27.523809523809526</v>
      </c>
      <c r="O6" s="7">
        <v>25.952380952380953</v>
      </c>
      <c r="P6" s="7">
        <v>18.476190476190474</v>
      </c>
      <c r="Q6" s="7">
        <v>10.523809523809524</v>
      </c>
      <c r="R6" s="7">
        <v>14.047619047619047</v>
      </c>
      <c r="S6" s="7">
        <v>34.19047619047619</v>
      </c>
      <c r="T6" s="7">
        <v>18.857142857142858</v>
      </c>
      <c r="U6" s="7">
        <v>17.476190476190474</v>
      </c>
      <c r="V6" s="7">
        <v>25.523809523809526</v>
      </c>
      <c r="W6" s="7">
        <v>11.095238095238095</v>
      </c>
      <c r="X6" s="7">
        <v>9.5238095238095237</v>
      </c>
      <c r="Y6" s="7">
        <v>19.38095238095238</v>
      </c>
      <c r="Z6" s="7">
        <v>16.238095238095237</v>
      </c>
      <c r="AA6" s="7">
        <v>634.52380952380952</v>
      </c>
      <c r="AB6" s="7">
        <v>624.52380952380952</v>
      </c>
      <c r="AC6" s="7">
        <v>435.8095238095238</v>
      </c>
      <c r="AD6" s="7">
        <v>375.33333333333331</v>
      </c>
      <c r="AE6" s="7">
        <v>117.9047619047619</v>
      </c>
      <c r="AF6" s="7">
        <v>83</v>
      </c>
      <c r="AG6" s="7">
        <v>28.19047619047619</v>
      </c>
      <c r="AH6" s="7">
        <v>29.285714285714285</v>
      </c>
      <c r="AI6" s="7">
        <v>36.857142857142854</v>
      </c>
      <c r="AJ6" s="7">
        <v>2.8571428571428572</v>
      </c>
      <c r="AK6" s="7">
        <v>6.7619047619047619</v>
      </c>
      <c r="AL6" s="7">
        <v>16.333333333333332</v>
      </c>
      <c r="AM6" s="7">
        <v>1.4285714285714286</v>
      </c>
      <c r="AN6" s="7">
        <v>11.619047619047619</v>
      </c>
      <c r="AO6" s="7">
        <v>4.2857142857142856</v>
      </c>
      <c r="AP6" s="7">
        <v>5</v>
      </c>
      <c r="AQ6" s="7">
        <v>75.142857142857139</v>
      </c>
      <c r="AR6" s="7">
        <v>26.714285714285715</v>
      </c>
      <c r="AS6" s="8">
        <f t="shared" si="0"/>
        <v>4030.761904761905</v>
      </c>
      <c r="AT6" s="9"/>
      <c r="AU6" s="12"/>
      <c r="AW6" s="7"/>
    </row>
    <row r="7" spans="1:57" x14ac:dyDescent="0.25">
      <c r="A7" s="6" t="s">
        <v>6</v>
      </c>
      <c r="B7" s="7">
        <v>416.09523809523807</v>
      </c>
      <c r="C7" s="7">
        <v>920.38095238095241</v>
      </c>
      <c r="D7" s="7">
        <v>654.38095238095241</v>
      </c>
      <c r="E7" s="7">
        <v>207.76190476190476</v>
      </c>
      <c r="F7" s="7">
        <v>23.285714285714285</v>
      </c>
      <c r="G7" s="7">
        <v>376.66666666666669</v>
      </c>
      <c r="H7" s="7">
        <v>467.33333333333331</v>
      </c>
      <c r="I7" s="7">
        <v>460.76190476190476</v>
      </c>
      <c r="J7" s="7">
        <v>576.76190476190482</v>
      </c>
      <c r="K7" s="7">
        <v>241.23809523809524</v>
      </c>
      <c r="L7" s="7">
        <v>312.23809523809524</v>
      </c>
      <c r="M7" s="7">
        <v>301.28571428571428</v>
      </c>
      <c r="N7" s="7">
        <v>169.33333333333334</v>
      </c>
      <c r="O7" s="7">
        <v>162.66666666666666</v>
      </c>
      <c r="P7" s="7">
        <v>151.38095238095238</v>
      </c>
      <c r="Q7" s="7">
        <v>96.952380952380949</v>
      </c>
      <c r="R7" s="7">
        <v>139.47619047619048</v>
      </c>
      <c r="S7" s="7">
        <v>347.95238095238096</v>
      </c>
      <c r="T7" s="7">
        <v>140.0952380952381</v>
      </c>
      <c r="U7" s="7">
        <v>178.8095238095238</v>
      </c>
      <c r="V7" s="7">
        <v>175.14285714285714</v>
      </c>
      <c r="W7" s="7">
        <v>96.333333333333329</v>
      </c>
      <c r="X7" s="7">
        <v>77.333333333333329</v>
      </c>
      <c r="Y7" s="7">
        <v>58.714285714285715</v>
      </c>
      <c r="Z7" s="7">
        <v>79.523809523809518</v>
      </c>
      <c r="AA7" s="7">
        <v>895.28571428571433</v>
      </c>
      <c r="AB7" s="7">
        <v>814.04761904761904</v>
      </c>
      <c r="AC7" s="7">
        <v>1198.6190476190477</v>
      </c>
      <c r="AD7" s="7">
        <v>779.71428571428567</v>
      </c>
      <c r="AE7" s="7">
        <v>317.28571428571428</v>
      </c>
      <c r="AF7" s="7">
        <v>287.33333333333331</v>
      </c>
      <c r="AG7" s="7">
        <v>128.52380952380952</v>
      </c>
      <c r="AH7" s="7">
        <v>119.95238095238095</v>
      </c>
      <c r="AI7" s="7">
        <v>148.52380952380952</v>
      </c>
      <c r="AJ7" s="7">
        <v>33.666666666666664</v>
      </c>
      <c r="AK7" s="7">
        <v>71.095238095238102</v>
      </c>
      <c r="AL7" s="7">
        <v>171.38095238095238</v>
      </c>
      <c r="AM7" s="7">
        <v>41.238095238095241</v>
      </c>
      <c r="AN7" s="7">
        <v>90.952380952380949</v>
      </c>
      <c r="AO7" s="7">
        <v>33</v>
      </c>
      <c r="AP7" s="7">
        <v>29.428571428571427</v>
      </c>
      <c r="AQ7" s="7">
        <v>177.8095238095238</v>
      </c>
      <c r="AR7" s="7">
        <v>154.38095238095238</v>
      </c>
      <c r="AS7" s="8">
        <f t="shared" si="0"/>
        <v>12324.142857142855</v>
      </c>
      <c r="AT7" s="9"/>
      <c r="AW7" s="7"/>
    </row>
    <row r="8" spans="1:57" x14ac:dyDescent="0.25">
      <c r="A8" s="6" t="s">
        <v>7</v>
      </c>
      <c r="B8" s="7">
        <v>114.61904761904762</v>
      </c>
      <c r="C8" s="7">
        <v>174.61904761904762</v>
      </c>
      <c r="D8" s="7">
        <v>79.761904761904759</v>
      </c>
      <c r="E8" s="7">
        <v>61.095238095238095</v>
      </c>
      <c r="F8" s="7">
        <v>322.1904761904762</v>
      </c>
      <c r="G8" s="7">
        <v>7.9523809523809526</v>
      </c>
      <c r="H8" s="7">
        <v>103.76190476190476</v>
      </c>
      <c r="I8" s="7">
        <v>194.61904761904762</v>
      </c>
      <c r="J8" s="7">
        <v>258</v>
      </c>
      <c r="K8" s="7">
        <v>80.857142857142861</v>
      </c>
      <c r="L8" s="7">
        <v>133.28571428571428</v>
      </c>
      <c r="M8" s="7">
        <v>130.71428571428572</v>
      </c>
      <c r="N8" s="7">
        <v>51.666666666666664</v>
      </c>
      <c r="O8" s="7">
        <v>52</v>
      </c>
      <c r="P8" s="7">
        <v>45.523809523809526</v>
      </c>
      <c r="Q8" s="7">
        <v>27</v>
      </c>
      <c r="R8" s="7">
        <v>36.523809523809526</v>
      </c>
      <c r="S8" s="7">
        <v>60.571428571428569</v>
      </c>
      <c r="T8" s="7">
        <v>33.857142857142854</v>
      </c>
      <c r="U8" s="7">
        <v>27.666666666666668</v>
      </c>
      <c r="V8" s="7">
        <v>34.428571428571431</v>
      </c>
      <c r="W8" s="7">
        <v>12.19047619047619</v>
      </c>
      <c r="X8" s="7">
        <v>11.571428571428571</v>
      </c>
      <c r="Y8" s="7">
        <v>19.142857142857142</v>
      </c>
      <c r="Z8" s="7">
        <v>40.80952380952381</v>
      </c>
      <c r="AA8" s="7">
        <v>502.66666666666669</v>
      </c>
      <c r="AB8" s="7">
        <v>537.42857142857144</v>
      </c>
      <c r="AC8" s="7">
        <v>418.66666666666669</v>
      </c>
      <c r="AD8" s="7">
        <v>399.38095238095241</v>
      </c>
      <c r="AE8" s="7">
        <v>162.0952380952381</v>
      </c>
      <c r="AF8" s="7">
        <v>107.85714285714286</v>
      </c>
      <c r="AG8" s="7">
        <v>26.571428571428573</v>
      </c>
      <c r="AH8" s="7">
        <v>40.428571428571431</v>
      </c>
      <c r="AI8" s="7">
        <v>42.285714285714285</v>
      </c>
      <c r="AJ8" s="7">
        <v>9</v>
      </c>
      <c r="AK8" s="7">
        <v>15.285714285714286</v>
      </c>
      <c r="AL8" s="7">
        <v>45.523809523809526</v>
      </c>
      <c r="AM8" s="7">
        <v>7.2857142857142856</v>
      </c>
      <c r="AN8" s="7">
        <v>26.285714285714285</v>
      </c>
      <c r="AO8" s="7">
        <v>7.6190476190476186</v>
      </c>
      <c r="AP8" s="7">
        <v>6.0952380952380949</v>
      </c>
      <c r="AQ8" s="7">
        <v>50.047619047619051</v>
      </c>
      <c r="AR8" s="7">
        <v>25.047619047619047</v>
      </c>
      <c r="AS8" s="8">
        <f t="shared" si="0"/>
        <v>4544.0000000000027</v>
      </c>
      <c r="AT8" s="9"/>
      <c r="AW8" s="10"/>
    </row>
    <row r="9" spans="1:57" x14ac:dyDescent="0.25">
      <c r="A9" s="6" t="s">
        <v>8</v>
      </c>
      <c r="B9" s="7">
        <v>169.1904761904762</v>
      </c>
      <c r="C9" s="7">
        <v>286.52380952380952</v>
      </c>
      <c r="D9" s="7">
        <v>122.52380952380952</v>
      </c>
      <c r="E9" s="7">
        <v>90.476190476190482</v>
      </c>
      <c r="F9" s="7">
        <v>434.1904761904762</v>
      </c>
      <c r="G9" s="7">
        <v>111.57142857142857</v>
      </c>
      <c r="H9" s="7">
        <v>15.523809523809524</v>
      </c>
      <c r="I9" s="7">
        <v>172.0952380952381</v>
      </c>
      <c r="J9" s="7">
        <v>270.71428571428572</v>
      </c>
      <c r="K9" s="7">
        <v>87.333333333333329</v>
      </c>
      <c r="L9" s="7">
        <v>168</v>
      </c>
      <c r="M9" s="7">
        <v>217.33333333333334</v>
      </c>
      <c r="N9" s="7">
        <v>115.19047619047619</v>
      </c>
      <c r="O9" s="7">
        <v>118.28571428571429</v>
      </c>
      <c r="P9" s="7">
        <v>123.14285714285714</v>
      </c>
      <c r="Q9" s="7">
        <v>71.428571428571431</v>
      </c>
      <c r="R9" s="7">
        <v>81.952380952380949</v>
      </c>
      <c r="S9" s="7">
        <v>163.0952380952381</v>
      </c>
      <c r="T9" s="7">
        <v>140.52380952380952</v>
      </c>
      <c r="U9" s="7">
        <v>118.57142857142857</v>
      </c>
      <c r="V9" s="7">
        <v>146.66666666666666</v>
      </c>
      <c r="W9" s="7">
        <v>44.523809523809526</v>
      </c>
      <c r="X9" s="7">
        <v>44.952380952380949</v>
      </c>
      <c r="Y9" s="7">
        <v>56.80952380952381</v>
      </c>
      <c r="Z9" s="7">
        <v>76.952380952380949</v>
      </c>
      <c r="AA9" s="7">
        <v>887.90476190476193</v>
      </c>
      <c r="AB9" s="7">
        <v>894.33333333333337</v>
      </c>
      <c r="AC9" s="7">
        <v>822.90476190476193</v>
      </c>
      <c r="AD9" s="7">
        <v>714.14285714285711</v>
      </c>
      <c r="AE9" s="7">
        <v>264.66666666666669</v>
      </c>
      <c r="AF9" s="7">
        <v>193.14285714285714</v>
      </c>
      <c r="AG9" s="7">
        <v>75.428571428571431</v>
      </c>
      <c r="AH9" s="7">
        <v>92.666666666666671</v>
      </c>
      <c r="AI9" s="7">
        <v>85.80952380952381</v>
      </c>
      <c r="AJ9" s="7">
        <v>26.238095238095237</v>
      </c>
      <c r="AK9" s="7">
        <v>31.523809523809526</v>
      </c>
      <c r="AL9" s="7">
        <v>87.714285714285708</v>
      </c>
      <c r="AM9" s="7">
        <v>42.571428571428569</v>
      </c>
      <c r="AN9" s="7">
        <v>167.85714285714286</v>
      </c>
      <c r="AO9" s="7">
        <v>26.904761904761905</v>
      </c>
      <c r="AP9" s="7">
        <v>21.523809523809526</v>
      </c>
      <c r="AQ9" s="7">
        <v>88.047619047619051</v>
      </c>
      <c r="AR9" s="7">
        <v>47.523809523809526</v>
      </c>
      <c r="AS9" s="8">
        <f t="shared" si="0"/>
        <v>8018.4761904761899</v>
      </c>
      <c r="AT9" s="9"/>
      <c r="AW9" s="10"/>
    </row>
    <row r="10" spans="1:57" x14ac:dyDescent="0.25">
      <c r="A10" s="6">
        <v>19</v>
      </c>
      <c r="B10" s="7">
        <v>148.42857142857142</v>
      </c>
      <c r="C10" s="7">
        <v>472.90476190476193</v>
      </c>
      <c r="D10" s="7">
        <v>213.61904761904762</v>
      </c>
      <c r="E10" s="7">
        <v>196.04761904761904</v>
      </c>
      <c r="F10" s="7">
        <v>410.8095238095238</v>
      </c>
      <c r="G10" s="7">
        <v>201.95238095238096</v>
      </c>
      <c r="H10" s="7">
        <v>156.14285714285714</v>
      </c>
      <c r="I10" s="7">
        <v>10.571428571428571</v>
      </c>
      <c r="J10" s="7">
        <v>80.095238095238102</v>
      </c>
      <c r="K10" s="7">
        <v>48.428571428571431</v>
      </c>
      <c r="L10" s="7">
        <v>136.23809523809524</v>
      </c>
      <c r="M10" s="7">
        <v>179</v>
      </c>
      <c r="N10" s="7">
        <v>214.8095238095238</v>
      </c>
      <c r="O10" s="7">
        <v>202.47619047619048</v>
      </c>
      <c r="P10" s="7">
        <v>199.04761904761904</v>
      </c>
      <c r="Q10" s="7">
        <v>154.04761904761904</v>
      </c>
      <c r="R10" s="7">
        <v>174.23809523809524</v>
      </c>
      <c r="S10" s="7">
        <v>380</v>
      </c>
      <c r="T10" s="7">
        <v>243.66666666666666</v>
      </c>
      <c r="U10" s="7">
        <v>356.52380952380952</v>
      </c>
      <c r="V10" s="7">
        <v>257.09523809523807</v>
      </c>
      <c r="W10" s="7">
        <v>137.1904761904762</v>
      </c>
      <c r="X10" s="7">
        <v>105.57142857142857</v>
      </c>
      <c r="Y10" s="7">
        <v>132.57142857142858</v>
      </c>
      <c r="Z10" s="7">
        <v>52.19047619047619</v>
      </c>
      <c r="AA10" s="7">
        <v>700.80952380952385</v>
      </c>
      <c r="AB10" s="7">
        <v>660.95238095238096</v>
      </c>
      <c r="AC10" s="7">
        <v>561.76190476190482</v>
      </c>
      <c r="AD10" s="7">
        <v>568.76190476190482</v>
      </c>
      <c r="AE10" s="7">
        <v>188.04761904761904</v>
      </c>
      <c r="AF10" s="7">
        <v>179.52380952380952</v>
      </c>
      <c r="AG10" s="7">
        <v>119.61904761904762</v>
      </c>
      <c r="AH10" s="7">
        <v>103.52380952380952</v>
      </c>
      <c r="AI10" s="7">
        <v>130.1904761904762</v>
      </c>
      <c r="AJ10" s="7">
        <v>63.047619047619051</v>
      </c>
      <c r="AK10" s="7">
        <v>80.761904761904759</v>
      </c>
      <c r="AL10" s="7">
        <v>226.66666666666666</v>
      </c>
      <c r="AM10" s="7">
        <v>143.0952380952381</v>
      </c>
      <c r="AN10" s="7">
        <v>227.28571428571428</v>
      </c>
      <c r="AO10" s="7">
        <v>61.80952380952381</v>
      </c>
      <c r="AP10" s="7">
        <v>37.285714285714285</v>
      </c>
      <c r="AQ10" s="7">
        <v>44.047619047619051</v>
      </c>
      <c r="AR10" s="7">
        <v>85.428571428571431</v>
      </c>
      <c r="AS10" s="8">
        <f t="shared" si="0"/>
        <v>9046.2857142857101</v>
      </c>
      <c r="AT10" s="9"/>
      <c r="AW10" s="10"/>
      <c r="BC10" s="12"/>
      <c r="BD10" s="12"/>
    </row>
    <row r="11" spans="1:57" x14ac:dyDescent="0.25">
      <c r="A11" s="6">
        <v>12</v>
      </c>
      <c r="B11" s="7">
        <v>204.61904761904762</v>
      </c>
      <c r="C11" s="7">
        <v>646.95238095238096</v>
      </c>
      <c r="D11" s="7">
        <v>287.61904761904759</v>
      </c>
      <c r="E11" s="7">
        <v>245.71428571428572</v>
      </c>
      <c r="F11" s="7">
        <v>508.1904761904762</v>
      </c>
      <c r="G11" s="7">
        <v>258.14285714285717</v>
      </c>
      <c r="H11" s="7">
        <v>273.57142857142856</v>
      </c>
      <c r="I11" s="7">
        <v>82.333333333333329</v>
      </c>
      <c r="J11" s="7">
        <v>21.714285714285715</v>
      </c>
      <c r="K11" s="7">
        <v>52.523809523809526</v>
      </c>
      <c r="L11" s="7">
        <v>263.14285714285717</v>
      </c>
      <c r="M11" s="7">
        <v>375.33333333333331</v>
      </c>
      <c r="N11" s="7">
        <v>370.85714285714283</v>
      </c>
      <c r="O11" s="7">
        <v>392.57142857142856</v>
      </c>
      <c r="P11" s="7">
        <v>290.38095238095241</v>
      </c>
      <c r="Q11" s="7">
        <v>209.8095238095238</v>
      </c>
      <c r="R11" s="7">
        <v>241.66666666666666</v>
      </c>
      <c r="S11" s="7">
        <v>461.28571428571428</v>
      </c>
      <c r="T11" s="7">
        <v>312.57142857142856</v>
      </c>
      <c r="U11" s="7">
        <v>410.71428571428572</v>
      </c>
      <c r="V11" s="7">
        <v>338.66666666666669</v>
      </c>
      <c r="W11" s="7">
        <v>197.42857142857142</v>
      </c>
      <c r="X11" s="7">
        <v>151.0952380952381</v>
      </c>
      <c r="Y11" s="7">
        <v>201.28571428571428</v>
      </c>
      <c r="Z11" s="7">
        <v>95.333333333333329</v>
      </c>
      <c r="AA11" s="7">
        <v>985.52380952380952</v>
      </c>
      <c r="AB11" s="7">
        <v>895.14285714285711</v>
      </c>
      <c r="AC11" s="7">
        <v>939</v>
      </c>
      <c r="AD11" s="7">
        <v>775.52380952380952</v>
      </c>
      <c r="AE11" s="7">
        <v>250.52380952380952</v>
      </c>
      <c r="AF11" s="7">
        <v>262</v>
      </c>
      <c r="AG11" s="7">
        <v>137.23809523809524</v>
      </c>
      <c r="AH11" s="7">
        <v>157.23809523809524</v>
      </c>
      <c r="AI11" s="7">
        <v>182.1904761904762</v>
      </c>
      <c r="AJ11" s="7">
        <v>106.66666666666667</v>
      </c>
      <c r="AK11" s="7">
        <v>129.52380952380952</v>
      </c>
      <c r="AL11" s="7">
        <v>344.1904761904762</v>
      </c>
      <c r="AM11" s="7">
        <v>155.33333333333334</v>
      </c>
      <c r="AN11" s="7">
        <v>303.04761904761904</v>
      </c>
      <c r="AO11" s="7">
        <v>83.761904761904759</v>
      </c>
      <c r="AP11" s="7">
        <v>60.571428571428569</v>
      </c>
      <c r="AQ11" s="7">
        <v>85.571428571428569</v>
      </c>
      <c r="AR11" s="7">
        <v>116.23809523809524</v>
      </c>
      <c r="AS11" s="8">
        <f t="shared" si="0"/>
        <v>12862.809523809527</v>
      </c>
      <c r="AT11" s="9"/>
      <c r="AV11" s="13"/>
      <c r="AW11" s="10" t="s">
        <v>47</v>
      </c>
      <c r="AX11" s="3" t="s">
        <v>48</v>
      </c>
      <c r="AY11" s="3" t="s">
        <v>49</v>
      </c>
      <c r="AZ11" s="3" t="s">
        <v>50</v>
      </c>
      <c r="BA11" s="3" t="s">
        <v>51</v>
      </c>
      <c r="BB11" s="3" t="s">
        <v>52</v>
      </c>
      <c r="BC11" s="3" t="s">
        <v>53</v>
      </c>
      <c r="BD11" s="5" t="s">
        <v>41</v>
      </c>
    </row>
    <row r="12" spans="1:57" x14ac:dyDescent="0.25">
      <c r="A12" s="6" t="s">
        <v>9</v>
      </c>
      <c r="B12" s="7">
        <v>37.571428571428569</v>
      </c>
      <c r="C12" s="7">
        <v>97.142857142857139</v>
      </c>
      <c r="D12" s="7">
        <v>70.095238095238102</v>
      </c>
      <c r="E12" s="7">
        <v>62.142857142857146</v>
      </c>
      <c r="F12" s="7">
        <v>221.71428571428572</v>
      </c>
      <c r="G12" s="7">
        <v>77.523809523809518</v>
      </c>
      <c r="H12" s="7">
        <v>80.714285714285708</v>
      </c>
      <c r="I12" s="7">
        <v>47.571428571428569</v>
      </c>
      <c r="J12" s="7">
        <v>50.333333333333336</v>
      </c>
      <c r="K12" s="7">
        <v>8.2857142857142865</v>
      </c>
      <c r="L12" s="7">
        <v>157.33333333333334</v>
      </c>
      <c r="M12" s="7">
        <v>231.76190476190476</v>
      </c>
      <c r="N12" s="7">
        <v>266.33333333333331</v>
      </c>
      <c r="O12" s="7">
        <v>228.28571428571428</v>
      </c>
      <c r="P12" s="7">
        <v>168.61904761904762</v>
      </c>
      <c r="Q12" s="7">
        <v>107.66666666666667</v>
      </c>
      <c r="R12" s="7">
        <v>124.38095238095238</v>
      </c>
      <c r="S12" s="7">
        <v>177.23809523809524</v>
      </c>
      <c r="T12" s="7">
        <v>30.904761904761905</v>
      </c>
      <c r="U12" s="7">
        <v>27.666666666666668</v>
      </c>
      <c r="V12" s="7">
        <v>31.19047619047619</v>
      </c>
      <c r="W12" s="7">
        <v>16.571428571428573</v>
      </c>
      <c r="X12" s="7">
        <v>13.571428571428571</v>
      </c>
      <c r="Y12" s="7">
        <v>35.238095238095241</v>
      </c>
      <c r="Z12" s="7">
        <v>47.952380952380949</v>
      </c>
      <c r="AA12" s="7">
        <v>640.61904761904759</v>
      </c>
      <c r="AB12" s="7">
        <v>629.71428571428567</v>
      </c>
      <c r="AC12" s="7">
        <v>637</v>
      </c>
      <c r="AD12" s="7">
        <v>444.09523809523807</v>
      </c>
      <c r="AE12" s="7">
        <v>140.42857142857142</v>
      </c>
      <c r="AF12" s="7">
        <v>97.428571428571431</v>
      </c>
      <c r="AG12" s="7">
        <v>52.80952380952381</v>
      </c>
      <c r="AH12" s="7">
        <v>68.428571428571431</v>
      </c>
      <c r="AI12" s="7">
        <v>80.857142857142861</v>
      </c>
      <c r="AJ12" s="7">
        <v>12.142857142857142</v>
      </c>
      <c r="AK12" s="7">
        <v>109.04761904761905</v>
      </c>
      <c r="AL12" s="7">
        <v>239.71428571428572</v>
      </c>
      <c r="AM12" s="7">
        <v>23</v>
      </c>
      <c r="AN12" s="7">
        <v>42.047619047619051</v>
      </c>
      <c r="AO12" s="7">
        <v>15.571428571428571</v>
      </c>
      <c r="AP12" s="7">
        <v>12.619047619047619</v>
      </c>
      <c r="AQ12" s="7">
        <v>34.714285714285715</v>
      </c>
      <c r="AR12" s="7">
        <v>20.238095238095237</v>
      </c>
      <c r="AS12" s="8">
        <f t="shared" si="0"/>
        <v>5718.2857142857147</v>
      </c>
      <c r="AT12" s="9"/>
      <c r="AV12" s="14" t="s">
        <v>47</v>
      </c>
      <c r="AW12" s="10">
        <f>SUM(AA28:AD31)</f>
        <v>6221.5714285714294</v>
      </c>
      <c r="AX12" s="10">
        <f>SUM(Z28:Z31,H28:K31)</f>
        <v>15321.952380952383</v>
      </c>
      <c r="AY12" s="10">
        <f>SUM(AE28:AJ31)</f>
        <v>35395.428571428572</v>
      </c>
      <c r="AZ12" s="10">
        <f>SUM(B28:G31)</f>
        <v>13173.714285714284</v>
      </c>
      <c r="BA12" s="10">
        <f>SUM(AM28:AN31,T28:Y31)</f>
        <v>19380.952380952385</v>
      </c>
      <c r="BB12" s="10">
        <f>SUM(AK28:AL31,L28:S31)</f>
        <v>23225.142857142859</v>
      </c>
      <c r="BC12" s="10">
        <f>SUM(AO28:AR31)</f>
        <v>9754.4761904761908</v>
      </c>
      <c r="BD12" s="9">
        <f t="shared" ref="BD12:BD19" si="1">SUM(AW12:BC12)</f>
        <v>122473.23809523811</v>
      </c>
    </row>
    <row r="13" spans="1:57" x14ac:dyDescent="0.25">
      <c r="A13" s="6" t="s">
        <v>10</v>
      </c>
      <c r="B13" s="7">
        <v>106.52380952380952</v>
      </c>
      <c r="C13" s="7">
        <v>138.71428571428572</v>
      </c>
      <c r="D13" s="7">
        <v>63.142857142857146</v>
      </c>
      <c r="E13" s="7">
        <v>82</v>
      </c>
      <c r="F13" s="7">
        <v>305.47619047619048</v>
      </c>
      <c r="G13" s="7">
        <v>132.66666666666666</v>
      </c>
      <c r="H13" s="7">
        <v>185.71428571428572</v>
      </c>
      <c r="I13" s="7">
        <v>154.38095238095238</v>
      </c>
      <c r="J13" s="7">
        <v>289.76190476190476</v>
      </c>
      <c r="K13" s="7">
        <v>146.95238095238096</v>
      </c>
      <c r="L13" s="7">
        <v>12</v>
      </c>
      <c r="M13" s="7">
        <v>256.23809523809524</v>
      </c>
      <c r="N13" s="7">
        <v>292.76190476190476</v>
      </c>
      <c r="O13" s="7">
        <v>309.95238095238096</v>
      </c>
      <c r="P13" s="7">
        <v>265</v>
      </c>
      <c r="Q13" s="7">
        <v>121.42857142857143</v>
      </c>
      <c r="R13" s="7">
        <v>85.666666666666671</v>
      </c>
      <c r="S13" s="7">
        <v>167.57142857142858</v>
      </c>
      <c r="T13" s="7">
        <v>55.333333333333336</v>
      </c>
      <c r="U13" s="7">
        <v>30.857142857142858</v>
      </c>
      <c r="V13" s="7">
        <v>54.428571428571431</v>
      </c>
      <c r="W13" s="7">
        <v>29.38095238095238</v>
      </c>
      <c r="X13" s="7">
        <v>31.095238095238095</v>
      </c>
      <c r="Y13" s="7">
        <v>56.904761904761905</v>
      </c>
      <c r="Z13" s="7">
        <v>126.66666666666667</v>
      </c>
      <c r="AA13" s="7">
        <v>755.80952380952385</v>
      </c>
      <c r="AB13" s="7">
        <v>735.33333333333337</v>
      </c>
      <c r="AC13" s="7">
        <v>788.57142857142856</v>
      </c>
      <c r="AD13" s="7">
        <v>565.90476190476193</v>
      </c>
      <c r="AE13" s="7">
        <v>205.57142857142858</v>
      </c>
      <c r="AF13" s="7">
        <v>174</v>
      </c>
      <c r="AG13" s="7">
        <v>54.523809523809526</v>
      </c>
      <c r="AH13" s="7">
        <v>87.476190476190482</v>
      </c>
      <c r="AI13" s="7">
        <v>92.857142857142861</v>
      </c>
      <c r="AJ13" s="7">
        <v>15.666666666666666</v>
      </c>
      <c r="AK13" s="7">
        <v>66.285714285714292</v>
      </c>
      <c r="AL13" s="7">
        <v>203.23809523809524</v>
      </c>
      <c r="AM13" s="7">
        <v>15.761904761904763</v>
      </c>
      <c r="AN13" s="7">
        <v>67.761904761904759</v>
      </c>
      <c r="AO13" s="7">
        <v>17.80952380952381</v>
      </c>
      <c r="AP13" s="7">
        <v>20.61904761904762</v>
      </c>
      <c r="AQ13" s="7">
        <v>60.666666666666664</v>
      </c>
      <c r="AR13" s="7">
        <v>32.428571428571431</v>
      </c>
      <c r="AS13" s="8">
        <f t="shared" si="0"/>
        <v>7460.9047619047615</v>
      </c>
      <c r="AT13" s="9"/>
      <c r="AV13" s="13" t="s">
        <v>48</v>
      </c>
      <c r="AW13" s="10">
        <f>SUM(AA27:AD27,AA9:AD12)</f>
        <v>15190.95238095238</v>
      </c>
      <c r="AX13" s="10">
        <f>SUM(Z27,Z9:Z12,H9:K12,H27:K27)</f>
        <v>2024.2380952380954</v>
      </c>
      <c r="AY13" s="10">
        <f>SUM(AE9:AJ12,AE27:AJ27)</f>
        <v>3464.7619047619055</v>
      </c>
      <c r="AZ13" s="10">
        <f>SUM(B9:G12,B27:G27)</f>
        <v>5801.3333333333312</v>
      </c>
      <c r="BA13" s="10">
        <f>SUM(T9:Y12,AM9:AN12,T27:Y27,AM27:AN27)</f>
        <v>4783.9523809523798</v>
      </c>
      <c r="BB13" s="10">
        <f>SUM(L9:S12,AK9:AL12,L27:S27,AK27:AL27)</f>
        <v>8516.2380952380954</v>
      </c>
      <c r="BC13" s="10">
        <f>SUM(AO9:AR12,AO27:AR27)</f>
        <v>921.99999999999989</v>
      </c>
      <c r="BD13" s="9">
        <f t="shared" si="1"/>
        <v>40703.476190476184</v>
      </c>
    </row>
    <row r="14" spans="1:57" x14ac:dyDescent="0.25">
      <c r="A14" s="6" t="s">
        <v>11</v>
      </c>
      <c r="B14" s="7">
        <v>106.71428571428571</v>
      </c>
      <c r="C14" s="7">
        <v>229.95238095238096</v>
      </c>
      <c r="D14" s="7">
        <v>91.666666666666671</v>
      </c>
      <c r="E14" s="7">
        <v>100.04761904761905</v>
      </c>
      <c r="F14" s="7">
        <v>292.85714285714283</v>
      </c>
      <c r="G14" s="7">
        <v>134.95238095238096</v>
      </c>
      <c r="H14" s="7">
        <v>245.85714285714286</v>
      </c>
      <c r="I14" s="7">
        <v>216.8095238095238</v>
      </c>
      <c r="J14" s="7">
        <v>406.42857142857144</v>
      </c>
      <c r="K14" s="7">
        <v>227.76190476190476</v>
      </c>
      <c r="L14" s="7">
        <v>264.57142857142856</v>
      </c>
      <c r="M14" s="7">
        <v>13.142857142857142</v>
      </c>
      <c r="N14" s="7">
        <v>191.1904761904762</v>
      </c>
      <c r="O14" s="7">
        <v>249.66666666666666</v>
      </c>
      <c r="P14" s="7">
        <v>234.57142857142858</v>
      </c>
      <c r="Q14" s="7">
        <v>135.04761904761904</v>
      </c>
      <c r="R14" s="7">
        <v>138.71428571428572</v>
      </c>
      <c r="S14" s="7">
        <v>293</v>
      </c>
      <c r="T14" s="7">
        <v>97.80952380952381</v>
      </c>
      <c r="U14" s="7">
        <v>111.76190476190476</v>
      </c>
      <c r="V14" s="7">
        <v>104.61904761904762</v>
      </c>
      <c r="W14" s="7">
        <v>59.142857142857146</v>
      </c>
      <c r="X14" s="7">
        <v>43</v>
      </c>
      <c r="Y14" s="7">
        <v>69.476190476190482</v>
      </c>
      <c r="Z14" s="7">
        <v>119.57142857142857</v>
      </c>
      <c r="AA14" s="7">
        <v>634.19047619047615</v>
      </c>
      <c r="AB14" s="7">
        <v>500.1904761904762</v>
      </c>
      <c r="AC14" s="7">
        <v>588.04761904761904</v>
      </c>
      <c r="AD14" s="7">
        <v>421.76190476190476</v>
      </c>
      <c r="AE14" s="7">
        <v>137.28571428571428</v>
      </c>
      <c r="AF14" s="7">
        <v>121.95238095238095</v>
      </c>
      <c r="AG14" s="7">
        <v>57.333333333333336</v>
      </c>
      <c r="AH14" s="7">
        <v>70.238095238095241</v>
      </c>
      <c r="AI14" s="7">
        <v>81.38095238095238</v>
      </c>
      <c r="AJ14" s="7">
        <v>23.761904761904763</v>
      </c>
      <c r="AK14" s="7">
        <v>89.19047619047619</v>
      </c>
      <c r="AL14" s="7">
        <v>456.38095238095241</v>
      </c>
      <c r="AM14" s="7">
        <v>46.761904761904759</v>
      </c>
      <c r="AN14" s="7">
        <v>147.9047619047619</v>
      </c>
      <c r="AO14" s="7">
        <v>24.142857142857142</v>
      </c>
      <c r="AP14" s="7">
        <v>23.095238095238095</v>
      </c>
      <c r="AQ14" s="7">
        <v>54.428571428571431</v>
      </c>
      <c r="AR14" s="7">
        <v>34</v>
      </c>
      <c r="AS14" s="8">
        <f t="shared" si="0"/>
        <v>7690.3809523809514</v>
      </c>
      <c r="AT14" s="9"/>
      <c r="AV14" s="13" t="s">
        <v>49</v>
      </c>
      <c r="AW14" s="10">
        <f>SUM(AA32:AD37)</f>
        <v>34537.285714285717</v>
      </c>
      <c r="AX14" s="10">
        <f>SUM(H32:K37,Z32:Z37)</f>
        <v>3363.4285714285716</v>
      </c>
      <c r="AY14" s="10">
        <f>SUM(AE32:AJ37)</f>
        <v>9417.5714285714257</v>
      </c>
      <c r="AZ14" s="10">
        <f>SUM(B32:G37)</f>
        <v>2720.4761904761908</v>
      </c>
      <c r="BA14" s="10">
        <f>SUM(T32:Y37,AM32:AN37)</f>
        <v>2023</v>
      </c>
      <c r="BB14" s="10">
        <f>SUM(L32:S37,AK32:AL37)</f>
        <v>2961.9523809523798</v>
      </c>
      <c r="BC14" s="10">
        <f>SUM(AO32:AR37)</f>
        <v>2829.3809523809527</v>
      </c>
      <c r="BD14" s="9">
        <f t="shared" si="1"/>
        <v>57853.095238095244</v>
      </c>
    </row>
    <row r="15" spans="1:57" x14ac:dyDescent="0.25">
      <c r="A15" s="6" t="s">
        <v>12</v>
      </c>
      <c r="B15" s="7">
        <v>45.38095238095238</v>
      </c>
      <c r="C15" s="7">
        <v>62.095238095238095</v>
      </c>
      <c r="D15" s="7">
        <v>30</v>
      </c>
      <c r="E15" s="7">
        <v>29</v>
      </c>
      <c r="F15" s="7">
        <v>169.71428571428572</v>
      </c>
      <c r="G15" s="7">
        <v>55.142857142857146</v>
      </c>
      <c r="H15" s="7">
        <v>122.23809523809524</v>
      </c>
      <c r="I15" s="7">
        <v>232.95238095238096</v>
      </c>
      <c r="J15" s="7">
        <v>386.14285714285717</v>
      </c>
      <c r="K15" s="7">
        <v>260.76190476190476</v>
      </c>
      <c r="L15" s="7">
        <v>303.23809523809524</v>
      </c>
      <c r="M15" s="7">
        <v>199.8095238095238</v>
      </c>
      <c r="N15" s="7">
        <v>9.5238095238095237</v>
      </c>
      <c r="O15" s="7">
        <v>129.0952380952381</v>
      </c>
      <c r="P15" s="7">
        <v>189.28571428571428</v>
      </c>
      <c r="Q15" s="7">
        <v>87.80952380952381</v>
      </c>
      <c r="R15" s="7">
        <v>76.238095238095241</v>
      </c>
      <c r="S15" s="7">
        <v>110.9047619047619</v>
      </c>
      <c r="T15" s="7">
        <v>36</v>
      </c>
      <c r="U15" s="7">
        <v>23</v>
      </c>
      <c r="V15" s="7">
        <v>27.714285714285715</v>
      </c>
      <c r="W15" s="7">
        <v>9.2380952380952372</v>
      </c>
      <c r="X15" s="7">
        <v>8.0476190476190474</v>
      </c>
      <c r="Y15" s="7">
        <v>20</v>
      </c>
      <c r="Z15" s="7">
        <v>43.476190476190474</v>
      </c>
      <c r="AA15" s="7">
        <v>664.95238095238096</v>
      </c>
      <c r="AB15" s="7">
        <v>587.66666666666663</v>
      </c>
      <c r="AC15" s="7">
        <v>498.57142857142856</v>
      </c>
      <c r="AD15" s="7">
        <v>379.76190476190476</v>
      </c>
      <c r="AE15" s="7">
        <v>81.238095238095241</v>
      </c>
      <c r="AF15" s="7">
        <v>68.047619047619051</v>
      </c>
      <c r="AG15" s="7">
        <v>33.333333333333336</v>
      </c>
      <c r="AH15" s="7">
        <v>45.38095238095238</v>
      </c>
      <c r="AI15" s="7">
        <v>53.714285714285715</v>
      </c>
      <c r="AJ15" s="7">
        <v>13.761904761904763</v>
      </c>
      <c r="AK15" s="7">
        <v>45.80952380952381</v>
      </c>
      <c r="AL15" s="7">
        <v>148.8095238095238</v>
      </c>
      <c r="AM15" s="7">
        <v>9.1428571428571423</v>
      </c>
      <c r="AN15" s="7">
        <v>41.714285714285715</v>
      </c>
      <c r="AO15" s="7">
        <v>17.333333333333332</v>
      </c>
      <c r="AP15" s="7">
        <v>25.571428571428573</v>
      </c>
      <c r="AQ15" s="7">
        <v>36</v>
      </c>
      <c r="AR15" s="7">
        <v>14.523809523809524</v>
      </c>
      <c r="AS15" s="8">
        <f t="shared" si="0"/>
        <v>5432.142857142856</v>
      </c>
      <c r="AT15" s="9"/>
      <c r="AV15" s="13" t="s">
        <v>50</v>
      </c>
      <c r="AW15" s="10">
        <f>SUM(AA3:AD8)</f>
        <v>13847.33333333333</v>
      </c>
      <c r="AX15" s="10">
        <f>SUM(H3:K8,Z3:Z8)</f>
        <v>5928.6190476190477</v>
      </c>
      <c r="AY15" s="10">
        <f>SUM(AE3:AJ8)</f>
        <v>2908.6190476190468</v>
      </c>
      <c r="AZ15" s="10">
        <f>SUM(B3:G8)</f>
        <v>7274.1904761904761</v>
      </c>
      <c r="BA15" s="10">
        <f>SUM(T3:Y8,AM3:AN8)</f>
        <v>1698.4761904761899</v>
      </c>
      <c r="BB15" s="10">
        <f>SUM(L3:S8,AK3:AL8)</f>
        <v>4399.142857142856</v>
      </c>
      <c r="BC15" s="10">
        <f>SUM(AO3:AR8)</f>
        <v>936.5238095238094</v>
      </c>
      <c r="BD15" s="9">
        <f t="shared" si="1"/>
        <v>36992.904761904756</v>
      </c>
      <c r="BE15" s="12"/>
    </row>
    <row r="16" spans="1:57" x14ac:dyDescent="0.25">
      <c r="A16" s="6" t="s">
        <v>13</v>
      </c>
      <c r="B16" s="7">
        <v>35.904761904761905</v>
      </c>
      <c r="C16" s="7">
        <v>53.666666666666664</v>
      </c>
      <c r="D16" s="7">
        <v>18.714285714285715</v>
      </c>
      <c r="E16" s="7">
        <v>25.61904761904762</v>
      </c>
      <c r="F16" s="7">
        <v>165.57142857142858</v>
      </c>
      <c r="G16" s="7">
        <v>53.38095238095238</v>
      </c>
      <c r="H16" s="7">
        <v>123.76190476190476</v>
      </c>
      <c r="I16" s="7">
        <v>222.76190476190476</v>
      </c>
      <c r="J16" s="7">
        <v>383.38095238095241</v>
      </c>
      <c r="K16" s="7">
        <v>224.9047619047619</v>
      </c>
      <c r="L16" s="7">
        <v>303.23809523809524</v>
      </c>
      <c r="M16" s="7">
        <v>250.71428571428572</v>
      </c>
      <c r="N16" s="7">
        <v>124.52380952380952</v>
      </c>
      <c r="O16" s="7">
        <v>10.238095238095237</v>
      </c>
      <c r="P16" s="7">
        <v>189.76190476190476</v>
      </c>
      <c r="Q16" s="7">
        <v>151.57142857142858</v>
      </c>
      <c r="R16" s="7">
        <v>137.57142857142858</v>
      </c>
      <c r="S16" s="7">
        <v>276.38095238095241</v>
      </c>
      <c r="T16" s="7">
        <v>33.952380952380949</v>
      </c>
      <c r="U16" s="7">
        <v>16.476190476190474</v>
      </c>
      <c r="V16" s="7">
        <v>19.333333333333332</v>
      </c>
      <c r="W16" s="7">
        <v>7</v>
      </c>
      <c r="X16" s="7">
        <v>7.333333333333333</v>
      </c>
      <c r="Y16" s="7">
        <v>17.095238095238095</v>
      </c>
      <c r="Z16" s="7">
        <v>41.476190476190474</v>
      </c>
      <c r="AA16" s="7">
        <v>590.57142857142856</v>
      </c>
      <c r="AB16" s="7">
        <v>540.04761904761904</v>
      </c>
      <c r="AC16" s="7">
        <v>467.71428571428572</v>
      </c>
      <c r="AD16" s="7">
        <v>363.04761904761904</v>
      </c>
      <c r="AE16" s="7">
        <v>85.428571428571431</v>
      </c>
      <c r="AF16" s="7">
        <v>54.333333333333336</v>
      </c>
      <c r="AG16" s="7">
        <v>28.761904761904763</v>
      </c>
      <c r="AH16" s="7">
        <v>28.476190476190474</v>
      </c>
      <c r="AI16" s="7">
        <v>50.38095238095238</v>
      </c>
      <c r="AJ16" s="7">
        <v>13.80952380952381</v>
      </c>
      <c r="AK16" s="7">
        <v>72.571428571428569</v>
      </c>
      <c r="AL16" s="7">
        <v>373.33333333333331</v>
      </c>
      <c r="AM16" s="7">
        <v>8.0476190476190474</v>
      </c>
      <c r="AN16" s="7">
        <v>23.666666666666668</v>
      </c>
      <c r="AO16" s="7">
        <v>10.19047619047619</v>
      </c>
      <c r="AP16" s="7">
        <v>10.476190476190476</v>
      </c>
      <c r="AQ16" s="7">
        <v>24.428571428571427</v>
      </c>
      <c r="AR16" s="7">
        <v>10.666666666666666</v>
      </c>
      <c r="AS16" s="8">
        <f t="shared" si="0"/>
        <v>5650.2857142857147</v>
      </c>
      <c r="AT16" s="9"/>
      <c r="AV16" s="13" t="s">
        <v>51</v>
      </c>
      <c r="AW16" s="10">
        <f>SUM(AA21:AD26,AA40:AD41)</f>
        <v>19568.238095238088</v>
      </c>
      <c r="AX16" s="10">
        <f>SUM(H21:K26,H40:K41,Z21:Z26,Z40:Z41)</f>
        <v>4827.2857142857119</v>
      </c>
      <c r="AY16" s="10">
        <f>SUM(AE21:AJ26,AE40:AJ41)</f>
        <v>2112.7619047619046</v>
      </c>
      <c r="AZ16" s="10">
        <f>SUM(B21:G26,B40:G41)</f>
        <v>1722.1904761904755</v>
      </c>
      <c r="BA16" s="10">
        <f>SUM(T21:Y26,T40:Y41,AM21:AN26,AM40:AN41)</f>
        <v>6466.1904761904771</v>
      </c>
      <c r="BB16" s="10">
        <f>SUM(L21:S26,L40:S41,AK21:AL26,AK40:AL41)</f>
        <v>1985.7619047619037</v>
      </c>
      <c r="BC16" s="10">
        <f>SUM(AO21:AR26,AO40:AR41)</f>
        <v>1064.9999999999998</v>
      </c>
      <c r="BD16" s="9">
        <f t="shared" si="1"/>
        <v>37747.428571428558</v>
      </c>
    </row>
    <row r="17" spans="1:56" x14ac:dyDescent="0.25">
      <c r="A17" s="6" t="s">
        <v>14</v>
      </c>
      <c r="B17" s="7">
        <v>43.523809523809526</v>
      </c>
      <c r="C17" s="7">
        <v>67.38095238095238</v>
      </c>
      <c r="D17" s="7">
        <v>31.047619047619047</v>
      </c>
      <c r="E17" s="7">
        <v>22.476190476190474</v>
      </c>
      <c r="F17" s="7">
        <v>143.57142857142858</v>
      </c>
      <c r="G17" s="7">
        <v>45.952380952380949</v>
      </c>
      <c r="H17" s="7">
        <v>127</v>
      </c>
      <c r="I17" s="7">
        <v>204.71428571428572</v>
      </c>
      <c r="J17" s="7">
        <v>279.85714285714283</v>
      </c>
      <c r="K17" s="7">
        <v>160.38095238095238</v>
      </c>
      <c r="L17" s="7">
        <v>258.23809523809524</v>
      </c>
      <c r="M17" s="7">
        <v>236.04761904761904</v>
      </c>
      <c r="N17" s="7">
        <v>189.1904761904762</v>
      </c>
      <c r="O17" s="7">
        <v>194.28571428571428</v>
      </c>
      <c r="P17" s="7">
        <v>9.2857142857142865</v>
      </c>
      <c r="Q17" s="7">
        <v>156.66666666666666</v>
      </c>
      <c r="R17" s="7">
        <v>186.04761904761904</v>
      </c>
      <c r="S17" s="7">
        <v>373.71428571428572</v>
      </c>
      <c r="T17" s="7">
        <v>32.19047619047619</v>
      </c>
      <c r="U17" s="7">
        <v>19.523809523809526</v>
      </c>
      <c r="V17" s="7">
        <v>26.761904761904763</v>
      </c>
      <c r="W17" s="7">
        <v>8.5714285714285712</v>
      </c>
      <c r="X17" s="7">
        <v>7.9523809523809526</v>
      </c>
      <c r="Y17" s="7">
        <v>21.523809523809526</v>
      </c>
      <c r="Z17" s="7">
        <v>42.61904761904762</v>
      </c>
      <c r="AA17" s="7">
        <v>411.38095238095241</v>
      </c>
      <c r="AB17" s="7">
        <v>364.52380952380952</v>
      </c>
      <c r="AC17" s="7">
        <v>301.23809523809524</v>
      </c>
      <c r="AD17" s="7">
        <v>226.8095238095238</v>
      </c>
      <c r="AE17" s="7">
        <v>67.571428571428569</v>
      </c>
      <c r="AF17" s="7">
        <v>45.523809523809526</v>
      </c>
      <c r="AG17" s="7">
        <v>24.523809523809526</v>
      </c>
      <c r="AH17" s="7">
        <v>28.38095238095238</v>
      </c>
      <c r="AI17" s="7">
        <v>34.857142857142854</v>
      </c>
      <c r="AJ17" s="7">
        <v>10.857142857142858</v>
      </c>
      <c r="AK17" s="7">
        <v>22.571428571428573</v>
      </c>
      <c r="AL17" s="7">
        <v>111.14285714285714</v>
      </c>
      <c r="AM17" s="7">
        <v>12.238095238095237</v>
      </c>
      <c r="AN17" s="7">
        <v>41.095238095238095</v>
      </c>
      <c r="AO17" s="7">
        <v>11.428571428571429</v>
      </c>
      <c r="AP17" s="7">
        <v>13.428571428571429</v>
      </c>
      <c r="AQ17" s="7">
        <v>17.761904761904763</v>
      </c>
      <c r="AR17" s="7">
        <v>7.4761904761904763</v>
      </c>
      <c r="AS17" s="8">
        <f t="shared" si="0"/>
        <v>4641.333333333333</v>
      </c>
      <c r="AT17" s="9"/>
      <c r="AV17" s="13" t="s">
        <v>52</v>
      </c>
      <c r="AW17" s="10">
        <f>SUM(AA13:AD20,AA38:AD39)</f>
        <v>22711.666666666664</v>
      </c>
      <c r="AX17" s="10">
        <f>SUM(H13:K20,H38:K39,Z13:Z20,Z38:Z39)</f>
        <v>8618.6666666666661</v>
      </c>
      <c r="AY17" s="10">
        <f>SUM(AE13:AJ20,AE38:AJ39)</f>
        <v>3083.0476190476184</v>
      </c>
      <c r="AZ17" s="10">
        <f>SUM(B13:G20,B38:G39)</f>
        <v>4466.7142857142835</v>
      </c>
      <c r="BA17" s="10">
        <f>SUM(T13:Y20,T38:Y39,AM13:AN20,AM38:AN39)</f>
        <v>2011.2857142857151</v>
      </c>
      <c r="BB17" s="10">
        <f>SUM(L13:S20,L38:S39,AK13:AL20,AK38:AL39)</f>
        <v>14890.523809523806</v>
      </c>
      <c r="BC17" s="10">
        <f>SUM(AO13:AR20,AO38:AR39)</f>
        <v>955.47619047619048</v>
      </c>
      <c r="BD17" s="9">
        <f t="shared" si="1"/>
        <v>56737.38095238094</v>
      </c>
    </row>
    <row r="18" spans="1:56" x14ac:dyDescent="0.25">
      <c r="A18" s="6" t="s">
        <v>15</v>
      </c>
      <c r="B18" s="7">
        <v>26.61904761904762</v>
      </c>
      <c r="C18" s="7">
        <v>38.333333333333336</v>
      </c>
      <c r="D18" s="7">
        <v>8.8571428571428577</v>
      </c>
      <c r="E18" s="7">
        <v>11.047619047619047</v>
      </c>
      <c r="F18" s="7">
        <v>99.80952380952381</v>
      </c>
      <c r="G18" s="7">
        <v>27.952380952380953</v>
      </c>
      <c r="H18" s="7">
        <v>68.761904761904759</v>
      </c>
      <c r="I18" s="7">
        <v>144.42857142857142</v>
      </c>
      <c r="J18" s="7">
        <v>211.1904761904762</v>
      </c>
      <c r="K18" s="7">
        <v>102.04761904761905</v>
      </c>
      <c r="L18" s="7">
        <v>121.57142857142857</v>
      </c>
      <c r="M18" s="7">
        <v>126.38095238095238</v>
      </c>
      <c r="N18" s="7">
        <v>87.428571428571431</v>
      </c>
      <c r="O18" s="7">
        <v>146.0952380952381</v>
      </c>
      <c r="P18" s="7">
        <v>139.66666666666666</v>
      </c>
      <c r="Q18" s="7">
        <v>6.9047619047619051</v>
      </c>
      <c r="R18" s="7">
        <v>70.571428571428569</v>
      </c>
      <c r="S18" s="7">
        <v>190.28571428571428</v>
      </c>
      <c r="T18" s="7">
        <v>21.238095238095237</v>
      </c>
      <c r="U18" s="7">
        <v>9.7142857142857135</v>
      </c>
      <c r="V18" s="7">
        <v>18.666666666666668</v>
      </c>
      <c r="W18" s="7">
        <v>6.3809523809523814</v>
      </c>
      <c r="X18" s="7">
        <v>5.4761904761904763</v>
      </c>
      <c r="Y18" s="7">
        <v>8.4285714285714288</v>
      </c>
      <c r="Z18" s="7">
        <v>22.523809523809526</v>
      </c>
      <c r="AA18" s="7">
        <v>347.47619047619048</v>
      </c>
      <c r="AB18" s="7">
        <v>333.38095238095241</v>
      </c>
      <c r="AC18" s="7">
        <v>260.71428571428572</v>
      </c>
      <c r="AD18" s="7">
        <v>221.66666666666666</v>
      </c>
      <c r="AE18" s="7">
        <v>54.095238095238095</v>
      </c>
      <c r="AF18" s="7">
        <v>32.095238095238095</v>
      </c>
      <c r="AG18" s="7">
        <v>12.238095238095237</v>
      </c>
      <c r="AH18" s="7">
        <v>18.047619047619047</v>
      </c>
      <c r="AI18" s="7">
        <v>27.857142857142858</v>
      </c>
      <c r="AJ18" s="7">
        <v>5.4285714285714288</v>
      </c>
      <c r="AK18" s="7">
        <v>19.333333333333332</v>
      </c>
      <c r="AL18" s="7">
        <v>62.666666666666664</v>
      </c>
      <c r="AM18" s="7">
        <v>4.0476190476190474</v>
      </c>
      <c r="AN18" s="7">
        <v>17.523809523809526</v>
      </c>
      <c r="AO18" s="7">
        <v>7.4285714285714288</v>
      </c>
      <c r="AP18" s="7">
        <v>6.5238095238095237</v>
      </c>
      <c r="AQ18" s="7">
        <v>11.904761904761905</v>
      </c>
      <c r="AR18" s="7">
        <v>7.4761904761904763</v>
      </c>
      <c r="AS18" s="8">
        <f t="shared" si="0"/>
        <v>3170.2857142857147</v>
      </c>
      <c r="AT18" s="9"/>
      <c r="AV18" s="13" t="s">
        <v>54</v>
      </c>
      <c r="AW18" s="10">
        <f>SUM(AA42:AD45)</f>
        <v>9193.0476190476202</v>
      </c>
      <c r="AX18" s="10">
        <f>SUM(Z42:Z45,H42:K45)</f>
        <v>939.47619047619037</v>
      </c>
      <c r="AY18" s="10">
        <f>SUM(AE42:AJ45)</f>
        <v>2913.238095238095</v>
      </c>
      <c r="AZ18" s="10">
        <f>SUM(B42:G45)</f>
        <v>930.04761904761915</v>
      </c>
      <c r="BA18" s="10">
        <f>SUM(T42:Y45, AM42:AN45)</f>
        <v>1088.0952380952381</v>
      </c>
      <c r="BB18" s="10">
        <f>SUM(AK42:AL45,L42:S45)</f>
        <v>907.38095238095207</v>
      </c>
      <c r="BC18" s="10">
        <f>SUM(AO42:AR45)</f>
        <v>1405.047619047619</v>
      </c>
      <c r="BD18" s="9">
        <f t="shared" si="1"/>
        <v>17376.333333333336</v>
      </c>
    </row>
    <row r="19" spans="1:56" x14ac:dyDescent="0.25">
      <c r="A19" s="6" t="s">
        <v>16</v>
      </c>
      <c r="B19" s="7">
        <v>18.666666666666668</v>
      </c>
      <c r="C19" s="7">
        <v>35.666666666666664</v>
      </c>
      <c r="D19" s="7">
        <v>8.9047619047619051</v>
      </c>
      <c r="E19" s="7">
        <v>12.857142857142858</v>
      </c>
      <c r="F19" s="7">
        <v>146.76190476190476</v>
      </c>
      <c r="G19" s="7">
        <v>34.952380952380949</v>
      </c>
      <c r="H19" s="7">
        <v>80.333333333333329</v>
      </c>
      <c r="I19" s="7">
        <v>180.57142857142858</v>
      </c>
      <c r="J19" s="7">
        <v>230.57142857142858</v>
      </c>
      <c r="K19" s="7">
        <v>128.71428571428572</v>
      </c>
      <c r="L19" s="7">
        <v>94.19047619047619</v>
      </c>
      <c r="M19" s="7">
        <v>132.42857142857142</v>
      </c>
      <c r="N19" s="7">
        <v>74.238095238095241</v>
      </c>
      <c r="O19" s="7">
        <v>149.9047619047619</v>
      </c>
      <c r="P19" s="7">
        <v>183.95238095238096</v>
      </c>
      <c r="Q19" s="7">
        <v>74.523809523809518</v>
      </c>
      <c r="R19" s="7">
        <v>9.2857142857142865</v>
      </c>
      <c r="S19" s="7">
        <v>188.8095238095238</v>
      </c>
      <c r="T19" s="7">
        <v>20.61904761904762</v>
      </c>
      <c r="U19" s="7">
        <v>18.047619047619047</v>
      </c>
      <c r="V19" s="7">
        <v>18.571428571428573</v>
      </c>
      <c r="W19" s="7">
        <v>6.7142857142857144</v>
      </c>
      <c r="X19" s="7">
        <v>3.2380952380952381</v>
      </c>
      <c r="Y19" s="7">
        <v>12</v>
      </c>
      <c r="Z19" s="7">
        <v>19.38095238095238</v>
      </c>
      <c r="AA19" s="7">
        <v>612.04761904761904</v>
      </c>
      <c r="AB19" s="7">
        <v>536.33333333333337</v>
      </c>
      <c r="AC19" s="7">
        <v>351.14285714285717</v>
      </c>
      <c r="AD19" s="7">
        <v>231.14285714285714</v>
      </c>
      <c r="AE19" s="7">
        <v>42.523809523809526</v>
      </c>
      <c r="AF19" s="7">
        <v>24.238095238095237</v>
      </c>
      <c r="AG19" s="7">
        <v>15.80952380952381</v>
      </c>
      <c r="AH19" s="7">
        <v>28.238095238095237</v>
      </c>
      <c r="AI19" s="7">
        <v>34.285714285714285</v>
      </c>
      <c r="AJ19" s="7">
        <v>8.7142857142857135</v>
      </c>
      <c r="AK19" s="7">
        <v>14.666666666666666</v>
      </c>
      <c r="AL19" s="7">
        <v>63.666666666666664</v>
      </c>
      <c r="AM19" s="7">
        <v>3.8095238095238093</v>
      </c>
      <c r="AN19" s="7">
        <v>22.047619047619047</v>
      </c>
      <c r="AO19" s="7">
        <v>4.6190476190476186</v>
      </c>
      <c r="AP19" s="7">
        <v>8.7619047619047628</v>
      </c>
      <c r="AQ19" s="7">
        <v>28.142857142857142</v>
      </c>
      <c r="AR19" s="7">
        <v>5.5714285714285712</v>
      </c>
      <c r="AS19" s="8">
        <f t="shared" si="0"/>
        <v>3919.6666666666674</v>
      </c>
      <c r="AT19" s="9"/>
      <c r="AV19" s="6" t="s">
        <v>55</v>
      </c>
      <c r="AW19" s="9">
        <f t="shared" ref="AW19:BC19" si="2">SUM(AW12:AW18)</f>
        <v>121270.09523809522</v>
      </c>
      <c r="AX19" s="9">
        <f t="shared" si="2"/>
        <v>41023.666666666664</v>
      </c>
      <c r="AY19" s="9">
        <f t="shared" si="2"/>
        <v>59295.428571428565</v>
      </c>
      <c r="AZ19" s="9">
        <f t="shared" si="2"/>
        <v>36088.666666666664</v>
      </c>
      <c r="BA19" s="9">
        <f t="shared" si="2"/>
        <v>37451.952380952389</v>
      </c>
      <c r="BB19" s="9">
        <f t="shared" si="2"/>
        <v>56886.142857142848</v>
      </c>
      <c r="BC19" s="9">
        <f t="shared" si="2"/>
        <v>17867.90476190476</v>
      </c>
      <c r="BD19" s="9">
        <f t="shared" si="1"/>
        <v>369883.8571428571</v>
      </c>
    </row>
    <row r="20" spans="1:56" x14ac:dyDescent="0.25">
      <c r="A20" s="6" t="s">
        <v>17</v>
      </c>
      <c r="B20" s="7">
        <v>38.38095238095238</v>
      </c>
      <c r="C20" s="7">
        <v>98.142857142857139</v>
      </c>
      <c r="D20" s="7">
        <v>45.714285714285715</v>
      </c>
      <c r="E20" s="7">
        <v>35.476190476190474</v>
      </c>
      <c r="F20" s="7">
        <v>376.28571428571428</v>
      </c>
      <c r="G20" s="7">
        <v>64.952380952380949</v>
      </c>
      <c r="H20" s="7">
        <v>157.33333333333334</v>
      </c>
      <c r="I20" s="7">
        <v>381.61904761904759</v>
      </c>
      <c r="J20" s="7">
        <v>443.14285714285717</v>
      </c>
      <c r="K20" s="7">
        <v>171.47619047619048</v>
      </c>
      <c r="L20" s="7">
        <v>173.1904761904762</v>
      </c>
      <c r="M20" s="7">
        <v>284.8095238095238</v>
      </c>
      <c r="N20" s="7">
        <v>118.42857142857143</v>
      </c>
      <c r="O20" s="7">
        <v>293.61904761904759</v>
      </c>
      <c r="P20" s="7">
        <v>376.52380952380952</v>
      </c>
      <c r="Q20" s="7">
        <v>193.04761904761904</v>
      </c>
      <c r="R20" s="7">
        <v>193.1904761904762</v>
      </c>
      <c r="S20" s="7">
        <v>27.285714285714285</v>
      </c>
      <c r="T20" s="7">
        <v>40.904761904761905</v>
      </c>
      <c r="U20" s="7">
        <v>28.952380952380953</v>
      </c>
      <c r="V20" s="7">
        <v>29.61904761904762</v>
      </c>
      <c r="W20" s="7">
        <v>7.0476190476190474</v>
      </c>
      <c r="X20" s="7">
        <v>11.047619047619047</v>
      </c>
      <c r="Y20" s="7">
        <v>33.142857142857146</v>
      </c>
      <c r="Z20" s="7">
        <v>26.285714285714285</v>
      </c>
      <c r="AA20" s="7">
        <v>1291.0952380952381</v>
      </c>
      <c r="AB20" s="7">
        <v>1002.4761904761905</v>
      </c>
      <c r="AC20" s="7">
        <v>668.95238095238096</v>
      </c>
      <c r="AD20" s="7">
        <v>388.28571428571428</v>
      </c>
      <c r="AE20" s="7">
        <v>81.285714285714292</v>
      </c>
      <c r="AF20" s="7">
        <v>42.476190476190474</v>
      </c>
      <c r="AG20" s="7">
        <v>30.714285714285715</v>
      </c>
      <c r="AH20" s="7">
        <v>35.952380952380949</v>
      </c>
      <c r="AI20" s="7">
        <v>65.238095238095241</v>
      </c>
      <c r="AJ20" s="7">
        <v>10.857142857142858</v>
      </c>
      <c r="AK20" s="7">
        <v>30.666666666666668</v>
      </c>
      <c r="AL20" s="7">
        <v>99.904761904761898</v>
      </c>
      <c r="AM20" s="7">
        <v>7.2380952380952381</v>
      </c>
      <c r="AN20" s="7">
        <v>44.19047619047619</v>
      </c>
      <c r="AO20" s="7">
        <v>7.1904761904761907</v>
      </c>
      <c r="AP20" s="7">
        <v>12.714285714285714</v>
      </c>
      <c r="AQ20" s="7">
        <v>67.952380952380949</v>
      </c>
      <c r="AR20" s="7">
        <v>8.5238095238095237</v>
      </c>
      <c r="AS20" s="8">
        <f t="shared" si="0"/>
        <v>7545.3333333333339</v>
      </c>
      <c r="AT20" s="9"/>
      <c r="AW20" s="10"/>
    </row>
    <row r="21" spans="1:56" x14ac:dyDescent="0.25">
      <c r="A21" s="6" t="s">
        <v>18</v>
      </c>
      <c r="B21" s="7">
        <v>34.61904761904762</v>
      </c>
      <c r="C21" s="7">
        <v>53.714285714285715</v>
      </c>
      <c r="D21" s="7">
        <v>28.238095238095237</v>
      </c>
      <c r="E21" s="7">
        <v>17.476190476190474</v>
      </c>
      <c r="F21" s="7">
        <v>138.0952380952381</v>
      </c>
      <c r="G21" s="7">
        <v>34.666666666666664</v>
      </c>
      <c r="H21" s="7">
        <v>140.1904761904762</v>
      </c>
      <c r="I21" s="7">
        <v>238</v>
      </c>
      <c r="J21" s="7">
        <v>320.09523809523807</v>
      </c>
      <c r="K21" s="7">
        <v>28.666666666666668</v>
      </c>
      <c r="L21" s="7">
        <v>57.238095238095241</v>
      </c>
      <c r="M21" s="7">
        <v>99.904761904761898</v>
      </c>
      <c r="N21" s="7">
        <v>37.666666666666664</v>
      </c>
      <c r="O21" s="7">
        <v>34.761904761904759</v>
      </c>
      <c r="P21" s="7">
        <v>35.19047619047619</v>
      </c>
      <c r="Q21" s="7">
        <v>22.904761904761905</v>
      </c>
      <c r="R21" s="7">
        <v>22.047619047619047</v>
      </c>
      <c r="S21" s="7">
        <v>38.19047619047619</v>
      </c>
      <c r="T21" s="7">
        <v>14.285714285714286</v>
      </c>
      <c r="U21" s="7">
        <v>128.85714285714286</v>
      </c>
      <c r="V21" s="7">
        <v>386.66666666666669</v>
      </c>
      <c r="W21" s="7">
        <v>123.38095238095238</v>
      </c>
      <c r="X21" s="7">
        <v>73.523809523809518</v>
      </c>
      <c r="Y21" s="7">
        <v>102.61904761904762</v>
      </c>
      <c r="Z21" s="7">
        <v>19.61904761904762</v>
      </c>
      <c r="AA21" s="7">
        <v>772.42857142857144</v>
      </c>
      <c r="AB21" s="7">
        <v>753.57142857142856</v>
      </c>
      <c r="AC21" s="7">
        <v>449.42857142857144</v>
      </c>
      <c r="AD21" s="7">
        <v>371.23809523809524</v>
      </c>
      <c r="AE21" s="7">
        <v>77.857142857142861</v>
      </c>
      <c r="AF21" s="7">
        <v>61.80952380952381</v>
      </c>
      <c r="AG21" s="7">
        <v>38.523809523809526</v>
      </c>
      <c r="AH21" s="7">
        <v>46.238095238095241</v>
      </c>
      <c r="AI21" s="7">
        <v>62.952380952380949</v>
      </c>
      <c r="AJ21" s="7">
        <v>19.761904761904763</v>
      </c>
      <c r="AK21" s="7">
        <v>6.3809523809523814</v>
      </c>
      <c r="AL21" s="7">
        <v>16.095238095238095</v>
      </c>
      <c r="AM21" s="7">
        <v>89.666666666666671</v>
      </c>
      <c r="AN21" s="7">
        <v>422.23809523809524</v>
      </c>
      <c r="AO21" s="7">
        <v>17.904761904761905</v>
      </c>
      <c r="AP21" s="7">
        <v>17.142857142857142</v>
      </c>
      <c r="AQ21" s="7">
        <v>78.952380952380949</v>
      </c>
      <c r="AR21" s="7">
        <v>23.095238095238095</v>
      </c>
      <c r="AS21" s="8">
        <f t="shared" si="0"/>
        <v>5555.9047619047624</v>
      </c>
      <c r="AT21" s="9"/>
      <c r="AW21" s="10" t="s">
        <v>47</v>
      </c>
      <c r="AX21" s="3" t="s">
        <v>48</v>
      </c>
      <c r="AY21" s="3" t="s">
        <v>49</v>
      </c>
      <c r="AZ21" s="3" t="s">
        <v>50</v>
      </c>
      <c r="BA21" s="3" t="s">
        <v>51</v>
      </c>
      <c r="BB21" s="3" t="s">
        <v>52</v>
      </c>
      <c r="BC21" s="3" t="s">
        <v>54</v>
      </c>
    </row>
    <row r="22" spans="1:56" x14ac:dyDescent="0.25">
      <c r="A22" s="6" t="s">
        <v>19</v>
      </c>
      <c r="B22" s="7">
        <v>18.095238095238095</v>
      </c>
      <c r="C22" s="7">
        <v>26.19047619047619</v>
      </c>
      <c r="D22" s="7">
        <v>21.476190476190474</v>
      </c>
      <c r="E22" s="7">
        <v>19</v>
      </c>
      <c r="F22" s="7">
        <v>170.76190476190476</v>
      </c>
      <c r="G22" s="7">
        <v>28.523809523809526</v>
      </c>
      <c r="H22" s="7">
        <v>114.66666666666667</v>
      </c>
      <c r="I22" s="7">
        <v>339.57142857142856</v>
      </c>
      <c r="J22" s="7">
        <v>413.57142857142856</v>
      </c>
      <c r="K22" s="7">
        <v>24.285714285714285</v>
      </c>
      <c r="L22" s="7">
        <v>31</v>
      </c>
      <c r="M22" s="7">
        <v>107.28571428571429</v>
      </c>
      <c r="N22" s="7">
        <v>23.142857142857142</v>
      </c>
      <c r="O22" s="7">
        <v>12.952380952380953</v>
      </c>
      <c r="P22" s="7">
        <v>18.333333333333332</v>
      </c>
      <c r="Q22" s="7">
        <v>11</v>
      </c>
      <c r="R22" s="7">
        <v>20.095238095238095</v>
      </c>
      <c r="S22" s="7">
        <v>29.61904761904762</v>
      </c>
      <c r="T22" s="7">
        <v>139.1904761904762</v>
      </c>
      <c r="U22" s="7">
        <v>12.142857142857142</v>
      </c>
      <c r="V22" s="7">
        <v>143.23809523809524</v>
      </c>
      <c r="W22" s="7">
        <v>54.666666666666664</v>
      </c>
      <c r="X22" s="7">
        <v>48.19047619047619</v>
      </c>
      <c r="Y22" s="7">
        <v>116.0952380952381</v>
      </c>
      <c r="Z22" s="7">
        <v>15.142857142857142</v>
      </c>
      <c r="AA22" s="7">
        <v>1387.952380952381</v>
      </c>
      <c r="AB22" s="7">
        <v>1280.1904761904761</v>
      </c>
      <c r="AC22" s="7">
        <v>587.19047619047615</v>
      </c>
      <c r="AD22" s="7">
        <v>430.66666666666669</v>
      </c>
      <c r="AE22" s="7">
        <v>95</v>
      </c>
      <c r="AF22" s="7">
        <v>42.428571428571431</v>
      </c>
      <c r="AG22" s="7">
        <v>54.428571428571431</v>
      </c>
      <c r="AH22" s="7">
        <v>34.666666666666664</v>
      </c>
      <c r="AI22" s="7">
        <v>72.047619047619051</v>
      </c>
      <c r="AJ22" s="7">
        <v>16.238095238095237</v>
      </c>
      <c r="AK22" s="7">
        <v>4.333333333333333</v>
      </c>
      <c r="AL22" s="7">
        <v>9.3333333333333339</v>
      </c>
      <c r="AM22" s="7">
        <v>50.61904761904762</v>
      </c>
      <c r="AN22" s="7">
        <v>174.95238095238096</v>
      </c>
      <c r="AO22" s="7">
        <v>18.095238095238095</v>
      </c>
      <c r="AP22" s="7">
        <v>19.904761904761905</v>
      </c>
      <c r="AQ22" s="7">
        <v>106.19047619047619</v>
      </c>
      <c r="AR22" s="7">
        <v>27</v>
      </c>
      <c r="AS22" s="8">
        <f t="shared" si="0"/>
        <v>6369.4761904761908</v>
      </c>
      <c r="AT22" s="9"/>
      <c r="AV22" s="14" t="s">
        <v>47</v>
      </c>
      <c r="AW22" s="10">
        <f>AW12</f>
        <v>6221.5714285714294</v>
      </c>
    </row>
    <row r="23" spans="1:56" x14ac:dyDescent="0.25">
      <c r="A23" s="6" t="s">
        <v>20</v>
      </c>
      <c r="B23" s="7">
        <v>23.333333333333332</v>
      </c>
      <c r="C23" s="7">
        <v>46.571428571428569</v>
      </c>
      <c r="D23" s="7">
        <v>28.095238095238095</v>
      </c>
      <c r="E23" s="7">
        <v>27.80952380952381</v>
      </c>
      <c r="F23" s="7">
        <v>172.0952380952381</v>
      </c>
      <c r="G23" s="7">
        <v>35.666666666666664</v>
      </c>
      <c r="H23" s="7">
        <v>154</v>
      </c>
      <c r="I23" s="7">
        <v>265.23809523809524</v>
      </c>
      <c r="J23" s="7">
        <v>339.33333333333331</v>
      </c>
      <c r="K23" s="7">
        <v>28.904761904761905</v>
      </c>
      <c r="L23" s="7">
        <v>51.61904761904762</v>
      </c>
      <c r="M23" s="7">
        <v>103.61904761904762</v>
      </c>
      <c r="N23" s="7">
        <v>28</v>
      </c>
      <c r="O23" s="7">
        <v>18.952380952380953</v>
      </c>
      <c r="P23" s="7">
        <v>27.285714285714285</v>
      </c>
      <c r="Q23" s="7">
        <v>17.714285714285715</v>
      </c>
      <c r="R23" s="7">
        <v>17.571428571428573</v>
      </c>
      <c r="S23" s="7">
        <v>27.666666666666668</v>
      </c>
      <c r="T23" s="7">
        <v>460.95238095238096</v>
      </c>
      <c r="U23" s="7">
        <v>150.52380952380952</v>
      </c>
      <c r="V23" s="7">
        <v>18.142857142857142</v>
      </c>
      <c r="W23" s="7">
        <v>89.285714285714292</v>
      </c>
      <c r="X23" s="7">
        <v>81.095238095238102</v>
      </c>
      <c r="Y23" s="7">
        <v>189.85714285714286</v>
      </c>
      <c r="Z23" s="7">
        <v>17.904761904761905</v>
      </c>
      <c r="AA23" s="7">
        <v>1181.3809523809523</v>
      </c>
      <c r="AB23" s="7">
        <v>1051.6190476190477</v>
      </c>
      <c r="AC23" s="7">
        <v>566.14285714285711</v>
      </c>
      <c r="AD23" s="7">
        <v>364.23809523809524</v>
      </c>
      <c r="AE23" s="7">
        <v>72.666666666666671</v>
      </c>
      <c r="AF23" s="7">
        <v>52.904761904761905</v>
      </c>
      <c r="AG23" s="7">
        <v>51.904761904761905</v>
      </c>
      <c r="AH23" s="7">
        <v>36.523809523809526</v>
      </c>
      <c r="AI23" s="7">
        <v>70.38095238095238</v>
      </c>
      <c r="AJ23" s="7">
        <v>20.61904761904762</v>
      </c>
      <c r="AK23" s="7">
        <v>10.380952380952381</v>
      </c>
      <c r="AL23" s="7">
        <v>10.238095238095237</v>
      </c>
      <c r="AM23" s="7">
        <v>90.238095238095241</v>
      </c>
      <c r="AN23" s="7">
        <v>269.71428571428572</v>
      </c>
      <c r="AO23" s="7">
        <v>19.333333333333332</v>
      </c>
      <c r="AP23" s="7">
        <v>17.38095238095238</v>
      </c>
      <c r="AQ23" s="7">
        <v>134.0952380952381</v>
      </c>
      <c r="AR23" s="7">
        <v>28.857142857142858</v>
      </c>
      <c r="AS23" s="8">
        <f t="shared" si="0"/>
        <v>6469.8571428571422</v>
      </c>
      <c r="AT23" s="9"/>
      <c r="AV23" s="13" t="s">
        <v>48</v>
      </c>
      <c r="AW23" s="10">
        <f>AW13+AX12</f>
        <v>30512.904761904763</v>
      </c>
      <c r="AX23" s="10">
        <f>AX13</f>
        <v>2024.2380952380954</v>
      </c>
    </row>
    <row r="24" spans="1:56" x14ac:dyDescent="0.25">
      <c r="A24" s="6" t="s">
        <v>21</v>
      </c>
      <c r="B24" s="7">
        <v>10.095238095238095</v>
      </c>
      <c r="C24" s="7">
        <v>11.238095238095237</v>
      </c>
      <c r="D24" s="7">
        <v>11.857142857142858</v>
      </c>
      <c r="E24" s="7">
        <v>10.523809523809524</v>
      </c>
      <c r="F24" s="7">
        <v>99.80952380952381</v>
      </c>
      <c r="G24" s="7">
        <v>12.80952380952381</v>
      </c>
      <c r="H24" s="7">
        <v>44.61904761904762</v>
      </c>
      <c r="I24" s="7">
        <v>134.14285714285714</v>
      </c>
      <c r="J24" s="7">
        <v>200.57142857142858</v>
      </c>
      <c r="K24" s="7">
        <v>15.333333333333334</v>
      </c>
      <c r="L24" s="7">
        <v>29.571428571428573</v>
      </c>
      <c r="M24" s="7">
        <v>60.333333333333336</v>
      </c>
      <c r="N24" s="7">
        <v>8.1428571428571423</v>
      </c>
      <c r="O24" s="7">
        <v>6.333333333333333</v>
      </c>
      <c r="P24" s="7">
        <v>10</v>
      </c>
      <c r="Q24" s="7">
        <v>6.2380952380952381</v>
      </c>
      <c r="R24" s="7">
        <v>5.4285714285714288</v>
      </c>
      <c r="S24" s="7">
        <v>7.9047619047619051</v>
      </c>
      <c r="T24" s="7">
        <v>148.95238095238096</v>
      </c>
      <c r="U24" s="7">
        <v>75.904761904761898</v>
      </c>
      <c r="V24" s="7">
        <v>106.57142857142857</v>
      </c>
      <c r="W24" s="7">
        <v>9.1904761904761898</v>
      </c>
      <c r="X24" s="7">
        <v>24.285714285714285</v>
      </c>
      <c r="Y24" s="7">
        <v>84.761904761904759</v>
      </c>
      <c r="Z24" s="7">
        <v>3.9047619047619047</v>
      </c>
      <c r="AA24" s="7">
        <v>836.76190476190482</v>
      </c>
      <c r="AB24" s="7">
        <v>698.14285714285711</v>
      </c>
      <c r="AC24" s="7">
        <v>289.42857142857144</v>
      </c>
      <c r="AD24" s="7">
        <v>212.66666666666666</v>
      </c>
      <c r="AE24" s="7">
        <v>37.857142857142854</v>
      </c>
      <c r="AF24" s="7">
        <v>25.19047619047619</v>
      </c>
      <c r="AG24" s="7">
        <v>21.333333333333332</v>
      </c>
      <c r="AH24" s="7">
        <v>14.285714285714286</v>
      </c>
      <c r="AI24" s="7">
        <v>23.047619047619047</v>
      </c>
      <c r="AJ24" s="7">
        <v>4.2857142857142856</v>
      </c>
      <c r="AK24" s="7">
        <v>1.7619047619047619</v>
      </c>
      <c r="AL24" s="7">
        <v>2.1428571428571428</v>
      </c>
      <c r="AM24" s="7">
        <v>19.523809523809526</v>
      </c>
      <c r="AN24" s="7">
        <v>41.666666666666664</v>
      </c>
      <c r="AO24" s="7">
        <v>2.2857142857142856</v>
      </c>
      <c r="AP24" s="7">
        <v>7.0476190476190474</v>
      </c>
      <c r="AQ24" s="7">
        <v>64.19047619047619</v>
      </c>
      <c r="AR24" s="7">
        <v>10.523809523809524</v>
      </c>
      <c r="AS24" s="8">
        <f t="shared" si="0"/>
        <v>3450.666666666667</v>
      </c>
      <c r="AT24" s="9"/>
      <c r="AV24" s="13" t="s">
        <v>49</v>
      </c>
      <c r="AW24" s="10">
        <f>AW14+AY12</f>
        <v>69932.71428571429</v>
      </c>
      <c r="AX24" s="10">
        <f>AX14+AY13</f>
        <v>6828.1904761904771</v>
      </c>
      <c r="AY24" s="10">
        <f>AY14</f>
        <v>9417.5714285714257</v>
      </c>
    </row>
    <row r="25" spans="1:56" x14ac:dyDescent="0.25">
      <c r="A25" s="6" t="s">
        <v>22</v>
      </c>
      <c r="B25" s="7">
        <v>10.238095238095237</v>
      </c>
      <c r="C25" s="7">
        <v>16.095238095238095</v>
      </c>
      <c r="D25" s="7">
        <v>10.380952380952381</v>
      </c>
      <c r="E25" s="7">
        <v>9.1904761904761898</v>
      </c>
      <c r="F25" s="7">
        <v>75.285714285714292</v>
      </c>
      <c r="G25" s="7">
        <v>12</v>
      </c>
      <c r="H25" s="7">
        <v>45.857142857142854</v>
      </c>
      <c r="I25" s="7">
        <v>97.714285714285708</v>
      </c>
      <c r="J25" s="7">
        <v>158.14285714285714</v>
      </c>
      <c r="K25" s="7">
        <v>14.095238095238095</v>
      </c>
      <c r="L25" s="7">
        <v>27.285714285714285</v>
      </c>
      <c r="M25" s="7">
        <v>40.666666666666664</v>
      </c>
      <c r="N25" s="7">
        <v>9.3809523809523814</v>
      </c>
      <c r="O25" s="7">
        <v>6.7142857142857144</v>
      </c>
      <c r="P25" s="7">
        <v>7.8571428571428568</v>
      </c>
      <c r="Q25" s="7">
        <v>5.666666666666667</v>
      </c>
      <c r="R25" s="7">
        <v>3.2857142857142856</v>
      </c>
      <c r="S25" s="7">
        <v>8.2380952380952372</v>
      </c>
      <c r="T25" s="7">
        <v>77</v>
      </c>
      <c r="U25" s="7">
        <v>54.38095238095238</v>
      </c>
      <c r="V25" s="7">
        <v>78.38095238095238</v>
      </c>
      <c r="W25" s="7">
        <v>29.047619047619047</v>
      </c>
      <c r="X25" s="7">
        <v>8.6190476190476186</v>
      </c>
      <c r="Y25" s="7">
        <v>76.761904761904759</v>
      </c>
      <c r="Z25" s="7">
        <v>5.9047619047619051</v>
      </c>
      <c r="AA25" s="7">
        <v>699.52380952380952</v>
      </c>
      <c r="AB25" s="7">
        <v>616.52380952380952</v>
      </c>
      <c r="AC25" s="7">
        <v>274.42857142857144</v>
      </c>
      <c r="AD25" s="7">
        <v>188.38095238095238</v>
      </c>
      <c r="AE25" s="7">
        <v>34.19047619047619</v>
      </c>
      <c r="AF25" s="7">
        <v>19.476190476190474</v>
      </c>
      <c r="AG25" s="7">
        <v>18.142857142857142</v>
      </c>
      <c r="AH25" s="7">
        <v>10.80952380952381</v>
      </c>
      <c r="AI25" s="7">
        <v>18.80952380952381</v>
      </c>
      <c r="AJ25" s="7">
        <v>5.0476190476190474</v>
      </c>
      <c r="AK25" s="7">
        <v>1.4761904761904763</v>
      </c>
      <c r="AL25" s="7">
        <v>2.7142857142857144</v>
      </c>
      <c r="AM25" s="7">
        <v>10.285714285714286</v>
      </c>
      <c r="AN25" s="7">
        <v>29.285714285714285</v>
      </c>
      <c r="AO25" s="7">
        <v>3</v>
      </c>
      <c r="AP25" s="7">
        <v>6.666666666666667</v>
      </c>
      <c r="AQ25" s="7">
        <v>53.952380952380949</v>
      </c>
      <c r="AR25" s="7">
        <v>12.047619047619047</v>
      </c>
      <c r="AS25" s="8">
        <f t="shared" si="0"/>
        <v>2892.9523809523812</v>
      </c>
      <c r="AT25" s="9"/>
      <c r="AV25" s="13" t="s">
        <v>50</v>
      </c>
      <c r="AW25" s="10">
        <f>AW15+AZ12</f>
        <v>27021.047619047615</v>
      </c>
      <c r="AX25" s="10">
        <f>AX15+AZ13</f>
        <v>11729.952380952378</v>
      </c>
      <c r="AY25" s="10">
        <f>AY15+AZ14</f>
        <v>5629.0952380952376</v>
      </c>
      <c r="AZ25" s="10">
        <f>AZ15</f>
        <v>7274.1904761904761</v>
      </c>
    </row>
    <row r="26" spans="1:56" x14ac:dyDescent="0.25">
      <c r="A26" s="6" t="s">
        <v>23</v>
      </c>
      <c r="B26" s="7">
        <v>17.095238095238095</v>
      </c>
      <c r="C26" s="7">
        <v>33.38095238095238</v>
      </c>
      <c r="D26" s="7">
        <v>35.238095238095241</v>
      </c>
      <c r="E26" s="7">
        <v>25.095238095238095</v>
      </c>
      <c r="F26" s="7">
        <v>68.428571428571431</v>
      </c>
      <c r="G26" s="7">
        <v>18</v>
      </c>
      <c r="H26" s="7">
        <v>62.666666666666664</v>
      </c>
      <c r="I26" s="7">
        <v>145.76190476190476</v>
      </c>
      <c r="J26" s="7">
        <v>224.8095238095238</v>
      </c>
      <c r="K26" s="7">
        <v>36.333333333333336</v>
      </c>
      <c r="L26" s="7">
        <v>59.142857142857146</v>
      </c>
      <c r="M26" s="7">
        <v>71.761904761904759</v>
      </c>
      <c r="N26" s="7">
        <v>17.904761904761905</v>
      </c>
      <c r="O26" s="7">
        <v>15.19047619047619</v>
      </c>
      <c r="P26" s="7">
        <v>20.761904761904763</v>
      </c>
      <c r="Q26" s="7">
        <v>11.142857142857142</v>
      </c>
      <c r="R26" s="7">
        <v>10.19047619047619</v>
      </c>
      <c r="S26" s="7">
        <v>31.428571428571427</v>
      </c>
      <c r="T26" s="7">
        <v>95.047619047619051</v>
      </c>
      <c r="U26" s="7">
        <v>112.52380952380952</v>
      </c>
      <c r="V26" s="7">
        <v>189.76190476190476</v>
      </c>
      <c r="W26" s="7">
        <v>84.857142857142861</v>
      </c>
      <c r="X26" s="7">
        <v>72.333333333333329</v>
      </c>
      <c r="Y26" s="7">
        <v>13.333333333333334</v>
      </c>
      <c r="Z26" s="7">
        <v>23.238095238095237</v>
      </c>
      <c r="AA26" s="7">
        <v>1049.7619047619048</v>
      </c>
      <c r="AB26" s="7">
        <v>1011.6190476190476</v>
      </c>
      <c r="AC26" s="7">
        <v>650.71428571428567</v>
      </c>
      <c r="AD26" s="7">
        <v>476.14285714285717</v>
      </c>
      <c r="AE26" s="7">
        <v>162.28571428571428</v>
      </c>
      <c r="AF26" s="7">
        <v>99.571428571428569</v>
      </c>
      <c r="AG26" s="7">
        <v>38.761904761904759</v>
      </c>
      <c r="AH26" s="7">
        <v>41.61904761904762</v>
      </c>
      <c r="AI26" s="7">
        <v>45.857142857142854</v>
      </c>
      <c r="AJ26" s="7">
        <v>7.4761904761904763</v>
      </c>
      <c r="AK26" s="7">
        <v>7.5714285714285712</v>
      </c>
      <c r="AL26" s="7">
        <v>15.333333333333334</v>
      </c>
      <c r="AM26" s="7">
        <v>26.19047619047619</v>
      </c>
      <c r="AN26" s="7">
        <v>52.61904761904762</v>
      </c>
      <c r="AO26" s="7">
        <v>7.0476190476190474</v>
      </c>
      <c r="AP26" s="7">
        <v>12.380952380952381</v>
      </c>
      <c r="AQ26" s="7">
        <v>106.61904761904762</v>
      </c>
      <c r="AR26" s="7">
        <v>25.714285714285715</v>
      </c>
      <c r="AS26" s="8">
        <f t="shared" si="0"/>
        <v>5332.7142857142853</v>
      </c>
      <c r="AT26" s="9"/>
      <c r="AV26" s="13" t="s">
        <v>51</v>
      </c>
      <c r="AW26" s="10">
        <f>AW16+BA12</f>
        <v>38949.190476190473</v>
      </c>
      <c r="AX26" s="10">
        <f>AX16+BA13</f>
        <v>9611.2380952380918</v>
      </c>
      <c r="AY26" s="10">
        <f>AY16+BA14</f>
        <v>4135.7619047619046</v>
      </c>
      <c r="AZ26" s="10">
        <f>AZ16+BA15</f>
        <v>3420.6666666666652</v>
      </c>
      <c r="BA26" s="10">
        <f>BA16</f>
        <v>6466.1904761904771</v>
      </c>
    </row>
    <row r="27" spans="1:56" x14ac:dyDescent="0.25">
      <c r="A27" s="6" t="s">
        <v>24</v>
      </c>
      <c r="B27" s="7">
        <v>29.714285714285715</v>
      </c>
      <c r="C27" s="7">
        <v>52.142857142857146</v>
      </c>
      <c r="D27" s="7">
        <v>13.761904761904763</v>
      </c>
      <c r="E27" s="7">
        <v>14.619047619047619</v>
      </c>
      <c r="F27" s="7">
        <v>75.61904761904762</v>
      </c>
      <c r="G27" s="7">
        <v>39.80952380952381</v>
      </c>
      <c r="H27" s="7">
        <v>72.666666666666671</v>
      </c>
      <c r="I27" s="7">
        <v>54.952380952380949</v>
      </c>
      <c r="J27" s="7">
        <v>111.04761904761905</v>
      </c>
      <c r="K27" s="7">
        <v>47.285714285714285</v>
      </c>
      <c r="L27" s="7">
        <v>132.57142857142858</v>
      </c>
      <c r="M27" s="7">
        <v>122.76190476190476</v>
      </c>
      <c r="N27" s="7">
        <v>39.714285714285715</v>
      </c>
      <c r="O27" s="7">
        <v>48.857142857142854</v>
      </c>
      <c r="P27" s="7">
        <v>46.61904761904762</v>
      </c>
      <c r="Q27" s="7">
        <v>21.904761904761905</v>
      </c>
      <c r="R27" s="7">
        <v>17.047619047619047</v>
      </c>
      <c r="S27" s="7">
        <v>25.857142857142858</v>
      </c>
      <c r="T27" s="7">
        <v>17.857142857142858</v>
      </c>
      <c r="U27" s="7">
        <v>14.761904761904763</v>
      </c>
      <c r="V27" s="7">
        <v>15.904761904761905</v>
      </c>
      <c r="W27" s="7">
        <v>3.5714285714285716</v>
      </c>
      <c r="X27" s="7">
        <v>7.1904761904761907</v>
      </c>
      <c r="Y27" s="7">
        <v>18.61904761904762</v>
      </c>
      <c r="Z27" s="7">
        <v>7.9047619047619051</v>
      </c>
      <c r="AA27" s="7">
        <v>1298.1428571428571</v>
      </c>
      <c r="AB27" s="7">
        <v>988.95238095238096</v>
      </c>
      <c r="AC27" s="7">
        <v>680.95238095238096</v>
      </c>
      <c r="AD27" s="7">
        <v>464.71428571428572</v>
      </c>
      <c r="AE27" s="7">
        <v>148.57142857142858</v>
      </c>
      <c r="AF27" s="7">
        <v>107.57142857142857</v>
      </c>
      <c r="AG27" s="7">
        <v>32.523809523809526</v>
      </c>
      <c r="AH27" s="7">
        <v>53.428571428571431</v>
      </c>
      <c r="AI27" s="7">
        <v>43.571428571428569</v>
      </c>
      <c r="AJ27" s="7">
        <v>9.2380952380952372</v>
      </c>
      <c r="AK27" s="7">
        <v>12.80952380952381</v>
      </c>
      <c r="AL27" s="7">
        <v>34</v>
      </c>
      <c r="AM27" s="7">
        <v>4.9047619047619051</v>
      </c>
      <c r="AN27" s="7">
        <v>45.333333333333336</v>
      </c>
      <c r="AO27" s="7">
        <v>10.428571428571429</v>
      </c>
      <c r="AP27" s="7">
        <v>10.523809523809524</v>
      </c>
      <c r="AQ27" s="7">
        <v>40.61904761904762</v>
      </c>
      <c r="AR27" s="7">
        <v>18.571428571428573</v>
      </c>
      <c r="AS27" s="8">
        <f t="shared" si="0"/>
        <v>5057.6190476190459</v>
      </c>
      <c r="AT27" s="9"/>
      <c r="AV27" s="13" t="s">
        <v>52</v>
      </c>
      <c r="AW27" s="10">
        <f>AW17+BB12</f>
        <v>45936.809523809527</v>
      </c>
      <c r="AX27" s="10">
        <f>AX17+BB13</f>
        <v>17134.904761904763</v>
      </c>
      <c r="AY27" s="10">
        <f>AY17+BB14</f>
        <v>6044.9999999999982</v>
      </c>
      <c r="AZ27" s="10">
        <f>AZ17+BB15</f>
        <v>8865.8571428571395</v>
      </c>
      <c r="BA27" s="10">
        <f>BA17+BB16</f>
        <v>3997.0476190476188</v>
      </c>
      <c r="BB27" s="10">
        <f>BB17</f>
        <v>14890.523809523806</v>
      </c>
      <c r="BC27" s="10"/>
      <c r="BD27" s="9"/>
    </row>
    <row r="28" spans="1:56" x14ac:dyDescent="0.25">
      <c r="A28" s="6" t="s">
        <v>25</v>
      </c>
      <c r="B28" s="7">
        <v>309.66666666666669</v>
      </c>
      <c r="C28" s="7">
        <v>901.42857142857144</v>
      </c>
      <c r="D28" s="7">
        <v>604.09523809523807</v>
      </c>
      <c r="E28" s="7">
        <v>602.09523809523807</v>
      </c>
      <c r="F28" s="7">
        <v>1088.5714285714287</v>
      </c>
      <c r="G28" s="7">
        <v>599.33333333333337</v>
      </c>
      <c r="H28" s="7">
        <v>978.76190476190482</v>
      </c>
      <c r="I28" s="7">
        <v>919.19047619047615</v>
      </c>
      <c r="J28" s="7">
        <v>1259.4761904761904</v>
      </c>
      <c r="K28" s="7">
        <v>750.66666666666663</v>
      </c>
      <c r="L28" s="7">
        <v>851.66666666666663</v>
      </c>
      <c r="M28" s="7">
        <v>659.42857142857144</v>
      </c>
      <c r="N28" s="7">
        <v>771.09523809523807</v>
      </c>
      <c r="O28" s="7">
        <v>686.14285714285711</v>
      </c>
      <c r="P28" s="7">
        <v>496.85714285714283</v>
      </c>
      <c r="Q28" s="7">
        <v>413.71428571428572</v>
      </c>
      <c r="R28" s="7">
        <v>682.95238095238096</v>
      </c>
      <c r="S28" s="7">
        <v>1448.9047619047619</v>
      </c>
      <c r="T28" s="7">
        <v>902.71428571428567</v>
      </c>
      <c r="U28" s="7">
        <v>1641.5714285714287</v>
      </c>
      <c r="V28" s="7">
        <v>1377.9047619047619</v>
      </c>
      <c r="W28" s="7">
        <v>904.38095238095241</v>
      </c>
      <c r="X28" s="7">
        <v>760.47619047619048</v>
      </c>
      <c r="Y28" s="7">
        <v>1049.0952380952381</v>
      </c>
      <c r="Z28" s="7">
        <v>1417.6190476190477</v>
      </c>
      <c r="AA28" s="7">
        <v>115.9047619047619</v>
      </c>
      <c r="AB28" s="7">
        <v>157</v>
      </c>
      <c r="AC28" s="7">
        <v>669.33333333333337</v>
      </c>
      <c r="AD28" s="7">
        <v>542.42857142857144</v>
      </c>
      <c r="AE28" s="7">
        <v>1073.7619047619048</v>
      </c>
      <c r="AF28" s="7">
        <v>1632.2857142857142</v>
      </c>
      <c r="AG28" s="7">
        <v>1196.7142857142858</v>
      </c>
      <c r="AH28" s="7">
        <v>1775</v>
      </c>
      <c r="AI28" s="7">
        <v>1119.1904761904761</v>
      </c>
      <c r="AJ28" s="7">
        <v>675.19047619047615</v>
      </c>
      <c r="AK28" s="7">
        <v>556.57142857142856</v>
      </c>
      <c r="AL28" s="7">
        <v>2120.1904761904761</v>
      </c>
      <c r="AM28" s="7">
        <v>496</v>
      </c>
      <c r="AN28" s="7">
        <v>782.14285714285711</v>
      </c>
      <c r="AO28" s="7">
        <v>576.14285714285711</v>
      </c>
      <c r="AP28" s="7">
        <v>402.85714285714283</v>
      </c>
      <c r="AQ28" s="7">
        <v>553.95238095238096</v>
      </c>
      <c r="AR28" s="7">
        <v>754.14285714285711</v>
      </c>
      <c r="AS28" s="8">
        <f t="shared" si="0"/>
        <v>37276.619047619046</v>
      </c>
      <c r="AT28" s="9"/>
      <c r="AV28" s="3" t="s">
        <v>54</v>
      </c>
      <c r="AW28" s="10">
        <f>AW18+BC12</f>
        <v>18947.523809523809</v>
      </c>
      <c r="AX28" s="10">
        <f>AX18+BC13</f>
        <v>1861.4761904761904</v>
      </c>
      <c r="AY28" s="10">
        <f>AY18+BC14</f>
        <v>5742.6190476190477</v>
      </c>
      <c r="AZ28" s="10">
        <f>AZ18+BC15</f>
        <v>1866.5714285714284</v>
      </c>
      <c r="BA28" s="10">
        <f>BA18+BC16</f>
        <v>2153.0952380952376</v>
      </c>
      <c r="BB28" s="10">
        <f>SUM(BB18,BC17)</f>
        <v>1862.8571428571427</v>
      </c>
      <c r="BC28" s="10">
        <f>BC18</f>
        <v>1405.047619047619</v>
      </c>
      <c r="BD28" s="9">
        <f>SUM(AW22:BC28)</f>
        <v>369883.8571428571</v>
      </c>
    </row>
    <row r="29" spans="1:56" x14ac:dyDescent="0.25">
      <c r="A29" s="6" t="s">
        <v>26</v>
      </c>
      <c r="B29" s="7">
        <v>271.1904761904762</v>
      </c>
      <c r="C29" s="7">
        <v>784.47619047619048</v>
      </c>
      <c r="D29" s="7">
        <v>544.76190476190482</v>
      </c>
      <c r="E29" s="7">
        <v>538.33333333333337</v>
      </c>
      <c r="F29" s="7">
        <v>832.95238095238096</v>
      </c>
      <c r="G29" s="7">
        <v>556.23809523809518</v>
      </c>
      <c r="H29" s="7">
        <v>897.33333333333337</v>
      </c>
      <c r="I29" s="7">
        <v>666.90476190476193</v>
      </c>
      <c r="J29" s="7">
        <v>914.90476190476193</v>
      </c>
      <c r="K29" s="7">
        <v>631.57142857142856</v>
      </c>
      <c r="L29" s="7">
        <v>769</v>
      </c>
      <c r="M29" s="7">
        <v>476.52380952380952</v>
      </c>
      <c r="N29" s="7">
        <v>608.76190476190482</v>
      </c>
      <c r="O29" s="7">
        <v>571.47619047619048</v>
      </c>
      <c r="P29" s="7">
        <v>385.38095238095241</v>
      </c>
      <c r="Q29" s="7">
        <v>355.90476190476193</v>
      </c>
      <c r="R29" s="7">
        <v>566.19047619047615</v>
      </c>
      <c r="S29" s="7">
        <v>1023.1428571428571</v>
      </c>
      <c r="T29" s="7">
        <v>747.71428571428567</v>
      </c>
      <c r="U29" s="7">
        <v>1257.8571428571429</v>
      </c>
      <c r="V29" s="7">
        <v>991.38095238095241</v>
      </c>
      <c r="W29" s="7">
        <v>650.28571428571433</v>
      </c>
      <c r="X29" s="7">
        <v>542.47619047619048</v>
      </c>
      <c r="Y29" s="7">
        <v>880.57142857142856</v>
      </c>
      <c r="Z29" s="7">
        <v>1042.3809523809523</v>
      </c>
      <c r="AA29" s="7">
        <v>160.61904761904762</v>
      </c>
      <c r="AB29" s="7">
        <v>96.047619047619051</v>
      </c>
      <c r="AC29" s="7">
        <v>281.71428571428572</v>
      </c>
      <c r="AD29" s="7">
        <v>543.57142857142856</v>
      </c>
      <c r="AE29" s="7">
        <v>1417.1428571428571</v>
      </c>
      <c r="AF29" s="7">
        <v>2274.3333333333335</v>
      </c>
      <c r="AG29" s="7">
        <v>1739.3333333333333</v>
      </c>
      <c r="AH29" s="7">
        <v>3221.6666666666665</v>
      </c>
      <c r="AI29" s="7">
        <v>1389.5238095238096</v>
      </c>
      <c r="AJ29" s="7">
        <v>840.52380952380952</v>
      </c>
      <c r="AK29" s="7">
        <v>451.42857142857144</v>
      </c>
      <c r="AL29" s="7">
        <v>1343.8571428571429</v>
      </c>
      <c r="AM29" s="7">
        <v>373.42857142857144</v>
      </c>
      <c r="AN29" s="7">
        <v>579.80952380952385</v>
      </c>
      <c r="AO29" s="7">
        <v>664.80952380952385</v>
      </c>
      <c r="AP29" s="7">
        <v>481</v>
      </c>
      <c r="AQ29" s="7">
        <v>529.95238095238096</v>
      </c>
      <c r="AR29" s="7">
        <v>923.23809523809518</v>
      </c>
      <c r="AS29" s="8">
        <f t="shared" si="0"/>
        <v>34819.714285714283</v>
      </c>
      <c r="AT29" s="9"/>
      <c r="AW29" s="10"/>
    </row>
    <row r="30" spans="1:56" x14ac:dyDescent="0.25">
      <c r="A30" s="6" t="s">
        <v>27</v>
      </c>
      <c r="B30" s="7">
        <v>292.52380952380952</v>
      </c>
      <c r="C30" s="7">
        <v>669.95238095238096</v>
      </c>
      <c r="D30" s="7">
        <v>340.52380952380952</v>
      </c>
      <c r="E30" s="7">
        <v>381.04761904761904</v>
      </c>
      <c r="F30" s="7">
        <v>1159.6190476190477</v>
      </c>
      <c r="G30" s="7">
        <v>382.57142857142856</v>
      </c>
      <c r="H30" s="7">
        <v>744.19047619047615</v>
      </c>
      <c r="I30" s="7">
        <v>536.61904761904759</v>
      </c>
      <c r="J30" s="7">
        <v>872.38095238095241</v>
      </c>
      <c r="K30" s="7">
        <v>555.33333333333337</v>
      </c>
      <c r="L30" s="7">
        <v>668.52380952380952</v>
      </c>
      <c r="M30" s="7">
        <v>622.47619047619048</v>
      </c>
      <c r="N30" s="7">
        <v>413.52380952380952</v>
      </c>
      <c r="O30" s="7">
        <v>397.33333333333331</v>
      </c>
      <c r="P30" s="7">
        <v>264.23809523809524</v>
      </c>
      <c r="Q30" s="7">
        <v>233.14285714285714</v>
      </c>
      <c r="R30" s="7">
        <v>296.04761904761904</v>
      </c>
      <c r="S30" s="7">
        <v>600.47619047619048</v>
      </c>
      <c r="T30" s="7">
        <v>383.95238095238096</v>
      </c>
      <c r="U30" s="7">
        <v>502.61904761904759</v>
      </c>
      <c r="V30" s="7">
        <v>511.61904761904759</v>
      </c>
      <c r="W30" s="7">
        <v>259.47619047619048</v>
      </c>
      <c r="X30" s="7">
        <v>237.66666666666666</v>
      </c>
      <c r="Y30" s="7">
        <v>537.52380952380952</v>
      </c>
      <c r="Z30" s="7">
        <v>647.61904761904759</v>
      </c>
      <c r="AA30" s="7">
        <v>919.85714285714289</v>
      </c>
      <c r="AB30" s="7">
        <v>423.42857142857144</v>
      </c>
      <c r="AC30" s="7">
        <v>143.33333333333334</v>
      </c>
      <c r="AD30" s="7">
        <v>544.52380952380952</v>
      </c>
      <c r="AE30" s="7">
        <v>1719.1428571428571</v>
      </c>
      <c r="AF30" s="7">
        <v>2260.8571428571427</v>
      </c>
      <c r="AG30" s="7">
        <v>1454</v>
      </c>
      <c r="AH30" s="7">
        <v>3195.9047619047619</v>
      </c>
      <c r="AI30" s="7">
        <v>1277.3809523809523</v>
      </c>
      <c r="AJ30" s="7">
        <v>608.52380952380952</v>
      </c>
      <c r="AK30" s="7">
        <v>219.23809523809524</v>
      </c>
      <c r="AL30" s="7">
        <v>873.61904761904759</v>
      </c>
      <c r="AM30" s="7">
        <v>216.57142857142858</v>
      </c>
      <c r="AN30" s="7">
        <v>436.1904761904762</v>
      </c>
      <c r="AO30" s="7">
        <v>449.85714285714283</v>
      </c>
      <c r="AP30" s="7">
        <v>360.71428571428572</v>
      </c>
      <c r="AQ30" s="7">
        <v>1676.7142857142858</v>
      </c>
      <c r="AR30" s="7">
        <v>719.23809523809518</v>
      </c>
      <c r="AS30" s="8">
        <f t="shared" si="0"/>
        <v>30010.095238095237</v>
      </c>
      <c r="AT30" s="9"/>
      <c r="AW30" s="10"/>
    </row>
    <row r="31" spans="1:56" x14ac:dyDescent="0.25">
      <c r="A31" s="6" t="s">
        <v>28</v>
      </c>
      <c r="B31" s="7">
        <v>207.38095238095238</v>
      </c>
      <c r="C31" s="7">
        <v>540.38095238095241</v>
      </c>
      <c r="D31" s="7">
        <v>280.95238095238096</v>
      </c>
      <c r="E31" s="7">
        <v>308.28571428571428</v>
      </c>
      <c r="F31" s="7">
        <v>614.66666666666663</v>
      </c>
      <c r="G31" s="7">
        <v>362.66666666666669</v>
      </c>
      <c r="H31" s="7">
        <v>616.61904761904759</v>
      </c>
      <c r="I31" s="7">
        <v>448.23809523809524</v>
      </c>
      <c r="J31" s="7">
        <v>581.95238095238096</v>
      </c>
      <c r="K31" s="7">
        <v>379.38095238095241</v>
      </c>
      <c r="L31" s="7">
        <v>539.52380952380952</v>
      </c>
      <c r="M31" s="7">
        <v>376.28571428571428</v>
      </c>
      <c r="N31" s="7">
        <v>350.47619047619048</v>
      </c>
      <c r="O31" s="7">
        <v>343.14285714285717</v>
      </c>
      <c r="P31" s="7">
        <v>216.76190476190476</v>
      </c>
      <c r="Q31" s="7">
        <v>214.76190476190476</v>
      </c>
      <c r="R31" s="7">
        <v>230.61904761904762</v>
      </c>
      <c r="S31" s="7">
        <v>387.8095238095238</v>
      </c>
      <c r="T31" s="7">
        <v>338.76190476190476</v>
      </c>
      <c r="U31" s="7">
        <v>384.1904761904762</v>
      </c>
      <c r="V31" s="7">
        <v>316.52380952380952</v>
      </c>
      <c r="W31" s="7">
        <v>185.71428571428572</v>
      </c>
      <c r="X31" s="7">
        <v>165.52380952380952</v>
      </c>
      <c r="Y31" s="7">
        <v>401.71428571428572</v>
      </c>
      <c r="Z31" s="7">
        <v>460.8095238095238</v>
      </c>
      <c r="AA31" s="7">
        <v>517.66666666666663</v>
      </c>
      <c r="AB31" s="7">
        <v>525.76190476190482</v>
      </c>
      <c r="AC31" s="7">
        <v>492.04761904761904</v>
      </c>
      <c r="AD31" s="7">
        <v>88.333333333333329</v>
      </c>
      <c r="AE31" s="7">
        <v>1061.1428571428571</v>
      </c>
      <c r="AF31" s="7">
        <v>1310.4761904761904</v>
      </c>
      <c r="AG31" s="7">
        <v>874.14285714285711</v>
      </c>
      <c r="AH31" s="7">
        <v>2018.4285714285713</v>
      </c>
      <c r="AI31" s="7">
        <v>801.23809523809518</v>
      </c>
      <c r="AJ31" s="7">
        <v>459.52380952380952</v>
      </c>
      <c r="AK31" s="7">
        <v>173.66666666666666</v>
      </c>
      <c r="AL31" s="7">
        <v>564.28571428571433</v>
      </c>
      <c r="AM31" s="7">
        <v>176.0952380952381</v>
      </c>
      <c r="AN31" s="7">
        <v>389</v>
      </c>
      <c r="AO31" s="7">
        <v>357.47619047619048</v>
      </c>
      <c r="AP31" s="7">
        <v>264</v>
      </c>
      <c r="AQ31" s="7">
        <v>647.61904761904759</v>
      </c>
      <c r="AR31" s="7">
        <v>392.76190476190476</v>
      </c>
      <c r="AS31" s="8">
        <f t="shared" si="0"/>
        <v>20366.809523809516</v>
      </c>
      <c r="AT31" s="9"/>
      <c r="AW31" s="10"/>
      <c r="BB31" s="10"/>
    </row>
    <row r="32" spans="1:56" x14ac:dyDescent="0.25">
      <c r="A32" s="6">
        <v>16</v>
      </c>
      <c r="B32" s="7">
        <v>101.9047619047619</v>
      </c>
      <c r="C32" s="7">
        <v>121.9047619047619</v>
      </c>
      <c r="D32" s="7">
        <v>66.714285714285708</v>
      </c>
      <c r="E32" s="7">
        <v>111.33333333333333</v>
      </c>
      <c r="F32" s="7">
        <v>309.85714285714283</v>
      </c>
      <c r="G32" s="7">
        <v>151.1904761904762</v>
      </c>
      <c r="H32" s="7">
        <v>251.76190476190476</v>
      </c>
      <c r="I32" s="7">
        <v>186.14285714285714</v>
      </c>
      <c r="J32" s="7">
        <v>244.33333333333334</v>
      </c>
      <c r="K32" s="7">
        <v>124.23809523809524</v>
      </c>
      <c r="L32" s="7">
        <v>187.95238095238096</v>
      </c>
      <c r="M32" s="7">
        <v>131.28571428571428</v>
      </c>
      <c r="N32" s="7">
        <v>80.19047619047619</v>
      </c>
      <c r="O32" s="7">
        <v>74.238095238095241</v>
      </c>
      <c r="P32" s="7">
        <v>62.523809523809526</v>
      </c>
      <c r="Q32" s="7">
        <v>50.857142857142854</v>
      </c>
      <c r="R32" s="7">
        <v>35.857142857142854</v>
      </c>
      <c r="S32" s="7">
        <v>81.857142857142861</v>
      </c>
      <c r="T32" s="7">
        <v>74.61904761904762</v>
      </c>
      <c r="U32" s="7">
        <v>90.80952380952381</v>
      </c>
      <c r="V32" s="7">
        <v>71.571428571428569</v>
      </c>
      <c r="W32" s="7">
        <v>33.523809523809526</v>
      </c>
      <c r="X32" s="7">
        <v>32.333333333333336</v>
      </c>
      <c r="Y32" s="7">
        <v>142.47619047619048</v>
      </c>
      <c r="Z32" s="7">
        <v>149.33333333333334</v>
      </c>
      <c r="AA32" s="7">
        <v>1028.3333333333333</v>
      </c>
      <c r="AB32" s="7">
        <v>1254.1428571428571</v>
      </c>
      <c r="AC32" s="7">
        <v>2029.6666666666667</v>
      </c>
      <c r="AD32" s="7">
        <v>1113.3809523809523</v>
      </c>
      <c r="AE32" s="7">
        <v>41.428571428571431</v>
      </c>
      <c r="AF32" s="7">
        <v>381.1904761904762</v>
      </c>
      <c r="AG32" s="7">
        <v>394.14285714285717</v>
      </c>
      <c r="AH32" s="7">
        <v>993.80952380952385</v>
      </c>
      <c r="AI32" s="7">
        <v>273.66666666666669</v>
      </c>
      <c r="AJ32" s="7">
        <v>135.8095238095238</v>
      </c>
      <c r="AK32" s="7">
        <v>43.047619047619051</v>
      </c>
      <c r="AL32" s="7">
        <v>108.42857142857143</v>
      </c>
      <c r="AM32" s="7">
        <v>37.714285714285715</v>
      </c>
      <c r="AN32" s="7">
        <v>99.904761904761898</v>
      </c>
      <c r="AO32" s="7">
        <v>94.61904761904762</v>
      </c>
      <c r="AP32" s="7">
        <v>102.57142857142857</v>
      </c>
      <c r="AQ32" s="7">
        <v>213.66666666666666</v>
      </c>
      <c r="AR32" s="7">
        <v>149.33333333333334</v>
      </c>
      <c r="AS32" s="8">
        <f t="shared" si="0"/>
        <v>11463.666666666662</v>
      </c>
      <c r="AT32" s="9"/>
      <c r="AU32" s="22">
        <v>39661</v>
      </c>
      <c r="AV32" s="20" t="s">
        <v>55</v>
      </c>
      <c r="AW32" s="21" t="s">
        <v>41</v>
      </c>
    </row>
    <row r="33" spans="1:49" x14ac:dyDescent="0.25">
      <c r="A33" s="6">
        <v>24</v>
      </c>
      <c r="B33" s="7">
        <v>105.14285714285714</v>
      </c>
      <c r="C33" s="7">
        <v>125.38095238095238</v>
      </c>
      <c r="D33" s="7">
        <v>40.80952380952381</v>
      </c>
      <c r="E33" s="7">
        <v>83.238095238095241</v>
      </c>
      <c r="F33" s="7">
        <v>277.23809523809524</v>
      </c>
      <c r="G33" s="7">
        <v>104</v>
      </c>
      <c r="H33" s="7">
        <v>178.42857142857142</v>
      </c>
      <c r="I33" s="7">
        <v>165.14285714285714</v>
      </c>
      <c r="J33" s="7">
        <v>244.9047619047619</v>
      </c>
      <c r="K33" s="7">
        <v>92.761904761904759</v>
      </c>
      <c r="L33" s="7">
        <v>159.8095238095238</v>
      </c>
      <c r="M33" s="7">
        <v>107.80952380952381</v>
      </c>
      <c r="N33" s="7">
        <v>64.714285714285708</v>
      </c>
      <c r="O33" s="7">
        <v>55</v>
      </c>
      <c r="P33" s="7">
        <v>43.238095238095241</v>
      </c>
      <c r="Q33" s="7">
        <v>30.523809523809526</v>
      </c>
      <c r="R33" s="7">
        <v>23.80952380952381</v>
      </c>
      <c r="S33" s="7">
        <v>40.571428571428569</v>
      </c>
      <c r="T33" s="7">
        <v>56.238095238095241</v>
      </c>
      <c r="U33" s="7">
        <v>38.047619047619051</v>
      </c>
      <c r="V33" s="7">
        <v>48.761904761904759</v>
      </c>
      <c r="W33" s="7">
        <v>24.142857142857142</v>
      </c>
      <c r="X33" s="7">
        <v>22.142857142857142</v>
      </c>
      <c r="Y33" s="7">
        <v>95.904761904761898</v>
      </c>
      <c r="Z33" s="7">
        <v>115.57142857142857</v>
      </c>
      <c r="AA33" s="7">
        <v>1418.9047619047619</v>
      </c>
      <c r="AB33" s="7">
        <v>1829.8095238095239</v>
      </c>
      <c r="AC33" s="7">
        <v>2665.7619047619046</v>
      </c>
      <c r="AD33" s="7">
        <v>1377.9047619047619</v>
      </c>
      <c r="AE33" s="7">
        <v>388.76190476190476</v>
      </c>
      <c r="AF33" s="7">
        <v>49.857142857142854</v>
      </c>
      <c r="AG33" s="7">
        <v>304.28571428571428</v>
      </c>
      <c r="AH33" s="7">
        <v>948.76190476190482</v>
      </c>
      <c r="AI33" s="7">
        <v>271.66666666666669</v>
      </c>
      <c r="AJ33" s="7">
        <v>144.1904761904762</v>
      </c>
      <c r="AK33" s="7">
        <v>20.761904761904763</v>
      </c>
      <c r="AL33" s="7">
        <v>67.571428571428569</v>
      </c>
      <c r="AM33" s="7">
        <v>25.666666666666668</v>
      </c>
      <c r="AN33" s="7">
        <v>96.761904761904759</v>
      </c>
      <c r="AO33" s="7">
        <v>96.238095238095241</v>
      </c>
      <c r="AP33" s="7">
        <v>133.71428571428572</v>
      </c>
      <c r="AQ33" s="7">
        <v>204.76190476190476</v>
      </c>
      <c r="AR33" s="7">
        <v>170.66666666666666</v>
      </c>
      <c r="AS33" s="8">
        <f t="shared" si="0"/>
        <v>12559.380952380952</v>
      </c>
      <c r="AT33" s="9"/>
      <c r="AU33" s="3" t="s">
        <v>61</v>
      </c>
      <c r="AV33" s="10">
        <f>SUM(AA46:AH46)</f>
        <v>168615.1428571429</v>
      </c>
      <c r="AW33" s="10">
        <f>SUM(AS28:AS35)</f>
        <v>168392.47619047618</v>
      </c>
    </row>
    <row r="34" spans="1:49" x14ac:dyDescent="0.25">
      <c r="A34" s="6" t="s">
        <v>29</v>
      </c>
      <c r="B34" s="7">
        <v>29.714285714285715</v>
      </c>
      <c r="C34" s="7">
        <v>46.095238095238095</v>
      </c>
      <c r="D34" s="7">
        <v>28.476190476190474</v>
      </c>
      <c r="E34" s="7">
        <v>26.428571428571427</v>
      </c>
      <c r="F34" s="7">
        <v>119.14285714285714</v>
      </c>
      <c r="G34" s="7">
        <v>28.666666666666668</v>
      </c>
      <c r="H34" s="7">
        <v>76.857142857142861</v>
      </c>
      <c r="I34" s="7">
        <v>111.14285714285714</v>
      </c>
      <c r="J34" s="7">
        <v>129.38095238095238</v>
      </c>
      <c r="K34" s="7">
        <v>47.666666666666664</v>
      </c>
      <c r="L34" s="7">
        <v>51.523809523809526</v>
      </c>
      <c r="M34" s="7">
        <v>60</v>
      </c>
      <c r="N34" s="7">
        <v>32.142857142857146</v>
      </c>
      <c r="O34" s="7">
        <v>24.857142857142858</v>
      </c>
      <c r="P34" s="7">
        <v>23.571428571428573</v>
      </c>
      <c r="Q34" s="7">
        <v>12.095238095238095</v>
      </c>
      <c r="R34" s="7">
        <v>14.095238095238095</v>
      </c>
      <c r="S34" s="7">
        <v>32.095238095238095</v>
      </c>
      <c r="T34" s="7">
        <v>36.857142857142854</v>
      </c>
      <c r="U34" s="7">
        <v>51</v>
      </c>
      <c r="V34" s="7">
        <v>50.666666666666664</v>
      </c>
      <c r="W34" s="7">
        <v>22.761904761904763</v>
      </c>
      <c r="X34" s="7">
        <v>17.714285714285715</v>
      </c>
      <c r="Y34" s="7">
        <v>40.333333333333336</v>
      </c>
      <c r="Z34" s="7">
        <v>32.571428571428569</v>
      </c>
      <c r="AA34" s="7">
        <v>1113.952380952381</v>
      </c>
      <c r="AB34" s="7">
        <v>1374</v>
      </c>
      <c r="AC34" s="7">
        <v>1749.9047619047619</v>
      </c>
      <c r="AD34" s="7">
        <v>787.66666666666663</v>
      </c>
      <c r="AE34" s="7">
        <v>382</v>
      </c>
      <c r="AF34" s="7">
        <v>318.23809523809524</v>
      </c>
      <c r="AG34" s="7">
        <v>31.761904761904763</v>
      </c>
      <c r="AH34" s="7">
        <v>212.9047619047619</v>
      </c>
      <c r="AI34" s="7">
        <v>81.142857142857139</v>
      </c>
      <c r="AJ34" s="7">
        <v>63.857142857142854</v>
      </c>
      <c r="AK34" s="7">
        <v>15.571428571428571</v>
      </c>
      <c r="AL34" s="7">
        <v>56.238095238095241</v>
      </c>
      <c r="AM34" s="7">
        <v>10.952380952380953</v>
      </c>
      <c r="AN34" s="7">
        <v>54.571428571428569</v>
      </c>
      <c r="AO34" s="7">
        <v>43.142857142857146</v>
      </c>
      <c r="AP34" s="7">
        <v>59.857142857142854</v>
      </c>
      <c r="AQ34" s="7">
        <v>105.80952380952381</v>
      </c>
      <c r="AR34" s="7">
        <v>100.61904761904762</v>
      </c>
      <c r="AS34" s="8">
        <f t="shared" si="0"/>
        <v>7708.0476190476193</v>
      </c>
      <c r="AT34" s="9"/>
      <c r="AU34" s="3" t="s">
        <v>62</v>
      </c>
      <c r="AV34" s="10">
        <f>SUM(AI46:AJ46,AO46:AR46)</f>
        <v>29818.285714285714</v>
      </c>
      <c r="AW34" s="10">
        <f>SUM(AS36:AS37,AS42:AS45)</f>
        <v>29310.190476190481</v>
      </c>
    </row>
    <row r="35" spans="1:49" x14ac:dyDescent="0.25">
      <c r="A35" s="6" t="s">
        <v>30</v>
      </c>
      <c r="B35" s="7">
        <v>45.095238095238095</v>
      </c>
      <c r="C35" s="7">
        <v>87.61904761904762</v>
      </c>
      <c r="D35" s="7">
        <v>37.476190476190474</v>
      </c>
      <c r="E35" s="7">
        <v>30.047619047619047</v>
      </c>
      <c r="F35" s="7">
        <v>109.33333333333333</v>
      </c>
      <c r="G35" s="7">
        <v>44.523809523809526</v>
      </c>
      <c r="H35" s="7">
        <v>91.714285714285708</v>
      </c>
      <c r="I35" s="7">
        <v>95</v>
      </c>
      <c r="J35" s="7">
        <v>147.57142857142858</v>
      </c>
      <c r="K35" s="7">
        <v>72.904761904761898</v>
      </c>
      <c r="L35" s="7">
        <v>86.19047619047619</v>
      </c>
      <c r="M35" s="7">
        <v>71.61904761904762</v>
      </c>
      <c r="N35" s="7">
        <v>50.285714285714285</v>
      </c>
      <c r="O35" s="7">
        <v>36.142857142857146</v>
      </c>
      <c r="P35" s="7">
        <v>26.095238095238095</v>
      </c>
      <c r="Q35" s="7">
        <v>19.761904761904763</v>
      </c>
      <c r="R35" s="7">
        <v>23.476190476190474</v>
      </c>
      <c r="S35" s="7">
        <v>38.333333333333336</v>
      </c>
      <c r="T35" s="7">
        <v>46.761904761904759</v>
      </c>
      <c r="U35" s="7">
        <v>33.238095238095241</v>
      </c>
      <c r="V35" s="7">
        <v>34.333333333333336</v>
      </c>
      <c r="W35" s="7">
        <v>11.619047619047619</v>
      </c>
      <c r="X35" s="7">
        <v>9.9047619047619051</v>
      </c>
      <c r="Y35" s="7">
        <v>35.952380952380949</v>
      </c>
      <c r="Z35" s="7">
        <v>57.19047619047619</v>
      </c>
      <c r="AA35" s="7">
        <v>1629</v>
      </c>
      <c r="AB35" s="7">
        <v>1835.1428571428571</v>
      </c>
      <c r="AC35" s="7">
        <v>4364.5238095238092</v>
      </c>
      <c r="AD35" s="7">
        <v>1841.1428571428571</v>
      </c>
      <c r="AE35" s="7">
        <v>943.95238095238096</v>
      </c>
      <c r="AF35" s="7">
        <v>966.90476190476193</v>
      </c>
      <c r="AG35" s="7">
        <v>217.95238095238096</v>
      </c>
      <c r="AH35" s="7">
        <v>59.476190476190474</v>
      </c>
      <c r="AI35" s="7">
        <v>177.14285714285714</v>
      </c>
      <c r="AJ35" s="7">
        <v>144.71428571428572</v>
      </c>
      <c r="AK35" s="7">
        <v>18.80952380952381</v>
      </c>
      <c r="AL35" s="7">
        <v>73.952380952380949</v>
      </c>
      <c r="AM35" s="7">
        <v>24.19047619047619</v>
      </c>
      <c r="AN35" s="7">
        <v>64.857142857142861</v>
      </c>
      <c r="AO35" s="7">
        <v>96.857142857142861</v>
      </c>
      <c r="AP35" s="7">
        <v>127.52380952380952</v>
      </c>
      <c r="AQ35" s="7">
        <v>119.04761904761905</v>
      </c>
      <c r="AR35" s="7">
        <v>140.76190476190476</v>
      </c>
      <c r="AS35" s="8">
        <f t="shared" si="0"/>
        <v>14188.142857142857</v>
      </c>
      <c r="AT35" s="9"/>
      <c r="AU35" s="3" t="s">
        <v>66</v>
      </c>
      <c r="AV35" s="10">
        <f>SUM(T46:Y46,AM46:AN46)</f>
        <v>37451.952380952382</v>
      </c>
      <c r="AW35" s="10">
        <f>SUM(AS21:AS26,AS40:AS41)</f>
        <v>37747.42857142858</v>
      </c>
    </row>
    <row r="36" spans="1:49" x14ac:dyDescent="0.25">
      <c r="A36" s="6" t="s">
        <v>31</v>
      </c>
      <c r="B36" s="7">
        <v>36.428571428571431</v>
      </c>
      <c r="C36" s="7">
        <v>105</v>
      </c>
      <c r="D36" s="7">
        <v>41.333333333333336</v>
      </c>
      <c r="E36" s="7">
        <v>40.571428571428569</v>
      </c>
      <c r="F36" s="7">
        <v>141.57142857142858</v>
      </c>
      <c r="G36" s="7">
        <v>41.714285714285715</v>
      </c>
      <c r="H36" s="7">
        <v>90.142857142857139</v>
      </c>
      <c r="I36" s="7">
        <v>133.38095238095238</v>
      </c>
      <c r="J36" s="7">
        <v>175.1904761904762</v>
      </c>
      <c r="K36" s="7">
        <v>85.571428571428569</v>
      </c>
      <c r="L36" s="7">
        <v>94.333333333333329</v>
      </c>
      <c r="M36" s="7">
        <v>80.857142857142861</v>
      </c>
      <c r="N36" s="7">
        <v>55.428571428571431</v>
      </c>
      <c r="O36" s="7">
        <v>53</v>
      </c>
      <c r="P36" s="7">
        <v>40.428571428571431</v>
      </c>
      <c r="Q36" s="7">
        <v>30.38095238095238</v>
      </c>
      <c r="R36" s="7">
        <v>30.952380952380953</v>
      </c>
      <c r="S36" s="7">
        <v>62.095238095238095</v>
      </c>
      <c r="T36" s="7">
        <v>61.571428571428569</v>
      </c>
      <c r="U36" s="7">
        <v>70.952380952380949</v>
      </c>
      <c r="V36" s="7">
        <v>69</v>
      </c>
      <c r="W36" s="7">
        <v>25.714285714285715</v>
      </c>
      <c r="X36" s="7">
        <v>21.095238095238095</v>
      </c>
      <c r="Y36" s="7">
        <v>45.238095238095241</v>
      </c>
      <c r="Z36" s="7">
        <v>51.80952380952381</v>
      </c>
      <c r="AA36" s="7">
        <v>1085.8095238095239</v>
      </c>
      <c r="AB36" s="7">
        <v>1237.8571428571429</v>
      </c>
      <c r="AC36" s="7">
        <v>1452.3809523809523</v>
      </c>
      <c r="AD36" s="7">
        <v>784.80952380952385</v>
      </c>
      <c r="AE36" s="7">
        <v>269.23809523809524</v>
      </c>
      <c r="AF36" s="7">
        <v>293.61904761904759</v>
      </c>
      <c r="AG36" s="7">
        <v>92.523809523809518</v>
      </c>
      <c r="AH36" s="7">
        <v>198.0952380952381</v>
      </c>
      <c r="AI36" s="7">
        <v>17</v>
      </c>
      <c r="AJ36" s="7">
        <v>57.523809523809526</v>
      </c>
      <c r="AK36" s="7">
        <v>23.285714285714285</v>
      </c>
      <c r="AL36" s="7">
        <v>116.66666666666667</v>
      </c>
      <c r="AM36" s="7">
        <v>28.857142857142858</v>
      </c>
      <c r="AN36" s="7">
        <v>64.38095238095238</v>
      </c>
      <c r="AO36" s="7">
        <v>64.333333333333329</v>
      </c>
      <c r="AP36" s="7">
        <v>112.80952380952381</v>
      </c>
      <c r="AQ36" s="7">
        <v>213.33333333333334</v>
      </c>
      <c r="AR36" s="7">
        <v>208</v>
      </c>
      <c r="AS36" s="8">
        <f t="shared" si="0"/>
        <v>8004.2857142857147</v>
      </c>
      <c r="AT36" s="9"/>
      <c r="AU36" s="3" t="s">
        <v>60</v>
      </c>
      <c r="AV36" s="10">
        <f>SUM(B46:G46)</f>
        <v>36088.666666666672</v>
      </c>
      <c r="AW36" s="10">
        <f>SUM(AS3:AS8)</f>
        <v>36992.904761904763</v>
      </c>
    </row>
    <row r="37" spans="1:49" x14ac:dyDescent="0.25">
      <c r="A37" s="6" t="s">
        <v>32</v>
      </c>
      <c r="B37" s="7">
        <v>14.666666666666666</v>
      </c>
      <c r="C37" s="7">
        <v>19.61904761904762</v>
      </c>
      <c r="D37" s="7">
        <v>4.7619047619047619</v>
      </c>
      <c r="E37" s="7">
        <v>2.2380952380952381</v>
      </c>
      <c r="F37" s="7">
        <v>32.714285714285715</v>
      </c>
      <c r="G37" s="7">
        <v>8.5238095238095237</v>
      </c>
      <c r="H37" s="7">
        <v>27.142857142857142</v>
      </c>
      <c r="I37" s="7">
        <v>65.61904761904762</v>
      </c>
      <c r="J37" s="7">
        <v>98.761904761904759</v>
      </c>
      <c r="K37" s="7">
        <v>11.333333333333334</v>
      </c>
      <c r="L37" s="7">
        <v>15.80952380952381</v>
      </c>
      <c r="M37" s="7">
        <v>20.476190476190474</v>
      </c>
      <c r="N37" s="7">
        <v>12.571428571428571</v>
      </c>
      <c r="O37" s="7">
        <v>11.571428571428571</v>
      </c>
      <c r="P37" s="7">
        <v>10.571428571428571</v>
      </c>
      <c r="Q37" s="7">
        <v>5.0952380952380949</v>
      </c>
      <c r="R37" s="7">
        <v>9.2857142857142865</v>
      </c>
      <c r="S37" s="7">
        <v>10.952380952380953</v>
      </c>
      <c r="T37" s="7">
        <v>18.476190476190474</v>
      </c>
      <c r="U37" s="7">
        <v>18.428571428571427</v>
      </c>
      <c r="V37" s="7">
        <v>19.80952380952381</v>
      </c>
      <c r="W37" s="7">
        <v>5.0952380952380949</v>
      </c>
      <c r="X37" s="7">
        <v>5.9523809523809526</v>
      </c>
      <c r="Y37" s="7">
        <v>6.9523809523809526</v>
      </c>
      <c r="Z37" s="7">
        <v>9.8571428571428577</v>
      </c>
      <c r="AA37" s="7">
        <v>666.61904761904759</v>
      </c>
      <c r="AB37" s="7">
        <v>751.52380952380952</v>
      </c>
      <c r="AC37" s="7">
        <v>702.47619047619048</v>
      </c>
      <c r="AD37" s="7">
        <v>442.57142857142856</v>
      </c>
      <c r="AE37" s="7">
        <v>136.42857142857142</v>
      </c>
      <c r="AF37" s="7">
        <v>151</v>
      </c>
      <c r="AG37" s="7">
        <v>64.095238095238102</v>
      </c>
      <c r="AH37" s="7">
        <v>153.42857142857142</v>
      </c>
      <c r="AI37" s="7">
        <v>49.095238095238095</v>
      </c>
      <c r="AJ37" s="7">
        <v>7.9047619047619051</v>
      </c>
      <c r="AK37" s="7">
        <v>1.9523809523809523</v>
      </c>
      <c r="AL37" s="7">
        <v>39.333333333333336</v>
      </c>
      <c r="AM37" s="7">
        <v>4.666666666666667</v>
      </c>
      <c r="AN37" s="7">
        <v>20.476190476190474</v>
      </c>
      <c r="AO37" s="7">
        <v>19.333333333333332</v>
      </c>
      <c r="AP37" s="7">
        <v>49.38095238095238</v>
      </c>
      <c r="AQ37" s="7">
        <v>119.33333333333333</v>
      </c>
      <c r="AR37" s="7">
        <v>83.666666666666671</v>
      </c>
      <c r="AS37" s="8">
        <f t="shared" si="0"/>
        <v>3929.571428571428</v>
      </c>
      <c r="AT37" s="9"/>
      <c r="AU37" s="3" t="s">
        <v>65</v>
      </c>
      <c r="AV37" s="10">
        <f>SUM(H46:J46,Z46)</f>
        <v>35373.619047619046</v>
      </c>
      <c r="AW37" s="10">
        <f>SUM(AS9:AS11,AS27)</f>
        <v>34985.190476190473</v>
      </c>
    </row>
    <row r="38" spans="1:49" x14ac:dyDescent="0.25">
      <c r="A38" s="6" t="s">
        <v>33</v>
      </c>
      <c r="B38" s="7">
        <v>5.666666666666667</v>
      </c>
      <c r="C38" s="7">
        <v>12.904761904761905</v>
      </c>
      <c r="D38" s="7">
        <v>7.666666666666667</v>
      </c>
      <c r="E38" s="7">
        <v>7.9523809523809526</v>
      </c>
      <c r="F38" s="7">
        <v>70.61904761904762</v>
      </c>
      <c r="G38" s="7">
        <v>13.428571428571429</v>
      </c>
      <c r="H38" s="7">
        <v>28.571428571428573</v>
      </c>
      <c r="I38" s="7">
        <v>81.285714285714292</v>
      </c>
      <c r="J38" s="7">
        <v>128.1904761904762</v>
      </c>
      <c r="K38" s="7">
        <v>102.80952380952381</v>
      </c>
      <c r="L38" s="7">
        <v>67.142857142857139</v>
      </c>
      <c r="M38" s="7">
        <v>89.047619047619051</v>
      </c>
      <c r="N38" s="7">
        <v>44.19047619047619</v>
      </c>
      <c r="O38" s="7">
        <v>83.952380952380949</v>
      </c>
      <c r="P38" s="7">
        <v>26.428571428571427</v>
      </c>
      <c r="Q38" s="7">
        <v>21.38095238095238</v>
      </c>
      <c r="R38" s="7">
        <v>14.238095238095237</v>
      </c>
      <c r="S38" s="7">
        <v>28.38095238095238</v>
      </c>
      <c r="T38" s="7">
        <v>5.6190476190476186</v>
      </c>
      <c r="U38" s="7">
        <v>4.666666666666667</v>
      </c>
      <c r="V38" s="7">
        <v>8.8095238095238102</v>
      </c>
      <c r="W38" s="7">
        <v>1.8571428571428572</v>
      </c>
      <c r="X38" s="7">
        <v>1.9047619047619047</v>
      </c>
      <c r="Y38" s="7">
        <v>7.9523809523809526</v>
      </c>
      <c r="Z38" s="7">
        <v>14.428571428571429</v>
      </c>
      <c r="AA38" s="7">
        <v>483.1904761904762</v>
      </c>
      <c r="AB38" s="7">
        <v>446.33333333333331</v>
      </c>
      <c r="AC38" s="7">
        <v>261.90476190476193</v>
      </c>
      <c r="AD38" s="7">
        <v>184.8095238095238</v>
      </c>
      <c r="AE38" s="7">
        <v>46.666666666666664</v>
      </c>
      <c r="AF38" s="7">
        <v>21.952380952380953</v>
      </c>
      <c r="AG38" s="7">
        <v>18.523809523809526</v>
      </c>
      <c r="AH38" s="7">
        <v>14.952380952380953</v>
      </c>
      <c r="AI38" s="7">
        <v>22.952380952380953</v>
      </c>
      <c r="AJ38" s="7">
        <v>3.1428571428571428</v>
      </c>
      <c r="AK38" s="7">
        <v>3.9523809523809526</v>
      </c>
      <c r="AL38" s="7">
        <v>193.8095238095238</v>
      </c>
      <c r="AM38" s="7">
        <v>1.8095238095238095</v>
      </c>
      <c r="AN38" s="7">
        <v>4.2857142857142856</v>
      </c>
      <c r="AO38" s="7">
        <v>3.9047619047619047</v>
      </c>
      <c r="AP38" s="7">
        <v>5.2857142857142856</v>
      </c>
      <c r="AQ38" s="7">
        <v>24.19047619047619</v>
      </c>
      <c r="AR38" s="7">
        <v>5.6190476190476186</v>
      </c>
      <c r="AS38" s="8">
        <f t="shared" si="0"/>
        <v>2626.3809523809518</v>
      </c>
      <c r="AT38" s="9"/>
      <c r="AU38" s="3" t="s">
        <v>63</v>
      </c>
      <c r="AV38" s="10">
        <f>SUM(K46:S46)</f>
        <v>51185.571428571428</v>
      </c>
      <c r="AW38" s="10">
        <f>SUM(AS12:AS20)</f>
        <v>51228.619047619046</v>
      </c>
    </row>
    <row r="39" spans="1:49" x14ac:dyDescent="0.25">
      <c r="A39" s="6" t="s">
        <v>34</v>
      </c>
      <c r="B39" s="7">
        <v>24.952380952380953</v>
      </c>
      <c r="C39" s="7">
        <v>56.428571428571431</v>
      </c>
      <c r="D39" s="7">
        <v>18.904761904761905</v>
      </c>
      <c r="E39" s="7">
        <v>19.571428571428573</v>
      </c>
      <c r="F39" s="7">
        <v>174.47619047619048</v>
      </c>
      <c r="G39" s="7">
        <v>41.904761904761905</v>
      </c>
      <c r="H39" s="7">
        <v>85.857142857142861</v>
      </c>
      <c r="I39" s="7">
        <v>230.0952380952381</v>
      </c>
      <c r="J39" s="7">
        <v>326.47619047619048</v>
      </c>
      <c r="K39" s="7">
        <v>246.61904761904762</v>
      </c>
      <c r="L39" s="7">
        <v>210.52380952380952</v>
      </c>
      <c r="M39" s="7">
        <v>460.90476190476193</v>
      </c>
      <c r="N39" s="7">
        <v>152.85714285714286</v>
      </c>
      <c r="O39" s="7">
        <v>402.1904761904762</v>
      </c>
      <c r="P39" s="7">
        <v>108.95238095238095</v>
      </c>
      <c r="Q39" s="7">
        <v>61.238095238095241</v>
      </c>
      <c r="R39" s="7">
        <v>63.428571428571431</v>
      </c>
      <c r="S39" s="7">
        <v>93.952380952380949</v>
      </c>
      <c r="T39" s="7">
        <v>14.80952380952381</v>
      </c>
      <c r="U39" s="7">
        <v>9.1904761904761898</v>
      </c>
      <c r="V39" s="7">
        <v>9.7142857142857135</v>
      </c>
      <c r="W39" s="7">
        <v>3.0476190476190474</v>
      </c>
      <c r="X39" s="7">
        <v>3.0476190476190474</v>
      </c>
      <c r="Y39" s="7">
        <v>16.714285714285715</v>
      </c>
      <c r="Z39" s="7">
        <v>29.61904761904762</v>
      </c>
      <c r="AA39" s="7">
        <v>1844.952380952381</v>
      </c>
      <c r="AB39" s="7">
        <v>1361.5714285714287</v>
      </c>
      <c r="AC39" s="7">
        <v>910.57142857142856</v>
      </c>
      <c r="AD39" s="7">
        <v>587.52380952380952</v>
      </c>
      <c r="AE39" s="7">
        <v>115.14285714285714</v>
      </c>
      <c r="AF39" s="7">
        <v>73.38095238095238</v>
      </c>
      <c r="AG39" s="7">
        <v>58.61904761904762</v>
      </c>
      <c r="AH39" s="7">
        <v>82.333333333333329</v>
      </c>
      <c r="AI39" s="7">
        <v>125.47619047619048</v>
      </c>
      <c r="AJ39" s="7">
        <v>39.38095238095238</v>
      </c>
      <c r="AK39" s="7">
        <v>219.42857142857142</v>
      </c>
      <c r="AL39" s="7">
        <v>24.047619047619047</v>
      </c>
      <c r="AM39" s="7">
        <v>2.5714285714285716</v>
      </c>
      <c r="AN39" s="7">
        <v>17</v>
      </c>
      <c r="AO39" s="7">
        <v>35.952380952380949</v>
      </c>
      <c r="AP39" s="7">
        <v>26</v>
      </c>
      <c r="AQ39" s="7">
        <v>181.42857142857142</v>
      </c>
      <c r="AR39" s="7">
        <v>29.80952380952381</v>
      </c>
      <c r="AS39" s="8">
        <f t="shared" si="0"/>
        <v>8600.6666666666642</v>
      </c>
      <c r="AT39" s="9"/>
      <c r="AU39" s="3" t="s">
        <v>64</v>
      </c>
      <c r="AV39" s="10">
        <f>SUM(AK46:AL46)</f>
        <v>11350.619047619048</v>
      </c>
      <c r="AW39" s="10">
        <f>SUM(AS38:AS39)</f>
        <v>11227.047619047617</v>
      </c>
    </row>
    <row r="40" spans="1:49" x14ac:dyDescent="0.25">
      <c r="A40" s="6" t="s">
        <v>35</v>
      </c>
      <c r="B40" s="7">
        <v>9</v>
      </c>
      <c r="C40" s="7">
        <v>11.428571428571429</v>
      </c>
      <c r="D40" s="7">
        <v>3.3809523809523809</v>
      </c>
      <c r="E40" s="7">
        <v>3.0476190476190474</v>
      </c>
      <c r="F40" s="7">
        <v>39.952380952380949</v>
      </c>
      <c r="G40" s="7">
        <v>6.4285714285714288</v>
      </c>
      <c r="H40" s="7">
        <v>46.142857142857146</v>
      </c>
      <c r="I40" s="7">
        <v>128.71428571428572</v>
      </c>
      <c r="J40" s="7">
        <v>160.95238095238096</v>
      </c>
      <c r="K40" s="7">
        <v>15.380952380952381</v>
      </c>
      <c r="L40" s="7">
        <v>16.19047619047619</v>
      </c>
      <c r="M40" s="7">
        <v>43.238095238095241</v>
      </c>
      <c r="N40" s="7">
        <v>9.4761904761904763</v>
      </c>
      <c r="O40" s="7">
        <v>6.1904761904761907</v>
      </c>
      <c r="P40" s="7">
        <v>13.095238095238095</v>
      </c>
      <c r="Q40" s="7">
        <v>5</v>
      </c>
      <c r="R40" s="7">
        <v>3.8095238095238093</v>
      </c>
      <c r="S40" s="7">
        <v>6.8095238095238093</v>
      </c>
      <c r="T40" s="7">
        <v>87.095238095238102</v>
      </c>
      <c r="U40" s="7">
        <v>45.61904761904762</v>
      </c>
      <c r="V40" s="7">
        <v>85.238095238095241</v>
      </c>
      <c r="W40" s="7">
        <v>20.38095238095238</v>
      </c>
      <c r="X40" s="7">
        <v>12.476190476190476</v>
      </c>
      <c r="Y40" s="7">
        <v>30</v>
      </c>
      <c r="Z40" s="7">
        <v>6.0952380952380949</v>
      </c>
      <c r="AA40" s="7">
        <v>424.76190476190476</v>
      </c>
      <c r="AB40" s="7">
        <v>367.14285714285717</v>
      </c>
      <c r="AC40" s="7">
        <v>229.61904761904762</v>
      </c>
      <c r="AD40" s="7">
        <v>177.61904761904762</v>
      </c>
      <c r="AE40" s="7">
        <v>39.761904761904759</v>
      </c>
      <c r="AF40" s="7">
        <v>25.61904761904762</v>
      </c>
      <c r="AG40" s="7">
        <v>13.428571428571429</v>
      </c>
      <c r="AH40" s="7">
        <v>22.714285714285715</v>
      </c>
      <c r="AI40" s="7">
        <v>26.047619047619047</v>
      </c>
      <c r="AJ40" s="7">
        <v>5</v>
      </c>
      <c r="AK40" s="7">
        <v>2.4761904761904763</v>
      </c>
      <c r="AL40" s="7">
        <v>2.8095238095238093</v>
      </c>
      <c r="AM40" s="7">
        <v>7.7142857142857144</v>
      </c>
      <c r="AN40" s="7">
        <v>96.761904761904759</v>
      </c>
      <c r="AO40" s="7">
        <v>7.3809523809523814</v>
      </c>
      <c r="AP40" s="7">
        <v>5.9047619047619051</v>
      </c>
      <c r="AQ40" s="7">
        <v>36.047619047619051</v>
      </c>
      <c r="AR40" s="7">
        <v>8.5238095238095237</v>
      </c>
      <c r="AS40" s="8">
        <f t="shared" si="0"/>
        <v>2314.4761904761913</v>
      </c>
      <c r="AT40" s="9"/>
      <c r="AU40" s="3" t="s">
        <v>67</v>
      </c>
      <c r="AV40" s="10">
        <f>SUM(AV33:AV39)</f>
        <v>369883.85714285722</v>
      </c>
      <c r="AW40" s="10">
        <f>SUM(AW33:AW39)</f>
        <v>369883.85714285716</v>
      </c>
    </row>
    <row r="41" spans="1:49" x14ac:dyDescent="0.25">
      <c r="A41" s="6" t="s">
        <v>36</v>
      </c>
      <c r="B41" s="7">
        <v>40.095238095238095</v>
      </c>
      <c r="C41" s="7">
        <v>53.952380952380949</v>
      </c>
      <c r="D41" s="7">
        <v>13.285714285714286</v>
      </c>
      <c r="E41" s="7">
        <v>11.047619047619047</v>
      </c>
      <c r="F41" s="7">
        <v>92.666666666666671</v>
      </c>
      <c r="G41" s="7">
        <v>26.714285714285715</v>
      </c>
      <c r="H41" s="7">
        <v>188.14285714285714</v>
      </c>
      <c r="I41" s="7">
        <v>217.9047619047619</v>
      </c>
      <c r="J41" s="7">
        <v>313.14285714285717</v>
      </c>
      <c r="K41" s="7">
        <v>36.523809523809526</v>
      </c>
      <c r="L41" s="7">
        <v>67.095238095238102</v>
      </c>
      <c r="M41" s="7">
        <v>142.0952380952381</v>
      </c>
      <c r="N41" s="7">
        <v>40.238095238095241</v>
      </c>
      <c r="O41" s="7">
        <v>24.095238095238095</v>
      </c>
      <c r="P41" s="7">
        <v>37.952380952380949</v>
      </c>
      <c r="Q41" s="7">
        <v>18.952380952380953</v>
      </c>
      <c r="R41" s="7">
        <v>20.142857142857142</v>
      </c>
      <c r="S41" s="7">
        <v>40.38095238095238</v>
      </c>
      <c r="T41" s="7">
        <v>432.47619047619048</v>
      </c>
      <c r="U41" s="7">
        <v>180.61904761904762</v>
      </c>
      <c r="V41" s="7">
        <v>271.66666666666669</v>
      </c>
      <c r="W41" s="7">
        <v>41.142857142857146</v>
      </c>
      <c r="X41" s="7">
        <v>28.333333333333332</v>
      </c>
      <c r="Y41" s="7">
        <v>57.333333333333336</v>
      </c>
      <c r="Z41" s="7">
        <v>42</v>
      </c>
      <c r="AA41" s="7">
        <v>669.47619047619048</v>
      </c>
      <c r="AB41" s="7">
        <v>559.04761904761904</v>
      </c>
      <c r="AC41" s="7">
        <v>511.85714285714283</v>
      </c>
      <c r="AD41" s="7">
        <v>428.57142857142856</v>
      </c>
      <c r="AE41" s="7">
        <v>110</v>
      </c>
      <c r="AF41" s="7">
        <v>107.33333333333333</v>
      </c>
      <c r="AG41" s="7">
        <v>53.666666666666664</v>
      </c>
      <c r="AH41" s="7">
        <v>61.333333333333336</v>
      </c>
      <c r="AI41" s="7">
        <v>70.761904761904759</v>
      </c>
      <c r="AJ41" s="7">
        <v>22.095238095238095</v>
      </c>
      <c r="AK41" s="7">
        <v>5.0952380952380949</v>
      </c>
      <c r="AL41" s="7">
        <v>18.523809523809526</v>
      </c>
      <c r="AM41" s="7">
        <v>103.42857142857143</v>
      </c>
      <c r="AN41" s="7">
        <v>14.476190476190476</v>
      </c>
      <c r="AO41" s="7">
        <v>24.476190476190474</v>
      </c>
      <c r="AP41" s="7">
        <v>29</v>
      </c>
      <c r="AQ41" s="7">
        <v>90.095238095238102</v>
      </c>
      <c r="AR41" s="7">
        <v>44.142857142857146</v>
      </c>
      <c r="AS41" s="8">
        <f t="shared" si="0"/>
        <v>5361.3809523809541</v>
      </c>
      <c r="AT41" s="9"/>
      <c r="AW41" s="10"/>
    </row>
    <row r="42" spans="1:49" x14ac:dyDescent="0.25">
      <c r="A42" s="6" t="s">
        <v>37</v>
      </c>
      <c r="B42" s="7">
        <v>12.285714285714286</v>
      </c>
      <c r="C42" s="7">
        <v>26.761904761904763</v>
      </c>
      <c r="D42" s="7">
        <v>6.4761904761904763</v>
      </c>
      <c r="E42" s="7">
        <v>5</v>
      </c>
      <c r="F42" s="7">
        <v>31.238095238095237</v>
      </c>
      <c r="G42" s="7">
        <v>7.8095238095238093</v>
      </c>
      <c r="H42" s="7">
        <v>25.666666666666668</v>
      </c>
      <c r="I42" s="7">
        <v>57.904761904761905</v>
      </c>
      <c r="J42" s="7">
        <v>80.714285714285708</v>
      </c>
      <c r="K42" s="7">
        <v>14.523809523809524</v>
      </c>
      <c r="L42" s="7">
        <v>19.285714285714285</v>
      </c>
      <c r="M42" s="7">
        <v>23.238095238095237</v>
      </c>
      <c r="N42" s="7">
        <v>17.904761904761905</v>
      </c>
      <c r="O42" s="7">
        <v>12</v>
      </c>
      <c r="P42" s="7">
        <v>10.047619047619047</v>
      </c>
      <c r="Q42" s="7">
        <v>8.1904761904761898</v>
      </c>
      <c r="R42" s="7">
        <v>4.9047619047619051</v>
      </c>
      <c r="S42" s="7">
        <v>8</v>
      </c>
      <c r="T42" s="7">
        <v>19.61904761904762</v>
      </c>
      <c r="U42" s="7">
        <v>18.904761904761905</v>
      </c>
      <c r="V42" s="7">
        <v>19.095238095238095</v>
      </c>
      <c r="W42" s="7">
        <v>2.1904761904761907</v>
      </c>
      <c r="X42" s="7">
        <v>2.5238095238095237</v>
      </c>
      <c r="Y42" s="7">
        <v>8.2380952380952372</v>
      </c>
      <c r="Z42" s="7">
        <v>12.333333333333334</v>
      </c>
      <c r="AA42" s="7">
        <v>551.71428571428567</v>
      </c>
      <c r="AB42" s="7">
        <v>597.61904761904759</v>
      </c>
      <c r="AC42" s="7">
        <v>502.42857142857144</v>
      </c>
      <c r="AD42" s="7">
        <v>347.90476190476193</v>
      </c>
      <c r="AE42" s="7">
        <v>90.428571428571431</v>
      </c>
      <c r="AF42" s="7">
        <v>93.047619047619051</v>
      </c>
      <c r="AG42" s="7">
        <v>50.523809523809526</v>
      </c>
      <c r="AH42" s="7">
        <v>104.52380952380952</v>
      </c>
      <c r="AI42" s="7">
        <v>68.952380952380949</v>
      </c>
      <c r="AJ42" s="7">
        <v>18.047619047619047</v>
      </c>
      <c r="AK42" s="7">
        <v>3.9523809523809526</v>
      </c>
      <c r="AL42" s="7">
        <v>37</v>
      </c>
      <c r="AM42" s="7">
        <v>7.1904761904761907</v>
      </c>
      <c r="AN42" s="7">
        <v>23.476190476190474</v>
      </c>
      <c r="AO42" s="7">
        <v>6.8571428571428568</v>
      </c>
      <c r="AP42" s="7">
        <v>32.857142857142854</v>
      </c>
      <c r="AQ42" s="7">
        <v>47.476190476190474</v>
      </c>
      <c r="AR42" s="7">
        <v>56.571428571428569</v>
      </c>
      <c r="AS42" s="8">
        <f t="shared" si="0"/>
        <v>3095.4285714285711</v>
      </c>
      <c r="AT42" s="9"/>
      <c r="AW42" s="10"/>
    </row>
    <row r="43" spans="1:49" x14ac:dyDescent="0.25">
      <c r="A43" s="6" t="s">
        <v>38</v>
      </c>
      <c r="B43" s="7">
        <v>10.714285714285714</v>
      </c>
      <c r="C43" s="7">
        <v>26.238095238095237</v>
      </c>
      <c r="D43" s="7">
        <v>5.4761904761904763</v>
      </c>
      <c r="E43" s="7">
        <v>5.333333333333333</v>
      </c>
      <c r="F43" s="7">
        <v>27.61904761904762</v>
      </c>
      <c r="G43" s="7">
        <v>6.333333333333333</v>
      </c>
      <c r="H43" s="7">
        <v>20.476190476190474</v>
      </c>
      <c r="I43" s="7">
        <v>40.19047619047619</v>
      </c>
      <c r="J43" s="7">
        <v>53.80952380952381</v>
      </c>
      <c r="K43" s="7">
        <v>17.333333333333332</v>
      </c>
      <c r="L43" s="7">
        <v>24.142857142857142</v>
      </c>
      <c r="M43" s="7">
        <v>21.38095238095238</v>
      </c>
      <c r="N43" s="7">
        <v>24.095238095238095</v>
      </c>
      <c r="O43" s="7">
        <v>11.619047619047619</v>
      </c>
      <c r="P43" s="7">
        <v>13.095238095238095</v>
      </c>
      <c r="Q43" s="7">
        <v>8.0952380952380949</v>
      </c>
      <c r="R43" s="7">
        <v>8.3809523809523814</v>
      </c>
      <c r="S43" s="7">
        <v>14.047619047619047</v>
      </c>
      <c r="T43" s="7">
        <v>17.80952380952381</v>
      </c>
      <c r="U43" s="7">
        <v>19.571428571428573</v>
      </c>
      <c r="V43" s="7">
        <v>18.238095238095237</v>
      </c>
      <c r="W43" s="7">
        <v>7.5238095238095237</v>
      </c>
      <c r="X43" s="7">
        <v>6.8571428571428568</v>
      </c>
      <c r="Y43" s="7">
        <v>12.523809523809524</v>
      </c>
      <c r="Z43" s="7">
        <v>10.952380952380953</v>
      </c>
      <c r="AA43" s="7">
        <v>402.28571428571428</v>
      </c>
      <c r="AB43" s="7">
        <v>440.04761904761904</v>
      </c>
      <c r="AC43" s="7">
        <v>404.42857142857144</v>
      </c>
      <c r="AD43" s="7">
        <v>275.23809523809524</v>
      </c>
      <c r="AE43" s="7">
        <v>105.66666666666667</v>
      </c>
      <c r="AF43" s="7">
        <v>141.28571428571428</v>
      </c>
      <c r="AG43" s="7">
        <v>61</v>
      </c>
      <c r="AH43" s="7">
        <v>146.47619047619048</v>
      </c>
      <c r="AI43" s="7">
        <v>123.9047619047619</v>
      </c>
      <c r="AJ43" s="7">
        <v>54.904761904761905</v>
      </c>
      <c r="AK43" s="7">
        <v>5.1428571428571432</v>
      </c>
      <c r="AL43" s="7">
        <v>25</v>
      </c>
      <c r="AM43" s="7">
        <v>6.1428571428571432</v>
      </c>
      <c r="AN43" s="7">
        <v>30.476190476190474</v>
      </c>
      <c r="AO43" s="7">
        <v>41.285714285714285</v>
      </c>
      <c r="AP43" s="7">
        <v>8.2857142857142865</v>
      </c>
      <c r="AQ43" s="7">
        <v>74.761904761904759</v>
      </c>
      <c r="AR43" s="7">
        <v>57.476190476190474</v>
      </c>
      <c r="AS43" s="8">
        <f t="shared" si="0"/>
        <v>2835.6666666666665</v>
      </c>
      <c r="AT43" s="9"/>
      <c r="AW43" s="10"/>
    </row>
    <row r="44" spans="1:49" x14ac:dyDescent="0.25">
      <c r="A44" s="6" t="s">
        <v>39</v>
      </c>
      <c r="B44" s="7">
        <v>31.19047619047619</v>
      </c>
      <c r="C44" s="7">
        <v>75.047619047619051</v>
      </c>
      <c r="D44" s="7">
        <v>57.38095238095238</v>
      </c>
      <c r="E44" s="7">
        <v>67.666666666666671</v>
      </c>
      <c r="F44" s="7">
        <v>180.95238095238096</v>
      </c>
      <c r="G44" s="7">
        <v>51.047619047619051</v>
      </c>
      <c r="H44" s="7">
        <v>88.714285714285708</v>
      </c>
      <c r="I44" s="7">
        <v>52.523809523809526</v>
      </c>
      <c r="J44" s="7">
        <v>88.714285714285708</v>
      </c>
      <c r="K44" s="7">
        <v>37.476190476190474</v>
      </c>
      <c r="L44" s="7">
        <v>55.761904761904759</v>
      </c>
      <c r="M44" s="7">
        <v>54.142857142857146</v>
      </c>
      <c r="N44" s="7">
        <v>33</v>
      </c>
      <c r="O44" s="7">
        <v>25.238095238095237</v>
      </c>
      <c r="P44" s="7">
        <v>21</v>
      </c>
      <c r="Q44" s="7">
        <v>12.428571428571429</v>
      </c>
      <c r="R44" s="7">
        <v>23.238095238095237</v>
      </c>
      <c r="S44" s="7">
        <v>59.904761904761905</v>
      </c>
      <c r="T44" s="7">
        <v>76.904761904761898</v>
      </c>
      <c r="U44" s="7">
        <v>120.52380952380952</v>
      </c>
      <c r="V44" s="7">
        <v>139.47619047619048</v>
      </c>
      <c r="W44" s="7">
        <v>64.523809523809518</v>
      </c>
      <c r="X44" s="7">
        <v>55.61904761904762</v>
      </c>
      <c r="Y44" s="7">
        <v>107.66666666666667</v>
      </c>
      <c r="Z44" s="7">
        <v>54.238095238095241</v>
      </c>
      <c r="AA44" s="7">
        <v>528.04761904761904</v>
      </c>
      <c r="AB44" s="7">
        <v>512.76190476190482</v>
      </c>
      <c r="AC44" s="7">
        <v>1374.8571428571429</v>
      </c>
      <c r="AD44" s="7">
        <v>603.38095238095241</v>
      </c>
      <c r="AE44" s="7">
        <v>204.47619047619048</v>
      </c>
      <c r="AF44" s="7">
        <v>211.28571428571428</v>
      </c>
      <c r="AG44" s="7">
        <v>112.28571428571429</v>
      </c>
      <c r="AH44" s="7">
        <v>125.14285714285714</v>
      </c>
      <c r="AI44" s="7">
        <v>208.57142857142858</v>
      </c>
      <c r="AJ44" s="7">
        <v>120</v>
      </c>
      <c r="AK44" s="7">
        <v>21.285714285714285</v>
      </c>
      <c r="AL44" s="7">
        <v>156.0952380952381</v>
      </c>
      <c r="AM44" s="7">
        <v>41.952380952380949</v>
      </c>
      <c r="AN44" s="7">
        <v>90.857142857142861</v>
      </c>
      <c r="AO44" s="7">
        <v>52.047619047619051</v>
      </c>
      <c r="AP44" s="7">
        <v>80.333333333333329</v>
      </c>
      <c r="AQ44" s="7">
        <v>23.857142857142858</v>
      </c>
      <c r="AR44" s="7">
        <v>407.52380952380952</v>
      </c>
      <c r="AS44" s="8">
        <f t="shared" si="0"/>
        <v>6509.1428571428587</v>
      </c>
      <c r="AT44" s="9"/>
      <c r="AW44" s="10"/>
    </row>
    <row r="45" spans="1:49" x14ac:dyDescent="0.25">
      <c r="A45" s="6" t="s">
        <v>40</v>
      </c>
      <c r="B45" s="7">
        <v>22</v>
      </c>
      <c r="C45" s="7">
        <v>44.142857142857146</v>
      </c>
      <c r="D45" s="7">
        <v>17.285714285714285</v>
      </c>
      <c r="E45" s="7">
        <v>27.38095238095238</v>
      </c>
      <c r="F45" s="7">
        <v>158.23809523809524</v>
      </c>
      <c r="G45" s="7">
        <v>26.428571428571427</v>
      </c>
      <c r="H45" s="7">
        <v>48.142857142857146</v>
      </c>
      <c r="I45" s="7">
        <v>85.61904761904762</v>
      </c>
      <c r="J45" s="7">
        <v>112</v>
      </c>
      <c r="K45" s="7">
        <v>19.142857142857142</v>
      </c>
      <c r="L45" s="7">
        <v>30.714285714285715</v>
      </c>
      <c r="M45" s="7">
        <v>37.142857142857146</v>
      </c>
      <c r="N45" s="7">
        <v>15.476190476190476</v>
      </c>
      <c r="O45" s="7">
        <v>7.1428571428571432</v>
      </c>
      <c r="P45" s="7">
        <v>5.8095238095238093</v>
      </c>
      <c r="Q45" s="7">
        <v>5.5238095238095237</v>
      </c>
      <c r="R45" s="7">
        <v>4.333333333333333</v>
      </c>
      <c r="S45" s="7">
        <v>7.7142857142857144</v>
      </c>
      <c r="T45" s="7">
        <v>23.19047619047619</v>
      </c>
      <c r="U45" s="7">
        <v>25.285714285714285</v>
      </c>
      <c r="V45" s="7">
        <v>28</v>
      </c>
      <c r="W45" s="7">
        <v>9</v>
      </c>
      <c r="X45" s="7">
        <v>11.904761904761905</v>
      </c>
      <c r="Y45" s="7">
        <v>20.142857142857142</v>
      </c>
      <c r="Z45" s="7">
        <v>19</v>
      </c>
      <c r="AA45" s="7">
        <v>733.80952380952385</v>
      </c>
      <c r="AB45" s="7">
        <v>826.28571428571433</v>
      </c>
      <c r="AC45" s="7">
        <v>727.47619047619048</v>
      </c>
      <c r="AD45" s="7">
        <v>364.76190476190476</v>
      </c>
      <c r="AE45" s="7">
        <v>143.1904761904762</v>
      </c>
      <c r="AF45" s="7">
        <v>172.38095238095238</v>
      </c>
      <c r="AG45" s="7">
        <v>107.71428571428571</v>
      </c>
      <c r="AH45" s="7">
        <v>151.0952380952381</v>
      </c>
      <c r="AI45" s="7">
        <v>203.9047619047619</v>
      </c>
      <c r="AJ45" s="7">
        <v>94.428571428571431</v>
      </c>
      <c r="AK45" s="7">
        <v>6.0476190476190474</v>
      </c>
      <c r="AL45" s="7">
        <v>25.857142857142858</v>
      </c>
      <c r="AM45" s="7">
        <v>9.0476190476190474</v>
      </c>
      <c r="AN45" s="7">
        <v>43.61904761904762</v>
      </c>
      <c r="AO45" s="7">
        <v>57.095238095238095</v>
      </c>
      <c r="AP45" s="7">
        <v>53.047619047619051</v>
      </c>
      <c r="AQ45" s="7">
        <v>388.71428571428572</v>
      </c>
      <c r="AR45" s="7">
        <v>16.857142857142858</v>
      </c>
      <c r="AS45" s="8">
        <f t="shared" si="0"/>
        <v>4936.0952380952385</v>
      </c>
      <c r="AT45" s="9"/>
      <c r="AW45" s="10"/>
    </row>
    <row r="46" spans="1:49" x14ac:dyDescent="0.25">
      <c r="A46" s="5" t="s">
        <v>55</v>
      </c>
      <c r="B46" s="9">
        <f t="shared" ref="B46:AS46" si="3">SUM(B3:B45)</f>
        <v>3645.6190476190473</v>
      </c>
      <c r="C46" s="9">
        <f t="shared" si="3"/>
        <v>7618.9047619047624</v>
      </c>
      <c r="D46" s="9">
        <f t="shared" si="3"/>
        <v>4319.523809523811</v>
      </c>
      <c r="E46" s="9">
        <f t="shared" si="3"/>
        <v>3833.0000000000009</v>
      </c>
      <c r="F46" s="9">
        <f t="shared" si="3"/>
        <v>11991.952380952385</v>
      </c>
      <c r="G46" s="9">
        <f t="shared" si="3"/>
        <v>4679.6666666666661</v>
      </c>
      <c r="H46" s="9">
        <f t="shared" si="3"/>
        <v>7991.5238095238074</v>
      </c>
      <c r="I46" s="9">
        <f t="shared" si="3"/>
        <v>9204.3333333333321</v>
      </c>
      <c r="J46" s="9">
        <f t="shared" si="3"/>
        <v>12966.380952380956</v>
      </c>
      <c r="K46" s="9">
        <f t="shared" si="3"/>
        <v>5650.0476190476174</v>
      </c>
      <c r="L46" s="9">
        <f t="shared" si="3"/>
        <v>7409.2380952380936</v>
      </c>
      <c r="M46" s="9">
        <f t="shared" si="3"/>
        <v>7527.0952380952403</v>
      </c>
      <c r="N46" s="9">
        <f t="shared" si="3"/>
        <v>5373.2380952380963</v>
      </c>
      <c r="O46" s="9">
        <f t="shared" si="3"/>
        <v>5746.333333333333</v>
      </c>
      <c r="P46" s="9">
        <f t="shared" si="3"/>
        <v>4699.0000000000009</v>
      </c>
      <c r="Q46" s="9">
        <f t="shared" si="3"/>
        <v>3280.8571428571427</v>
      </c>
      <c r="R46" s="9">
        <f t="shared" si="3"/>
        <v>3925.0952380952381</v>
      </c>
      <c r="S46" s="9">
        <f t="shared" si="3"/>
        <v>7574.6666666666661</v>
      </c>
      <c r="T46" s="9">
        <f t="shared" si="3"/>
        <v>5669.2380952380963</v>
      </c>
      <c r="U46" s="9">
        <f t="shared" si="3"/>
        <v>6521.1428571428578</v>
      </c>
      <c r="V46" s="9">
        <f t="shared" si="3"/>
        <v>6413.7142857142862</v>
      </c>
      <c r="W46" s="9">
        <f t="shared" si="3"/>
        <v>3347.2857142857147</v>
      </c>
      <c r="X46" s="9">
        <f t="shared" si="3"/>
        <v>2823.7142857142858</v>
      </c>
      <c r="Y46" s="9">
        <f t="shared" si="3"/>
        <v>4943.5714285714266</v>
      </c>
      <c r="Z46" s="9">
        <f t="shared" si="3"/>
        <v>5211.3809523809523</v>
      </c>
      <c r="AA46" s="9">
        <f t="shared" si="3"/>
        <v>33819.666666666672</v>
      </c>
      <c r="AB46" s="9">
        <f t="shared" si="3"/>
        <v>32327.857142857138</v>
      </c>
      <c r="AC46" s="9">
        <f t="shared" si="3"/>
        <v>33501.333333333336</v>
      </c>
      <c r="AD46" s="9">
        <f t="shared" si="3"/>
        <v>21621.238095238092</v>
      </c>
      <c r="AE46" s="9">
        <f t="shared" si="3"/>
        <v>11460.190476190473</v>
      </c>
      <c r="AF46" s="9">
        <f t="shared" si="3"/>
        <v>12996.380952380954</v>
      </c>
      <c r="AG46" s="9">
        <f t="shared" si="3"/>
        <v>8038.4285714285706</v>
      </c>
      <c r="AH46" s="9">
        <f t="shared" si="3"/>
        <v>14850.04761904762</v>
      </c>
      <c r="AI46" s="9">
        <f t="shared" si="3"/>
        <v>7977</v>
      </c>
      <c r="AJ46" s="9">
        <f t="shared" si="3"/>
        <v>3973.3809523809532</v>
      </c>
      <c r="AK46" s="9">
        <f t="shared" si="3"/>
        <v>2671.5238095238092</v>
      </c>
      <c r="AL46" s="9">
        <f t="shared" si="3"/>
        <v>8679.0952380952385</v>
      </c>
      <c r="AM46" s="9">
        <f t="shared" si="3"/>
        <v>2408.8571428571427</v>
      </c>
      <c r="AN46" s="9">
        <f t="shared" si="3"/>
        <v>5324.4285714285725</v>
      </c>
      <c r="AO46" s="9">
        <f t="shared" si="3"/>
        <v>3146.3809523809523</v>
      </c>
      <c r="AP46" s="9">
        <f t="shared" si="3"/>
        <v>2765.4761904761904</v>
      </c>
      <c r="AQ46" s="9">
        <f t="shared" si="3"/>
        <v>6859.7142857142871</v>
      </c>
      <c r="AR46" s="9">
        <f t="shared" si="3"/>
        <v>5096.333333333333</v>
      </c>
      <c r="AS46" s="9">
        <f t="shared" si="3"/>
        <v>369883.85714285716</v>
      </c>
      <c r="AT46" s="9"/>
      <c r="AW46" s="10"/>
    </row>
    <row r="47" spans="1:49" x14ac:dyDescent="0.25">
      <c r="AS47" s="9"/>
      <c r="AW47" s="10"/>
    </row>
    <row r="48" spans="1:49" x14ac:dyDescent="0.25">
      <c r="AM48" s="10"/>
      <c r="AW48" s="10"/>
    </row>
    <row r="49" spans="39:49" x14ac:dyDescent="0.25">
      <c r="AM49" s="10"/>
      <c r="AW49" s="10"/>
    </row>
    <row r="50" spans="39:49" x14ac:dyDescent="0.25">
      <c r="AW50" s="10"/>
    </row>
    <row r="51" spans="39:49" x14ac:dyDescent="0.25">
      <c r="AW51" s="10"/>
    </row>
    <row r="52" spans="39:49" x14ac:dyDescent="0.25">
      <c r="AW52" s="10"/>
    </row>
    <row r="53" spans="39:49" x14ac:dyDescent="0.25">
      <c r="AW53" s="10"/>
    </row>
    <row r="54" spans="39:49" x14ac:dyDescent="0.25">
      <c r="AW54" s="10"/>
    </row>
    <row r="55" spans="39:49" x14ac:dyDescent="0.25">
      <c r="AW55" s="10"/>
    </row>
    <row r="56" spans="39:49" x14ac:dyDescent="0.25">
      <c r="AW56" s="10"/>
    </row>
    <row r="57" spans="39:49" x14ac:dyDescent="0.25">
      <c r="AW57" s="10"/>
    </row>
    <row r="58" spans="39:49" x14ac:dyDescent="0.25">
      <c r="AW58" s="10"/>
    </row>
    <row r="59" spans="39:49" x14ac:dyDescent="0.25">
      <c r="AW59" s="10"/>
    </row>
    <row r="60" spans="39:49" x14ac:dyDescent="0.25">
      <c r="AW60" s="10"/>
    </row>
    <row r="61" spans="39:49" x14ac:dyDescent="0.25">
      <c r="AW61" s="10"/>
    </row>
    <row r="62" spans="39:49" x14ac:dyDescent="0.25">
      <c r="AW62" s="10"/>
    </row>
    <row r="63" spans="39:49" x14ac:dyDescent="0.25">
      <c r="AW63" s="10"/>
    </row>
    <row r="64" spans="39:49" x14ac:dyDescent="0.25">
      <c r="AW64" s="10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4"/>
  <sheetViews>
    <sheetView workbookViewId="0">
      <selection activeCell="D2" sqref="D2"/>
    </sheetView>
  </sheetViews>
  <sheetFormatPr defaultColWidth="9.109375" defaultRowHeight="13.2" x14ac:dyDescent="0.25"/>
  <cols>
    <col min="1" max="44" width="7.6640625" style="3" customWidth="1"/>
    <col min="45" max="45" width="8.6640625" style="5" customWidth="1"/>
    <col min="46" max="46" width="9.109375" style="5"/>
    <col min="47" max="48" width="9.109375" style="3"/>
    <col min="49" max="49" width="8.6640625" style="3" customWidth="1"/>
    <col min="50" max="16384" width="9.109375" style="3"/>
  </cols>
  <sheetData>
    <row r="1" spans="1:56" ht="39.6" x14ac:dyDescent="0.25">
      <c r="A1" s="1" t="s">
        <v>0</v>
      </c>
      <c r="B1" s="2" t="s">
        <v>1</v>
      </c>
      <c r="D1" s="3" t="s">
        <v>75</v>
      </c>
      <c r="G1" s="4">
        <f>'[1]Budget Period'!B1</f>
        <v>39668</v>
      </c>
    </row>
    <row r="2" spans="1:56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37</v>
      </c>
      <c r="AP2" s="6" t="s">
        <v>38</v>
      </c>
      <c r="AQ2" s="6" t="s">
        <v>39</v>
      </c>
      <c r="AR2" s="6" t="s">
        <v>40</v>
      </c>
      <c r="AS2" s="5" t="s">
        <v>41</v>
      </c>
    </row>
    <row r="3" spans="1:56" x14ac:dyDescent="0.25">
      <c r="A3" s="6" t="s">
        <v>2</v>
      </c>
      <c r="B3" s="7">
        <v>8.4</v>
      </c>
      <c r="C3" s="7">
        <v>77.599999999999994</v>
      </c>
      <c r="D3" s="7">
        <v>85.6</v>
      </c>
      <c r="E3" s="7">
        <v>42.2</v>
      </c>
      <c r="F3" s="7">
        <v>220.4</v>
      </c>
      <c r="G3" s="7">
        <v>81.2</v>
      </c>
      <c r="H3" s="7">
        <v>74.8</v>
      </c>
      <c r="I3" s="7">
        <v>38.4</v>
      </c>
      <c r="J3" s="7">
        <v>74.8</v>
      </c>
      <c r="K3" s="7">
        <v>13</v>
      </c>
      <c r="L3" s="7">
        <v>76.2</v>
      </c>
      <c r="M3" s="7">
        <v>79.8</v>
      </c>
      <c r="N3" s="7">
        <v>21.4</v>
      </c>
      <c r="O3" s="7">
        <v>31</v>
      </c>
      <c r="P3" s="7">
        <v>25.2</v>
      </c>
      <c r="Q3" s="7">
        <v>13.6</v>
      </c>
      <c r="R3" s="7">
        <v>12.6</v>
      </c>
      <c r="S3" s="7">
        <v>21.8</v>
      </c>
      <c r="T3" s="7">
        <v>22</v>
      </c>
      <c r="U3" s="7">
        <v>8.1999999999999993</v>
      </c>
      <c r="V3" s="7">
        <v>8.1999999999999993</v>
      </c>
      <c r="W3" s="7">
        <v>5.8</v>
      </c>
      <c r="X3" s="7">
        <v>6.6</v>
      </c>
      <c r="Y3" s="7">
        <v>9</v>
      </c>
      <c r="Z3" s="7">
        <v>18.600000000000001</v>
      </c>
      <c r="AA3" s="7">
        <v>127.2</v>
      </c>
      <c r="AB3" s="7">
        <v>91.6</v>
      </c>
      <c r="AC3" s="7">
        <v>271</v>
      </c>
      <c r="AD3" s="7">
        <v>110</v>
      </c>
      <c r="AE3" s="7">
        <v>88</v>
      </c>
      <c r="AF3" s="7">
        <v>101.6</v>
      </c>
      <c r="AG3" s="7">
        <v>17.600000000000001</v>
      </c>
      <c r="AH3" s="7">
        <v>34</v>
      </c>
      <c r="AI3" s="7">
        <v>27.2</v>
      </c>
      <c r="AJ3" s="7">
        <v>6.4</v>
      </c>
      <c r="AK3" s="7">
        <v>2.8</v>
      </c>
      <c r="AL3" s="7">
        <v>13.2</v>
      </c>
      <c r="AM3" s="7">
        <v>2.4</v>
      </c>
      <c r="AN3" s="7">
        <v>32.200000000000003</v>
      </c>
      <c r="AO3" s="7">
        <v>7.2</v>
      </c>
      <c r="AP3" s="7">
        <v>10.6</v>
      </c>
      <c r="AQ3" s="7">
        <v>21.2</v>
      </c>
      <c r="AR3" s="7">
        <v>13</v>
      </c>
      <c r="AS3" s="8">
        <f t="shared" ref="AS3:AS45" si="0">SUM(B3:AR3)</f>
        <v>2053.6</v>
      </c>
      <c r="AT3" s="9"/>
      <c r="AV3" s="3" t="s">
        <v>42</v>
      </c>
      <c r="AW3" s="7">
        <f>SUM(B3:Z27,AK3:AN27,B38:Z41,AK38:AN41)</f>
        <v>47121.199999999983</v>
      </c>
      <c r="AY3" s="3" t="s">
        <v>43</v>
      </c>
      <c r="AZ3" s="10">
        <f>SUM(AW12:AW18,AX12:BC12)</f>
        <v>117469.6</v>
      </c>
      <c r="BA3" s="11">
        <f>AZ3/BD$19</f>
        <v>0.60303598104693601</v>
      </c>
    </row>
    <row r="4" spans="1:56" x14ac:dyDescent="0.25">
      <c r="A4" s="6" t="s">
        <v>3</v>
      </c>
      <c r="B4" s="7">
        <v>107.8</v>
      </c>
      <c r="C4" s="7">
        <v>12.6</v>
      </c>
      <c r="D4" s="7">
        <v>91</v>
      </c>
      <c r="E4" s="7">
        <v>55</v>
      </c>
      <c r="F4" s="7">
        <v>523</v>
      </c>
      <c r="G4" s="7">
        <v>130.6</v>
      </c>
      <c r="H4" s="7">
        <v>138</v>
      </c>
      <c r="I4" s="7">
        <v>71.400000000000006</v>
      </c>
      <c r="J4" s="7">
        <v>184.6</v>
      </c>
      <c r="K4" s="7">
        <v>30.2</v>
      </c>
      <c r="L4" s="7">
        <v>113.8</v>
      </c>
      <c r="M4" s="7">
        <v>212</v>
      </c>
      <c r="N4" s="7">
        <v>34.6</v>
      </c>
      <c r="O4" s="7">
        <v>55.8</v>
      </c>
      <c r="P4" s="7">
        <v>40.4</v>
      </c>
      <c r="Q4" s="7">
        <v>21.4</v>
      </c>
      <c r="R4" s="7">
        <v>20</v>
      </c>
      <c r="S4" s="7">
        <v>51.4</v>
      </c>
      <c r="T4" s="7">
        <v>27.2</v>
      </c>
      <c r="U4" s="7">
        <v>12.4</v>
      </c>
      <c r="V4" s="7">
        <v>23</v>
      </c>
      <c r="W4" s="7">
        <v>11.4</v>
      </c>
      <c r="X4" s="7">
        <v>11.6</v>
      </c>
      <c r="Y4" s="7">
        <v>18.8</v>
      </c>
      <c r="Z4" s="7">
        <v>36.200000000000003</v>
      </c>
      <c r="AA4" s="7">
        <v>277.60000000000002</v>
      </c>
      <c r="AB4" s="7">
        <v>217.8</v>
      </c>
      <c r="AC4" s="7">
        <v>719.4</v>
      </c>
      <c r="AD4" s="7">
        <v>187</v>
      </c>
      <c r="AE4" s="7">
        <v>85.8</v>
      </c>
      <c r="AF4" s="7">
        <v>116.6</v>
      </c>
      <c r="AG4" s="7">
        <v>33.6</v>
      </c>
      <c r="AH4" s="7">
        <v>61.6</v>
      </c>
      <c r="AI4" s="7">
        <v>56.4</v>
      </c>
      <c r="AJ4" s="7">
        <v>18.8</v>
      </c>
      <c r="AK4" s="7">
        <v>10.199999999999999</v>
      </c>
      <c r="AL4" s="7">
        <v>24.4</v>
      </c>
      <c r="AM4" s="7">
        <v>4</v>
      </c>
      <c r="AN4" s="7">
        <v>35.6</v>
      </c>
      <c r="AO4" s="7">
        <v>13</v>
      </c>
      <c r="AP4" s="7">
        <v>13.8</v>
      </c>
      <c r="AQ4" s="7">
        <v>56.2</v>
      </c>
      <c r="AR4" s="7">
        <v>23.2</v>
      </c>
      <c r="AS4" s="8">
        <f t="shared" si="0"/>
        <v>3989.2000000000003</v>
      </c>
      <c r="AT4" s="9"/>
      <c r="AV4" s="3" t="s">
        <v>44</v>
      </c>
      <c r="AW4" s="7">
        <f>SUM(AA28:AJ37, AA42:AJ45, AO28:AR37, AO42:AR45)</f>
        <v>61829.000000000022</v>
      </c>
      <c r="AY4" s="3" t="s">
        <v>45</v>
      </c>
      <c r="AZ4" s="10">
        <f>SUM(AX13:BB18)</f>
        <v>71717.799999999988</v>
      </c>
      <c r="BA4" s="11">
        <f>AZ4/BD$19</f>
        <v>0.3681668608859478</v>
      </c>
    </row>
    <row r="5" spans="1:56" x14ac:dyDescent="0.25">
      <c r="A5" s="6" t="s">
        <v>4</v>
      </c>
      <c r="B5" s="7">
        <v>92.8</v>
      </c>
      <c r="C5" s="7">
        <v>87</v>
      </c>
      <c r="D5" s="7">
        <v>6.6</v>
      </c>
      <c r="E5" s="7">
        <v>49.6</v>
      </c>
      <c r="F5" s="7">
        <v>463.6</v>
      </c>
      <c r="G5" s="7">
        <v>79.599999999999994</v>
      </c>
      <c r="H5" s="7">
        <v>72.2</v>
      </c>
      <c r="I5" s="7">
        <v>49.4</v>
      </c>
      <c r="J5" s="7">
        <v>128</v>
      </c>
      <c r="K5" s="7">
        <v>33.6</v>
      </c>
      <c r="L5" s="7">
        <v>47.2</v>
      </c>
      <c r="M5" s="7">
        <v>88.8</v>
      </c>
      <c r="N5" s="7">
        <v>12.8</v>
      </c>
      <c r="O5" s="7">
        <v>16.600000000000001</v>
      </c>
      <c r="P5" s="7">
        <v>12.4</v>
      </c>
      <c r="Q5" s="7">
        <v>10.4</v>
      </c>
      <c r="R5" s="7">
        <v>11</v>
      </c>
      <c r="S5" s="7">
        <v>32</v>
      </c>
      <c r="T5" s="7">
        <v>12.6</v>
      </c>
      <c r="U5" s="7">
        <v>10.199999999999999</v>
      </c>
      <c r="V5" s="7">
        <v>18.399999999999999</v>
      </c>
      <c r="W5" s="7">
        <v>10</v>
      </c>
      <c r="X5" s="7">
        <v>5</v>
      </c>
      <c r="Y5" s="7">
        <v>24.2</v>
      </c>
      <c r="Z5" s="7">
        <v>11</v>
      </c>
      <c r="AA5" s="7">
        <v>183</v>
      </c>
      <c r="AB5" s="7">
        <v>130.19999999999999</v>
      </c>
      <c r="AC5" s="7">
        <v>404.2</v>
      </c>
      <c r="AD5" s="7">
        <v>126.4</v>
      </c>
      <c r="AE5" s="7">
        <v>49.6</v>
      </c>
      <c r="AF5" s="7">
        <v>34.4</v>
      </c>
      <c r="AG5" s="7">
        <v>17.8</v>
      </c>
      <c r="AH5" s="7">
        <v>20.2</v>
      </c>
      <c r="AI5" s="7">
        <v>16.8</v>
      </c>
      <c r="AJ5" s="7">
        <v>4.2</v>
      </c>
      <c r="AK5" s="7">
        <v>5.8</v>
      </c>
      <c r="AL5" s="7">
        <v>10.4</v>
      </c>
      <c r="AM5" s="7">
        <v>1.2</v>
      </c>
      <c r="AN5" s="7">
        <v>9.1999999999999993</v>
      </c>
      <c r="AO5" s="7">
        <v>2.6</v>
      </c>
      <c r="AP5" s="7">
        <v>4.4000000000000004</v>
      </c>
      <c r="AQ5" s="7">
        <v>48.2</v>
      </c>
      <c r="AR5" s="7">
        <v>10.4</v>
      </c>
      <c r="AS5" s="8">
        <f t="shared" si="0"/>
        <v>2464</v>
      </c>
      <c r="AT5" s="9"/>
      <c r="AV5" s="3" t="s">
        <v>46</v>
      </c>
      <c r="AW5" s="7">
        <f>SUM(AA3:AJ27,B28:Z37,AA38:AJ41,AK28:AN37, B42:Z45, AK42:AN45, AO3:AR27, AO38:AR41)</f>
        <v>85846.800000000061</v>
      </c>
    </row>
    <row r="6" spans="1:56" x14ac:dyDescent="0.25">
      <c r="A6" s="6" t="s">
        <v>5</v>
      </c>
      <c r="B6" s="7">
        <v>50.8</v>
      </c>
      <c r="C6" s="7">
        <v>56.4</v>
      </c>
      <c r="D6" s="7">
        <v>52.8</v>
      </c>
      <c r="E6" s="7">
        <v>7.6</v>
      </c>
      <c r="F6" s="7">
        <v>172</v>
      </c>
      <c r="G6" s="7">
        <v>53.8</v>
      </c>
      <c r="H6" s="7">
        <v>58.8</v>
      </c>
      <c r="I6" s="7">
        <v>47.8</v>
      </c>
      <c r="J6" s="7">
        <v>107.4</v>
      </c>
      <c r="K6" s="7">
        <v>28.4</v>
      </c>
      <c r="L6" s="7">
        <v>65.2</v>
      </c>
      <c r="M6" s="7">
        <v>84.2</v>
      </c>
      <c r="N6" s="7">
        <v>16.2</v>
      </c>
      <c r="O6" s="7">
        <v>20</v>
      </c>
      <c r="P6" s="7">
        <v>11.8</v>
      </c>
      <c r="Q6" s="7">
        <v>7</v>
      </c>
      <c r="R6" s="7">
        <v>5</v>
      </c>
      <c r="S6" s="7">
        <v>29.4</v>
      </c>
      <c r="T6" s="7">
        <v>12.8</v>
      </c>
      <c r="U6" s="7">
        <v>9.4</v>
      </c>
      <c r="V6" s="7">
        <v>17.8</v>
      </c>
      <c r="W6" s="7">
        <v>10.4</v>
      </c>
      <c r="X6" s="7">
        <v>5.4</v>
      </c>
      <c r="Y6" s="7">
        <v>13.8</v>
      </c>
      <c r="Z6" s="7">
        <v>8.1999999999999993</v>
      </c>
      <c r="AA6" s="7">
        <v>222.4</v>
      </c>
      <c r="AB6" s="7">
        <v>172.6</v>
      </c>
      <c r="AC6" s="7">
        <v>412.6</v>
      </c>
      <c r="AD6" s="7">
        <v>235.2</v>
      </c>
      <c r="AE6" s="7">
        <v>91.6</v>
      </c>
      <c r="AF6" s="7">
        <v>82.2</v>
      </c>
      <c r="AG6" s="7">
        <v>17.399999999999999</v>
      </c>
      <c r="AH6" s="7">
        <v>13.8</v>
      </c>
      <c r="AI6" s="7">
        <v>21.6</v>
      </c>
      <c r="AJ6" s="7">
        <v>2.4</v>
      </c>
      <c r="AK6" s="7">
        <v>4.5999999999999996</v>
      </c>
      <c r="AL6" s="7">
        <v>13</v>
      </c>
      <c r="AM6" s="7">
        <v>1.4</v>
      </c>
      <c r="AN6" s="7">
        <v>10.4</v>
      </c>
      <c r="AO6" s="7">
        <v>2.6</v>
      </c>
      <c r="AP6" s="7">
        <v>4.8</v>
      </c>
      <c r="AQ6" s="7">
        <v>49.4</v>
      </c>
      <c r="AR6" s="7">
        <v>16</v>
      </c>
      <c r="AS6" s="8">
        <f t="shared" si="0"/>
        <v>2326.4000000000005</v>
      </c>
      <c r="AT6" s="9"/>
      <c r="AW6" s="7"/>
    </row>
    <row r="7" spans="1:56" x14ac:dyDescent="0.25">
      <c r="A7" s="6" t="s">
        <v>6</v>
      </c>
      <c r="B7" s="7">
        <v>236.8</v>
      </c>
      <c r="C7" s="7">
        <v>542.79999999999995</v>
      </c>
      <c r="D7" s="7">
        <v>450.4</v>
      </c>
      <c r="E7" s="7">
        <v>171.8</v>
      </c>
      <c r="F7" s="7">
        <v>20.2</v>
      </c>
      <c r="G7" s="7">
        <v>286.60000000000002</v>
      </c>
      <c r="H7" s="7">
        <v>321.8</v>
      </c>
      <c r="I7" s="7">
        <v>214.8</v>
      </c>
      <c r="J7" s="7">
        <v>328.6</v>
      </c>
      <c r="K7" s="7">
        <v>127.8</v>
      </c>
      <c r="L7" s="7">
        <v>219.2</v>
      </c>
      <c r="M7" s="7">
        <v>250.4</v>
      </c>
      <c r="N7" s="7">
        <v>103.8</v>
      </c>
      <c r="O7" s="7">
        <v>113.8</v>
      </c>
      <c r="P7" s="7">
        <v>83.6</v>
      </c>
      <c r="Q7" s="7">
        <v>41.8</v>
      </c>
      <c r="R7" s="7">
        <v>88.6</v>
      </c>
      <c r="S7" s="7">
        <v>333.2</v>
      </c>
      <c r="T7" s="7">
        <v>75.400000000000006</v>
      </c>
      <c r="U7" s="7">
        <v>111.4</v>
      </c>
      <c r="V7" s="7">
        <v>193.6</v>
      </c>
      <c r="W7" s="7">
        <v>111.4</v>
      </c>
      <c r="X7" s="7">
        <v>90.6</v>
      </c>
      <c r="Y7" s="7">
        <v>55.4</v>
      </c>
      <c r="Z7" s="7">
        <v>58.8</v>
      </c>
      <c r="AA7" s="7">
        <v>778.6</v>
      </c>
      <c r="AB7" s="7">
        <v>500.2</v>
      </c>
      <c r="AC7" s="7">
        <v>1564.4</v>
      </c>
      <c r="AD7" s="7">
        <v>638.20000000000005</v>
      </c>
      <c r="AE7" s="7">
        <v>240.8</v>
      </c>
      <c r="AF7" s="7">
        <v>204.6</v>
      </c>
      <c r="AG7" s="7">
        <v>82.8</v>
      </c>
      <c r="AH7" s="7">
        <v>50.8</v>
      </c>
      <c r="AI7" s="7">
        <v>149.4</v>
      </c>
      <c r="AJ7" s="7">
        <v>14.4</v>
      </c>
      <c r="AK7" s="7">
        <v>50.2</v>
      </c>
      <c r="AL7" s="7">
        <v>192.6</v>
      </c>
      <c r="AM7" s="7">
        <v>25.6</v>
      </c>
      <c r="AN7" s="7">
        <v>58.8</v>
      </c>
      <c r="AO7" s="7">
        <v>21.8</v>
      </c>
      <c r="AP7" s="7">
        <v>18.2</v>
      </c>
      <c r="AQ7" s="7">
        <v>158.80000000000001</v>
      </c>
      <c r="AR7" s="7">
        <v>153.4</v>
      </c>
      <c r="AS7" s="8">
        <f t="shared" si="0"/>
        <v>9536.1999999999989</v>
      </c>
      <c r="AT7" s="9"/>
      <c r="AW7" s="7"/>
    </row>
    <row r="8" spans="1:56" x14ac:dyDescent="0.25">
      <c r="A8" s="6" t="s">
        <v>7</v>
      </c>
      <c r="B8" s="7">
        <v>87</v>
      </c>
      <c r="C8" s="7">
        <v>120</v>
      </c>
      <c r="D8" s="7">
        <v>66.8</v>
      </c>
      <c r="E8" s="7">
        <v>54.8</v>
      </c>
      <c r="F8" s="7">
        <v>226</v>
      </c>
      <c r="G8" s="7">
        <v>8</v>
      </c>
      <c r="H8" s="7">
        <v>90.4</v>
      </c>
      <c r="I8" s="7">
        <v>82.8</v>
      </c>
      <c r="J8" s="7">
        <v>135</v>
      </c>
      <c r="K8" s="7">
        <v>44.8</v>
      </c>
      <c r="L8" s="7">
        <v>98.2</v>
      </c>
      <c r="M8" s="7">
        <v>107.6</v>
      </c>
      <c r="N8" s="7">
        <v>28</v>
      </c>
      <c r="O8" s="7">
        <v>41.6</v>
      </c>
      <c r="P8" s="7">
        <v>29.6</v>
      </c>
      <c r="Q8" s="7">
        <v>12.2</v>
      </c>
      <c r="R8" s="7">
        <v>16.600000000000001</v>
      </c>
      <c r="S8" s="7">
        <v>34.799999999999997</v>
      </c>
      <c r="T8" s="7">
        <v>17</v>
      </c>
      <c r="U8" s="7">
        <v>8</v>
      </c>
      <c r="V8" s="7">
        <v>17.8</v>
      </c>
      <c r="W8" s="7">
        <v>6.8</v>
      </c>
      <c r="X8" s="7">
        <v>9.8000000000000007</v>
      </c>
      <c r="Y8" s="7">
        <v>17</v>
      </c>
      <c r="Z8" s="7">
        <v>42.2</v>
      </c>
      <c r="AA8" s="7">
        <v>168.2</v>
      </c>
      <c r="AB8" s="7">
        <v>152.19999999999999</v>
      </c>
      <c r="AC8" s="7">
        <v>384.8</v>
      </c>
      <c r="AD8" s="7">
        <v>224</v>
      </c>
      <c r="AE8" s="7">
        <v>139.19999999999999</v>
      </c>
      <c r="AF8" s="7">
        <v>88.4</v>
      </c>
      <c r="AG8" s="7">
        <v>21.4</v>
      </c>
      <c r="AH8" s="7">
        <v>20.2</v>
      </c>
      <c r="AI8" s="7">
        <v>17.2</v>
      </c>
      <c r="AJ8" s="7">
        <v>3.8</v>
      </c>
      <c r="AK8" s="7">
        <v>6.8</v>
      </c>
      <c r="AL8" s="7">
        <v>18</v>
      </c>
      <c r="AM8" s="7">
        <v>2.4</v>
      </c>
      <c r="AN8" s="7">
        <v>18.2</v>
      </c>
      <c r="AO8" s="7">
        <v>2.8</v>
      </c>
      <c r="AP8" s="7">
        <v>2.4</v>
      </c>
      <c r="AQ8" s="7">
        <v>37.6</v>
      </c>
      <c r="AR8" s="7">
        <v>17.399999999999999</v>
      </c>
      <c r="AS8" s="8">
        <f t="shared" si="0"/>
        <v>2727.7999999999997</v>
      </c>
      <c r="AT8" s="9"/>
      <c r="AW8" s="10"/>
    </row>
    <row r="9" spans="1:56" x14ac:dyDescent="0.25">
      <c r="A9" s="6" t="s">
        <v>8</v>
      </c>
      <c r="B9" s="7">
        <v>81.8</v>
      </c>
      <c r="C9" s="7">
        <v>128.19999999999999</v>
      </c>
      <c r="D9" s="7">
        <v>72.400000000000006</v>
      </c>
      <c r="E9" s="7">
        <v>60</v>
      </c>
      <c r="F9" s="7">
        <v>288.2</v>
      </c>
      <c r="G9" s="7">
        <v>93.2</v>
      </c>
      <c r="H9" s="7">
        <v>10.6</v>
      </c>
      <c r="I9" s="7">
        <v>59.6</v>
      </c>
      <c r="J9" s="7">
        <v>137.4</v>
      </c>
      <c r="K9" s="7">
        <v>32.200000000000003</v>
      </c>
      <c r="L9" s="7">
        <v>114</v>
      </c>
      <c r="M9" s="7">
        <v>166.6</v>
      </c>
      <c r="N9" s="7">
        <v>51.8</v>
      </c>
      <c r="O9" s="7">
        <v>77.400000000000006</v>
      </c>
      <c r="P9" s="7">
        <v>52.4</v>
      </c>
      <c r="Q9" s="7">
        <v>21.2</v>
      </c>
      <c r="R9" s="7">
        <v>22.2</v>
      </c>
      <c r="S9" s="7">
        <v>54.4</v>
      </c>
      <c r="T9" s="7">
        <v>55.8</v>
      </c>
      <c r="U9" s="7">
        <v>30.6</v>
      </c>
      <c r="V9" s="7">
        <v>44.8</v>
      </c>
      <c r="W9" s="7">
        <v>19</v>
      </c>
      <c r="X9" s="7">
        <v>18.2</v>
      </c>
      <c r="Y9" s="7">
        <v>39.799999999999997</v>
      </c>
      <c r="Z9" s="7">
        <v>50.2</v>
      </c>
      <c r="AA9" s="7">
        <v>368.4</v>
      </c>
      <c r="AB9" s="7">
        <v>274.60000000000002</v>
      </c>
      <c r="AC9" s="7">
        <v>761.4</v>
      </c>
      <c r="AD9" s="7">
        <v>356.4</v>
      </c>
      <c r="AE9" s="7">
        <v>193.8</v>
      </c>
      <c r="AF9" s="7">
        <v>154</v>
      </c>
      <c r="AG9" s="7">
        <v>33.200000000000003</v>
      </c>
      <c r="AH9" s="7">
        <v>29</v>
      </c>
      <c r="AI9" s="7">
        <v>36.6</v>
      </c>
      <c r="AJ9" s="7">
        <v>8.8000000000000007</v>
      </c>
      <c r="AK9" s="7">
        <v>9.4</v>
      </c>
      <c r="AL9" s="7">
        <v>32.799999999999997</v>
      </c>
      <c r="AM9" s="7">
        <v>8</v>
      </c>
      <c r="AN9" s="7">
        <v>81.599999999999994</v>
      </c>
      <c r="AO9" s="7">
        <v>4.4000000000000004</v>
      </c>
      <c r="AP9" s="7">
        <v>8.8000000000000007</v>
      </c>
      <c r="AQ9" s="7">
        <v>63</v>
      </c>
      <c r="AR9" s="7">
        <v>19.2</v>
      </c>
      <c r="AS9" s="8">
        <f t="shared" si="0"/>
        <v>4225.4000000000005</v>
      </c>
      <c r="AT9" s="9"/>
      <c r="AW9" s="10"/>
    </row>
    <row r="10" spans="1:56" x14ac:dyDescent="0.25">
      <c r="A10" s="6">
        <v>19</v>
      </c>
      <c r="B10" s="7">
        <v>43.8</v>
      </c>
      <c r="C10" s="7">
        <v>68.599999999999994</v>
      </c>
      <c r="D10" s="7">
        <v>48</v>
      </c>
      <c r="E10" s="7">
        <v>39.200000000000003</v>
      </c>
      <c r="F10" s="7">
        <v>193.4</v>
      </c>
      <c r="G10" s="7">
        <v>86.2</v>
      </c>
      <c r="H10" s="7">
        <v>59.2</v>
      </c>
      <c r="I10" s="7">
        <v>5.6</v>
      </c>
      <c r="J10" s="7">
        <v>24</v>
      </c>
      <c r="K10" s="7">
        <v>10</v>
      </c>
      <c r="L10" s="7">
        <v>66.2</v>
      </c>
      <c r="M10" s="7">
        <v>75.2</v>
      </c>
      <c r="N10" s="7">
        <v>43</v>
      </c>
      <c r="O10" s="7">
        <v>57</v>
      </c>
      <c r="P10" s="7">
        <v>35.200000000000003</v>
      </c>
      <c r="Q10" s="7">
        <v>18</v>
      </c>
      <c r="R10" s="7">
        <v>25</v>
      </c>
      <c r="S10" s="7">
        <v>41</v>
      </c>
      <c r="T10" s="7">
        <v>34</v>
      </c>
      <c r="U10" s="7">
        <v>23.4</v>
      </c>
      <c r="V10" s="7">
        <v>36.799999999999997</v>
      </c>
      <c r="W10" s="7">
        <v>17.2</v>
      </c>
      <c r="X10" s="7">
        <v>16</v>
      </c>
      <c r="Y10" s="7">
        <v>52.8</v>
      </c>
      <c r="Z10" s="7">
        <v>33.200000000000003</v>
      </c>
      <c r="AA10" s="7">
        <v>164.2</v>
      </c>
      <c r="AB10" s="7">
        <v>130.4</v>
      </c>
      <c r="AC10" s="7">
        <v>361.4</v>
      </c>
      <c r="AD10" s="7">
        <v>205.2</v>
      </c>
      <c r="AE10" s="7">
        <v>103.2</v>
      </c>
      <c r="AF10" s="7">
        <v>95.2</v>
      </c>
      <c r="AG10" s="7">
        <v>29</v>
      </c>
      <c r="AH10" s="7">
        <v>22.4</v>
      </c>
      <c r="AI10" s="7">
        <v>31.8</v>
      </c>
      <c r="AJ10" s="7">
        <v>8.8000000000000007</v>
      </c>
      <c r="AK10" s="7">
        <v>7.6</v>
      </c>
      <c r="AL10" s="7">
        <v>17</v>
      </c>
      <c r="AM10" s="7">
        <v>7.8</v>
      </c>
      <c r="AN10" s="7">
        <v>40.200000000000003</v>
      </c>
      <c r="AO10" s="7">
        <v>6.6</v>
      </c>
      <c r="AP10" s="7">
        <v>7.2</v>
      </c>
      <c r="AQ10" s="7">
        <v>26</v>
      </c>
      <c r="AR10" s="7">
        <v>9.6</v>
      </c>
      <c r="AS10" s="8">
        <f t="shared" si="0"/>
        <v>2425.6000000000004</v>
      </c>
      <c r="AT10" s="9"/>
      <c r="AW10" s="10"/>
      <c r="BC10" s="12"/>
      <c r="BD10" s="12"/>
    </row>
    <row r="11" spans="1:56" x14ac:dyDescent="0.25">
      <c r="A11" s="6">
        <v>12</v>
      </c>
      <c r="B11" s="7">
        <v>76.2</v>
      </c>
      <c r="C11" s="7">
        <v>172</v>
      </c>
      <c r="D11" s="7">
        <v>128.19999999999999</v>
      </c>
      <c r="E11" s="7">
        <v>102.4</v>
      </c>
      <c r="F11" s="7">
        <v>298</v>
      </c>
      <c r="G11" s="7">
        <v>127.2</v>
      </c>
      <c r="H11" s="7">
        <v>132.19999999999999</v>
      </c>
      <c r="I11" s="7">
        <v>24</v>
      </c>
      <c r="J11" s="7">
        <v>10</v>
      </c>
      <c r="K11" s="7">
        <v>23.4</v>
      </c>
      <c r="L11" s="7">
        <v>128.19999999999999</v>
      </c>
      <c r="M11" s="7">
        <v>196.6</v>
      </c>
      <c r="N11" s="7">
        <v>127.8</v>
      </c>
      <c r="O11" s="7">
        <v>154.4</v>
      </c>
      <c r="P11" s="7">
        <v>97.8</v>
      </c>
      <c r="Q11" s="7">
        <v>49</v>
      </c>
      <c r="R11" s="7">
        <v>57.6</v>
      </c>
      <c r="S11" s="7">
        <v>120.4</v>
      </c>
      <c r="T11" s="7">
        <v>77.599999999999994</v>
      </c>
      <c r="U11" s="7">
        <v>72.8</v>
      </c>
      <c r="V11" s="7">
        <v>88.2</v>
      </c>
      <c r="W11" s="7">
        <v>36.6</v>
      </c>
      <c r="X11" s="7">
        <v>48.4</v>
      </c>
      <c r="Y11" s="7">
        <v>102.2</v>
      </c>
      <c r="Z11" s="7">
        <v>78.400000000000006</v>
      </c>
      <c r="AA11" s="7">
        <v>318</v>
      </c>
      <c r="AB11" s="7">
        <v>242.2</v>
      </c>
      <c r="AC11" s="7">
        <v>711.6</v>
      </c>
      <c r="AD11" s="7">
        <v>272.8</v>
      </c>
      <c r="AE11" s="7">
        <v>109.2</v>
      </c>
      <c r="AF11" s="7">
        <v>90.2</v>
      </c>
      <c r="AG11" s="7">
        <v>59</v>
      </c>
      <c r="AH11" s="7">
        <v>63.6</v>
      </c>
      <c r="AI11" s="7">
        <v>51.4</v>
      </c>
      <c r="AJ11" s="7">
        <v>21</v>
      </c>
      <c r="AK11" s="7">
        <v>20.399999999999999</v>
      </c>
      <c r="AL11" s="7">
        <v>49.6</v>
      </c>
      <c r="AM11" s="7">
        <v>13</v>
      </c>
      <c r="AN11" s="7">
        <v>80.400000000000006</v>
      </c>
      <c r="AO11" s="7">
        <v>16.600000000000001</v>
      </c>
      <c r="AP11" s="7">
        <v>16.600000000000001</v>
      </c>
      <c r="AQ11" s="7">
        <v>56.2</v>
      </c>
      <c r="AR11" s="7">
        <v>32.799999999999997</v>
      </c>
      <c r="AS11" s="8">
        <f t="shared" si="0"/>
        <v>4754.2</v>
      </c>
      <c r="AT11" s="9"/>
      <c r="AV11" s="13"/>
      <c r="AW11" s="10" t="s">
        <v>47</v>
      </c>
      <c r="AX11" s="3" t="s">
        <v>48</v>
      </c>
      <c r="AY11" s="3" t="s">
        <v>49</v>
      </c>
      <c r="AZ11" s="3" t="s">
        <v>50</v>
      </c>
      <c r="BA11" s="3" t="s">
        <v>51</v>
      </c>
      <c r="BB11" s="3" t="s">
        <v>52</v>
      </c>
      <c r="BC11" s="3" t="s">
        <v>53</v>
      </c>
      <c r="BD11" s="5" t="s">
        <v>41</v>
      </c>
    </row>
    <row r="12" spans="1:56" x14ac:dyDescent="0.25">
      <c r="A12" s="6" t="s">
        <v>9</v>
      </c>
      <c r="B12" s="7">
        <v>16.399999999999999</v>
      </c>
      <c r="C12" s="7">
        <v>33.200000000000003</v>
      </c>
      <c r="D12" s="7">
        <v>35.200000000000003</v>
      </c>
      <c r="E12" s="7">
        <v>32</v>
      </c>
      <c r="F12" s="7">
        <v>127.4</v>
      </c>
      <c r="G12" s="7">
        <v>41.6</v>
      </c>
      <c r="H12" s="7">
        <v>38.6</v>
      </c>
      <c r="I12" s="7">
        <v>12.2</v>
      </c>
      <c r="J12" s="7">
        <v>26</v>
      </c>
      <c r="K12" s="7">
        <v>8.6</v>
      </c>
      <c r="L12" s="7">
        <v>88</v>
      </c>
      <c r="M12" s="7">
        <v>136.80000000000001</v>
      </c>
      <c r="N12" s="7">
        <v>127.2</v>
      </c>
      <c r="O12" s="7">
        <v>145</v>
      </c>
      <c r="P12" s="7">
        <v>54</v>
      </c>
      <c r="Q12" s="7">
        <v>30.2</v>
      </c>
      <c r="R12" s="7">
        <v>52.8</v>
      </c>
      <c r="S12" s="7">
        <v>77.2</v>
      </c>
      <c r="T12" s="7">
        <v>8.8000000000000007</v>
      </c>
      <c r="U12" s="7">
        <v>9.8000000000000007</v>
      </c>
      <c r="V12" s="7">
        <v>15.8</v>
      </c>
      <c r="W12" s="7">
        <v>7</v>
      </c>
      <c r="X12" s="7">
        <v>6.4</v>
      </c>
      <c r="Y12" s="7">
        <v>18.2</v>
      </c>
      <c r="Z12" s="7">
        <v>22.4</v>
      </c>
      <c r="AA12" s="7">
        <v>245</v>
      </c>
      <c r="AB12" s="7">
        <v>207.8</v>
      </c>
      <c r="AC12" s="7">
        <v>612.20000000000005</v>
      </c>
      <c r="AD12" s="7">
        <v>214</v>
      </c>
      <c r="AE12" s="7">
        <v>97.8</v>
      </c>
      <c r="AF12" s="7">
        <v>75</v>
      </c>
      <c r="AG12" s="7">
        <v>25.4</v>
      </c>
      <c r="AH12" s="7">
        <v>38.6</v>
      </c>
      <c r="AI12" s="7">
        <v>27.2</v>
      </c>
      <c r="AJ12" s="7">
        <v>6.4</v>
      </c>
      <c r="AK12" s="7">
        <v>67.400000000000006</v>
      </c>
      <c r="AL12" s="7">
        <v>88</v>
      </c>
      <c r="AM12" s="7">
        <v>5.2</v>
      </c>
      <c r="AN12" s="7">
        <v>9.8000000000000007</v>
      </c>
      <c r="AO12" s="7">
        <v>3.8</v>
      </c>
      <c r="AP12" s="7">
        <v>7.4</v>
      </c>
      <c r="AQ12" s="7">
        <v>21</v>
      </c>
      <c r="AR12" s="7">
        <v>19.8</v>
      </c>
      <c r="AS12" s="8">
        <f t="shared" si="0"/>
        <v>2942.6000000000008</v>
      </c>
      <c r="AT12" s="9"/>
      <c r="AV12" s="14" t="s">
        <v>47</v>
      </c>
      <c r="AW12" s="10">
        <f>SUM(AA28:AD31)</f>
        <v>2784.1999999999994</v>
      </c>
      <c r="AX12" s="10">
        <f>SUM(Z28:Z31,H28:K31)</f>
        <v>7429.7999999999993</v>
      </c>
      <c r="AY12" s="10">
        <f>SUM(AE28:AJ31)</f>
        <v>18510.400000000001</v>
      </c>
      <c r="AZ12" s="10">
        <f>SUM(B28:G31)</f>
        <v>8517.8000000000011</v>
      </c>
      <c r="BA12" s="10">
        <f>SUM(AM28:AN31,T28:Y31)</f>
        <v>7574.1999999999989</v>
      </c>
      <c r="BB12" s="10">
        <f>SUM(AK28:AL31,L28:S31)</f>
        <v>10555.600000000002</v>
      </c>
      <c r="BC12" s="10">
        <f>SUM(AO28:AR31)</f>
        <v>6007</v>
      </c>
      <c r="BD12" s="9">
        <f t="shared" ref="BD12:BD19" si="1">SUM(AW12:BC12)</f>
        <v>61379</v>
      </c>
    </row>
    <row r="13" spans="1:56" x14ac:dyDescent="0.25">
      <c r="A13" s="6" t="s">
        <v>10</v>
      </c>
      <c r="B13" s="7">
        <v>74.599999999999994</v>
      </c>
      <c r="C13" s="7">
        <v>105.6</v>
      </c>
      <c r="D13" s="7">
        <v>50.6</v>
      </c>
      <c r="E13" s="7">
        <v>65</v>
      </c>
      <c r="F13" s="7">
        <v>218</v>
      </c>
      <c r="G13" s="7">
        <v>103.2</v>
      </c>
      <c r="H13" s="7">
        <v>121</v>
      </c>
      <c r="I13" s="7">
        <v>75.8</v>
      </c>
      <c r="J13" s="7">
        <v>142.6</v>
      </c>
      <c r="K13" s="7">
        <v>66.599999999999994</v>
      </c>
      <c r="L13" s="7">
        <v>14.4</v>
      </c>
      <c r="M13" s="7">
        <v>238.6</v>
      </c>
      <c r="N13" s="7">
        <v>160.6</v>
      </c>
      <c r="O13" s="7">
        <v>278.60000000000002</v>
      </c>
      <c r="P13" s="7">
        <v>167.8</v>
      </c>
      <c r="Q13" s="7">
        <v>79.400000000000006</v>
      </c>
      <c r="R13" s="7">
        <v>52.6</v>
      </c>
      <c r="S13" s="7">
        <v>108.2</v>
      </c>
      <c r="T13" s="7">
        <v>38.6</v>
      </c>
      <c r="U13" s="7">
        <v>19.2</v>
      </c>
      <c r="V13" s="7">
        <v>28.2</v>
      </c>
      <c r="W13" s="7">
        <v>19.8</v>
      </c>
      <c r="X13" s="7">
        <v>17</v>
      </c>
      <c r="Y13" s="7">
        <v>31.8</v>
      </c>
      <c r="Z13" s="7">
        <v>91.6</v>
      </c>
      <c r="AA13" s="7">
        <v>265.39999999999998</v>
      </c>
      <c r="AB13" s="7">
        <v>205.6</v>
      </c>
      <c r="AC13" s="7">
        <v>666.6</v>
      </c>
      <c r="AD13" s="7">
        <v>287.60000000000002</v>
      </c>
      <c r="AE13" s="7">
        <v>137.6</v>
      </c>
      <c r="AF13" s="7">
        <v>160.80000000000001</v>
      </c>
      <c r="AG13" s="7">
        <v>38.4</v>
      </c>
      <c r="AH13" s="7">
        <v>55.4</v>
      </c>
      <c r="AI13" s="7">
        <v>44.2</v>
      </c>
      <c r="AJ13" s="7">
        <v>13.8</v>
      </c>
      <c r="AK13" s="7">
        <v>46.2</v>
      </c>
      <c r="AL13" s="7">
        <v>107</v>
      </c>
      <c r="AM13" s="7">
        <v>7.8</v>
      </c>
      <c r="AN13" s="7">
        <v>54.4</v>
      </c>
      <c r="AO13" s="7">
        <v>12.8</v>
      </c>
      <c r="AP13" s="7">
        <v>17.600000000000001</v>
      </c>
      <c r="AQ13" s="7">
        <v>44.2</v>
      </c>
      <c r="AR13" s="7">
        <v>24.2</v>
      </c>
      <c r="AS13" s="8">
        <f t="shared" si="0"/>
        <v>4558.9999999999991</v>
      </c>
      <c r="AT13" s="9"/>
      <c r="AV13" s="13" t="s">
        <v>48</v>
      </c>
      <c r="AW13" s="10">
        <f>SUM(AA27:AD27,AA9:AD12)</f>
        <v>7087.2000000000007</v>
      </c>
      <c r="AX13" s="10">
        <f>SUM(Z27,Z9:Z12,H9:K12,H27:K27)</f>
        <v>995.6</v>
      </c>
      <c r="AY13" s="10">
        <f>SUM(AE9:AJ12,AE27:AJ27)</f>
        <v>1705.2000000000003</v>
      </c>
      <c r="AZ13" s="10">
        <f>SUM(B9:G12,B27:G27)</f>
        <v>2557.7999999999997</v>
      </c>
      <c r="BA13" s="10">
        <f>SUM(T9:Y12,AM9:AN12,T27:Y27,AM27:AN27)</f>
        <v>1187.5999999999999</v>
      </c>
      <c r="BB13" s="10">
        <f>SUM(L9:S12,AK9:AL12,L27:S27,AK27:AL27)</f>
        <v>3174.0000000000005</v>
      </c>
      <c r="BC13" s="10">
        <f>SUM(AO9:AR12,AO27:AR27)</f>
        <v>366.2</v>
      </c>
      <c r="BD13" s="9">
        <f t="shared" si="1"/>
        <v>17073.600000000002</v>
      </c>
    </row>
    <row r="14" spans="1:56" x14ac:dyDescent="0.25">
      <c r="A14" s="6" t="s">
        <v>11</v>
      </c>
      <c r="B14" s="7">
        <v>76.8</v>
      </c>
      <c r="C14" s="7">
        <v>228.4</v>
      </c>
      <c r="D14" s="7">
        <v>92.4</v>
      </c>
      <c r="E14" s="7">
        <v>93.6</v>
      </c>
      <c r="F14" s="7">
        <v>244.4</v>
      </c>
      <c r="G14" s="7">
        <v>113.2</v>
      </c>
      <c r="H14" s="7">
        <v>171.6</v>
      </c>
      <c r="I14" s="7">
        <v>97.2</v>
      </c>
      <c r="J14" s="7">
        <v>194.4</v>
      </c>
      <c r="K14" s="7">
        <v>122.8</v>
      </c>
      <c r="L14" s="7">
        <v>239.4</v>
      </c>
      <c r="M14" s="7">
        <v>7.8</v>
      </c>
      <c r="N14" s="7">
        <v>243.2</v>
      </c>
      <c r="O14" s="7">
        <v>310.8</v>
      </c>
      <c r="P14" s="7">
        <v>188.8</v>
      </c>
      <c r="Q14" s="7">
        <v>110</v>
      </c>
      <c r="R14" s="7">
        <v>141.19999999999999</v>
      </c>
      <c r="S14" s="7">
        <v>309</v>
      </c>
      <c r="T14" s="7">
        <v>109.8</v>
      </c>
      <c r="U14" s="7">
        <v>129.6</v>
      </c>
      <c r="V14" s="7">
        <v>114.4</v>
      </c>
      <c r="W14" s="7">
        <v>71.400000000000006</v>
      </c>
      <c r="X14" s="7">
        <v>58.2</v>
      </c>
      <c r="Y14" s="7">
        <v>73</v>
      </c>
      <c r="Z14" s="7">
        <v>86</v>
      </c>
      <c r="AA14" s="7">
        <v>307.39999999999998</v>
      </c>
      <c r="AB14" s="7">
        <v>189.8</v>
      </c>
      <c r="AC14" s="7">
        <v>540.4</v>
      </c>
      <c r="AD14" s="7">
        <v>217.2</v>
      </c>
      <c r="AE14" s="7">
        <v>93.4</v>
      </c>
      <c r="AF14" s="7">
        <v>102.8</v>
      </c>
      <c r="AG14" s="7">
        <v>49.6</v>
      </c>
      <c r="AH14" s="7">
        <v>52</v>
      </c>
      <c r="AI14" s="7">
        <v>62</v>
      </c>
      <c r="AJ14" s="7">
        <v>15.6</v>
      </c>
      <c r="AK14" s="7">
        <v>172.6</v>
      </c>
      <c r="AL14" s="7">
        <v>567.20000000000005</v>
      </c>
      <c r="AM14" s="7">
        <v>59.2</v>
      </c>
      <c r="AN14" s="7">
        <v>151.80000000000001</v>
      </c>
      <c r="AO14" s="7">
        <v>17.600000000000001</v>
      </c>
      <c r="AP14" s="7">
        <v>25.6</v>
      </c>
      <c r="AQ14" s="7">
        <v>46.6</v>
      </c>
      <c r="AR14" s="7">
        <v>31.6</v>
      </c>
      <c r="AS14" s="8">
        <f t="shared" si="0"/>
        <v>6329.800000000002</v>
      </c>
      <c r="AT14" s="9"/>
      <c r="AV14" s="13" t="s">
        <v>49</v>
      </c>
      <c r="AW14" s="10">
        <f>SUM(AA32:AD37)</f>
        <v>18031.800000000003</v>
      </c>
      <c r="AX14" s="10">
        <f>SUM(H32:K37,Z32:Z37)</f>
        <v>1730.4</v>
      </c>
      <c r="AY14" s="10">
        <f>SUM(AE32:AJ37)</f>
        <v>6196.2</v>
      </c>
      <c r="AZ14" s="10">
        <f>SUM(B32:G37)</f>
        <v>2059.7999999999997</v>
      </c>
      <c r="BA14" s="10">
        <f>SUM(T32:Y37,AM32:AN37)</f>
        <v>1278</v>
      </c>
      <c r="BB14" s="10">
        <f>SUM(L32:S37,AK32:AL37)</f>
        <v>1842.3999999999999</v>
      </c>
      <c r="BC14" s="10">
        <f>SUM(AO32:AR37)</f>
        <v>2081.2000000000003</v>
      </c>
      <c r="BD14" s="9">
        <f t="shared" si="1"/>
        <v>33219.800000000003</v>
      </c>
    </row>
    <row r="15" spans="1:56" x14ac:dyDescent="0.25">
      <c r="A15" s="6" t="s">
        <v>12</v>
      </c>
      <c r="B15" s="7">
        <v>21.2</v>
      </c>
      <c r="C15" s="7">
        <v>32.799999999999997</v>
      </c>
      <c r="D15" s="7">
        <v>15.6</v>
      </c>
      <c r="E15" s="7">
        <v>17.399999999999999</v>
      </c>
      <c r="F15" s="7">
        <v>105.6</v>
      </c>
      <c r="G15" s="7">
        <v>30.8</v>
      </c>
      <c r="H15" s="7">
        <v>60.8</v>
      </c>
      <c r="I15" s="7">
        <v>49</v>
      </c>
      <c r="J15" s="7">
        <v>144.6</v>
      </c>
      <c r="K15" s="7">
        <v>125.6</v>
      </c>
      <c r="L15" s="7">
        <v>163.80000000000001</v>
      </c>
      <c r="M15" s="7">
        <v>236.6</v>
      </c>
      <c r="N15" s="7">
        <v>14.2</v>
      </c>
      <c r="O15" s="7">
        <v>109.6</v>
      </c>
      <c r="P15" s="7">
        <v>94.8</v>
      </c>
      <c r="Q15" s="7">
        <v>44.8</v>
      </c>
      <c r="R15" s="7">
        <v>36.6</v>
      </c>
      <c r="S15" s="7">
        <v>62.2</v>
      </c>
      <c r="T15" s="7">
        <v>18.600000000000001</v>
      </c>
      <c r="U15" s="7">
        <v>8.6</v>
      </c>
      <c r="V15" s="7">
        <v>13.8</v>
      </c>
      <c r="W15" s="7">
        <v>5.4</v>
      </c>
      <c r="X15" s="7">
        <v>5.6</v>
      </c>
      <c r="Y15" s="7">
        <v>11.8</v>
      </c>
      <c r="Z15" s="7">
        <v>26.8</v>
      </c>
      <c r="AA15" s="7">
        <v>165.8</v>
      </c>
      <c r="AB15" s="7">
        <v>131</v>
      </c>
      <c r="AC15" s="7">
        <v>408</v>
      </c>
      <c r="AD15" s="7">
        <v>115</v>
      </c>
      <c r="AE15" s="7">
        <v>39.799999999999997</v>
      </c>
      <c r="AF15" s="7">
        <v>40.799999999999997</v>
      </c>
      <c r="AG15" s="7">
        <v>13.6</v>
      </c>
      <c r="AH15" s="7">
        <v>25</v>
      </c>
      <c r="AI15" s="7">
        <v>30</v>
      </c>
      <c r="AJ15" s="7">
        <v>9.4</v>
      </c>
      <c r="AK15" s="7">
        <v>30.2</v>
      </c>
      <c r="AL15" s="7">
        <v>55.6</v>
      </c>
      <c r="AM15" s="7">
        <v>3.6</v>
      </c>
      <c r="AN15" s="7">
        <v>25.8</v>
      </c>
      <c r="AO15" s="7">
        <v>6.6</v>
      </c>
      <c r="AP15" s="7">
        <v>8.4</v>
      </c>
      <c r="AQ15" s="7">
        <v>30.2</v>
      </c>
      <c r="AR15" s="7">
        <v>15.8</v>
      </c>
      <c r="AS15" s="8">
        <f t="shared" si="0"/>
        <v>2611.1999999999998</v>
      </c>
      <c r="AT15" s="9"/>
      <c r="AV15" s="13" t="s">
        <v>50</v>
      </c>
      <c r="AW15" s="10">
        <f>SUM(AA3:AD8)</f>
        <v>8298.7999999999993</v>
      </c>
      <c r="AX15" s="10">
        <f>SUM(H3:K8,Z3:Z8)</f>
        <v>2671.8</v>
      </c>
      <c r="AY15" s="10">
        <f>SUM(AE3:AJ8)</f>
        <v>2052.6000000000004</v>
      </c>
      <c r="AZ15" s="10">
        <f>SUM(B3:G8)</f>
        <v>4879.2000000000007</v>
      </c>
      <c r="BA15" s="10">
        <f>SUM(T3:Y8,AM3:AN8)</f>
        <v>1229.8</v>
      </c>
      <c r="BB15" s="10">
        <f>SUM(L3:S8,AK3:AL8)</f>
        <v>3255.9999999999995</v>
      </c>
      <c r="BC15" s="10">
        <f>SUM(AO3:AR8)</f>
        <v>708.99999999999989</v>
      </c>
      <c r="BD15" s="9">
        <f t="shared" si="1"/>
        <v>23097.200000000001</v>
      </c>
    </row>
    <row r="16" spans="1:56" x14ac:dyDescent="0.25">
      <c r="A16" s="6" t="s">
        <v>13</v>
      </c>
      <c r="B16" s="7">
        <v>28.2</v>
      </c>
      <c r="C16" s="7">
        <v>44.8</v>
      </c>
      <c r="D16" s="7">
        <v>12</v>
      </c>
      <c r="E16" s="7">
        <v>18.2</v>
      </c>
      <c r="F16" s="7">
        <v>113.8</v>
      </c>
      <c r="G16" s="7">
        <v>44</v>
      </c>
      <c r="H16" s="7">
        <v>73.599999999999994</v>
      </c>
      <c r="I16" s="7">
        <v>70.8</v>
      </c>
      <c r="J16" s="7">
        <v>154</v>
      </c>
      <c r="K16" s="7">
        <v>122.2</v>
      </c>
      <c r="L16" s="7">
        <v>257.39999999999998</v>
      </c>
      <c r="M16" s="7">
        <v>306.2</v>
      </c>
      <c r="N16" s="7">
        <v>117.2</v>
      </c>
      <c r="O16" s="7">
        <v>10</v>
      </c>
      <c r="P16" s="7">
        <v>149.6</v>
      </c>
      <c r="Q16" s="7">
        <v>98.8</v>
      </c>
      <c r="R16" s="7">
        <v>78.599999999999994</v>
      </c>
      <c r="S16" s="7">
        <v>176.4</v>
      </c>
      <c r="T16" s="7">
        <v>18.600000000000001</v>
      </c>
      <c r="U16" s="7">
        <v>7.4</v>
      </c>
      <c r="V16" s="7">
        <v>9.8000000000000007</v>
      </c>
      <c r="W16" s="7">
        <v>4.5999999999999996</v>
      </c>
      <c r="X16" s="7">
        <v>6.2</v>
      </c>
      <c r="Y16" s="7">
        <v>10.4</v>
      </c>
      <c r="Z16" s="7">
        <v>36.6</v>
      </c>
      <c r="AA16" s="7">
        <v>175</v>
      </c>
      <c r="AB16" s="7">
        <v>117.2</v>
      </c>
      <c r="AC16" s="7">
        <v>396</v>
      </c>
      <c r="AD16" s="7">
        <v>109</v>
      </c>
      <c r="AE16" s="7">
        <v>39.6</v>
      </c>
      <c r="AF16" s="7">
        <v>41.8</v>
      </c>
      <c r="AG16" s="7">
        <v>15.2</v>
      </c>
      <c r="AH16" s="7">
        <v>26.4</v>
      </c>
      <c r="AI16" s="7">
        <v>23.6</v>
      </c>
      <c r="AJ16" s="7">
        <v>7.2</v>
      </c>
      <c r="AK16" s="7">
        <v>65.400000000000006</v>
      </c>
      <c r="AL16" s="7">
        <v>179.8</v>
      </c>
      <c r="AM16" s="7">
        <v>2.2000000000000002</v>
      </c>
      <c r="AN16" s="7">
        <v>25</v>
      </c>
      <c r="AO16" s="7">
        <v>8</v>
      </c>
      <c r="AP16" s="7">
        <v>5.8</v>
      </c>
      <c r="AQ16" s="7">
        <v>14.2</v>
      </c>
      <c r="AR16" s="7">
        <v>8.1999999999999993</v>
      </c>
      <c r="AS16" s="8">
        <f t="shared" si="0"/>
        <v>3228.9999999999991</v>
      </c>
      <c r="AT16" s="9"/>
      <c r="AV16" s="13" t="s">
        <v>51</v>
      </c>
      <c r="AW16" s="10">
        <f>SUM(AA21:AD26,AA40:AD41)</f>
        <v>7330.2</v>
      </c>
      <c r="AX16" s="10">
        <f>SUM(H21:K26,H40:K41,Z21:Z26,Z40:Z41)</f>
        <v>1234.0000000000002</v>
      </c>
      <c r="AY16" s="10">
        <f>SUM(AE21:AJ26,AE40:AJ41)</f>
        <v>1329.6</v>
      </c>
      <c r="AZ16" s="10">
        <f>SUM(B21:G26,B40:G41)</f>
        <v>1276.6000000000006</v>
      </c>
      <c r="BA16" s="10">
        <f>SUM(T21:Y26,T40:Y41,AM21:AN26,AM40:AN41)</f>
        <v>3714.7999999999993</v>
      </c>
      <c r="BB16" s="10">
        <f>SUM(L21:S26,L40:S41,AK21:AL26,AK40:AL41)</f>
        <v>1565.8000000000006</v>
      </c>
      <c r="BC16" s="10">
        <f>SUM(AO21:AR26,AO40:AR41)</f>
        <v>751.20000000000016</v>
      </c>
      <c r="BD16" s="9">
        <f t="shared" si="1"/>
        <v>17202.2</v>
      </c>
    </row>
    <row r="17" spans="1:56" x14ac:dyDescent="0.25">
      <c r="A17" s="6" t="s">
        <v>14</v>
      </c>
      <c r="B17" s="7">
        <v>28.6</v>
      </c>
      <c r="C17" s="7">
        <v>39.4</v>
      </c>
      <c r="D17" s="7">
        <v>14.8</v>
      </c>
      <c r="E17" s="7">
        <v>13.2</v>
      </c>
      <c r="F17" s="7">
        <v>87.4</v>
      </c>
      <c r="G17" s="7">
        <v>30.8</v>
      </c>
      <c r="H17" s="7">
        <v>53.6</v>
      </c>
      <c r="I17" s="7">
        <v>46.8</v>
      </c>
      <c r="J17" s="7">
        <v>99.6</v>
      </c>
      <c r="K17" s="7">
        <v>53.8</v>
      </c>
      <c r="L17" s="7">
        <v>170.8</v>
      </c>
      <c r="M17" s="7">
        <v>184.6</v>
      </c>
      <c r="N17" s="7">
        <v>102.2</v>
      </c>
      <c r="O17" s="7">
        <v>166</v>
      </c>
      <c r="P17" s="7">
        <v>9.8000000000000007</v>
      </c>
      <c r="Q17" s="7">
        <v>96</v>
      </c>
      <c r="R17" s="7">
        <v>85.6</v>
      </c>
      <c r="S17" s="7">
        <v>185.6</v>
      </c>
      <c r="T17" s="7">
        <v>19.8</v>
      </c>
      <c r="U17" s="7">
        <v>8</v>
      </c>
      <c r="V17" s="7">
        <v>8.8000000000000007</v>
      </c>
      <c r="W17" s="7">
        <v>3.8</v>
      </c>
      <c r="X17" s="7">
        <v>4</v>
      </c>
      <c r="Y17" s="7">
        <v>10.199999999999999</v>
      </c>
      <c r="Z17" s="7">
        <v>26</v>
      </c>
      <c r="AA17" s="7">
        <v>104</v>
      </c>
      <c r="AB17" s="7">
        <v>60.6</v>
      </c>
      <c r="AC17" s="7">
        <v>223.6</v>
      </c>
      <c r="AD17" s="7">
        <v>68</v>
      </c>
      <c r="AE17" s="7">
        <v>30.6</v>
      </c>
      <c r="AF17" s="7">
        <v>30.6</v>
      </c>
      <c r="AG17" s="7">
        <v>14.4</v>
      </c>
      <c r="AH17" s="7">
        <v>24.2</v>
      </c>
      <c r="AI17" s="7">
        <v>21.4</v>
      </c>
      <c r="AJ17" s="7">
        <v>7.8</v>
      </c>
      <c r="AK17" s="7">
        <v>21.2</v>
      </c>
      <c r="AL17" s="7">
        <v>54.8</v>
      </c>
      <c r="AM17" s="7">
        <v>3</v>
      </c>
      <c r="AN17" s="7">
        <v>23.2</v>
      </c>
      <c r="AO17" s="7">
        <v>7.2</v>
      </c>
      <c r="AP17" s="7">
        <v>7.4</v>
      </c>
      <c r="AQ17" s="7">
        <v>16</v>
      </c>
      <c r="AR17" s="7">
        <v>6.8</v>
      </c>
      <c r="AS17" s="8">
        <f t="shared" si="0"/>
        <v>2273.9999999999995</v>
      </c>
      <c r="AT17" s="9"/>
      <c r="AV17" s="13" t="s">
        <v>52</v>
      </c>
      <c r="AW17" s="10">
        <f>SUM(AA13:AD20,AA38:AD39)</f>
        <v>10204.000000000004</v>
      </c>
      <c r="AX17" s="10">
        <f>SUM(H13:K20,H38:K39,Z13:Z20,Z38:Z39)</f>
        <v>3252.2000000000003</v>
      </c>
      <c r="AY17" s="10">
        <f>SUM(AE13:AJ20,AE38:AJ39)</f>
        <v>1973.0000000000002</v>
      </c>
      <c r="AZ17" s="10">
        <f>SUM(B13:G20,B38:G39)</f>
        <v>3378.3999999999996</v>
      </c>
      <c r="BA17" s="10">
        <f>SUM(T13:Y20,T38:Y39,AM13:AN20,AM38:AN39)</f>
        <v>1557.7999999999997</v>
      </c>
      <c r="BB17" s="10">
        <f>SUM(L13:S20,L38:S39,AK13:AL20,AK38:AL39)</f>
        <v>11189.800000000003</v>
      </c>
      <c r="BC17" s="10">
        <f>SUM(AO13:AR20,AO38:AR39)</f>
        <v>717.8</v>
      </c>
      <c r="BD17" s="9">
        <f t="shared" si="1"/>
        <v>32273.000000000007</v>
      </c>
    </row>
    <row r="18" spans="1:56" x14ac:dyDescent="0.25">
      <c r="A18" s="6" t="s">
        <v>15</v>
      </c>
      <c r="B18" s="7">
        <v>15.4</v>
      </c>
      <c r="C18" s="7">
        <v>19.8</v>
      </c>
      <c r="D18" s="7">
        <v>9.4</v>
      </c>
      <c r="E18" s="7">
        <v>6.2</v>
      </c>
      <c r="F18" s="7">
        <v>38.6</v>
      </c>
      <c r="G18" s="7">
        <v>8</v>
      </c>
      <c r="H18" s="7">
        <v>29.8</v>
      </c>
      <c r="I18" s="7">
        <v>17.600000000000001</v>
      </c>
      <c r="J18" s="7">
        <v>47.8</v>
      </c>
      <c r="K18" s="7">
        <v>28.4</v>
      </c>
      <c r="L18" s="7">
        <v>70</v>
      </c>
      <c r="M18" s="7">
        <v>105.4</v>
      </c>
      <c r="N18" s="7">
        <v>41.2</v>
      </c>
      <c r="O18" s="7">
        <v>101.6</v>
      </c>
      <c r="P18" s="7">
        <v>85.6</v>
      </c>
      <c r="Q18" s="7">
        <v>10.199999999999999</v>
      </c>
      <c r="R18" s="7">
        <v>47</v>
      </c>
      <c r="S18" s="7">
        <v>126.2</v>
      </c>
      <c r="T18" s="7">
        <v>8.4</v>
      </c>
      <c r="U18" s="7">
        <v>4.2</v>
      </c>
      <c r="V18" s="7">
        <v>3.6</v>
      </c>
      <c r="W18" s="7">
        <v>2</v>
      </c>
      <c r="X18" s="7">
        <v>3.2</v>
      </c>
      <c r="Y18" s="7">
        <v>3.6</v>
      </c>
      <c r="Z18" s="7">
        <v>9.8000000000000007</v>
      </c>
      <c r="AA18" s="7">
        <v>64.599999999999994</v>
      </c>
      <c r="AB18" s="7">
        <v>46.6</v>
      </c>
      <c r="AC18" s="7">
        <v>190</v>
      </c>
      <c r="AD18" s="7">
        <v>57</v>
      </c>
      <c r="AE18" s="7">
        <v>22</v>
      </c>
      <c r="AF18" s="7">
        <v>27.4</v>
      </c>
      <c r="AG18" s="7">
        <v>8</v>
      </c>
      <c r="AH18" s="7">
        <v>13.2</v>
      </c>
      <c r="AI18" s="7">
        <v>15.4</v>
      </c>
      <c r="AJ18" s="7">
        <v>6.6</v>
      </c>
      <c r="AK18" s="7">
        <v>12.6</v>
      </c>
      <c r="AL18" s="7">
        <v>33.6</v>
      </c>
      <c r="AM18" s="7">
        <v>1.6</v>
      </c>
      <c r="AN18" s="7">
        <v>16.8</v>
      </c>
      <c r="AO18" s="7">
        <v>2.6</v>
      </c>
      <c r="AP18" s="7">
        <v>5</v>
      </c>
      <c r="AQ18" s="7">
        <v>7.8</v>
      </c>
      <c r="AR18" s="7">
        <v>2.2000000000000002</v>
      </c>
      <c r="AS18" s="8">
        <f t="shared" si="0"/>
        <v>1376</v>
      </c>
      <c r="AT18" s="9"/>
      <c r="AV18" s="13" t="s">
        <v>54</v>
      </c>
      <c r="AW18" s="10">
        <f>SUM(AA42:AD45)</f>
        <v>5138.5999999999995</v>
      </c>
      <c r="AX18" s="10">
        <f>SUM(Z42:Z45,H42:K45)</f>
        <v>352.99999999999994</v>
      </c>
      <c r="AY18" s="10">
        <f>SUM(AE42:AJ45)</f>
        <v>2095.3999999999996</v>
      </c>
      <c r="AZ18" s="10">
        <f>SUM(B42:G45)</f>
        <v>707.4</v>
      </c>
      <c r="BA18" s="10">
        <f>SUM(T42:Y45, AM42:AN45)</f>
        <v>633.00000000000011</v>
      </c>
      <c r="BB18" s="10">
        <f>SUM(AK42:AL45,L42:S45)</f>
        <v>640.60000000000014</v>
      </c>
      <c r="BC18" s="10">
        <f>SUM(AO42:AR45)</f>
        <v>984.19999999999993</v>
      </c>
      <c r="BD18" s="9">
        <f t="shared" si="1"/>
        <v>10552.2</v>
      </c>
    </row>
    <row r="19" spans="1:56" x14ac:dyDescent="0.25">
      <c r="A19" s="6" t="s">
        <v>16</v>
      </c>
      <c r="B19" s="7">
        <v>11.4</v>
      </c>
      <c r="C19" s="7">
        <v>19.399999999999999</v>
      </c>
      <c r="D19" s="7">
        <v>9.6</v>
      </c>
      <c r="E19" s="7">
        <v>7</v>
      </c>
      <c r="F19" s="7">
        <v>96.4</v>
      </c>
      <c r="G19" s="7">
        <v>18</v>
      </c>
      <c r="H19" s="7">
        <v>22.6</v>
      </c>
      <c r="I19" s="7">
        <v>27.4</v>
      </c>
      <c r="J19" s="7">
        <v>63</v>
      </c>
      <c r="K19" s="7">
        <v>48</v>
      </c>
      <c r="L19" s="7">
        <v>55</v>
      </c>
      <c r="M19" s="7">
        <v>145</v>
      </c>
      <c r="N19" s="7">
        <v>35.4</v>
      </c>
      <c r="O19" s="7">
        <v>80.8</v>
      </c>
      <c r="P19" s="7">
        <v>83</v>
      </c>
      <c r="Q19" s="7">
        <v>56.4</v>
      </c>
      <c r="R19" s="7">
        <v>13.4</v>
      </c>
      <c r="S19" s="7">
        <v>123.6</v>
      </c>
      <c r="T19" s="7">
        <v>14.8</v>
      </c>
      <c r="U19" s="7">
        <v>6.8</v>
      </c>
      <c r="V19" s="7">
        <v>10</v>
      </c>
      <c r="W19" s="7">
        <v>2.4</v>
      </c>
      <c r="X19" s="7">
        <v>3.8</v>
      </c>
      <c r="Y19" s="7">
        <v>6</v>
      </c>
      <c r="Z19" s="7">
        <v>12.8</v>
      </c>
      <c r="AA19" s="7">
        <v>140.80000000000001</v>
      </c>
      <c r="AB19" s="7">
        <v>93</v>
      </c>
      <c r="AC19" s="7">
        <v>304.60000000000002</v>
      </c>
      <c r="AD19" s="7">
        <v>63.8</v>
      </c>
      <c r="AE19" s="7">
        <v>25.4</v>
      </c>
      <c r="AF19" s="7">
        <v>16.600000000000001</v>
      </c>
      <c r="AG19" s="7">
        <v>11.4</v>
      </c>
      <c r="AH19" s="7">
        <v>15.8</v>
      </c>
      <c r="AI19" s="7">
        <v>20.8</v>
      </c>
      <c r="AJ19" s="7">
        <v>11.2</v>
      </c>
      <c r="AK19" s="7">
        <v>13.6</v>
      </c>
      <c r="AL19" s="7">
        <v>33.799999999999997</v>
      </c>
      <c r="AM19" s="7">
        <v>3.4</v>
      </c>
      <c r="AN19" s="7">
        <v>12</v>
      </c>
      <c r="AO19" s="7">
        <v>4</v>
      </c>
      <c r="AP19" s="7">
        <v>4</v>
      </c>
      <c r="AQ19" s="7">
        <v>17.8</v>
      </c>
      <c r="AR19" s="7">
        <v>7.2</v>
      </c>
      <c r="AS19" s="8">
        <f t="shared" si="0"/>
        <v>1771.1999999999996</v>
      </c>
      <c r="AT19" s="9"/>
      <c r="AV19" s="6" t="s">
        <v>55</v>
      </c>
      <c r="AW19" s="9">
        <f t="shared" ref="AW19:BC19" si="2">SUM(AW12:AW18)</f>
        <v>58874.799999999996</v>
      </c>
      <c r="AX19" s="9">
        <f t="shared" si="2"/>
        <v>17666.8</v>
      </c>
      <c r="AY19" s="9">
        <f t="shared" si="2"/>
        <v>33862.400000000001</v>
      </c>
      <c r="AZ19" s="9">
        <f t="shared" si="2"/>
        <v>23377</v>
      </c>
      <c r="BA19" s="9">
        <f t="shared" si="2"/>
        <v>17175.199999999997</v>
      </c>
      <c r="BB19" s="9">
        <f t="shared" si="2"/>
        <v>32224.2</v>
      </c>
      <c r="BC19" s="9">
        <f t="shared" si="2"/>
        <v>11616.6</v>
      </c>
      <c r="BD19" s="9">
        <f t="shared" si="1"/>
        <v>194797.00000000003</v>
      </c>
    </row>
    <row r="20" spans="1:56" x14ac:dyDescent="0.25">
      <c r="A20" s="6" t="s">
        <v>17</v>
      </c>
      <c r="B20" s="7">
        <v>24.6</v>
      </c>
      <c r="C20" s="7">
        <v>57.2</v>
      </c>
      <c r="D20" s="7">
        <v>33.6</v>
      </c>
      <c r="E20" s="7">
        <v>31</v>
      </c>
      <c r="F20" s="7">
        <v>402</v>
      </c>
      <c r="G20" s="7">
        <v>39</v>
      </c>
      <c r="H20" s="7">
        <v>55.2</v>
      </c>
      <c r="I20" s="7">
        <v>46.6</v>
      </c>
      <c r="J20" s="7">
        <v>121.4</v>
      </c>
      <c r="K20" s="7">
        <v>75</v>
      </c>
      <c r="L20" s="7">
        <v>113.4</v>
      </c>
      <c r="M20" s="7">
        <v>302</v>
      </c>
      <c r="N20" s="7">
        <v>69</v>
      </c>
      <c r="O20" s="7">
        <v>183.6</v>
      </c>
      <c r="P20" s="7">
        <v>186.6</v>
      </c>
      <c r="Q20" s="7">
        <v>136.80000000000001</v>
      </c>
      <c r="R20" s="7">
        <v>134</v>
      </c>
      <c r="S20" s="7">
        <v>28.8</v>
      </c>
      <c r="T20" s="7">
        <v>22.4</v>
      </c>
      <c r="U20" s="7">
        <v>22.4</v>
      </c>
      <c r="V20" s="7">
        <v>16.8</v>
      </c>
      <c r="W20" s="7">
        <v>8</v>
      </c>
      <c r="X20" s="7">
        <v>5.2</v>
      </c>
      <c r="Y20" s="7">
        <v>23.2</v>
      </c>
      <c r="Z20" s="7">
        <v>11.6</v>
      </c>
      <c r="AA20" s="7">
        <v>315.8</v>
      </c>
      <c r="AB20" s="7">
        <v>218.2</v>
      </c>
      <c r="AC20" s="7">
        <v>715.4</v>
      </c>
      <c r="AD20" s="7">
        <v>163.6</v>
      </c>
      <c r="AE20" s="7">
        <v>34.6</v>
      </c>
      <c r="AF20" s="7">
        <v>35.799999999999997</v>
      </c>
      <c r="AG20" s="7">
        <v>20.2</v>
      </c>
      <c r="AH20" s="7">
        <v>29.2</v>
      </c>
      <c r="AI20" s="7">
        <v>46</v>
      </c>
      <c r="AJ20" s="7">
        <v>6.6</v>
      </c>
      <c r="AK20" s="7">
        <v>29</v>
      </c>
      <c r="AL20" s="7">
        <v>71.8</v>
      </c>
      <c r="AM20" s="7">
        <v>6.8</v>
      </c>
      <c r="AN20" s="7">
        <v>29.4</v>
      </c>
      <c r="AO20" s="7">
        <v>6.4</v>
      </c>
      <c r="AP20" s="7">
        <v>10.8</v>
      </c>
      <c r="AQ20" s="7">
        <v>49.4</v>
      </c>
      <c r="AR20" s="7">
        <v>8</v>
      </c>
      <c r="AS20" s="8">
        <f t="shared" si="0"/>
        <v>3946.4</v>
      </c>
      <c r="AT20" s="9"/>
      <c r="AW20" s="10"/>
    </row>
    <row r="21" spans="1:56" x14ac:dyDescent="0.25">
      <c r="A21" s="6" t="s">
        <v>18</v>
      </c>
      <c r="B21" s="7">
        <v>23</v>
      </c>
      <c r="C21" s="7">
        <v>28.4</v>
      </c>
      <c r="D21" s="7">
        <v>12.6</v>
      </c>
      <c r="E21" s="7">
        <v>10.8</v>
      </c>
      <c r="F21" s="7">
        <v>77.599999999999994</v>
      </c>
      <c r="G21" s="7">
        <v>18.2</v>
      </c>
      <c r="H21" s="7">
        <v>55.2</v>
      </c>
      <c r="I21" s="7">
        <v>36.6</v>
      </c>
      <c r="J21" s="7">
        <v>84.6</v>
      </c>
      <c r="K21" s="7">
        <v>8.1999999999999993</v>
      </c>
      <c r="L21" s="7">
        <v>37</v>
      </c>
      <c r="M21" s="7">
        <v>106.6</v>
      </c>
      <c r="N21" s="7">
        <v>19.600000000000001</v>
      </c>
      <c r="O21" s="7">
        <v>18.600000000000001</v>
      </c>
      <c r="P21" s="7">
        <v>13.2</v>
      </c>
      <c r="Q21" s="7">
        <v>7.8</v>
      </c>
      <c r="R21" s="7">
        <v>12.6</v>
      </c>
      <c r="S21" s="7">
        <v>23.8</v>
      </c>
      <c r="T21" s="7">
        <v>16.600000000000001</v>
      </c>
      <c r="U21" s="7">
        <v>65</v>
      </c>
      <c r="V21" s="7">
        <v>235.8</v>
      </c>
      <c r="W21" s="7">
        <v>80.2</v>
      </c>
      <c r="X21" s="7">
        <v>40.6</v>
      </c>
      <c r="Y21" s="7">
        <v>59.4</v>
      </c>
      <c r="Z21" s="7">
        <v>11.2</v>
      </c>
      <c r="AA21" s="7">
        <v>205.6</v>
      </c>
      <c r="AB21" s="7">
        <v>124.2</v>
      </c>
      <c r="AC21" s="7">
        <v>337.6</v>
      </c>
      <c r="AD21" s="7">
        <v>119.2</v>
      </c>
      <c r="AE21" s="7">
        <v>35.4</v>
      </c>
      <c r="AF21" s="7">
        <v>54.6</v>
      </c>
      <c r="AG21" s="7">
        <v>20.399999999999999</v>
      </c>
      <c r="AH21" s="7">
        <v>31.2</v>
      </c>
      <c r="AI21" s="7">
        <v>37.4</v>
      </c>
      <c r="AJ21" s="7">
        <v>12</v>
      </c>
      <c r="AK21" s="7">
        <v>3.6</v>
      </c>
      <c r="AL21" s="7">
        <v>12.2</v>
      </c>
      <c r="AM21" s="7">
        <v>28.8</v>
      </c>
      <c r="AN21" s="7">
        <v>265.2</v>
      </c>
      <c r="AO21" s="7">
        <v>10.4</v>
      </c>
      <c r="AP21" s="7">
        <v>10.199999999999999</v>
      </c>
      <c r="AQ21" s="7">
        <v>66.599999999999994</v>
      </c>
      <c r="AR21" s="7">
        <v>18.8</v>
      </c>
      <c r="AS21" s="8">
        <f t="shared" si="0"/>
        <v>2496.6</v>
      </c>
      <c r="AT21" s="9"/>
      <c r="AW21" s="10" t="s">
        <v>47</v>
      </c>
      <c r="AX21" s="3" t="s">
        <v>48</v>
      </c>
      <c r="AY21" s="3" t="s">
        <v>49</v>
      </c>
      <c r="AZ21" s="3" t="s">
        <v>50</v>
      </c>
      <c r="BA21" s="3" t="s">
        <v>51</v>
      </c>
      <c r="BB21" s="3" t="s">
        <v>52</v>
      </c>
      <c r="BC21" s="3" t="s">
        <v>54</v>
      </c>
    </row>
    <row r="22" spans="1:56" x14ac:dyDescent="0.25">
      <c r="A22" s="6" t="s">
        <v>19</v>
      </c>
      <c r="B22" s="7">
        <v>8</v>
      </c>
      <c r="C22" s="7">
        <v>10.6</v>
      </c>
      <c r="D22" s="7">
        <v>9.4</v>
      </c>
      <c r="E22" s="7">
        <v>11.8</v>
      </c>
      <c r="F22" s="7">
        <v>110</v>
      </c>
      <c r="G22" s="7">
        <v>12.4</v>
      </c>
      <c r="H22" s="7">
        <v>24.8</v>
      </c>
      <c r="I22" s="7">
        <v>23.4</v>
      </c>
      <c r="J22" s="7">
        <v>72.599999999999994</v>
      </c>
      <c r="K22" s="7">
        <v>7.8</v>
      </c>
      <c r="L22" s="7">
        <v>13.8</v>
      </c>
      <c r="M22" s="7">
        <v>119.4</v>
      </c>
      <c r="N22" s="7">
        <v>8.4</v>
      </c>
      <c r="O22" s="7">
        <v>7</v>
      </c>
      <c r="P22" s="7">
        <v>8</v>
      </c>
      <c r="Q22" s="7">
        <v>6.8</v>
      </c>
      <c r="R22" s="7">
        <v>5.6</v>
      </c>
      <c r="S22" s="7">
        <v>19.399999999999999</v>
      </c>
      <c r="T22" s="7">
        <v>74.400000000000006</v>
      </c>
      <c r="U22" s="7">
        <v>10.199999999999999</v>
      </c>
      <c r="V22" s="7">
        <v>84.6</v>
      </c>
      <c r="W22" s="7">
        <v>26</v>
      </c>
      <c r="X22" s="7">
        <v>20.8</v>
      </c>
      <c r="Y22" s="7">
        <v>75.8</v>
      </c>
      <c r="Z22" s="7">
        <v>6.6</v>
      </c>
      <c r="AA22" s="7">
        <v>305</v>
      </c>
      <c r="AB22" s="7">
        <v>158.19999999999999</v>
      </c>
      <c r="AC22" s="7">
        <v>427.4</v>
      </c>
      <c r="AD22" s="7">
        <v>133.4</v>
      </c>
      <c r="AE22" s="7">
        <v>27.8</v>
      </c>
      <c r="AF22" s="7">
        <v>28.2</v>
      </c>
      <c r="AG22" s="7">
        <v>19.8</v>
      </c>
      <c r="AH22" s="7">
        <v>22</v>
      </c>
      <c r="AI22" s="7">
        <v>25.8</v>
      </c>
      <c r="AJ22" s="7">
        <v>8</v>
      </c>
      <c r="AK22" s="7">
        <v>4.5999999999999996</v>
      </c>
      <c r="AL22" s="7">
        <v>10</v>
      </c>
      <c r="AM22" s="7">
        <v>13.2</v>
      </c>
      <c r="AN22" s="7">
        <v>79.2</v>
      </c>
      <c r="AO22" s="7">
        <v>7.4</v>
      </c>
      <c r="AP22" s="7">
        <v>6</v>
      </c>
      <c r="AQ22" s="7">
        <v>83.2</v>
      </c>
      <c r="AR22" s="7">
        <v>11.8</v>
      </c>
      <c r="AS22" s="8">
        <f t="shared" si="0"/>
        <v>2148.6</v>
      </c>
      <c r="AT22" s="9"/>
      <c r="AV22" s="14" t="s">
        <v>47</v>
      </c>
      <c r="AW22" s="10">
        <f>AW12</f>
        <v>2784.1999999999994</v>
      </c>
    </row>
    <row r="23" spans="1:56" x14ac:dyDescent="0.25">
      <c r="A23" s="6" t="s">
        <v>20</v>
      </c>
      <c r="B23" s="7">
        <v>8.6</v>
      </c>
      <c r="C23" s="7">
        <v>21.8</v>
      </c>
      <c r="D23" s="7">
        <v>18.600000000000001</v>
      </c>
      <c r="E23" s="7">
        <v>14.2</v>
      </c>
      <c r="F23" s="7">
        <v>194.8</v>
      </c>
      <c r="G23" s="7">
        <v>21.4</v>
      </c>
      <c r="H23" s="7">
        <v>51</v>
      </c>
      <c r="I23" s="7">
        <v>38.200000000000003</v>
      </c>
      <c r="J23" s="7">
        <v>82</v>
      </c>
      <c r="K23" s="7">
        <v>11.4</v>
      </c>
      <c r="L23" s="7">
        <v>29.4</v>
      </c>
      <c r="M23" s="7">
        <v>116</v>
      </c>
      <c r="N23" s="7">
        <v>13.2</v>
      </c>
      <c r="O23" s="7">
        <v>13.2</v>
      </c>
      <c r="P23" s="7">
        <v>8</v>
      </c>
      <c r="Q23" s="7">
        <v>6.8</v>
      </c>
      <c r="R23" s="7">
        <v>7.2</v>
      </c>
      <c r="S23" s="7">
        <v>17.8</v>
      </c>
      <c r="T23" s="7">
        <v>294.39999999999998</v>
      </c>
      <c r="U23" s="7">
        <v>103.2</v>
      </c>
      <c r="V23" s="7">
        <v>10.8</v>
      </c>
      <c r="W23" s="7">
        <v>54.8</v>
      </c>
      <c r="X23" s="7">
        <v>41.2</v>
      </c>
      <c r="Y23" s="7">
        <v>124.8</v>
      </c>
      <c r="Z23" s="7">
        <v>11.4</v>
      </c>
      <c r="AA23" s="7">
        <v>396.2</v>
      </c>
      <c r="AB23" s="7">
        <v>207</v>
      </c>
      <c r="AC23" s="7">
        <v>540.4</v>
      </c>
      <c r="AD23" s="7">
        <v>205.2</v>
      </c>
      <c r="AE23" s="7">
        <v>40.799999999999997</v>
      </c>
      <c r="AF23" s="7">
        <v>38.4</v>
      </c>
      <c r="AG23" s="7">
        <v>29.8</v>
      </c>
      <c r="AH23" s="7">
        <v>22.8</v>
      </c>
      <c r="AI23" s="7">
        <v>34.6</v>
      </c>
      <c r="AJ23" s="7">
        <v>8.8000000000000007</v>
      </c>
      <c r="AK23" s="7">
        <v>4.4000000000000004</v>
      </c>
      <c r="AL23" s="7">
        <v>9.4</v>
      </c>
      <c r="AM23" s="7">
        <v>26.8</v>
      </c>
      <c r="AN23" s="7">
        <v>114</v>
      </c>
      <c r="AO23" s="7">
        <v>8.8000000000000007</v>
      </c>
      <c r="AP23" s="7">
        <v>8.6</v>
      </c>
      <c r="AQ23" s="7">
        <v>101.2</v>
      </c>
      <c r="AR23" s="7">
        <v>20.8</v>
      </c>
      <c r="AS23" s="8">
        <f t="shared" si="0"/>
        <v>3132.2000000000007</v>
      </c>
      <c r="AT23" s="9"/>
      <c r="AV23" s="13" t="s">
        <v>48</v>
      </c>
      <c r="AW23" s="10">
        <f>AW13+AX12</f>
        <v>14517</v>
      </c>
      <c r="AX23" s="10">
        <f>AX13</f>
        <v>995.6</v>
      </c>
    </row>
    <row r="24" spans="1:56" x14ac:dyDescent="0.25">
      <c r="A24" s="6" t="s">
        <v>21</v>
      </c>
      <c r="B24" s="7">
        <v>5.8</v>
      </c>
      <c r="C24" s="7">
        <v>9.1999999999999993</v>
      </c>
      <c r="D24" s="7">
        <v>8.4</v>
      </c>
      <c r="E24" s="7">
        <v>8.6</v>
      </c>
      <c r="F24" s="7">
        <v>122.2</v>
      </c>
      <c r="G24" s="7">
        <v>6.2</v>
      </c>
      <c r="H24" s="7">
        <v>17.600000000000001</v>
      </c>
      <c r="I24" s="7">
        <v>16</v>
      </c>
      <c r="J24" s="7">
        <v>37.4</v>
      </c>
      <c r="K24" s="7">
        <v>5.6</v>
      </c>
      <c r="L24" s="7">
        <v>23</v>
      </c>
      <c r="M24" s="7">
        <v>71.400000000000006</v>
      </c>
      <c r="N24" s="7">
        <v>5.2</v>
      </c>
      <c r="O24" s="7">
        <v>5</v>
      </c>
      <c r="P24" s="7">
        <v>3.4</v>
      </c>
      <c r="Q24" s="7">
        <v>4.5999999999999996</v>
      </c>
      <c r="R24" s="7">
        <v>1.6</v>
      </c>
      <c r="S24" s="7">
        <v>7.2</v>
      </c>
      <c r="T24" s="7">
        <v>95.2</v>
      </c>
      <c r="U24" s="7">
        <v>35</v>
      </c>
      <c r="V24" s="7">
        <v>51.8</v>
      </c>
      <c r="W24" s="7">
        <v>8.8000000000000007</v>
      </c>
      <c r="X24" s="7">
        <v>16.8</v>
      </c>
      <c r="Y24" s="7">
        <v>89.8</v>
      </c>
      <c r="Z24" s="7">
        <v>3.2</v>
      </c>
      <c r="AA24" s="7">
        <v>228.2</v>
      </c>
      <c r="AB24" s="7">
        <v>120.8</v>
      </c>
      <c r="AC24" s="7">
        <v>262</v>
      </c>
      <c r="AD24" s="7">
        <v>117.2</v>
      </c>
      <c r="AE24" s="7">
        <v>30.6</v>
      </c>
      <c r="AF24" s="7">
        <v>21.2</v>
      </c>
      <c r="AG24" s="7">
        <v>8.6</v>
      </c>
      <c r="AH24" s="7">
        <v>10</v>
      </c>
      <c r="AI24" s="7">
        <v>11.8</v>
      </c>
      <c r="AJ24" s="7">
        <v>2.4</v>
      </c>
      <c r="AK24" s="7">
        <v>1.8</v>
      </c>
      <c r="AL24" s="7">
        <v>2.6</v>
      </c>
      <c r="AM24" s="7">
        <v>6.6</v>
      </c>
      <c r="AN24" s="7">
        <v>22.2</v>
      </c>
      <c r="AO24" s="7">
        <v>2</v>
      </c>
      <c r="AP24" s="7">
        <v>1.8</v>
      </c>
      <c r="AQ24" s="7">
        <v>50.4</v>
      </c>
      <c r="AR24" s="7">
        <v>8.6</v>
      </c>
      <c r="AS24" s="8">
        <f t="shared" si="0"/>
        <v>1567.7999999999995</v>
      </c>
      <c r="AT24" s="9"/>
      <c r="AV24" s="13" t="s">
        <v>49</v>
      </c>
      <c r="AW24" s="10">
        <f>AW14+AY12</f>
        <v>36542.200000000004</v>
      </c>
      <c r="AX24" s="10">
        <f>AX14+AY13</f>
        <v>3435.6000000000004</v>
      </c>
      <c r="AY24" s="10">
        <f>AY14</f>
        <v>6196.2</v>
      </c>
    </row>
    <row r="25" spans="1:56" x14ac:dyDescent="0.25">
      <c r="A25" s="6" t="s">
        <v>22</v>
      </c>
      <c r="B25" s="7">
        <v>7.2</v>
      </c>
      <c r="C25" s="7">
        <v>13</v>
      </c>
      <c r="D25" s="7">
        <v>5.4</v>
      </c>
      <c r="E25" s="7">
        <v>5.4</v>
      </c>
      <c r="F25" s="7">
        <v>85.2</v>
      </c>
      <c r="G25" s="7">
        <v>10.8</v>
      </c>
      <c r="H25" s="7">
        <v>17.600000000000001</v>
      </c>
      <c r="I25" s="7">
        <v>11.6</v>
      </c>
      <c r="J25" s="7">
        <v>48.4</v>
      </c>
      <c r="K25" s="7">
        <v>6</v>
      </c>
      <c r="L25" s="7">
        <v>17</v>
      </c>
      <c r="M25" s="7">
        <v>61.4</v>
      </c>
      <c r="N25" s="7">
        <v>6.2</v>
      </c>
      <c r="O25" s="7">
        <v>6.6</v>
      </c>
      <c r="P25" s="7">
        <v>3.6</v>
      </c>
      <c r="Q25" s="7">
        <v>5.6</v>
      </c>
      <c r="R25" s="7">
        <v>2.2000000000000002</v>
      </c>
      <c r="S25" s="7">
        <v>5.6</v>
      </c>
      <c r="T25" s="7">
        <v>35.200000000000003</v>
      </c>
      <c r="U25" s="7">
        <v>20.8</v>
      </c>
      <c r="V25" s="7">
        <v>40.799999999999997</v>
      </c>
      <c r="W25" s="7">
        <v>15</v>
      </c>
      <c r="X25" s="7">
        <v>3.8</v>
      </c>
      <c r="Y25" s="7">
        <v>72</v>
      </c>
      <c r="Z25" s="7">
        <v>3.4</v>
      </c>
      <c r="AA25" s="7">
        <v>184.2</v>
      </c>
      <c r="AB25" s="7">
        <v>90.4</v>
      </c>
      <c r="AC25" s="7">
        <v>224.2</v>
      </c>
      <c r="AD25" s="7">
        <v>91.2</v>
      </c>
      <c r="AE25" s="7">
        <v>19</v>
      </c>
      <c r="AF25" s="7">
        <v>16.399999999999999</v>
      </c>
      <c r="AG25" s="7">
        <v>9.1999999999999993</v>
      </c>
      <c r="AH25" s="7">
        <v>8.1999999999999993</v>
      </c>
      <c r="AI25" s="7">
        <v>10</v>
      </c>
      <c r="AJ25" s="7">
        <v>5</v>
      </c>
      <c r="AK25" s="7">
        <v>0.4</v>
      </c>
      <c r="AL25" s="7">
        <v>1.8</v>
      </c>
      <c r="AM25" s="7">
        <v>5.2</v>
      </c>
      <c r="AN25" s="7">
        <v>12.8</v>
      </c>
      <c r="AO25" s="7">
        <v>1.6</v>
      </c>
      <c r="AP25" s="7">
        <v>1.6</v>
      </c>
      <c r="AQ25" s="7">
        <v>42</v>
      </c>
      <c r="AR25" s="7">
        <v>7.2</v>
      </c>
      <c r="AS25" s="8">
        <f t="shared" si="0"/>
        <v>1240.2</v>
      </c>
      <c r="AT25" s="9"/>
      <c r="AV25" s="13" t="s">
        <v>50</v>
      </c>
      <c r="AW25" s="10">
        <f>AW15+AZ12</f>
        <v>16816.599999999999</v>
      </c>
      <c r="AX25" s="10">
        <f>AX15+AZ13</f>
        <v>5229.6000000000004</v>
      </c>
      <c r="AY25" s="10">
        <f>AY15+AZ14</f>
        <v>4112.3999999999996</v>
      </c>
      <c r="AZ25" s="10">
        <f>AZ15</f>
        <v>4879.2000000000007</v>
      </c>
    </row>
    <row r="26" spans="1:56" x14ac:dyDescent="0.25">
      <c r="A26" s="6" t="s">
        <v>23</v>
      </c>
      <c r="B26" s="7">
        <v>12</v>
      </c>
      <c r="C26" s="7">
        <v>16.2</v>
      </c>
      <c r="D26" s="7">
        <v>29.2</v>
      </c>
      <c r="E26" s="7">
        <v>15.2</v>
      </c>
      <c r="F26" s="7">
        <v>58</v>
      </c>
      <c r="G26" s="7">
        <v>16.8</v>
      </c>
      <c r="H26" s="7">
        <v>38.6</v>
      </c>
      <c r="I26" s="7">
        <v>49</v>
      </c>
      <c r="J26" s="7">
        <v>115.8</v>
      </c>
      <c r="K26" s="7">
        <v>23.8</v>
      </c>
      <c r="L26" s="7">
        <v>35.6</v>
      </c>
      <c r="M26" s="7">
        <v>71.2</v>
      </c>
      <c r="N26" s="7">
        <v>14.4</v>
      </c>
      <c r="O26" s="7">
        <v>9.6</v>
      </c>
      <c r="P26" s="7">
        <v>12</v>
      </c>
      <c r="Q26" s="7">
        <v>5.2</v>
      </c>
      <c r="R26" s="7">
        <v>6.2</v>
      </c>
      <c r="S26" s="7">
        <v>19.2</v>
      </c>
      <c r="T26" s="7">
        <v>61.4</v>
      </c>
      <c r="U26" s="7">
        <v>79.400000000000006</v>
      </c>
      <c r="V26" s="7">
        <v>131</v>
      </c>
      <c r="W26" s="7">
        <v>100</v>
      </c>
      <c r="X26" s="7">
        <v>77.8</v>
      </c>
      <c r="Y26" s="7">
        <v>11.4</v>
      </c>
      <c r="Z26" s="7">
        <v>13.4</v>
      </c>
      <c r="AA26" s="7">
        <v>382.8</v>
      </c>
      <c r="AB26" s="7">
        <v>270.8</v>
      </c>
      <c r="AC26" s="7">
        <v>641.79999999999995</v>
      </c>
      <c r="AD26" s="7">
        <v>335</v>
      </c>
      <c r="AE26" s="7">
        <v>142.80000000000001</v>
      </c>
      <c r="AF26" s="7">
        <v>115</v>
      </c>
      <c r="AG26" s="7">
        <v>32.799999999999997</v>
      </c>
      <c r="AH26" s="7">
        <v>18.399999999999999</v>
      </c>
      <c r="AI26" s="7">
        <v>25.2</v>
      </c>
      <c r="AJ26" s="7">
        <v>5.4</v>
      </c>
      <c r="AK26" s="7">
        <v>6.8</v>
      </c>
      <c r="AL26" s="7">
        <v>13.6</v>
      </c>
      <c r="AM26" s="7">
        <v>9.6</v>
      </c>
      <c r="AN26" s="7">
        <v>30.2</v>
      </c>
      <c r="AO26" s="7">
        <v>2.8</v>
      </c>
      <c r="AP26" s="7">
        <v>3.8</v>
      </c>
      <c r="AQ26" s="7">
        <v>89.2</v>
      </c>
      <c r="AR26" s="7">
        <v>16</v>
      </c>
      <c r="AS26" s="8">
        <f t="shared" si="0"/>
        <v>3164.4000000000005</v>
      </c>
      <c r="AT26" s="9"/>
      <c r="AV26" s="13" t="s">
        <v>51</v>
      </c>
      <c r="AW26" s="10">
        <f>AW16+BA12</f>
        <v>14904.399999999998</v>
      </c>
      <c r="AX26" s="10">
        <f>AX16+BA13</f>
        <v>2421.6000000000004</v>
      </c>
      <c r="AY26" s="10">
        <f>AY16+BA14</f>
        <v>2607.6</v>
      </c>
      <c r="AZ26" s="10">
        <f>AZ16+BA15</f>
        <v>2506.4000000000005</v>
      </c>
      <c r="BA26" s="10">
        <f>BA16</f>
        <v>3714.7999999999993</v>
      </c>
    </row>
    <row r="27" spans="1:56" x14ac:dyDescent="0.25">
      <c r="A27" s="6" t="s">
        <v>24</v>
      </c>
      <c r="B27" s="7">
        <v>20.6</v>
      </c>
      <c r="C27" s="7">
        <v>24.8</v>
      </c>
      <c r="D27" s="7">
        <v>9</v>
      </c>
      <c r="E27" s="7">
        <v>6.6</v>
      </c>
      <c r="F27" s="7">
        <v>64.2</v>
      </c>
      <c r="G27" s="7">
        <v>39.799999999999997</v>
      </c>
      <c r="H27" s="7">
        <v>49.4</v>
      </c>
      <c r="I27" s="7">
        <v>32.4</v>
      </c>
      <c r="J27" s="7">
        <v>91.8</v>
      </c>
      <c r="K27" s="7">
        <v>18</v>
      </c>
      <c r="L27" s="7">
        <v>87.6</v>
      </c>
      <c r="M27" s="7">
        <v>85</v>
      </c>
      <c r="N27" s="7">
        <v>22.4</v>
      </c>
      <c r="O27" s="7">
        <v>42</v>
      </c>
      <c r="P27" s="7">
        <v>29.4</v>
      </c>
      <c r="Q27" s="7">
        <v>7.4</v>
      </c>
      <c r="R27" s="7">
        <v>7.6</v>
      </c>
      <c r="S27" s="7">
        <v>13.8</v>
      </c>
      <c r="T27" s="7">
        <v>6.8</v>
      </c>
      <c r="U27" s="7">
        <v>4.5999999999999996</v>
      </c>
      <c r="V27" s="7">
        <v>9.1999999999999993</v>
      </c>
      <c r="W27" s="7">
        <v>2.2000000000000002</v>
      </c>
      <c r="X27" s="7">
        <v>3.6</v>
      </c>
      <c r="Y27" s="7">
        <v>12.8</v>
      </c>
      <c r="Z27" s="7">
        <v>6.2</v>
      </c>
      <c r="AA27" s="7">
        <v>364</v>
      </c>
      <c r="AB27" s="7">
        <v>296.2</v>
      </c>
      <c r="AC27" s="7">
        <v>748.8</v>
      </c>
      <c r="AD27" s="7">
        <v>232.6</v>
      </c>
      <c r="AE27" s="7">
        <v>121.2</v>
      </c>
      <c r="AF27" s="7">
        <v>91.4</v>
      </c>
      <c r="AG27" s="7">
        <v>27</v>
      </c>
      <c r="AH27" s="7">
        <v>28</v>
      </c>
      <c r="AI27" s="7">
        <v>20.8</v>
      </c>
      <c r="AJ27" s="7">
        <v>6.2</v>
      </c>
      <c r="AK27" s="7">
        <v>7.6</v>
      </c>
      <c r="AL27" s="7">
        <v>15.4</v>
      </c>
      <c r="AM27" s="7">
        <v>3.2</v>
      </c>
      <c r="AN27" s="7">
        <v>19</v>
      </c>
      <c r="AO27" s="7">
        <v>3.4</v>
      </c>
      <c r="AP27" s="7">
        <v>5</v>
      </c>
      <c r="AQ27" s="7">
        <v>30.2</v>
      </c>
      <c r="AR27" s="7">
        <v>8.6</v>
      </c>
      <c r="AS27" s="8">
        <f t="shared" si="0"/>
        <v>2725.7999999999993</v>
      </c>
      <c r="AT27" s="9"/>
      <c r="AV27" s="13" t="s">
        <v>52</v>
      </c>
      <c r="AW27" s="10">
        <f>AW17+BB12</f>
        <v>20759.600000000006</v>
      </c>
      <c r="AX27" s="10">
        <f>AX17+BB13</f>
        <v>6426.2000000000007</v>
      </c>
      <c r="AY27" s="10">
        <f>AY17+BB14</f>
        <v>3815.4</v>
      </c>
      <c r="AZ27" s="10">
        <f>AZ17+BB15</f>
        <v>6634.4</v>
      </c>
      <c r="BA27" s="10">
        <f>BA17+BB16</f>
        <v>3123.6000000000004</v>
      </c>
      <c r="BB27" s="10">
        <f>BB17</f>
        <v>11189.800000000003</v>
      </c>
      <c r="BC27" s="10"/>
      <c r="BD27" s="9"/>
    </row>
    <row r="28" spans="1:56" x14ac:dyDescent="0.25">
      <c r="A28" s="6" t="s">
        <v>25</v>
      </c>
      <c r="B28" s="7">
        <v>145.19999999999999</v>
      </c>
      <c r="C28" s="7">
        <v>362.6</v>
      </c>
      <c r="D28" s="7">
        <v>243.2</v>
      </c>
      <c r="E28" s="7">
        <v>326.8</v>
      </c>
      <c r="F28" s="7">
        <v>953.2</v>
      </c>
      <c r="G28" s="7">
        <v>254.4</v>
      </c>
      <c r="H28" s="7">
        <v>475.6</v>
      </c>
      <c r="I28" s="7">
        <v>251</v>
      </c>
      <c r="J28" s="7">
        <v>424.8</v>
      </c>
      <c r="K28" s="7">
        <v>278</v>
      </c>
      <c r="L28" s="7">
        <v>325</v>
      </c>
      <c r="M28" s="7">
        <v>370.8</v>
      </c>
      <c r="N28" s="7">
        <v>204</v>
      </c>
      <c r="O28" s="7">
        <v>195</v>
      </c>
      <c r="P28" s="7">
        <v>119.8</v>
      </c>
      <c r="Q28" s="7">
        <v>80.599999999999994</v>
      </c>
      <c r="R28" s="7">
        <v>171.8</v>
      </c>
      <c r="S28" s="7">
        <v>379.6</v>
      </c>
      <c r="T28" s="7">
        <v>256.2</v>
      </c>
      <c r="U28" s="7">
        <v>390.4</v>
      </c>
      <c r="V28" s="7">
        <v>506.2</v>
      </c>
      <c r="W28" s="7">
        <v>284.2</v>
      </c>
      <c r="X28" s="7">
        <v>224.2</v>
      </c>
      <c r="Y28" s="7">
        <v>520.6</v>
      </c>
      <c r="Z28" s="7">
        <v>474.4</v>
      </c>
      <c r="AA28" s="7">
        <v>77.2</v>
      </c>
      <c r="AB28" s="7">
        <v>48.2</v>
      </c>
      <c r="AC28" s="7">
        <v>454</v>
      </c>
      <c r="AD28" s="7">
        <v>180.2</v>
      </c>
      <c r="AE28" s="7">
        <v>516.20000000000005</v>
      </c>
      <c r="AF28" s="7">
        <v>661.4</v>
      </c>
      <c r="AG28" s="7">
        <v>372.2</v>
      </c>
      <c r="AH28" s="7">
        <v>548</v>
      </c>
      <c r="AI28" s="7">
        <v>283.8</v>
      </c>
      <c r="AJ28" s="7">
        <v>119</v>
      </c>
      <c r="AK28" s="7">
        <v>167.6</v>
      </c>
      <c r="AL28" s="7">
        <v>1036</v>
      </c>
      <c r="AM28" s="7">
        <v>105</v>
      </c>
      <c r="AN28" s="7">
        <v>259.2</v>
      </c>
      <c r="AO28" s="7">
        <v>86</v>
      </c>
      <c r="AP28" s="7">
        <v>102.2</v>
      </c>
      <c r="AQ28" s="7">
        <v>526.6</v>
      </c>
      <c r="AR28" s="7">
        <v>262.60000000000002</v>
      </c>
      <c r="AS28" s="8">
        <f t="shared" si="0"/>
        <v>14023.000000000005</v>
      </c>
      <c r="AT28" s="9"/>
      <c r="AV28" s="3" t="s">
        <v>54</v>
      </c>
      <c r="AW28" s="10">
        <f>AW18+BC12</f>
        <v>11145.599999999999</v>
      </c>
      <c r="AX28" s="10">
        <f>AX18+BC13</f>
        <v>719.19999999999993</v>
      </c>
      <c r="AY28" s="10">
        <f>AY18+BC14</f>
        <v>4176.6000000000004</v>
      </c>
      <c r="AZ28" s="10">
        <f>AZ18+BC15</f>
        <v>1416.3999999999999</v>
      </c>
      <c r="BA28" s="10">
        <f>BA18+BC16</f>
        <v>1384.2000000000003</v>
      </c>
      <c r="BB28" s="10">
        <f>SUM(BB18,BC17)</f>
        <v>1358.4</v>
      </c>
      <c r="BC28" s="10">
        <f>BC18</f>
        <v>984.19999999999993</v>
      </c>
      <c r="BD28" s="9">
        <f>SUM(AW22:BC28)</f>
        <v>194797.00000000006</v>
      </c>
    </row>
    <row r="29" spans="1:56" x14ac:dyDescent="0.25">
      <c r="A29" s="6" t="s">
        <v>26</v>
      </c>
      <c r="B29" s="7">
        <v>101.8</v>
      </c>
      <c r="C29" s="7">
        <v>231</v>
      </c>
      <c r="D29" s="7">
        <v>157.80000000000001</v>
      </c>
      <c r="E29" s="7">
        <v>186.6</v>
      </c>
      <c r="F29" s="7">
        <v>508.6</v>
      </c>
      <c r="G29" s="7">
        <v>165.4</v>
      </c>
      <c r="H29" s="7">
        <v>311.60000000000002</v>
      </c>
      <c r="I29" s="7">
        <v>187.4</v>
      </c>
      <c r="J29" s="7">
        <v>305.8</v>
      </c>
      <c r="K29" s="7">
        <v>256.39999999999998</v>
      </c>
      <c r="L29" s="7">
        <v>262.8</v>
      </c>
      <c r="M29" s="7">
        <v>212</v>
      </c>
      <c r="N29" s="7">
        <v>166.6</v>
      </c>
      <c r="O29" s="7">
        <v>154</v>
      </c>
      <c r="P29" s="7">
        <v>81.2</v>
      </c>
      <c r="Q29" s="7">
        <v>67</v>
      </c>
      <c r="R29" s="7">
        <v>117.6</v>
      </c>
      <c r="S29" s="7">
        <v>248</v>
      </c>
      <c r="T29" s="7">
        <v>140.4</v>
      </c>
      <c r="U29" s="7">
        <v>179.2</v>
      </c>
      <c r="V29" s="7">
        <v>212</v>
      </c>
      <c r="W29" s="7">
        <v>121</v>
      </c>
      <c r="X29" s="7">
        <v>103.6</v>
      </c>
      <c r="Y29" s="7">
        <v>290.8</v>
      </c>
      <c r="Z29" s="7">
        <v>338.2</v>
      </c>
      <c r="AA29" s="7">
        <v>49</v>
      </c>
      <c r="AB29" s="7">
        <v>41.2</v>
      </c>
      <c r="AC29" s="7">
        <v>98.2</v>
      </c>
      <c r="AD29" s="7">
        <v>116.4</v>
      </c>
      <c r="AE29" s="7">
        <v>534.6</v>
      </c>
      <c r="AF29" s="7">
        <v>658</v>
      </c>
      <c r="AG29" s="7">
        <v>531.6</v>
      </c>
      <c r="AH29" s="7">
        <v>1586.4</v>
      </c>
      <c r="AI29" s="7">
        <v>318.60000000000002</v>
      </c>
      <c r="AJ29" s="7">
        <v>129</v>
      </c>
      <c r="AK29" s="7">
        <v>103.2</v>
      </c>
      <c r="AL29" s="7">
        <v>367.8</v>
      </c>
      <c r="AM29" s="7">
        <v>51</v>
      </c>
      <c r="AN29" s="7">
        <v>155.6</v>
      </c>
      <c r="AO29" s="7">
        <v>89.2</v>
      </c>
      <c r="AP29" s="7">
        <v>75</v>
      </c>
      <c r="AQ29" s="7">
        <v>388</v>
      </c>
      <c r="AR29" s="7">
        <v>193</v>
      </c>
      <c r="AS29" s="8">
        <f t="shared" si="0"/>
        <v>10592.600000000002</v>
      </c>
      <c r="AT29" s="9"/>
      <c r="AW29" s="10"/>
    </row>
    <row r="30" spans="1:56" x14ac:dyDescent="0.25">
      <c r="A30" s="6" t="s">
        <v>27</v>
      </c>
      <c r="B30" s="7">
        <v>241.6</v>
      </c>
      <c r="C30" s="7">
        <v>654.20000000000005</v>
      </c>
      <c r="D30" s="7">
        <v>365</v>
      </c>
      <c r="E30" s="7">
        <v>405.4</v>
      </c>
      <c r="F30" s="7">
        <v>1539.4</v>
      </c>
      <c r="G30" s="7">
        <v>370.8</v>
      </c>
      <c r="H30" s="7">
        <v>715</v>
      </c>
      <c r="I30" s="7">
        <v>336.2</v>
      </c>
      <c r="J30" s="7">
        <v>631.4</v>
      </c>
      <c r="K30" s="7">
        <v>502</v>
      </c>
      <c r="L30" s="7">
        <v>585</v>
      </c>
      <c r="M30" s="7">
        <v>589.79999999999995</v>
      </c>
      <c r="N30" s="7">
        <v>365</v>
      </c>
      <c r="O30" s="7">
        <v>362.4</v>
      </c>
      <c r="P30" s="7">
        <v>192.6</v>
      </c>
      <c r="Q30" s="7">
        <v>181.2</v>
      </c>
      <c r="R30" s="7">
        <v>256.39999999999998</v>
      </c>
      <c r="S30" s="7">
        <v>646</v>
      </c>
      <c r="T30" s="7">
        <v>312.60000000000002</v>
      </c>
      <c r="U30" s="7">
        <v>393.4</v>
      </c>
      <c r="V30" s="7">
        <v>511</v>
      </c>
      <c r="W30" s="7">
        <v>246.8</v>
      </c>
      <c r="X30" s="7">
        <v>227.2</v>
      </c>
      <c r="Y30" s="7">
        <v>610.79999999999995</v>
      </c>
      <c r="Z30" s="7">
        <v>747.8</v>
      </c>
      <c r="AA30" s="7">
        <v>470.6</v>
      </c>
      <c r="AB30" s="7">
        <v>97.8</v>
      </c>
      <c r="AC30" s="7">
        <v>200.6</v>
      </c>
      <c r="AD30" s="7">
        <v>308</v>
      </c>
      <c r="AE30" s="7">
        <v>1654</v>
      </c>
      <c r="AF30" s="7">
        <v>2146.6</v>
      </c>
      <c r="AG30" s="7">
        <v>1235.8</v>
      </c>
      <c r="AH30" s="7">
        <v>2351.4</v>
      </c>
      <c r="AI30" s="7">
        <v>1153.5999999999999</v>
      </c>
      <c r="AJ30" s="7">
        <v>450.2</v>
      </c>
      <c r="AK30" s="7">
        <v>214.6</v>
      </c>
      <c r="AL30" s="7">
        <v>1046.5999999999999</v>
      </c>
      <c r="AM30" s="7">
        <v>122.6</v>
      </c>
      <c r="AN30" s="7">
        <v>380.6</v>
      </c>
      <c r="AO30" s="7">
        <v>352.4</v>
      </c>
      <c r="AP30" s="7">
        <v>318.8</v>
      </c>
      <c r="AQ30" s="7">
        <v>1773.8</v>
      </c>
      <c r="AR30" s="7">
        <v>813</v>
      </c>
      <c r="AS30" s="8">
        <f t="shared" si="0"/>
        <v>27079.999999999993</v>
      </c>
      <c r="AT30" s="9"/>
      <c r="AW30" s="10"/>
    </row>
    <row r="31" spans="1:56" x14ac:dyDescent="0.25">
      <c r="A31" s="6" t="s">
        <v>28</v>
      </c>
      <c r="B31" s="7">
        <v>91.2</v>
      </c>
      <c r="C31" s="7">
        <v>171.6</v>
      </c>
      <c r="D31" s="7">
        <v>118</v>
      </c>
      <c r="E31" s="7">
        <v>194.2</v>
      </c>
      <c r="F31" s="7">
        <v>516.4</v>
      </c>
      <c r="G31" s="7">
        <v>213.4</v>
      </c>
      <c r="H31" s="7">
        <v>333.2</v>
      </c>
      <c r="I31" s="7">
        <v>210.2</v>
      </c>
      <c r="J31" s="7">
        <v>243.8</v>
      </c>
      <c r="K31" s="7">
        <v>185.8</v>
      </c>
      <c r="L31" s="7">
        <v>265.60000000000002</v>
      </c>
      <c r="M31" s="7">
        <v>193.8</v>
      </c>
      <c r="N31" s="7">
        <v>99</v>
      </c>
      <c r="O31" s="7">
        <v>103</v>
      </c>
      <c r="P31" s="7">
        <v>63.2</v>
      </c>
      <c r="Q31" s="7">
        <v>53.4</v>
      </c>
      <c r="R31" s="7">
        <v>64.599999999999994</v>
      </c>
      <c r="S31" s="7">
        <v>149.4</v>
      </c>
      <c r="T31" s="7">
        <v>100.2</v>
      </c>
      <c r="U31" s="7">
        <v>109.4</v>
      </c>
      <c r="V31" s="7">
        <v>164.8</v>
      </c>
      <c r="W31" s="7">
        <v>95.2</v>
      </c>
      <c r="X31" s="7">
        <v>79.400000000000006</v>
      </c>
      <c r="Y31" s="7">
        <v>293</v>
      </c>
      <c r="Z31" s="7">
        <v>221.2</v>
      </c>
      <c r="AA31" s="7">
        <v>166.2</v>
      </c>
      <c r="AB31" s="7">
        <v>97.2</v>
      </c>
      <c r="AC31" s="7">
        <v>298.8</v>
      </c>
      <c r="AD31" s="7">
        <v>80.599999999999994</v>
      </c>
      <c r="AE31" s="7">
        <v>749.2</v>
      </c>
      <c r="AF31" s="7">
        <v>862.8</v>
      </c>
      <c r="AG31" s="7">
        <v>401.8</v>
      </c>
      <c r="AH31" s="7">
        <v>759.6</v>
      </c>
      <c r="AI31" s="7">
        <v>311.2</v>
      </c>
      <c r="AJ31" s="7">
        <v>175.4</v>
      </c>
      <c r="AK31" s="7">
        <v>66.2</v>
      </c>
      <c r="AL31" s="7">
        <v>227.4</v>
      </c>
      <c r="AM31" s="7">
        <v>28.8</v>
      </c>
      <c r="AN31" s="7">
        <v>98.8</v>
      </c>
      <c r="AO31" s="7">
        <v>99.4</v>
      </c>
      <c r="AP31" s="7">
        <v>132.4</v>
      </c>
      <c r="AQ31" s="7">
        <v>534.6</v>
      </c>
      <c r="AR31" s="7">
        <v>260</v>
      </c>
      <c r="AS31" s="8">
        <f t="shared" si="0"/>
        <v>9683.4</v>
      </c>
      <c r="AT31" s="9"/>
      <c r="AW31" s="10"/>
    </row>
    <row r="32" spans="1:56" x14ac:dyDescent="0.25">
      <c r="A32" s="6">
        <v>16</v>
      </c>
      <c r="B32" s="7">
        <v>74.2</v>
      </c>
      <c r="C32" s="7">
        <v>75.2</v>
      </c>
      <c r="D32" s="7">
        <v>46.8</v>
      </c>
      <c r="E32" s="7">
        <v>99.8</v>
      </c>
      <c r="F32" s="7">
        <v>246.8</v>
      </c>
      <c r="G32" s="7">
        <v>132</v>
      </c>
      <c r="H32" s="7">
        <v>201</v>
      </c>
      <c r="I32" s="7">
        <v>117.6</v>
      </c>
      <c r="J32" s="7">
        <v>113.6</v>
      </c>
      <c r="K32" s="7">
        <v>78</v>
      </c>
      <c r="L32" s="7">
        <v>127.2</v>
      </c>
      <c r="M32" s="7">
        <v>86.8</v>
      </c>
      <c r="N32" s="7">
        <v>34.6</v>
      </c>
      <c r="O32" s="7">
        <v>36.200000000000003</v>
      </c>
      <c r="P32" s="7">
        <v>25.2</v>
      </c>
      <c r="Q32" s="7">
        <v>19.399999999999999</v>
      </c>
      <c r="R32" s="7">
        <v>17</v>
      </c>
      <c r="S32" s="7">
        <v>40.4</v>
      </c>
      <c r="T32" s="7">
        <v>37.4</v>
      </c>
      <c r="U32" s="7">
        <v>36</v>
      </c>
      <c r="V32" s="7">
        <v>42.8</v>
      </c>
      <c r="W32" s="7">
        <v>28</v>
      </c>
      <c r="X32" s="7">
        <v>20.2</v>
      </c>
      <c r="Y32" s="7">
        <v>137.6</v>
      </c>
      <c r="Z32" s="7">
        <v>112.8</v>
      </c>
      <c r="AA32" s="7">
        <v>453</v>
      </c>
      <c r="AB32" s="7">
        <v>385.2</v>
      </c>
      <c r="AC32" s="7">
        <v>1876</v>
      </c>
      <c r="AD32" s="7">
        <v>830.8</v>
      </c>
      <c r="AE32" s="7">
        <v>64.2</v>
      </c>
      <c r="AF32" s="7">
        <v>315.39999999999998</v>
      </c>
      <c r="AG32" s="7">
        <v>271</v>
      </c>
      <c r="AH32" s="7">
        <v>582.6</v>
      </c>
      <c r="AI32" s="7">
        <v>199.6</v>
      </c>
      <c r="AJ32" s="7">
        <v>95</v>
      </c>
      <c r="AK32" s="7">
        <v>17.399999999999999</v>
      </c>
      <c r="AL32" s="7">
        <v>60.2</v>
      </c>
      <c r="AM32" s="7">
        <v>7.6</v>
      </c>
      <c r="AN32" s="7">
        <v>48.8</v>
      </c>
      <c r="AO32" s="7">
        <v>59.8</v>
      </c>
      <c r="AP32" s="7">
        <v>81</v>
      </c>
      <c r="AQ32" s="7">
        <v>150.80000000000001</v>
      </c>
      <c r="AR32" s="7">
        <v>122.8</v>
      </c>
      <c r="AS32" s="8">
        <f t="shared" si="0"/>
        <v>7607.8000000000011</v>
      </c>
      <c r="AT32" s="9"/>
      <c r="AW32" s="10"/>
    </row>
    <row r="33" spans="1:49" x14ac:dyDescent="0.25">
      <c r="A33" s="6">
        <v>24</v>
      </c>
      <c r="B33" s="7">
        <v>86.8</v>
      </c>
      <c r="C33" s="7">
        <v>113.6</v>
      </c>
      <c r="D33" s="7">
        <v>43</v>
      </c>
      <c r="E33" s="7">
        <v>84</v>
      </c>
      <c r="F33" s="7">
        <v>221.4</v>
      </c>
      <c r="G33" s="7">
        <v>104</v>
      </c>
      <c r="H33" s="7">
        <v>149.80000000000001</v>
      </c>
      <c r="I33" s="7">
        <v>87.8</v>
      </c>
      <c r="J33" s="7">
        <v>94.2</v>
      </c>
      <c r="K33" s="7">
        <v>76.599999999999994</v>
      </c>
      <c r="L33" s="7">
        <v>146.4</v>
      </c>
      <c r="M33" s="7">
        <v>93.6</v>
      </c>
      <c r="N33" s="7">
        <v>42.6</v>
      </c>
      <c r="O33" s="7">
        <v>38</v>
      </c>
      <c r="P33" s="7">
        <v>26.4</v>
      </c>
      <c r="Q33" s="7">
        <v>26.4</v>
      </c>
      <c r="R33" s="7">
        <v>15.4</v>
      </c>
      <c r="S33" s="7">
        <v>34.200000000000003</v>
      </c>
      <c r="T33" s="7">
        <v>41.4</v>
      </c>
      <c r="U33" s="7">
        <v>33.4</v>
      </c>
      <c r="V33" s="7">
        <v>34.6</v>
      </c>
      <c r="W33" s="7">
        <v>23.4</v>
      </c>
      <c r="X33" s="7">
        <v>13.8</v>
      </c>
      <c r="Y33" s="7">
        <v>111</v>
      </c>
      <c r="Z33" s="7">
        <v>109</v>
      </c>
      <c r="AA33" s="7">
        <v>541.79999999999995</v>
      </c>
      <c r="AB33" s="7">
        <v>435</v>
      </c>
      <c r="AC33" s="7">
        <v>2319.6</v>
      </c>
      <c r="AD33" s="7">
        <v>911.2</v>
      </c>
      <c r="AE33" s="7">
        <v>287.39999999999998</v>
      </c>
      <c r="AF33" s="7">
        <v>62.4</v>
      </c>
      <c r="AG33" s="7">
        <v>232</v>
      </c>
      <c r="AH33" s="7">
        <v>567.20000000000005</v>
      </c>
      <c r="AI33" s="7">
        <v>232.2</v>
      </c>
      <c r="AJ33" s="7">
        <v>132.6</v>
      </c>
      <c r="AK33" s="7">
        <v>22.4</v>
      </c>
      <c r="AL33" s="7">
        <v>46</v>
      </c>
      <c r="AM33" s="7">
        <v>11.4</v>
      </c>
      <c r="AN33" s="7">
        <v>65.400000000000006</v>
      </c>
      <c r="AO33" s="7">
        <v>76.8</v>
      </c>
      <c r="AP33" s="7">
        <v>143</v>
      </c>
      <c r="AQ33" s="7">
        <v>150.4</v>
      </c>
      <c r="AR33" s="7">
        <v>116.6</v>
      </c>
      <c r="AS33" s="8">
        <f t="shared" si="0"/>
        <v>8204.1999999999989</v>
      </c>
      <c r="AT33" s="9"/>
      <c r="AW33" s="10"/>
    </row>
    <row r="34" spans="1:49" x14ac:dyDescent="0.25">
      <c r="A34" s="6" t="s">
        <v>29</v>
      </c>
      <c r="B34" s="7">
        <v>18.399999999999999</v>
      </c>
      <c r="C34" s="7">
        <v>33.200000000000003</v>
      </c>
      <c r="D34" s="7">
        <v>15.8</v>
      </c>
      <c r="E34" s="7">
        <v>19.2</v>
      </c>
      <c r="F34" s="7">
        <v>84.6</v>
      </c>
      <c r="G34" s="7">
        <v>20.2</v>
      </c>
      <c r="H34" s="7">
        <v>41</v>
      </c>
      <c r="I34" s="7">
        <v>31.2</v>
      </c>
      <c r="J34" s="7">
        <v>59.6</v>
      </c>
      <c r="K34" s="7">
        <v>24.2</v>
      </c>
      <c r="L34" s="7">
        <v>31.6</v>
      </c>
      <c r="M34" s="7">
        <v>41.6</v>
      </c>
      <c r="N34" s="7">
        <v>12</v>
      </c>
      <c r="O34" s="7">
        <v>18</v>
      </c>
      <c r="P34" s="7">
        <v>14</v>
      </c>
      <c r="Q34" s="7">
        <v>8.4</v>
      </c>
      <c r="R34" s="7">
        <v>7</v>
      </c>
      <c r="S34" s="7">
        <v>25</v>
      </c>
      <c r="T34" s="7">
        <v>16.8</v>
      </c>
      <c r="U34" s="7">
        <v>13</v>
      </c>
      <c r="V34" s="7">
        <v>28</v>
      </c>
      <c r="W34" s="7">
        <v>15</v>
      </c>
      <c r="X34" s="7">
        <v>7.2</v>
      </c>
      <c r="Y34" s="7">
        <v>32.200000000000003</v>
      </c>
      <c r="Z34" s="7">
        <v>25.8</v>
      </c>
      <c r="AA34" s="7">
        <v>320.60000000000002</v>
      </c>
      <c r="AB34" s="7">
        <v>282.2</v>
      </c>
      <c r="AC34" s="7">
        <v>1447.4</v>
      </c>
      <c r="AD34" s="7">
        <v>342</v>
      </c>
      <c r="AE34" s="7">
        <v>249.6</v>
      </c>
      <c r="AF34" s="7">
        <v>212.8</v>
      </c>
      <c r="AG34" s="7">
        <v>40.4</v>
      </c>
      <c r="AH34" s="7">
        <v>110.2</v>
      </c>
      <c r="AI34" s="7">
        <v>52.2</v>
      </c>
      <c r="AJ34" s="7">
        <v>41.8</v>
      </c>
      <c r="AK34" s="7">
        <v>9.4</v>
      </c>
      <c r="AL34" s="7">
        <v>29.6</v>
      </c>
      <c r="AM34" s="7">
        <v>5.8</v>
      </c>
      <c r="AN34" s="7">
        <v>27.6</v>
      </c>
      <c r="AO34" s="7">
        <v>21.8</v>
      </c>
      <c r="AP34" s="7">
        <v>53.6</v>
      </c>
      <c r="AQ34" s="7">
        <v>87.2</v>
      </c>
      <c r="AR34" s="7">
        <v>61.4</v>
      </c>
      <c r="AS34" s="8">
        <f t="shared" si="0"/>
        <v>4038.6</v>
      </c>
      <c r="AT34" s="9"/>
      <c r="AW34" s="10"/>
    </row>
    <row r="35" spans="1:49" x14ac:dyDescent="0.25">
      <c r="A35" s="6" t="s">
        <v>30</v>
      </c>
      <c r="B35" s="7">
        <v>31.8</v>
      </c>
      <c r="C35" s="7">
        <v>65.2</v>
      </c>
      <c r="D35" s="7">
        <v>20</v>
      </c>
      <c r="E35" s="7">
        <v>12.6</v>
      </c>
      <c r="F35" s="7">
        <v>61.4</v>
      </c>
      <c r="G35" s="7">
        <v>17.8</v>
      </c>
      <c r="H35" s="7">
        <v>35.200000000000003</v>
      </c>
      <c r="I35" s="7">
        <v>25.2</v>
      </c>
      <c r="J35" s="7">
        <v>57.2</v>
      </c>
      <c r="K35" s="7">
        <v>32.6</v>
      </c>
      <c r="L35" s="7">
        <v>53.6</v>
      </c>
      <c r="M35" s="7">
        <v>51.2</v>
      </c>
      <c r="N35" s="7">
        <v>21</v>
      </c>
      <c r="O35" s="7">
        <v>25.2</v>
      </c>
      <c r="P35" s="7">
        <v>25</v>
      </c>
      <c r="Q35" s="7">
        <v>14.6</v>
      </c>
      <c r="R35" s="7">
        <v>14.6</v>
      </c>
      <c r="S35" s="7">
        <v>31.4</v>
      </c>
      <c r="T35" s="7">
        <v>28.4</v>
      </c>
      <c r="U35" s="7">
        <v>22</v>
      </c>
      <c r="V35" s="7">
        <v>24</v>
      </c>
      <c r="W35" s="7">
        <v>9.8000000000000007</v>
      </c>
      <c r="X35" s="7">
        <v>7.6</v>
      </c>
      <c r="Y35" s="7">
        <v>14.2</v>
      </c>
      <c r="Z35" s="7">
        <v>34.4</v>
      </c>
      <c r="AA35" s="7">
        <v>490.4</v>
      </c>
      <c r="AB35" s="7">
        <v>494.4</v>
      </c>
      <c r="AC35" s="7">
        <v>3303.4</v>
      </c>
      <c r="AD35" s="7">
        <v>642.4</v>
      </c>
      <c r="AE35" s="7">
        <v>520.20000000000005</v>
      </c>
      <c r="AF35" s="7">
        <v>534.20000000000005</v>
      </c>
      <c r="AG35" s="7">
        <v>112.4</v>
      </c>
      <c r="AH35" s="7">
        <v>61.2</v>
      </c>
      <c r="AI35" s="7">
        <v>74.2</v>
      </c>
      <c r="AJ35" s="7">
        <v>89.6</v>
      </c>
      <c r="AK35" s="7">
        <v>8.8000000000000007</v>
      </c>
      <c r="AL35" s="7">
        <v>51.4</v>
      </c>
      <c r="AM35" s="7">
        <v>11</v>
      </c>
      <c r="AN35" s="7">
        <v>45</v>
      </c>
      <c r="AO35" s="7">
        <v>47.2</v>
      </c>
      <c r="AP35" s="7">
        <v>118.8</v>
      </c>
      <c r="AQ35" s="7">
        <v>101.4</v>
      </c>
      <c r="AR35" s="7">
        <v>84.8</v>
      </c>
      <c r="AS35" s="8">
        <f t="shared" si="0"/>
        <v>7526.7999999999993</v>
      </c>
      <c r="AT35" s="9"/>
      <c r="AW35" s="10"/>
    </row>
    <row r="36" spans="1:49" x14ac:dyDescent="0.25">
      <c r="A36" s="6" t="s">
        <v>31</v>
      </c>
      <c r="B36" s="7">
        <v>22.2</v>
      </c>
      <c r="C36" s="7">
        <v>57.2</v>
      </c>
      <c r="D36" s="7">
        <v>15.8</v>
      </c>
      <c r="E36" s="7">
        <v>20.6</v>
      </c>
      <c r="F36" s="7">
        <v>143.80000000000001</v>
      </c>
      <c r="G36" s="7">
        <v>19.8</v>
      </c>
      <c r="H36" s="7">
        <v>33</v>
      </c>
      <c r="I36" s="7">
        <v>29</v>
      </c>
      <c r="J36" s="7">
        <v>52.8</v>
      </c>
      <c r="K36" s="7">
        <v>27.8</v>
      </c>
      <c r="L36" s="7">
        <v>44.2</v>
      </c>
      <c r="M36" s="7">
        <v>61.4</v>
      </c>
      <c r="N36" s="7">
        <v>29.6</v>
      </c>
      <c r="O36" s="7">
        <v>23</v>
      </c>
      <c r="P36" s="7">
        <v>15.6</v>
      </c>
      <c r="Q36" s="7">
        <v>19.399999999999999</v>
      </c>
      <c r="R36" s="7">
        <v>22.6</v>
      </c>
      <c r="S36" s="7">
        <v>35.6</v>
      </c>
      <c r="T36" s="7">
        <v>35.799999999999997</v>
      </c>
      <c r="U36" s="7">
        <v>28.4</v>
      </c>
      <c r="V36" s="7">
        <v>31.2</v>
      </c>
      <c r="W36" s="7">
        <v>15.8</v>
      </c>
      <c r="X36" s="7">
        <v>14</v>
      </c>
      <c r="Y36" s="7">
        <v>23.6</v>
      </c>
      <c r="Z36" s="7">
        <v>26.6</v>
      </c>
      <c r="AA36" s="7">
        <v>235.2</v>
      </c>
      <c r="AB36" s="7">
        <v>232</v>
      </c>
      <c r="AC36" s="7">
        <v>1281.8</v>
      </c>
      <c r="AD36" s="7">
        <v>320.2</v>
      </c>
      <c r="AE36" s="7">
        <v>198.6</v>
      </c>
      <c r="AF36" s="7">
        <v>232.6</v>
      </c>
      <c r="AG36" s="7">
        <v>58.6</v>
      </c>
      <c r="AH36" s="7">
        <v>92.4</v>
      </c>
      <c r="AI36" s="7">
        <v>20.2</v>
      </c>
      <c r="AJ36" s="7">
        <v>43.2</v>
      </c>
      <c r="AK36" s="7">
        <v>8.6</v>
      </c>
      <c r="AL36" s="7">
        <v>47.6</v>
      </c>
      <c r="AM36" s="7">
        <v>11.4</v>
      </c>
      <c r="AN36" s="7">
        <v>54.2</v>
      </c>
      <c r="AO36" s="7">
        <v>34.4</v>
      </c>
      <c r="AP36" s="7">
        <v>114</v>
      </c>
      <c r="AQ36" s="7">
        <v>162.4</v>
      </c>
      <c r="AR36" s="7">
        <v>102.4</v>
      </c>
      <c r="AS36" s="8">
        <f t="shared" si="0"/>
        <v>4098.5999999999995</v>
      </c>
      <c r="AT36" s="9"/>
      <c r="AW36" s="10"/>
    </row>
    <row r="37" spans="1:49" x14ac:dyDescent="0.25">
      <c r="A37" s="6" t="s">
        <v>32</v>
      </c>
      <c r="B37" s="7">
        <v>9.8000000000000007</v>
      </c>
      <c r="C37" s="7">
        <v>15.6</v>
      </c>
      <c r="D37" s="7">
        <v>4.2</v>
      </c>
      <c r="E37" s="7">
        <v>2.4</v>
      </c>
      <c r="F37" s="7">
        <v>15.6</v>
      </c>
      <c r="G37" s="7">
        <v>5</v>
      </c>
      <c r="H37" s="7">
        <v>10.4</v>
      </c>
      <c r="I37" s="7">
        <v>7.8</v>
      </c>
      <c r="J37" s="7">
        <v>20.8</v>
      </c>
      <c r="K37" s="7">
        <v>6.4</v>
      </c>
      <c r="L37" s="7">
        <v>12.8</v>
      </c>
      <c r="M37" s="7">
        <v>14</v>
      </c>
      <c r="N37" s="7">
        <v>9.1999999999999993</v>
      </c>
      <c r="O37" s="7">
        <v>9.4</v>
      </c>
      <c r="P37" s="7">
        <v>6</v>
      </c>
      <c r="Q37" s="7">
        <v>3.4</v>
      </c>
      <c r="R37" s="7">
        <v>7.8</v>
      </c>
      <c r="S37" s="7">
        <v>6.6</v>
      </c>
      <c r="T37" s="7">
        <v>12.4</v>
      </c>
      <c r="U37" s="7">
        <v>9.6</v>
      </c>
      <c r="V37" s="7">
        <v>10.4</v>
      </c>
      <c r="W37" s="7">
        <v>2.8</v>
      </c>
      <c r="X37" s="7">
        <v>6</v>
      </c>
      <c r="Y37" s="7">
        <v>5</v>
      </c>
      <c r="Z37" s="7">
        <v>9</v>
      </c>
      <c r="AA37" s="7">
        <v>103.2</v>
      </c>
      <c r="AB37" s="7">
        <v>115.2</v>
      </c>
      <c r="AC37" s="7">
        <v>496.4</v>
      </c>
      <c r="AD37" s="7">
        <v>172.4</v>
      </c>
      <c r="AE37" s="7">
        <v>92.4</v>
      </c>
      <c r="AF37" s="7">
        <v>129</v>
      </c>
      <c r="AG37" s="7">
        <v>42.8</v>
      </c>
      <c r="AH37" s="7">
        <v>94</v>
      </c>
      <c r="AI37" s="7">
        <v>42.8</v>
      </c>
      <c r="AJ37" s="7">
        <v>9.1999999999999993</v>
      </c>
      <c r="AK37" s="7">
        <v>2.8</v>
      </c>
      <c r="AL37" s="7">
        <v>13.6</v>
      </c>
      <c r="AM37" s="7">
        <v>0.6</v>
      </c>
      <c r="AN37" s="7">
        <v>16.399999999999999</v>
      </c>
      <c r="AO37" s="7">
        <v>8.8000000000000007</v>
      </c>
      <c r="AP37" s="7">
        <v>44.8</v>
      </c>
      <c r="AQ37" s="7">
        <v>100.4</v>
      </c>
      <c r="AR37" s="7">
        <v>36.6</v>
      </c>
      <c r="AS37" s="8">
        <f t="shared" si="0"/>
        <v>1743.8</v>
      </c>
      <c r="AT37" s="9"/>
      <c r="AW37" s="10"/>
    </row>
    <row r="38" spans="1:49" x14ac:dyDescent="0.25">
      <c r="A38" s="6" t="s">
        <v>33</v>
      </c>
      <c r="B38" s="7">
        <v>4.2</v>
      </c>
      <c r="C38" s="7">
        <v>6.8</v>
      </c>
      <c r="D38" s="7">
        <v>7</v>
      </c>
      <c r="E38" s="7">
        <v>7.2</v>
      </c>
      <c r="F38" s="7">
        <v>46.2</v>
      </c>
      <c r="G38" s="7">
        <v>10.199999999999999</v>
      </c>
      <c r="H38" s="7">
        <v>9.8000000000000007</v>
      </c>
      <c r="I38" s="7">
        <v>10.6</v>
      </c>
      <c r="J38" s="7">
        <v>22.6</v>
      </c>
      <c r="K38" s="7">
        <v>61.8</v>
      </c>
      <c r="L38" s="7">
        <v>48</v>
      </c>
      <c r="M38" s="7">
        <v>160.6</v>
      </c>
      <c r="N38" s="7">
        <v>28.4</v>
      </c>
      <c r="O38" s="7">
        <v>76.2</v>
      </c>
      <c r="P38" s="7">
        <v>18.2</v>
      </c>
      <c r="Q38" s="7">
        <v>10.199999999999999</v>
      </c>
      <c r="R38" s="7">
        <v>10.199999999999999</v>
      </c>
      <c r="S38" s="7">
        <v>28.8</v>
      </c>
      <c r="T38" s="7">
        <v>3</v>
      </c>
      <c r="U38" s="7">
        <v>3.4</v>
      </c>
      <c r="V38" s="7">
        <v>3.8</v>
      </c>
      <c r="W38" s="7">
        <v>0.6</v>
      </c>
      <c r="X38" s="7">
        <v>0.6</v>
      </c>
      <c r="Y38" s="7">
        <v>6.2</v>
      </c>
      <c r="Z38" s="7">
        <v>8</v>
      </c>
      <c r="AA38" s="7">
        <v>137.6</v>
      </c>
      <c r="AB38" s="7">
        <v>91.4</v>
      </c>
      <c r="AC38" s="7">
        <v>249.8</v>
      </c>
      <c r="AD38" s="7">
        <v>76</v>
      </c>
      <c r="AE38" s="7">
        <v>22.8</v>
      </c>
      <c r="AF38" s="7">
        <v>20.399999999999999</v>
      </c>
      <c r="AG38" s="7">
        <v>10</v>
      </c>
      <c r="AH38" s="7">
        <v>8.8000000000000007</v>
      </c>
      <c r="AI38" s="7">
        <v>10.8</v>
      </c>
      <c r="AJ38" s="7">
        <v>2.4</v>
      </c>
      <c r="AK38" s="7">
        <v>5</v>
      </c>
      <c r="AL38" s="7">
        <v>113.4</v>
      </c>
      <c r="AM38" s="7">
        <v>1.8</v>
      </c>
      <c r="AN38" s="7">
        <v>3.6</v>
      </c>
      <c r="AO38" s="7">
        <v>1.6</v>
      </c>
      <c r="AP38" s="7">
        <v>2.8</v>
      </c>
      <c r="AQ38" s="7">
        <v>20.399999999999999</v>
      </c>
      <c r="AR38" s="7">
        <v>6.6</v>
      </c>
      <c r="AS38" s="8">
        <f t="shared" si="0"/>
        <v>1377.8</v>
      </c>
      <c r="AT38" s="9"/>
      <c r="AW38" s="10"/>
    </row>
    <row r="39" spans="1:49" x14ac:dyDescent="0.25">
      <c r="A39" s="6" t="s">
        <v>34</v>
      </c>
      <c r="B39" s="7">
        <v>14.4</v>
      </c>
      <c r="C39" s="7">
        <v>23.4</v>
      </c>
      <c r="D39" s="7">
        <v>12.6</v>
      </c>
      <c r="E39" s="7">
        <v>13.6</v>
      </c>
      <c r="F39" s="7">
        <v>200.8</v>
      </c>
      <c r="G39" s="7">
        <v>21</v>
      </c>
      <c r="H39" s="7">
        <v>30.8</v>
      </c>
      <c r="I39" s="7">
        <v>22.4</v>
      </c>
      <c r="J39" s="7">
        <v>58.8</v>
      </c>
      <c r="K39" s="7">
        <v>78.8</v>
      </c>
      <c r="L39" s="7">
        <v>111.4</v>
      </c>
      <c r="M39" s="7">
        <v>554.4</v>
      </c>
      <c r="N39" s="7">
        <v>64.400000000000006</v>
      </c>
      <c r="O39" s="7">
        <v>198.4</v>
      </c>
      <c r="P39" s="7">
        <v>49</v>
      </c>
      <c r="Q39" s="7">
        <v>32.6</v>
      </c>
      <c r="R39" s="7">
        <v>33</v>
      </c>
      <c r="S39" s="7">
        <v>71.599999999999994</v>
      </c>
      <c r="T39" s="7">
        <v>11.2</v>
      </c>
      <c r="U39" s="7">
        <v>9.1999999999999993</v>
      </c>
      <c r="V39" s="7">
        <v>3.8</v>
      </c>
      <c r="W39" s="7">
        <v>2</v>
      </c>
      <c r="X39" s="7">
        <v>2.4</v>
      </c>
      <c r="Y39" s="7">
        <v>12.4</v>
      </c>
      <c r="Z39" s="7">
        <v>18.2</v>
      </c>
      <c r="AA39" s="7">
        <v>859.2</v>
      </c>
      <c r="AB39" s="7">
        <v>323.2</v>
      </c>
      <c r="AC39" s="7">
        <v>1074.5999999999999</v>
      </c>
      <c r="AD39" s="7">
        <v>265.60000000000002</v>
      </c>
      <c r="AE39" s="7">
        <v>66.2</v>
      </c>
      <c r="AF39" s="7">
        <v>44.4</v>
      </c>
      <c r="AG39" s="7">
        <v>26</v>
      </c>
      <c r="AH39" s="7">
        <v>50.4</v>
      </c>
      <c r="AI39" s="7">
        <v>58</v>
      </c>
      <c r="AJ39" s="7">
        <v>19.600000000000001</v>
      </c>
      <c r="AK39" s="7">
        <v>122.4</v>
      </c>
      <c r="AL39" s="7">
        <v>17.399999999999999</v>
      </c>
      <c r="AM39" s="7">
        <v>3.6</v>
      </c>
      <c r="AN39" s="7">
        <v>11</v>
      </c>
      <c r="AO39" s="7">
        <v>15</v>
      </c>
      <c r="AP39" s="7">
        <v>15</v>
      </c>
      <c r="AQ39" s="7">
        <v>145.19999999999999</v>
      </c>
      <c r="AR39" s="7">
        <v>31.2</v>
      </c>
      <c r="AS39" s="8">
        <f t="shared" si="0"/>
        <v>4798.5999999999985</v>
      </c>
      <c r="AT39" s="9"/>
      <c r="AW39" s="10"/>
    </row>
    <row r="40" spans="1:49" x14ac:dyDescent="0.25">
      <c r="A40" s="6" t="s">
        <v>35</v>
      </c>
      <c r="B40" s="7">
        <v>3.4</v>
      </c>
      <c r="C40" s="7">
        <v>5.2</v>
      </c>
      <c r="D40" s="7">
        <v>0.8</v>
      </c>
      <c r="E40" s="7">
        <v>2.4</v>
      </c>
      <c r="F40" s="7">
        <v>26.6</v>
      </c>
      <c r="G40" s="7">
        <v>4.4000000000000004</v>
      </c>
      <c r="H40" s="7">
        <v>9.8000000000000007</v>
      </c>
      <c r="I40" s="7">
        <v>5.2</v>
      </c>
      <c r="J40" s="7">
        <v>17.600000000000001</v>
      </c>
      <c r="K40" s="7">
        <v>6.2</v>
      </c>
      <c r="L40" s="7">
        <v>7</v>
      </c>
      <c r="M40" s="7">
        <v>59.2</v>
      </c>
      <c r="N40" s="7">
        <v>4.5999999999999996</v>
      </c>
      <c r="O40" s="7">
        <v>2.4</v>
      </c>
      <c r="P40" s="7">
        <v>3.8</v>
      </c>
      <c r="Q40" s="7">
        <v>2.4</v>
      </c>
      <c r="R40" s="7">
        <v>4</v>
      </c>
      <c r="S40" s="7">
        <v>3.8</v>
      </c>
      <c r="T40" s="7">
        <v>37.799999999999997</v>
      </c>
      <c r="U40" s="7">
        <v>11.8</v>
      </c>
      <c r="V40" s="7">
        <v>24.6</v>
      </c>
      <c r="W40" s="7">
        <v>9.1999999999999993</v>
      </c>
      <c r="X40" s="7">
        <v>5.2</v>
      </c>
      <c r="Y40" s="7">
        <v>10</v>
      </c>
      <c r="Z40" s="7">
        <v>2.8</v>
      </c>
      <c r="AA40" s="7">
        <v>87.6</v>
      </c>
      <c r="AB40" s="7">
        <v>46</v>
      </c>
      <c r="AC40" s="7">
        <v>127.2</v>
      </c>
      <c r="AD40" s="7">
        <v>36</v>
      </c>
      <c r="AE40" s="7">
        <v>8.4</v>
      </c>
      <c r="AF40" s="7">
        <v>11.8</v>
      </c>
      <c r="AG40" s="7">
        <v>5.4</v>
      </c>
      <c r="AH40" s="7">
        <v>11.4</v>
      </c>
      <c r="AI40" s="7">
        <v>13.8</v>
      </c>
      <c r="AJ40" s="7">
        <v>2.6</v>
      </c>
      <c r="AK40" s="7">
        <v>1</v>
      </c>
      <c r="AL40" s="7">
        <v>2.4</v>
      </c>
      <c r="AM40" s="7">
        <v>4.8</v>
      </c>
      <c r="AN40" s="7">
        <v>35.799999999999997</v>
      </c>
      <c r="AO40" s="7">
        <v>6.2</v>
      </c>
      <c r="AP40" s="7">
        <v>2.6</v>
      </c>
      <c r="AQ40" s="7">
        <v>26.4</v>
      </c>
      <c r="AR40" s="7">
        <v>4.5999999999999996</v>
      </c>
      <c r="AS40" s="8">
        <f t="shared" si="0"/>
        <v>704.19999999999993</v>
      </c>
      <c r="AT40" s="9"/>
      <c r="AW40" s="10"/>
    </row>
    <row r="41" spans="1:49" x14ac:dyDescent="0.25">
      <c r="A41" s="6" t="s">
        <v>36</v>
      </c>
      <c r="B41" s="7">
        <v>32.4</v>
      </c>
      <c r="C41" s="7">
        <v>47</v>
      </c>
      <c r="D41" s="7">
        <v>11.4</v>
      </c>
      <c r="E41" s="7">
        <v>10.4</v>
      </c>
      <c r="F41" s="7">
        <v>64</v>
      </c>
      <c r="G41" s="7">
        <v>21.6</v>
      </c>
      <c r="H41" s="7">
        <v>97.8</v>
      </c>
      <c r="I41" s="7">
        <v>37.4</v>
      </c>
      <c r="J41" s="7">
        <v>89.8</v>
      </c>
      <c r="K41" s="7">
        <v>12.6</v>
      </c>
      <c r="L41" s="7">
        <v>53</v>
      </c>
      <c r="M41" s="7">
        <v>150.80000000000001</v>
      </c>
      <c r="N41" s="7">
        <v>26.8</v>
      </c>
      <c r="O41" s="7">
        <v>26.4</v>
      </c>
      <c r="P41" s="7">
        <v>25.6</v>
      </c>
      <c r="Q41" s="7">
        <v>20</v>
      </c>
      <c r="R41" s="7">
        <v>12.4</v>
      </c>
      <c r="S41" s="7">
        <v>30.4</v>
      </c>
      <c r="T41" s="7">
        <v>265.39999999999998</v>
      </c>
      <c r="U41" s="7">
        <v>86.4</v>
      </c>
      <c r="V41" s="7">
        <v>117.6</v>
      </c>
      <c r="W41" s="7">
        <v>19.2</v>
      </c>
      <c r="X41" s="7">
        <v>17</v>
      </c>
      <c r="Y41" s="7">
        <v>34.200000000000003</v>
      </c>
      <c r="Z41" s="7">
        <v>22.4</v>
      </c>
      <c r="AA41" s="7">
        <v>214.6</v>
      </c>
      <c r="AB41" s="7">
        <v>148.19999999999999</v>
      </c>
      <c r="AC41" s="7">
        <v>431.4</v>
      </c>
      <c r="AD41" s="7">
        <v>131.19999999999999</v>
      </c>
      <c r="AE41" s="7">
        <v>49.8</v>
      </c>
      <c r="AF41" s="7">
        <v>82.2</v>
      </c>
      <c r="AG41" s="7">
        <v>34.6</v>
      </c>
      <c r="AH41" s="7">
        <v>49.4</v>
      </c>
      <c r="AI41" s="7">
        <v>47.6</v>
      </c>
      <c r="AJ41" s="7">
        <v>22.8</v>
      </c>
      <c r="AK41" s="7">
        <v>5.2</v>
      </c>
      <c r="AL41" s="7">
        <v>11.2</v>
      </c>
      <c r="AM41" s="7">
        <v>43</v>
      </c>
      <c r="AN41" s="7">
        <v>14.4</v>
      </c>
      <c r="AO41" s="7">
        <v>13.8</v>
      </c>
      <c r="AP41" s="7">
        <v>20.2</v>
      </c>
      <c r="AQ41" s="7">
        <v>74</v>
      </c>
      <c r="AR41" s="7">
        <v>22.6</v>
      </c>
      <c r="AS41" s="8">
        <f t="shared" si="0"/>
        <v>2748.1999999999994</v>
      </c>
      <c r="AT41" s="9"/>
      <c r="AW41" s="10"/>
    </row>
    <row r="42" spans="1:49" x14ac:dyDescent="0.25">
      <c r="A42" s="6" t="s">
        <v>37</v>
      </c>
      <c r="B42" s="7">
        <v>8.8000000000000007</v>
      </c>
      <c r="C42" s="7">
        <v>11</v>
      </c>
      <c r="D42" s="7">
        <v>3.2</v>
      </c>
      <c r="E42" s="7">
        <v>2</v>
      </c>
      <c r="F42" s="7">
        <v>21.8</v>
      </c>
      <c r="G42" s="7">
        <v>2.4</v>
      </c>
      <c r="H42" s="7">
        <v>7.4</v>
      </c>
      <c r="I42" s="7">
        <v>5.4</v>
      </c>
      <c r="J42" s="7">
        <v>15.2</v>
      </c>
      <c r="K42" s="7">
        <v>3.4</v>
      </c>
      <c r="L42" s="7">
        <v>14.2</v>
      </c>
      <c r="M42" s="7">
        <v>17.8</v>
      </c>
      <c r="N42" s="7">
        <v>7.4</v>
      </c>
      <c r="O42" s="7">
        <v>6.8</v>
      </c>
      <c r="P42" s="7">
        <v>6</v>
      </c>
      <c r="Q42" s="7">
        <v>2</v>
      </c>
      <c r="R42" s="7">
        <v>3.4</v>
      </c>
      <c r="S42" s="7">
        <v>4.8</v>
      </c>
      <c r="T42" s="7">
        <v>10.199999999999999</v>
      </c>
      <c r="U42" s="7">
        <v>6.2</v>
      </c>
      <c r="V42" s="7">
        <v>6.6</v>
      </c>
      <c r="W42" s="7">
        <v>2.2000000000000002</v>
      </c>
      <c r="X42" s="7">
        <v>2</v>
      </c>
      <c r="Y42" s="7">
        <v>3</v>
      </c>
      <c r="Z42" s="7">
        <v>5.2</v>
      </c>
      <c r="AA42" s="7">
        <v>87</v>
      </c>
      <c r="AB42" s="7">
        <v>69.599999999999994</v>
      </c>
      <c r="AC42" s="7">
        <v>366.4</v>
      </c>
      <c r="AD42" s="7">
        <v>92</v>
      </c>
      <c r="AE42" s="7">
        <v>49.4</v>
      </c>
      <c r="AF42" s="7">
        <v>75.599999999999994</v>
      </c>
      <c r="AG42" s="7">
        <v>23.4</v>
      </c>
      <c r="AH42" s="7">
        <v>45.8</v>
      </c>
      <c r="AI42" s="7">
        <v>40.6</v>
      </c>
      <c r="AJ42" s="7">
        <v>9.8000000000000007</v>
      </c>
      <c r="AK42" s="7">
        <v>1.6</v>
      </c>
      <c r="AL42" s="7">
        <v>18.2</v>
      </c>
      <c r="AM42" s="7">
        <v>3.8</v>
      </c>
      <c r="AN42" s="7">
        <v>11.6</v>
      </c>
      <c r="AO42" s="7">
        <v>5.4</v>
      </c>
      <c r="AP42" s="7">
        <v>25.6</v>
      </c>
      <c r="AQ42" s="7">
        <v>37.799999999999997</v>
      </c>
      <c r="AR42" s="7">
        <v>18.600000000000001</v>
      </c>
      <c r="AS42" s="8">
        <f t="shared" si="0"/>
        <v>1160.5999999999995</v>
      </c>
      <c r="AT42" s="9"/>
      <c r="AW42" s="10"/>
    </row>
    <row r="43" spans="1:49" x14ac:dyDescent="0.25">
      <c r="A43" s="6" t="s">
        <v>38</v>
      </c>
      <c r="B43" s="7">
        <v>8.4</v>
      </c>
      <c r="C43" s="7">
        <v>15.8</v>
      </c>
      <c r="D43" s="7">
        <v>3.4</v>
      </c>
      <c r="E43" s="7">
        <v>5.6</v>
      </c>
      <c r="F43" s="7">
        <v>23.4</v>
      </c>
      <c r="G43" s="7">
        <v>4.5999999999999996</v>
      </c>
      <c r="H43" s="7">
        <v>6.6</v>
      </c>
      <c r="I43" s="7">
        <v>7.4</v>
      </c>
      <c r="J43" s="7">
        <v>18.600000000000001</v>
      </c>
      <c r="K43" s="7">
        <v>5.8</v>
      </c>
      <c r="L43" s="7">
        <v>17.8</v>
      </c>
      <c r="M43" s="7">
        <v>23.8</v>
      </c>
      <c r="N43" s="7">
        <v>9.6</v>
      </c>
      <c r="O43" s="7">
        <v>7.8</v>
      </c>
      <c r="P43" s="7">
        <v>5.4</v>
      </c>
      <c r="Q43" s="7">
        <v>6.2</v>
      </c>
      <c r="R43" s="7">
        <v>4.4000000000000004</v>
      </c>
      <c r="S43" s="7">
        <v>10.4</v>
      </c>
      <c r="T43" s="7">
        <v>12.8</v>
      </c>
      <c r="U43" s="7">
        <v>5.4</v>
      </c>
      <c r="V43" s="7">
        <v>9.4</v>
      </c>
      <c r="W43" s="7">
        <v>2.4</v>
      </c>
      <c r="X43" s="7">
        <v>2.2000000000000002</v>
      </c>
      <c r="Y43" s="7">
        <v>4.5999999999999996</v>
      </c>
      <c r="Z43" s="7">
        <v>7.6</v>
      </c>
      <c r="AA43" s="7">
        <v>90</v>
      </c>
      <c r="AB43" s="7">
        <v>57.4</v>
      </c>
      <c r="AC43" s="7">
        <v>338.8</v>
      </c>
      <c r="AD43" s="7">
        <v>144</v>
      </c>
      <c r="AE43" s="7">
        <v>91.6</v>
      </c>
      <c r="AF43" s="7">
        <v>151.6</v>
      </c>
      <c r="AG43" s="7">
        <v>51</v>
      </c>
      <c r="AH43" s="7">
        <v>132.6</v>
      </c>
      <c r="AI43" s="7">
        <v>123.8</v>
      </c>
      <c r="AJ43" s="7">
        <v>56.4</v>
      </c>
      <c r="AK43" s="7">
        <v>3.6</v>
      </c>
      <c r="AL43" s="7">
        <v>14.8</v>
      </c>
      <c r="AM43" s="7">
        <v>4.2</v>
      </c>
      <c r="AN43" s="7">
        <v>16.8</v>
      </c>
      <c r="AO43" s="7">
        <v>30.4</v>
      </c>
      <c r="AP43" s="7">
        <v>10.199999999999999</v>
      </c>
      <c r="AQ43" s="7">
        <v>78.8</v>
      </c>
      <c r="AR43" s="7">
        <v>28.6</v>
      </c>
      <c r="AS43" s="8">
        <f t="shared" si="0"/>
        <v>1653.9999999999998</v>
      </c>
      <c r="AT43" s="9"/>
      <c r="AW43" s="10"/>
    </row>
    <row r="44" spans="1:49" x14ac:dyDescent="0.25">
      <c r="A44" s="6" t="s">
        <v>39</v>
      </c>
      <c r="B44" s="7">
        <v>25.6</v>
      </c>
      <c r="C44" s="7">
        <v>49.6</v>
      </c>
      <c r="D44" s="7">
        <v>38.799999999999997</v>
      </c>
      <c r="E44" s="7">
        <v>50.6</v>
      </c>
      <c r="F44" s="7">
        <v>171.2</v>
      </c>
      <c r="G44" s="7">
        <v>33.200000000000003</v>
      </c>
      <c r="H44" s="7">
        <v>63</v>
      </c>
      <c r="I44" s="7">
        <v>27.4</v>
      </c>
      <c r="J44" s="7">
        <v>43.8</v>
      </c>
      <c r="K44" s="7">
        <v>20.6</v>
      </c>
      <c r="L44" s="7">
        <v>26.6</v>
      </c>
      <c r="M44" s="7">
        <v>45.8</v>
      </c>
      <c r="N44" s="7">
        <v>21.2</v>
      </c>
      <c r="O44" s="7">
        <v>14.4</v>
      </c>
      <c r="P44" s="7">
        <v>15.2</v>
      </c>
      <c r="Q44" s="7">
        <v>6.6</v>
      </c>
      <c r="R44" s="7">
        <v>15.6</v>
      </c>
      <c r="S44" s="7">
        <v>44</v>
      </c>
      <c r="T44" s="7">
        <v>44.6</v>
      </c>
      <c r="U44" s="7">
        <v>70.8</v>
      </c>
      <c r="V44" s="7">
        <v>76.8</v>
      </c>
      <c r="W44" s="7">
        <v>42.8</v>
      </c>
      <c r="X44" s="7">
        <v>34.4</v>
      </c>
      <c r="Y44" s="7">
        <v>79.8</v>
      </c>
      <c r="Z44" s="7">
        <v>31.2</v>
      </c>
      <c r="AA44" s="7">
        <v>359.6</v>
      </c>
      <c r="AB44" s="7">
        <v>262.39999999999998</v>
      </c>
      <c r="AC44" s="7">
        <v>1395.8</v>
      </c>
      <c r="AD44" s="7">
        <v>446.8</v>
      </c>
      <c r="AE44" s="7">
        <v>129.80000000000001</v>
      </c>
      <c r="AF44" s="7">
        <v>138.19999999999999</v>
      </c>
      <c r="AG44" s="7">
        <v>75.2</v>
      </c>
      <c r="AH44" s="7">
        <v>103.6</v>
      </c>
      <c r="AI44" s="7">
        <v>146.4</v>
      </c>
      <c r="AJ44" s="7">
        <v>93.4</v>
      </c>
      <c r="AK44" s="7">
        <v>14.2</v>
      </c>
      <c r="AL44" s="7">
        <v>108.2</v>
      </c>
      <c r="AM44" s="7">
        <v>21</v>
      </c>
      <c r="AN44" s="7">
        <v>57.2</v>
      </c>
      <c r="AO44" s="7">
        <v>31.8</v>
      </c>
      <c r="AP44" s="7">
        <v>68.8</v>
      </c>
      <c r="AQ44" s="7">
        <v>29.2</v>
      </c>
      <c r="AR44" s="7">
        <v>276.60000000000002</v>
      </c>
      <c r="AS44" s="8">
        <f t="shared" si="0"/>
        <v>4851.7999999999993</v>
      </c>
      <c r="AT44" s="9"/>
      <c r="AW44" s="10"/>
    </row>
    <row r="45" spans="1:49" x14ac:dyDescent="0.25">
      <c r="A45" s="6" t="s">
        <v>56</v>
      </c>
      <c r="B45" s="7">
        <v>13</v>
      </c>
      <c r="C45" s="7">
        <v>23.6</v>
      </c>
      <c r="D45" s="7">
        <v>14</v>
      </c>
      <c r="E45" s="7">
        <v>14</v>
      </c>
      <c r="F45" s="7">
        <v>146</v>
      </c>
      <c r="G45" s="7">
        <v>17.399999999999999</v>
      </c>
      <c r="H45" s="7">
        <v>20.399999999999999</v>
      </c>
      <c r="I45" s="7">
        <v>11.4</v>
      </c>
      <c r="J45" s="7">
        <v>25.2</v>
      </c>
      <c r="K45" s="7">
        <v>16</v>
      </c>
      <c r="L45" s="7">
        <v>22.8</v>
      </c>
      <c r="M45" s="7">
        <v>41</v>
      </c>
      <c r="N45" s="7">
        <v>14.2</v>
      </c>
      <c r="O45" s="7">
        <v>7.2</v>
      </c>
      <c r="P45" s="7">
        <v>4.4000000000000004</v>
      </c>
      <c r="Q45" s="7">
        <v>5</v>
      </c>
      <c r="R45" s="7">
        <v>7.2</v>
      </c>
      <c r="S45" s="7">
        <v>8.4</v>
      </c>
      <c r="T45" s="7">
        <v>20.6</v>
      </c>
      <c r="U45" s="7">
        <v>14.8</v>
      </c>
      <c r="V45" s="7">
        <v>14.6</v>
      </c>
      <c r="W45" s="7">
        <v>6.6</v>
      </c>
      <c r="X45" s="7">
        <v>4</v>
      </c>
      <c r="Y45" s="7">
        <v>18.399999999999999</v>
      </c>
      <c r="Z45" s="7">
        <v>11.4</v>
      </c>
      <c r="AA45" s="7">
        <v>234.6</v>
      </c>
      <c r="AB45" s="7">
        <v>156</v>
      </c>
      <c r="AC45" s="7">
        <v>796</v>
      </c>
      <c r="AD45" s="7">
        <v>242.2</v>
      </c>
      <c r="AE45" s="7">
        <v>109</v>
      </c>
      <c r="AF45" s="7">
        <v>125</v>
      </c>
      <c r="AG45" s="7">
        <v>62</v>
      </c>
      <c r="AH45" s="7">
        <v>95.8</v>
      </c>
      <c r="AI45" s="7">
        <v>127.2</v>
      </c>
      <c r="AJ45" s="7">
        <v>38.200000000000003</v>
      </c>
      <c r="AK45" s="7">
        <v>6.4</v>
      </c>
      <c r="AL45" s="7">
        <v>26.2</v>
      </c>
      <c r="AM45" s="7">
        <v>4.5999999999999996</v>
      </c>
      <c r="AN45" s="7">
        <v>18.600000000000001</v>
      </c>
      <c r="AO45" s="7">
        <v>23</v>
      </c>
      <c r="AP45" s="7">
        <v>37.799999999999997</v>
      </c>
      <c r="AQ45" s="7">
        <v>267.39999999999998</v>
      </c>
      <c r="AR45" s="7">
        <v>14.2</v>
      </c>
      <c r="AS45" s="8">
        <f t="shared" si="0"/>
        <v>2885.7999999999993</v>
      </c>
      <c r="AT45" s="9"/>
      <c r="AW45" s="10"/>
    </row>
    <row r="46" spans="1:49" x14ac:dyDescent="0.25">
      <c r="A46" s="5" t="s">
        <v>55</v>
      </c>
      <c r="B46" s="9">
        <f t="shared" ref="B46:AS46" si="3">SUM(B3:B45)</f>
        <v>2101.0000000000005</v>
      </c>
      <c r="C46" s="9">
        <f t="shared" si="3"/>
        <v>3931.5999999999995</v>
      </c>
      <c r="D46" s="9">
        <f t="shared" si="3"/>
        <v>2488.4000000000005</v>
      </c>
      <c r="E46" s="9">
        <f t="shared" si="3"/>
        <v>2396.1999999999994</v>
      </c>
      <c r="F46" s="9">
        <f t="shared" si="3"/>
        <v>9541.5999999999985</v>
      </c>
      <c r="G46" s="9">
        <f t="shared" si="3"/>
        <v>2918.2000000000003</v>
      </c>
      <c r="H46" s="9">
        <f t="shared" si="3"/>
        <v>4390.3999999999996</v>
      </c>
      <c r="I46" s="9">
        <f t="shared" si="3"/>
        <v>2655.0000000000005</v>
      </c>
      <c r="J46" s="9">
        <f t="shared" si="3"/>
        <v>4951.4000000000024</v>
      </c>
      <c r="K46" s="9">
        <f t="shared" si="3"/>
        <v>2748.2000000000003</v>
      </c>
      <c r="L46" s="9">
        <f t="shared" si="3"/>
        <v>4498.8</v>
      </c>
      <c r="M46" s="9">
        <f t="shared" si="3"/>
        <v>6323.6000000000013</v>
      </c>
      <c r="N46" s="9">
        <f t="shared" si="3"/>
        <v>2599.1999999999998</v>
      </c>
      <c r="O46" s="9">
        <f t="shared" si="3"/>
        <v>3359.3999999999996</v>
      </c>
      <c r="P46" s="9">
        <f t="shared" si="3"/>
        <v>2182.6</v>
      </c>
      <c r="Q46" s="9">
        <f t="shared" si="3"/>
        <v>1460.2000000000005</v>
      </c>
      <c r="R46" s="9">
        <f t="shared" si="3"/>
        <v>1728.4000000000003</v>
      </c>
      <c r="S46" s="9">
        <f t="shared" si="3"/>
        <v>3820.8000000000006</v>
      </c>
      <c r="T46" s="9">
        <f t="shared" si="3"/>
        <v>2565.4000000000005</v>
      </c>
      <c r="U46" s="9">
        <f t="shared" si="3"/>
        <v>2243.4000000000005</v>
      </c>
      <c r="V46" s="9">
        <f t="shared" si="3"/>
        <v>3056.0000000000005</v>
      </c>
      <c r="W46" s="9">
        <f t="shared" si="3"/>
        <v>1567</v>
      </c>
      <c r="X46" s="9">
        <f t="shared" si="3"/>
        <v>1296.8000000000002</v>
      </c>
      <c r="Y46" s="9">
        <f t="shared" si="3"/>
        <v>3174.599999999999</v>
      </c>
      <c r="Z46" s="9">
        <f t="shared" si="3"/>
        <v>2921.7999999999997</v>
      </c>
      <c r="AA46" s="9">
        <f t="shared" si="3"/>
        <v>11434.800000000005</v>
      </c>
      <c r="AB46" s="9">
        <f t="shared" si="3"/>
        <v>7831.7999999999965</v>
      </c>
      <c r="AC46" s="9">
        <f t="shared" si="3"/>
        <v>29386.000000000004</v>
      </c>
      <c r="AD46" s="9">
        <f t="shared" si="3"/>
        <v>10222.200000000001</v>
      </c>
      <c r="AE46" s="9">
        <f t="shared" si="3"/>
        <v>7432.9999999999991</v>
      </c>
      <c r="AF46" s="9">
        <f t="shared" si="3"/>
        <v>8328.4</v>
      </c>
      <c r="AG46" s="9">
        <f t="shared" si="3"/>
        <v>4241.8</v>
      </c>
      <c r="AH46" s="9">
        <f t="shared" si="3"/>
        <v>7986.8</v>
      </c>
      <c r="AI46" s="9">
        <f t="shared" si="3"/>
        <v>4121.2</v>
      </c>
      <c r="AJ46" s="9">
        <f t="shared" si="3"/>
        <v>1751.2</v>
      </c>
      <c r="AK46" s="9">
        <f t="shared" si="3"/>
        <v>1385.6000000000004</v>
      </c>
      <c r="AL46" s="9">
        <f t="shared" si="3"/>
        <v>4865.5999999999985</v>
      </c>
      <c r="AM46" s="9">
        <f t="shared" si="3"/>
        <v>693.99999999999989</v>
      </c>
      <c r="AN46" s="9">
        <f t="shared" si="3"/>
        <v>2578.0000000000005</v>
      </c>
      <c r="AO46" s="9">
        <f t="shared" si="3"/>
        <v>1185.9999999999998</v>
      </c>
      <c r="AP46" s="9">
        <f t="shared" si="3"/>
        <v>1582.3999999999996</v>
      </c>
      <c r="AQ46" s="9">
        <f t="shared" si="3"/>
        <v>5881.3999999999978</v>
      </c>
      <c r="AR46" s="9">
        <f t="shared" si="3"/>
        <v>2966.7999999999993</v>
      </c>
      <c r="AS46" s="9">
        <f t="shared" si="3"/>
        <v>194796.99999999997</v>
      </c>
      <c r="AT46" s="9"/>
      <c r="AW46" s="10"/>
    </row>
    <row r="47" spans="1:49" x14ac:dyDescent="0.25">
      <c r="AS47" s="9"/>
      <c r="AW47" s="10"/>
    </row>
    <row r="48" spans="1:49" x14ac:dyDescent="0.25">
      <c r="AW48" s="10"/>
    </row>
    <row r="49" spans="49:49" x14ac:dyDescent="0.25">
      <c r="AW49" s="10"/>
    </row>
    <row r="50" spans="49:49" x14ac:dyDescent="0.25">
      <c r="AW50" s="10"/>
    </row>
    <row r="51" spans="49:49" x14ac:dyDescent="0.25">
      <c r="AW51" s="10"/>
    </row>
    <row r="52" spans="49:49" x14ac:dyDescent="0.25">
      <c r="AW52" s="10"/>
    </row>
    <row r="53" spans="49:49" x14ac:dyDescent="0.25">
      <c r="AW53" s="10"/>
    </row>
    <row r="54" spans="49:49" x14ac:dyDescent="0.25">
      <c r="AW54" s="10"/>
    </row>
    <row r="55" spans="49:49" x14ac:dyDescent="0.25">
      <c r="AW55" s="10"/>
    </row>
    <row r="56" spans="49:49" x14ac:dyDescent="0.25">
      <c r="AW56" s="10"/>
    </row>
    <row r="57" spans="49:49" x14ac:dyDescent="0.25">
      <c r="AW57" s="10"/>
    </row>
    <row r="58" spans="49:49" x14ac:dyDescent="0.25">
      <c r="AW58" s="10"/>
    </row>
    <row r="59" spans="49:49" x14ac:dyDescent="0.25">
      <c r="AW59" s="10"/>
    </row>
    <row r="60" spans="49:49" x14ac:dyDescent="0.25">
      <c r="AW60" s="10"/>
    </row>
    <row r="61" spans="49:49" x14ac:dyDescent="0.25">
      <c r="AW61" s="10"/>
    </row>
    <row r="62" spans="49:49" x14ac:dyDescent="0.25">
      <c r="AW62" s="10"/>
    </row>
    <row r="63" spans="49:49" x14ac:dyDescent="0.25">
      <c r="AW63" s="10"/>
    </row>
    <row r="64" spans="49:49" x14ac:dyDescent="0.25">
      <c r="AW64" s="10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5"/>
  <sheetViews>
    <sheetView workbookViewId="0">
      <selection activeCell="D1" sqref="D1"/>
    </sheetView>
  </sheetViews>
  <sheetFormatPr defaultColWidth="9.109375" defaultRowHeight="13.2" x14ac:dyDescent="0.25"/>
  <cols>
    <col min="1" max="44" width="7.6640625" style="3" customWidth="1"/>
    <col min="45" max="45" width="8.6640625" style="5" customWidth="1"/>
    <col min="46" max="46" width="9.109375" style="5"/>
    <col min="47" max="48" width="9.109375" style="3"/>
    <col min="49" max="49" width="8.6640625" style="3" customWidth="1"/>
    <col min="50" max="16384" width="9.109375" style="3"/>
  </cols>
  <sheetData>
    <row r="1" spans="1:56" ht="39.6" x14ac:dyDescent="0.25">
      <c r="A1" s="1" t="s">
        <v>0</v>
      </c>
      <c r="B1" s="2" t="s">
        <v>1</v>
      </c>
      <c r="D1" s="3" t="s">
        <v>74</v>
      </c>
      <c r="G1" s="4">
        <f>'[1]Budget Period'!B1</f>
        <v>39668</v>
      </c>
    </row>
    <row r="2" spans="1:56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37</v>
      </c>
      <c r="AP2" s="6" t="s">
        <v>38</v>
      </c>
      <c r="AQ2" s="6" t="s">
        <v>39</v>
      </c>
      <c r="AR2" s="6" t="s">
        <v>40</v>
      </c>
      <c r="AS2" s="5" t="s">
        <v>41</v>
      </c>
    </row>
    <row r="3" spans="1:56" x14ac:dyDescent="0.25">
      <c r="A3" s="6" t="s">
        <v>2</v>
      </c>
      <c r="B3" s="7">
        <v>5.6</v>
      </c>
      <c r="C3" s="7">
        <v>53.2</v>
      </c>
      <c r="D3" s="7">
        <v>61.4</v>
      </c>
      <c r="E3" s="7">
        <v>31</v>
      </c>
      <c r="F3" s="7">
        <v>132.4</v>
      </c>
      <c r="G3" s="7">
        <v>70</v>
      </c>
      <c r="H3" s="7">
        <v>60.8</v>
      </c>
      <c r="I3" s="7">
        <v>28.6</v>
      </c>
      <c r="J3" s="7">
        <v>56.4</v>
      </c>
      <c r="K3" s="7">
        <v>20.2</v>
      </c>
      <c r="L3" s="7">
        <v>61.4</v>
      </c>
      <c r="M3" s="7">
        <v>72.599999999999994</v>
      </c>
      <c r="N3" s="7">
        <v>14.6</v>
      </c>
      <c r="O3" s="7">
        <v>17.8</v>
      </c>
      <c r="P3" s="7">
        <v>25.4</v>
      </c>
      <c r="Q3" s="7">
        <v>10.199999999999999</v>
      </c>
      <c r="R3" s="7">
        <v>8</v>
      </c>
      <c r="S3" s="7">
        <v>15</v>
      </c>
      <c r="T3" s="7">
        <v>12.8</v>
      </c>
      <c r="U3" s="7">
        <v>4.2</v>
      </c>
      <c r="V3" s="7">
        <v>6</v>
      </c>
      <c r="W3" s="7">
        <v>2.8</v>
      </c>
      <c r="X3" s="7">
        <v>3</v>
      </c>
      <c r="Y3" s="7">
        <v>10</v>
      </c>
      <c r="Z3" s="7">
        <v>16</v>
      </c>
      <c r="AA3" s="7">
        <v>88</v>
      </c>
      <c r="AB3" s="7">
        <v>62.8</v>
      </c>
      <c r="AC3" s="7">
        <v>196.4</v>
      </c>
      <c r="AD3" s="7">
        <v>73.2</v>
      </c>
      <c r="AE3" s="7">
        <v>63.2</v>
      </c>
      <c r="AF3" s="7">
        <v>71.2</v>
      </c>
      <c r="AG3" s="7">
        <v>10.6</v>
      </c>
      <c r="AH3" s="7">
        <v>29.6</v>
      </c>
      <c r="AI3" s="7">
        <v>16.399999999999999</v>
      </c>
      <c r="AJ3" s="7">
        <v>6</v>
      </c>
      <c r="AK3" s="7">
        <v>2.6</v>
      </c>
      <c r="AL3" s="7">
        <v>10</v>
      </c>
      <c r="AM3" s="7">
        <v>1.8</v>
      </c>
      <c r="AN3" s="7">
        <v>25.4</v>
      </c>
      <c r="AO3" s="7">
        <v>6.6</v>
      </c>
      <c r="AP3" s="7">
        <v>9.6</v>
      </c>
      <c r="AQ3" s="7">
        <v>32.4</v>
      </c>
      <c r="AR3" s="7">
        <v>12.8</v>
      </c>
      <c r="AS3" s="7">
        <f>[2]Sunday!AS3</f>
        <v>1517.9999999999998</v>
      </c>
      <c r="AT3" s="9"/>
      <c r="AV3" s="3" t="s">
        <v>42</v>
      </c>
      <c r="AW3" s="7">
        <f>SUM(B3:Z27,AK3:AN27,B38:Z41,AK38:AN41)</f>
        <v>34752.400000000031</v>
      </c>
      <c r="AY3" s="3" t="s">
        <v>43</v>
      </c>
      <c r="AZ3" s="10">
        <f>SUM(AW12:AW18,AX12:BC12)</f>
        <v>85122.000000000015</v>
      </c>
      <c r="BA3" s="11">
        <f>AZ3/BD$19</f>
        <v>0.5904263288442011</v>
      </c>
    </row>
    <row r="4" spans="1:56" x14ac:dyDescent="0.25">
      <c r="A4" s="6" t="s">
        <v>3</v>
      </c>
      <c r="B4" s="7">
        <v>64.8</v>
      </c>
      <c r="C4" s="7">
        <v>12.4</v>
      </c>
      <c r="D4" s="7">
        <v>67.2</v>
      </c>
      <c r="E4" s="7">
        <v>38.4</v>
      </c>
      <c r="F4" s="7">
        <v>252.8</v>
      </c>
      <c r="G4" s="7">
        <v>98.6</v>
      </c>
      <c r="H4" s="7">
        <v>87</v>
      </c>
      <c r="I4" s="7">
        <v>40.6</v>
      </c>
      <c r="J4" s="7">
        <v>123.4</v>
      </c>
      <c r="K4" s="7">
        <v>41.2</v>
      </c>
      <c r="L4" s="7">
        <v>84.4</v>
      </c>
      <c r="M4" s="7">
        <v>177.8</v>
      </c>
      <c r="N4" s="7">
        <v>27.6</v>
      </c>
      <c r="O4" s="7">
        <v>36.4</v>
      </c>
      <c r="P4" s="7">
        <v>29.4</v>
      </c>
      <c r="Q4" s="7">
        <v>13.4</v>
      </c>
      <c r="R4" s="7">
        <v>16.399999999999999</v>
      </c>
      <c r="S4" s="7">
        <v>49</v>
      </c>
      <c r="T4" s="7">
        <v>17</v>
      </c>
      <c r="U4" s="7">
        <v>8.6</v>
      </c>
      <c r="V4" s="7">
        <v>15.4</v>
      </c>
      <c r="W4" s="7">
        <v>6</v>
      </c>
      <c r="X4" s="7">
        <v>4.2</v>
      </c>
      <c r="Y4" s="7">
        <v>14.4</v>
      </c>
      <c r="Z4" s="7">
        <v>24.2</v>
      </c>
      <c r="AA4" s="7">
        <v>212.4</v>
      </c>
      <c r="AB4" s="7">
        <v>126.2</v>
      </c>
      <c r="AC4" s="7">
        <v>424</v>
      </c>
      <c r="AD4" s="7">
        <v>139.6</v>
      </c>
      <c r="AE4" s="7">
        <v>58.4</v>
      </c>
      <c r="AF4" s="7">
        <v>67.599999999999994</v>
      </c>
      <c r="AG4" s="7">
        <v>23.8</v>
      </c>
      <c r="AH4" s="7">
        <v>55.6</v>
      </c>
      <c r="AI4" s="7">
        <v>33</v>
      </c>
      <c r="AJ4" s="7">
        <v>12.2</v>
      </c>
      <c r="AK4" s="7">
        <v>6.6</v>
      </c>
      <c r="AL4" s="7">
        <v>17.8</v>
      </c>
      <c r="AM4" s="7">
        <v>2.4</v>
      </c>
      <c r="AN4" s="7">
        <v>35.4</v>
      </c>
      <c r="AO4" s="7">
        <v>8.6</v>
      </c>
      <c r="AP4" s="7">
        <v>8.1999999999999993</v>
      </c>
      <c r="AQ4" s="7">
        <v>71</v>
      </c>
      <c r="AR4" s="7">
        <v>16.2</v>
      </c>
      <c r="AS4" s="7">
        <f>[2]Sunday!AS4</f>
        <v>2669.6000000000004</v>
      </c>
      <c r="AT4" s="9"/>
      <c r="AV4" s="3" t="s">
        <v>44</v>
      </c>
      <c r="AW4" s="7">
        <f>SUM(AA28:AJ37, AA42:AJ45, AO28:AR37, AO42:AR45)</f>
        <v>46779.199999999997</v>
      </c>
      <c r="AY4" s="3" t="s">
        <v>45</v>
      </c>
      <c r="AZ4" s="10">
        <f>SUM(AX13:BB18)</f>
        <v>53451.799999999996</v>
      </c>
      <c r="BA4" s="11">
        <f>AZ4/BD$19</f>
        <v>0.37075432959886356</v>
      </c>
    </row>
    <row r="5" spans="1:56" x14ac:dyDescent="0.25">
      <c r="A5" s="6" t="s">
        <v>4</v>
      </c>
      <c r="B5" s="7">
        <v>68.400000000000006</v>
      </c>
      <c r="C5" s="7">
        <v>63</v>
      </c>
      <c r="D5" s="7">
        <v>4.4000000000000004</v>
      </c>
      <c r="E5" s="7">
        <v>37.799999999999997</v>
      </c>
      <c r="F5" s="7">
        <v>253.8</v>
      </c>
      <c r="G5" s="7">
        <v>63.8</v>
      </c>
      <c r="H5" s="7">
        <v>46.4</v>
      </c>
      <c r="I5" s="7">
        <v>35.6</v>
      </c>
      <c r="J5" s="7">
        <v>109</v>
      </c>
      <c r="K5" s="7">
        <v>23.6</v>
      </c>
      <c r="L5" s="7">
        <v>38.6</v>
      </c>
      <c r="M5" s="7">
        <v>99.4</v>
      </c>
      <c r="N5" s="7">
        <v>13.4</v>
      </c>
      <c r="O5" s="7">
        <v>11.8</v>
      </c>
      <c r="P5" s="7">
        <v>10.4</v>
      </c>
      <c r="Q5" s="7">
        <v>6.8</v>
      </c>
      <c r="R5" s="7">
        <v>8.8000000000000007</v>
      </c>
      <c r="S5" s="7">
        <v>24.6</v>
      </c>
      <c r="T5" s="7">
        <v>9.1999999999999993</v>
      </c>
      <c r="U5" s="7">
        <v>6.2</v>
      </c>
      <c r="V5" s="7">
        <v>11.6</v>
      </c>
      <c r="W5" s="7">
        <v>9.8000000000000007</v>
      </c>
      <c r="X5" s="7">
        <v>2.8</v>
      </c>
      <c r="Y5" s="7">
        <v>20</v>
      </c>
      <c r="Z5" s="7">
        <v>7</v>
      </c>
      <c r="AA5" s="7">
        <v>129.19999999999999</v>
      </c>
      <c r="AB5" s="7">
        <v>87</v>
      </c>
      <c r="AC5" s="7">
        <v>266.2</v>
      </c>
      <c r="AD5" s="7">
        <v>98.2</v>
      </c>
      <c r="AE5" s="7">
        <v>32.6</v>
      </c>
      <c r="AF5" s="7">
        <v>25.6</v>
      </c>
      <c r="AG5" s="7">
        <v>13.4</v>
      </c>
      <c r="AH5" s="7">
        <v>14</v>
      </c>
      <c r="AI5" s="7">
        <v>10</v>
      </c>
      <c r="AJ5" s="7">
        <v>2.6</v>
      </c>
      <c r="AK5" s="7">
        <v>3.6</v>
      </c>
      <c r="AL5" s="7">
        <v>9.6</v>
      </c>
      <c r="AM5" s="7">
        <v>1.2</v>
      </c>
      <c r="AN5" s="7">
        <v>7.4</v>
      </c>
      <c r="AO5" s="7">
        <v>1.4</v>
      </c>
      <c r="AP5" s="7">
        <v>4.5999999999999996</v>
      </c>
      <c r="AQ5" s="7">
        <v>45.4</v>
      </c>
      <c r="AR5" s="7">
        <v>13.2</v>
      </c>
      <c r="AS5" s="7">
        <f>[2]Sunday!AS5</f>
        <v>1751.3999999999999</v>
      </c>
      <c r="AT5" s="9"/>
      <c r="AV5" s="3" t="s">
        <v>46</v>
      </c>
      <c r="AW5" s="7">
        <f>SUM(AA3:AJ27,B28:Z37,AA38:AJ41,AK28:AN37, B42:Z45, AK42:AN45, AO3:AR27, AO38:AR41)</f>
        <v>62638.799999999996</v>
      </c>
    </row>
    <row r="6" spans="1:56" x14ac:dyDescent="0.25">
      <c r="A6" s="6" t="s">
        <v>5</v>
      </c>
      <c r="B6" s="7">
        <v>41</v>
      </c>
      <c r="C6" s="7">
        <v>40.6</v>
      </c>
      <c r="D6" s="7">
        <v>41.6</v>
      </c>
      <c r="E6" s="7">
        <v>6.8</v>
      </c>
      <c r="F6" s="7">
        <v>72</v>
      </c>
      <c r="G6" s="7">
        <v>43.2</v>
      </c>
      <c r="H6" s="7">
        <v>41.8</v>
      </c>
      <c r="I6" s="7">
        <v>42.2</v>
      </c>
      <c r="J6" s="7">
        <v>108</v>
      </c>
      <c r="K6" s="7">
        <v>28</v>
      </c>
      <c r="L6" s="7">
        <v>42</v>
      </c>
      <c r="M6" s="7">
        <v>101.8</v>
      </c>
      <c r="N6" s="7">
        <v>11</v>
      </c>
      <c r="O6" s="7">
        <v>14.6</v>
      </c>
      <c r="P6" s="7">
        <v>8</v>
      </c>
      <c r="Q6" s="7">
        <v>5.6</v>
      </c>
      <c r="R6" s="7">
        <v>8.6</v>
      </c>
      <c r="S6" s="7">
        <v>25.4</v>
      </c>
      <c r="T6" s="7">
        <v>5</v>
      </c>
      <c r="U6" s="7">
        <v>11.2</v>
      </c>
      <c r="V6" s="7">
        <v>9.1999999999999993</v>
      </c>
      <c r="W6" s="7">
        <v>5.2</v>
      </c>
      <c r="X6" s="7">
        <v>4.2</v>
      </c>
      <c r="Y6" s="7">
        <v>9.1999999999999993</v>
      </c>
      <c r="Z6" s="7">
        <v>5.4</v>
      </c>
      <c r="AA6" s="7">
        <v>189.6</v>
      </c>
      <c r="AB6" s="7">
        <v>125</v>
      </c>
      <c r="AC6" s="7">
        <v>295</v>
      </c>
      <c r="AD6" s="7">
        <v>184.6</v>
      </c>
      <c r="AE6" s="7">
        <v>69.8</v>
      </c>
      <c r="AF6" s="7">
        <v>55</v>
      </c>
      <c r="AG6" s="7">
        <v>13.6</v>
      </c>
      <c r="AH6" s="7">
        <v>8.8000000000000007</v>
      </c>
      <c r="AI6" s="7">
        <v>16.8</v>
      </c>
      <c r="AJ6" s="7">
        <v>4</v>
      </c>
      <c r="AK6" s="7">
        <v>3.6</v>
      </c>
      <c r="AL6" s="7">
        <v>13.4</v>
      </c>
      <c r="AM6" s="7">
        <v>0.6</v>
      </c>
      <c r="AN6" s="7">
        <v>8.1999999999999993</v>
      </c>
      <c r="AO6" s="7">
        <v>2.4</v>
      </c>
      <c r="AP6" s="7">
        <v>2.4</v>
      </c>
      <c r="AQ6" s="7">
        <v>66.2</v>
      </c>
      <c r="AR6" s="7">
        <v>14.8</v>
      </c>
      <c r="AS6" s="7">
        <f>[2]Sunday!AS6</f>
        <v>1805.4</v>
      </c>
      <c r="AT6" s="9"/>
      <c r="AW6" s="7"/>
    </row>
    <row r="7" spans="1:56" x14ac:dyDescent="0.25">
      <c r="A7" s="6" t="s">
        <v>6</v>
      </c>
      <c r="B7" s="7">
        <v>142.4</v>
      </c>
      <c r="C7" s="7">
        <v>225.2</v>
      </c>
      <c r="D7" s="7">
        <v>255</v>
      </c>
      <c r="E7" s="7">
        <v>73.8</v>
      </c>
      <c r="F7" s="7">
        <v>20.399999999999999</v>
      </c>
      <c r="G7" s="7">
        <v>186.8</v>
      </c>
      <c r="H7" s="7">
        <v>164.2</v>
      </c>
      <c r="I7" s="7">
        <v>131</v>
      </c>
      <c r="J7" s="7">
        <v>235.2</v>
      </c>
      <c r="K7" s="7">
        <v>98.4</v>
      </c>
      <c r="L7" s="7">
        <v>124.8</v>
      </c>
      <c r="M7" s="7">
        <v>258.39999999999998</v>
      </c>
      <c r="N7" s="7">
        <v>47.6</v>
      </c>
      <c r="O7" s="7">
        <v>46.4</v>
      </c>
      <c r="P7" s="7">
        <v>48.2</v>
      </c>
      <c r="Q7" s="7">
        <v>20</v>
      </c>
      <c r="R7" s="7">
        <v>39.6</v>
      </c>
      <c r="S7" s="7">
        <v>213.2</v>
      </c>
      <c r="T7" s="7">
        <v>42</v>
      </c>
      <c r="U7" s="7">
        <v>39.799999999999997</v>
      </c>
      <c r="V7" s="7">
        <v>58.6</v>
      </c>
      <c r="W7" s="7">
        <v>32.799999999999997</v>
      </c>
      <c r="X7" s="7">
        <v>25.4</v>
      </c>
      <c r="Y7" s="7">
        <v>36.200000000000003</v>
      </c>
      <c r="Z7" s="7">
        <v>37.4</v>
      </c>
      <c r="AA7" s="7">
        <v>415.8</v>
      </c>
      <c r="AB7" s="7">
        <v>249</v>
      </c>
      <c r="AC7" s="7">
        <v>1030.2</v>
      </c>
      <c r="AD7" s="7">
        <v>428.2</v>
      </c>
      <c r="AE7" s="7">
        <v>157.19999999999999</v>
      </c>
      <c r="AF7" s="7">
        <v>112.2</v>
      </c>
      <c r="AG7" s="7">
        <v>42.2</v>
      </c>
      <c r="AH7" s="7">
        <v>42</v>
      </c>
      <c r="AI7" s="7">
        <v>49.8</v>
      </c>
      <c r="AJ7" s="7">
        <v>9.8000000000000007</v>
      </c>
      <c r="AK7" s="7">
        <v>18.8</v>
      </c>
      <c r="AL7" s="7">
        <v>61</v>
      </c>
      <c r="AM7" s="7">
        <v>10.8</v>
      </c>
      <c r="AN7" s="7">
        <v>22.4</v>
      </c>
      <c r="AO7" s="7">
        <v>7.2</v>
      </c>
      <c r="AP7" s="7">
        <v>11.8</v>
      </c>
      <c r="AQ7" s="7">
        <v>200.2</v>
      </c>
      <c r="AR7" s="7">
        <v>88.4</v>
      </c>
      <c r="AS7" s="7">
        <f>[2]Sunday!AS7</f>
        <v>5559.7999999999993</v>
      </c>
      <c r="AT7" s="9"/>
      <c r="AW7" s="7"/>
    </row>
    <row r="8" spans="1:56" x14ac:dyDescent="0.25">
      <c r="A8" s="6" t="s">
        <v>7</v>
      </c>
      <c r="B8" s="7">
        <v>71</v>
      </c>
      <c r="C8" s="7">
        <v>86.6</v>
      </c>
      <c r="D8" s="7">
        <v>58.8</v>
      </c>
      <c r="E8" s="7">
        <v>43.8</v>
      </c>
      <c r="F8" s="7">
        <v>135.6</v>
      </c>
      <c r="G8" s="7">
        <v>5.8</v>
      </c>
      <c r="H8" s="7">
        <v>83.6</v>
      </c>
      <c r="I8" s="7">
        <v>66.400000000000006</v>
      </c>
      <c r="J8" s="7">
        <v>117.2</v>
      </c>
      <c r="K8" s="7">
        <v>43.8</v>
      </c>
      <c r="L8" s="7">
        <v>82.8</v>
      </c>
      <c r="M8" s="7">
        <v>114.4</v>
      </c>
      <c r="N8" s="7">
        <v>22.4</v>
      </c>
      <c r="O8" s="7">
        <v>28.6</v>
      </c>
      <c r="P8" s="7">
        <v>27.4</v>
      </c>
      <c r="Q8" s="7">
        <v>7.6</v>
      </c>
      <c r="R8" s="7">
        <v>14</v>
      </c>
      <c r="S8" s="7">
        <v>31.6</v>
      </c>
      <c r="T8" s="7">
        <v>16.399999999999999</v>
      </c>
      <c r="U8" s="7">
        <v>8.8000000000000007</v>
      </c>
      <c r="V8" s="7">
        <v>13.8</v>
      </c>
      <c r="W8" s="7">
        <v>8.4</v>
      </c>
      <c r="X8" s="7">
        <v>6.4</v>
      </c>
      <c r="Y8" s="7">
        <v>14.8</v>
      </c>
      <c r="Z8" s="7">
        <v>32</v>
      </c>
      <c r="AA8" s="7">
        <v>159.19999999999999</v>
      </c>
      <c r="AB8" s="7">
        <v>103.6</v>
      </c>
      <c r="AC8" s="7">
        <v>275.39999999999998</v>
      </c>
      <c r="AD8" s="7">
        <v>194.6</v>
      </c>
      <c r="AE8" s="7">
        <v>101.2</v>
      </c>
      <c r="AF8" s="7">
        <v>90.8</v>
      </c>
      <c r="AG8" s="7">
        <v>16.600000000000001</v>
      </c>
      <c r="AH8" s="7">
        <v>15</v>
      </c>
      <c r="AI8" s="7">
        <v>11.8</v>
      </c>
      <c r="AJ8" s="7">
        <v>1.4</v>
      </c>
      <c r="AK8" s="7">
        <v>8.8000000000000007</v>
      </c>
      <c r="AL8" s="7">
        <v>18.600000000000001</v>
      </c>
      <c r="AM8" s="7">
        <v>2</v>
      </c>
      <c r="AN8" s="7">
        <v>15.8</v>
      </c>
      <c r="AO8" s="7">
        <v>3</v>
      </c>
      <c r="AP8" s="7">
        <v>4.4000000000000004</v>
      </c>
      <c r="AQ8" s="7">
        <v>47.8</v>
      </c>
      <c r="AR8" s="7">
        <v>15</v>
      </c>
      <c r="AS8" s="7">
        <f>[2]Sunday!AS8</f>
        <v>2227.0000000000005</v>
      </c>
      <c r="AT8" s="9"/>
      <c r="AW8" s="10"/>
    </row>
    <row r="9" spans="1:56" x14ac:dyDescent="0.25">
      <c r="A9" s="6" t="s">
        <v>8</v>
      </c>
      <c r="B9" s="7">
        <v>69.2</v>
      </c>
      <c r="C9" s="7">
        <v>83.8</v>
      </c>
      <c r="D9" s="7">
        <v>43.8</v>
      </c>
      <c r="E9" s="7">
        <v>41.8</v>
      </c>
      <c r="F9" s="7">
        <v>148.4</v>
      </c>
      <c r="G9" s="7">
        <v>89.8</v>
      </c>
      <c r="H9" s="7">
        <v>10.199999999999999</v>
      </c>
      <c r="I9" s="7">
        <v>43.2</v>
      </c>
      <c r="J9" s="7">
        <v>129.6</v>
      </c>
      <c r="K9" s="7">
        <v>27.8</v>
      </c>
      <c r="L9" s="7">
        <v>74.8</v>
      </c>
      <c r="M9" s="7">
        <v>180.6</v>
      </c>
      <c r="N9" s="7">
        <v>36.4</v>
      </c>
      <c r="O9" s="7">
        <v>48.4</v>
      </c>
      <c r="P9" s="7">
        <v>29.2</v>
      </c>
      <c r="Q9" s="7">
        <v>21</v>
      </c>
      <c r="R9" s="7">
        <v>13.8</v>
      </c>
      <c r="S9" s="7">
        <v>49.8</v>
      </c>
      <c r="T9" s="7">
        <v>37.6</v>
      </c>
      <c r="U9" s="7">
        <v>15.6</v>
      </c>
      <c r="V9" s="7">
        <v>32.6</v>
      </c>
      <c r="W9" s="7">
        <v>15.6</v>
      </c>
      <c r="X9" s="7">
        <v>14.2</v>
      </c>
      <c r="Y9" s="7">
        <v>25.8</v>
      </c>
      <c r="Z9" s="7">
        <v>38.200000000000003</v>
      </c>
      <c r="AA9" s="7">
        <v>266.39999999999998</v>
      </c>
      <c r="AB9" s="7">
        <v>186.2</v>
      </c>
      <c r="AC9" s="7">
        <v>497.6</v>
      </c>
      <c r="AD9" s="7">
        <v>281.39999999999998</v>
      </c>
      <c r="AE9" s="7">
        <v>141</v>
      </c>
      <c r="AF9" s="7">
        <v>108</v>
      </c>
      <c r="AG9" s="7">
        <v>32.200000000000003</v>
      </c>
      <c r="AH9" s="7">
        <v>24.2</v>
      </c>
      <c r="AI9" s="7">
        <v>23</v>
      </c>
      <c r="AJ9" s="7">
        <v>6</v>
      </c>
      <c r="AK9" s="7">
        <v>9.8000000000000007</v>
      </c>
      <c r="AL9" s="7">
        <v>19.399999999999999</v>
      </c>
      <c r="AM9" s="7">
        <v>8.4</v>
      </c>
      <c r="AN9" s="7">
        <v>63.4</v>
      </c>
      <c r="AO9" s="7">
        <v>4.5999999999999996</v>
      </c>
      <c r="AP9" s="7">
        <v>4.5999999999999996</v>
      </c>
      <c r="AQ9" s="7">
        <v>81.8</v>
      </c>
      <c r="AR9" s="7">
        <v>14.8</v>
      </c>
      <c r="AS9" s="7">
        <f>[2]Sunday!AS9</f>
        <v>3094</v>
      </c>
      <c r="AT9" s="9"/>
      <c r="AW9" s="10"/>
    </row>
    <row r="10" spans="1:56" x14ac:dyDescent="0.25">
      <c r="A10" s="6">
        <v>19</v>
      </c>
      <c r="B10" s="7">
        <v>26.2</v>
      </c>
      <c r="C10" s="7">
        <v>41.6</v>
      </c>
      <c r="D10" s="7">
        <v>33</v>
      </c>
      <c r="E10" s="7">
        <v>32.6</v>
      </c>
      <c r="F10" s="7">
        <v>126.6</v>
      </c>
      <c r="G10" s="7">
        <v>64.2</v>
      </c>
      <c r="H10" s="7">
        <v>33.6</v>
      </c>
      <c r="I10" s="7">
        <v>4</v>
      </c>
      <c r="J10" s="7">
        <v>18.2</v>
      </c>
      <c r="K10" s="7">
        <v>18</v>
      </c>
      <c r="L10" s="7">
        <v>44.2</v>
      </c>
      <c r="M10" s="7">
        <v>75.8</v>
      </c>
      <c r="N10" s="7">
        <v>29.6</v>
      </c>
      <c r="O10" s="7">
        <v>32.4</v>
      </c>
      <c r="P10" s="7">
        <v>25.8</v>
      </c>
      <c r="Q10" s="7">
        <v>11.6</v>
      </c>
      <c r="R10" s="7">
        <v>11.8</v>
      </c>
      <c r="S10" s="7">
        <v>33.799999999999997</v>
      </c>
      <c r="T10" s="7">
        <v>20.6</v>
      </c>
      <c r="U10" s="7">
        <v>17</v>
      </c>
      <c r="V10" s="7">
        <v>17.399999999999999</v>
      </c>
      <c r="W10" s="7">
        <v>7.2</v>
      </c>
      <c r="X10" s="7">
        <v>6.8</v>
      </c>
      <c r="Y10" s="7">
        <v>30.2</v>
      </c>
      <c r="Z10" s="7">
        <v>22.2</v>
      </c>
      <c r="AA10" s="7">
        <v>107.2</v>
      </c>
      <c r="AB10" s="7">
        <v>86.8</v>
      </c>
      <c r="AC10" s="7">
        <v>240.2</v>
      </c>
      <c r="AD10" s="7">
        <v>146.80000000000001</v>
      </c>
      <c r="AE10" s="7">
        <v>79.2</v>
      </c>
      <c r="AF10" s="7">
        <v>51.6</v>
      </c>
      <c r="AG10" s="7">
        <v>13</v>
      </c>
      <c r="AH10" s="7">
        <v>14.2</v>
      </c>
      <c r="AI10" s="7">
        <v>18.600000000000001</v>
      </c>
      <c r="AJ10" s="7">
        <v>4.4000000000000004</v>
      </c>
      <c r="AK10" s="7">
        <v>7.4</v>
      </c>
      <c r="AL10" s="7">
        <v>11.4</v>
      </c>
      <c r="AM10" s="7">
        <v>3.4</v>
      </c>
      <c r="AN10" s="7">
        <v>21.4</v>
      </c>
      <c r="AO10" s="7">
        <v>2.6</v>
      </c>
      <c r="AP10" s="7">
        <v>2.6</v>
      </c>
      <c r="AQ10" s="7">
        <v>28.6</v>
      </c>
      <c r="AR10" s="7">
        <v>5</v>
      </c>
      <c r="AS10" s="7">
        <f>[2]Sunday!AS10</f>
        <v>1628.8</v>
      </c>
      <c r="AT10" s="9"/>
      <c r="AW10" s="10"/>
      <c r="BC10" s="12"/>
      <c r="BD10" s="12"/>
    </row>
    <row r="11" spans="1:56" x14ac:dyDescent="0.25">
      <c r="A11" s="6">
        <v>12</v>
      </c>
      <c r="B11" s="7">
        <v>49.8</v>
      </c>
      <c r="C11" s="7">
        <v>136.6</v>
      </c>
      <c r="D11" s="7">
        <v>104.2</v>
      </c>
      <c r="E11" s="7">
        <v>99.2</v>
      </c>
      <c r="F11" s="7">
        <v>199.2</v>
      </c>
      <c r="G11" s="7">
        <v>117.6</v>
      </c>
      <c r="H11" s="7">
        <v>130.6</v>
      </c>
      <c r="I11" s="7">
        <v>17.8</v>
      </c>
      <c r="J11" s="7">
        <v>8.4</v>
      </c>
      <c r="K11" s="7">
        <v>25.4</v>
      </c>
      <c r="L11" s="7">
        <v>123</v>
      </c>
      <c r="M11" s="7">
        <v>166</v>
      </c>
      <c r="N11" s="7">
        <v>105.6</v>
      </c>
      <c r="O11" s="7">
        <v>106.2</v>
      </c>
      <c r="P11" s="7">
        <v>73.400000000000006</v>
      </c>
      <c r="Q11" s="7">
        <v>31.8</v>
      </c>
      <c r="R11" s="7">
        <v>44.4</v>
      </c>
      <c r="S11" s="7">
        <v>111</v>
      </c>
      <c r="T11" s="7">
        <v>56.8</v>
      </c>
      <c r="U11" s="7">
        <v>54.2</v>
      </c>
      <c r="V11" s="7">
        <v>67.400000000000006</v>
      </c>
      <c r="W11" s="7">
        <v>33.4</v>
      </c>
      <c r="X11" s="7">
        <v>32</v>
      </c>
      <c r="Y11" s="7">
        <v>114.6</v>
      </c>
      <c r="Z11" s="7">
        <v>50.4</v>
      </c>
      <c r="AA11" s="7">
        <v>260.60000000000002</v>
      </c>
      <c r="AB11" s="7">
        <v>183</v>
      </c>
      <c r="AC11" s="7">
        <v>522.6</v>
      </c>
      <c r="AD11" s="7">
        <v>249.8</v>
      </c>
      <c r="AE11" s="7">
        <v>91.6</v>
      </c>
      <c r="AF11" s="7">
        <v>83.6</v>
      </c>
      <c r="AG11" s="7">
        <v>43</v>
      </c>
      <c r="AH11" s="7">
        <v>39.4</v>
      </c>
      <c r="AI11" s="7">
        <v>45</v>
      </c>
      <c r="AJ11" s="7">
        <v>17</v>
      </c>
      <c r="AK11" s="7">
        <v>24.4</v>
      </c>
      <c r="AL11" s="7">
        <v>47.4</v>
      </c>
      <c r="AM11" s="7">
        <v>13.8</v>
      </c>
      <c r="AN11" s="7">
        <v>53</v>
      </c>
      <c r="AO11" s="7">
        <v>15</v>
      </c>
      <c r="AP11" s="7">
        <v>12.8</v>
      </c>
      <c r="AQ11" s="7">
        <v>80.2</v>
      </c>
      <c r="AR11" s="7">
        <v>29.4</v>
      </c>
      <c r="AS11" s="7">
        <f>[2]Sunday!AS11</f>
        <v>3870.6000000000004</v>
      </c>
      <c r="AT11" s="9"/>
      <c r="AV11" s="13"/>
      <c r="AW11" s="10" t="s">
        <v>47</v>
      </c>
      <c r="AX11" s="3" t="s">
        <v>48</v>
      </c>
      <c r="AY11" s="3" t="s">
        <v>49</v>
      </c>
      <c r="AZ11" s="3" t="s">
        <v>50</v>
      </c>
      <c r="BA11" s="3" t="s">
        <v>51</v>
      </c>
      <c r="BB11" s="3" t="s">
        <v>52</v>
      </c>
      <c r="BC11" s="3" t="s">
        <v>53</v>
      </c>
      <c r="BD11" s="5" t="s">
        <v>41</v>
      </c>
    </row>
    <row r="12" spans="1:56" x14ac:dyDescent="0.25">
      <c r="A12" s="6" t="s">
        <v>9</v>
      </c>
      <c r="B12" s="7">
        <v>20.2</v>
      </c>
      <c r="C12" s="7">
        <v>37.4</v>
      </c>
      <c r="D12" s="7">
        <v>25</v>
      </c>
      <c r="E12" s="7">
        <v>26.6</v>
      </c>
      <c r="F12" s="7">
        <v>84.2</v>
      </c>
      <c r="G12" s="7">
        <v>47.8</v>
      </c>
      <c r="H12" s="7">
        <v>32</v>
      </c>
      <c r="I12" s="7">
        <v>12.8</v>
      </c>
      <c r="J12" s="7">
        <v>22.6</v>
      </c>
      <c r="K12" s="7">
        <v>3.2</v>
      </c>
      <c r="L12" s="7">
        <v>113</v>
      </c>
      <c r="M12" s="7">
        <v>146.19999999999999</v>
      </c>
      <c r="N12" s="7">
        <v>89.8</v>
      </c>
      <c r="O12" s="7">
        <v>111</v>
      </c>
      <c r="P12" s="7">
        <v>41.6</v>
      </c>
      <c r="Q12" s="7">
        <v>21</v>
      </c>
      <c r="R12" s="7">
        <v>38.4</v>
      </c>
      <c r="S12" s="7">
        <v>62.6</v>
      </c>
      <c r="T12" s="7">
        <v>11.2</v>
      </c>
      <c r="U12" s="7">
        <v>5.6</v>
      </c>
      <c r="V12" s="7">
        <v>12.4</v>
      </c>
      <c r="W12" s="7">
        <v>6.4</v>
      </c>
      <c r="X12" s="7">
        <v>5.4</v>
      </c>
      <c r="Y12" s="7">
        <v>14.4</v>
      </c>
      <c r="Z12" s="7">
        <v>26.2</v>
      </c>
      <c r="AA12" s="7">
        <v>187.6</v>
      </c>
      <c r="AB12" s="7">
        <v>157</v>
      </c>
      <c r="AC12" s="7">
        <v>506.6</v>
      </c>
      <c r="AD12" s="7">
        <v>246.6</v>
      </c>
      <c r="AE12" s="7">
        <v>101.6</v>
      </c>
      <c r="AF12" s="7">
        <v>105.2</v>
      </c>
      <c r="AG12" s="7">
        <v>27</v>
      </c>
      <c r="AH12" s="7">
        <v>35.200000000000003</v>
      </c>
      <c r="AI12" s="7">
        <v>25</v>
      </c>
      <c r="AJ12" s="7">
        <v>5.4</v>
      </c>
      <c r="AK12" s="7">
        <v>43.8</v>
      </c>
      <c r="AL12" s="7">
        <v>59.4</v>
      </c>
      <c r="AM12" s="7">
        <v>5.4</v>
      </c>
      <c r="AN12" s="7">
        <v>9</v>
      </c>
      <c r="AO12" s="7">
        <v>8.4</v>
      </c>
      <c r="AP12" s="7">
        <v>7.2</v>
      </c>
      <c r="AQ12" s="7">
        <v>30.8</v>
      </c>
      <c r="AR12" s="7">
        <v>20</v>
      </c>
      <c r="AS12" s="7">
        <f>[2]Sunday!AS12</f>
        <v>2598.1999999999998</v>
      </c>
      <c r="AT12" s="9"/>
      <c r="AV12" s="14" t="s">
        <v>47</v>
      </c>
      <c r="AW12" s="10">
        <f>SUM(AA28:AD31)</f>
        <v>1964.3999999999999</v>
      </c>
      <c r="AX12" s="10">
        <f>SUM(Z28:Z31,H28:K31)</f>
        <v>5402.5999999999995</v>
      </c>
      <c r="AY12" s="10">
        <f>SUM(AE28:AJ31)</f>
        <v>12959.400000000001</v>
      </c>
      <c r="AZ12" s="10">
        <f>SUM(B28:G31)</f>
        <v>5540.5999999999995</v>
      </c>
      <c r="BA12" s="10">
        <f>SUM(AM28:AN31,T28:Y31)</f>
        <v>5214.8</v>
      </c>
      <c r="BB12" s="10">
        <f>SUM(AK28:AL31,L28:S31)</f>
        <v>7568.6</v>
      </c>
      <c r="BC12" s="10">
        <f>SUM(AO28:AR31)</f>
        <v>4740.8</v>
      </c>
      <c r="BD12" s="9">
        <f t="shared" ref="BD12:BD19" si="0">SUM(AW12:BC12)</f>
        <v>43391.200000000004</v>
      </c>
    </row>
    <row r="13" spans="1:56" x14ac:dyDescent="0.25">
      <c r="A13" s="6" t="s">
        <v>10</v>
      </c>
      <c r="B13" s="7">
        <v>68.2</v>
      </c>
      <c r="C13" s="7">
        <v>71.400000000000006</v>
      </c>
      <c r="D13" s="7">
        <v>49.2</v>
      </c>
      <c r="E13" s="7">
        <v>37.799999999999997</v>
      </c>
      <c r="F13" s="7">
        <v>116.8</v>
      </c>
      <c r="G13" s="7">
        <v>89.6</v>
      </c>
      <c r="H13" s="7">
        <v>73.2</v>
      </c>
      <c r="I13" s="7">
        <v>45.8</v>
      </c>
      <c r="J13" s="7">
        <v>128.4</v>
      </c>
      <c r="K13" s="7">
        <v>100.2</v>
      </c>
      <c r="L13" s="7">
        <v>10</v>
      </c>
      <c r="M13" s="7">
        <v>198.8</v>
      </c>
      <c r="N13" s="7">
        <v>116.4</v>
      </c>
      <c r="O13" s="7">
        <v>199.2</v>
      </c>
      <c r="P13" s="7">
        <v>142.19999999999999</v>
      </c>
      <c r="Q13" s="7">
        <v>49.6</v>
      </c>
      <c r="R13" s="7">
        <v>41.2</v>
      </c>
      <c r="S13" s="7">
        <v>83</v>
      </c>
      <c r="T13" s="7">
        <v>24</v>
      </c>
      <c r="U13" s="7">
        <v>11.8</v>
      </c>
      <c r="V13" s="7">
        <v>18.399999999999999</v>
      </c>
      <c r="W13" s="7">
        <v>11.2</v>
      </c>
      <c r="X13" s="7">
        <v>11.2</v>
      </c>
      <c r="Y13" s="7">
        <v>31</v>
      </c>
      <c r="Z13" s="7">
        <v>73</v>
      </c>
      <c r="AA13" s="7">
        <v>212</v>
      </c>
      <c r="AB13" s="7">
        <v>121</v>
      </c>
      <c r="AC13" s="7">
        <v>463.4</v>
      </c>
      <c r="AD13" s="7">
        <v>225</v>
      </c>
      <c r="AE13" s="7">
        <v>107</v>
      </c>
      <c r="AF13" s="7">
        <v>109</v>
      </c>
      <c r="AG13" s="7">
        <v>26.8</v>
      </c>
      <c r="AH13" s="7">
        <v>45.6</v>
      </c>
      <c r="AI13" s="7">
        <v>35.799999999999997</v>
      </c>
      <c r="AJ13" s="7">
        <v>11.6</v>
      </c>
      <c r="AK13" s="7">
        <v>32</v>
      </c>
      <c r="AL13" s="7">
        <v>75.400000000000006</v>
      </c>
      <c r="AM13" s="7">
        <v>5.2</v>
      </c>
      <c r="AN13" s="7">
        <v>44.2</v>
      </c>
      <c r="AO13" s="7">
        <v>7.2</v>
      </c>
      <c r="AP13" s="7">
        <v>12.2</v>
      </c>
      <c r="AQ13" s="7">
        <v>47</v>
      </c>
      <c r="AR13" s="7">
        <v>16.8</v>
      </c>
      <c r="AS13" s="7">
        <f>[2]Sunday!AS13</f>
        <v>3398.8</v>
      </c>
      <c r="AT13" s="9"/>
      <c r="AV13" s="13" t="s">
        <v>48</v>
      </c>
      <c r="AW13" s="10">
        <f>SUM(AA27:AD27,AA9:AD12)</f>
        <v>5223.6000000000013</v>
      </c>
      <c r="AX13" s="10">
        <f>SUM(Z27,Z9:Z12,H9:K12,H27:K27)</f>
        <v>815.8</v>
      </c>
      <c r="AY13" s="10">
        <f>SUM(AE9:AJ12,AE27:AJ27)</f>
        <v>1350.2</v>
      </c>
      <c r="AZ13" s="10">
        <f>SUM(B9:G12,B27:G27)</f>
        <v>1859.8000000000004</v>
      </c>
      <c r="BA13" s="10">
        <f>SUM(T9:Y12,AM9:AN12,T27:Y27,AM27:AN27)</f>
        <v>885.39999999999986</v>
      </c>
      <c r="BB13" s="10">
        <f>SUM(L9:S12,AK9:AL12,L27:S27,AK27:AL27)</f>
        <v>2571.8000000000002</v>
      </c>
      <c r="BC13" s="10">
        <f>SUM(AO9:AR12,AO27:AR27)</f>
        <v>398.8</v>
      </c>
      <c r="BD13" s="9">
        <f t="shared" si="0"/>
        <v>13105.400000000001</v>
      </c>
    </row>
    <row r="14" spans="1:56" x14ac:dyDescent="0.25">
      <c r="A14" s="6" t="s">
        <v>11</v>
      </c>
      <c r="B14" s="7">
        <v>66.2</v>
      </c>
      <c r="C14" s="7">
        <v>172.2</v>
      </c>
      <c r="D14" s="7">
        <v>84.8</v>
      </c>
      <c r="E14" s="7">
        <v>79</v>
      </c>
      <c r="F14" s="7">
        <v>172</v>
      </c>
      <c r="G14" s="7">
        <v>103.4</v>
      </c>
      <c r="H14" s="7">
        <v>157.19999999999999</v>
      </c>
      <c r="I14" s="7">
        <v>65.8</v>
      </c>
      <c r="J14" s="7">
        <v>164.6</v>
      </c>
      <c r="K14" s="7">
        <v>118.6</v>
      </c>
      <c r="L14" s="7">
        <v>175</v>
      </c>
      <c r="M14" s="7">
        <v>9.1999999999999993</v>
      </c>
      <c r="N14" s="7">
        <v>160.19999999999999</v>
      </c>
      <c r="O14" s="7">
        <v>211.2</v>
      </c>
      <c r="P14" s="7">
        <v>155</v>
      </c>
      <c r="Q14" s="7">
        <v>105</v>
      </c>
      <c r="R14" s="7">
        <v>128.4</v>
      </c>
      <c r="S14" s="7">
        <v>393.6</v>
      </c>
      <c r="T14" s="7">
        <v>84.4</v>
      </c>
      <c r="U14" s="7">
        <v>97.8</v>
      </c>
      <c r="V14" s="7">
        <v>96.4</v>
      </c>
      <c r="W14" s="7">
        <v>61.4</v>
      </c>
      <c r="X14" s="7">
        <v>43.4</v>
      </c>
      <c r="Y14" s="7">
        <v>56.8</v>
      </c>
      <c r="Z14" s="7">
        <v>71.8</v>
      </c>
      <c r="AA14" s="7">
        <v>300.8</v>
      </c>
      <c r="AB14" s="7">
        <v>176.2</v>
      </c>
      <c r="AC14" s="7">
        <v>534</v>
      </c>
      <c r="AD14" s="7">
        <v>218</v>
      </c>
      <c r="AE14" s="7">
        <v>89.6</v>
      </c>
      <c r="AF14" s="7">
        <v>110.8</v>
      </c>
      <c r="AG14" s="7">
        <v>67</v>
      </c>
      <c r="AH14" s="7">
        <v>40</v>
      </c>
      <c r="AI14" s="7">
        <v>61</v>
      </c>
      <c r="AJ14" s="7">
        <v>12</v>
      </c>
      <c r="AK14" s="7">
        <v>115.4</v>
      </c>
      <c r="AL14" s="7">
        <v>587.4</v>
      </c>
      <c r="AM14" s="7">
        <v>38.4</v>
      </c>
      <c r="AN14" s="7">
        <v>132</v>
      </c>
      <c r="AO14" s="7">
        <v>18.399999999999999</v>
      </c>
      <c r="AP14" s="7">
        <v>14.6</v>
      </c>
      <c r="AQ14" s="7">
        <v>60.8</v>
      </c>
      <c r="AR14" s="7">
        <v>57.8</v>
      </c>
      <c r="AS14" s="7">
        <f>[2]Sunday!AS14</f>
        <v>5667.6</v>
      </c>
      <c r="AT14" s="9"/>
      <c r="AV14" s="13" t="s">
        <v>49</v>
      </c>
      <c r="AW14" s="10">
        <f>SUM(AA32:AD37)</f>
        <v>13290.6</v>
      </c>
      <c r="AX14" s="10">
        <f>SUM(H32:K37,Z32:Z37)</f>
        <v>1365.6</v>
      </c>
      <c r="AY14" s="10">
        <f>SUM(AE32:AJ37)</f>
        <v>4470.7999999999993</v>
      </c>
      <c r="AZ14" s="10">
        <f>SUM(B32:G37)</f>
        <v>1354.3999999999999</v>
      </c>
      <c r="BA14" s="10">
        <f>SUM(T32:Y37,AM32:AN37)</f>
        <v>965.59999999999991</v>
      </c>
      <c r="BB14" s="10">
        <f>SUM(L32:S37,AK32:AL37)</f>
        <v>1604.0000000000002</v>
      </c>
      <c r="BC14" s="10">
        <f>SUM(AO32:AR37)</f>
        <v>2041.8</v>
      </c>
      <c r="BD14" s="9">
        <f t="shared" si="0"/>
        <v>25092.799999999999</v>
      </c>
    </row>
    <row r="15" spans="1:56" x14ac:dyDescent="0.25">
      <c r="A15" s="6" t="s">
        <v>12</v>
      </c>
      <c r="B15" s="7">
        <v>15.4</v>
      </c>
      <c r="C15" s="7">
        <v>22.6</v>
      </c>
      <c r="D15" s="7">
        <v>11.2</v>
      </c>
      <c r="E15" s="7">
        <v>9.4</v>
      </c>
      <c r="F15" s="7">
        <v>48.6</v>
      </c>
      <c r="G15" s="7">
        <v>24.2</v>
      </c>
      <c r="H15" s="7">
        <v>38</v>
      </c>
      <c r="I15" s="7">
        <v>33</v>
      </c>
      <c r="J15" s="7">
        <v>111</v>
      </c>
      <c r="K15" s="7">
        <v>86.2</v>
      </c>
      <c r="L15" s="7">
        <v>125.8</v>
      </c>
      <c r="M15" s="7">
        <v>165</v>
      </c>
      <c r="N15" s="7">
        <v>8.1999999999999993</v>
      </c>
      <c r="O15" s="7">
        <v>83.2</v>
      </c>
      <c r="P15" s="7">
        <v>70.599999999999994</v>
      </c>
      <c r="Q15" s="7">
        <v>34.799999999999997</v>
      </c>
      <c r="R15" s="7">
        <v>23.4</v>
      </c>
      <c r="S15" s="7">
        <v>59.4</v>
      </c>
      <c r="T15" s="7">
        <v>12</v>
      </c>
      <c r="U15" s="7">
        <v>6.6</v>
      </c>
      <c r="V15" s="7">
        <v>9</v>
      </c>
      <c r="W15" s="7">
        <v>3.4</v>
      </c>
      <c r="X15" s="7">
        <v>4.8</v>
      </c>
      <c r="Y15" s="7">
        <v>9.8000000000000007</v>
      </c>
      <c r="Z15" s="7">
        <v>21.6</v>
      </c>
      <c r="AA15" s="7">
        <v>145.19999999999999</v>
      </c>
      <c r="AB15" s="7">
        <v>81.400000000000006</v>
      </c>
      <c r="AC15" s="7">
        <v>288</v>
      </c>
      <c r="AD15" s="7">
        <v>86.8</v>
      </c>
      <c r="AE15" s="7">
        <v>29.4</v>
      </c>
      <c r="AF15" s="7">
        <v>39.200000000000003</v>
      </c>
      <c r="AG15" s="7">
        <v>12.4</v>
      </c>
      <c r="AH15" s="7">
        <v>20</v>
      </c>
      <c r="AI15" s="7">
        <v>22.2</v>
      </c>
      <c r="AJ15" s="7">
        <v>3.8</v>
      </c>
      <c r="AK15" s="7">
        <v>27.6</v>
      </c>
      <c r="AL15" s="7">
        <v>40.4</v>
      </c>
      <c r="AM15" s="7">
        <v>2.8</v>
      </c>
      <c r="AN15" s="7">
        <v>20</v>
      </c>
      <c r="AO15" s="7">
        <v>4</v>
      </c>
      <c r="AP15" s="7">
        <v>8.1999999999999993</v>
      </c>
      <c r="AQ15" s="7">
        <v>30</v>
      </c>
      <c r="AR15" s="7">
        <v>9.4</v>
      </c>
      <c r="AS15" s="7">
        <f>[2]Sunday!AS15</f>
        <v>1908.0000000000002</v>
      </c>
      <c r="AT15" s="9"/>
      <c r="AV15" s="13" t="s">
        <v>50</v>
      </c>
      <c r="AW15" s="10">
        <f>SUM(AA3:AD8)</f>
        <v>5553.4000000000005</v>
      </c>
      <c r="AX15" s="10">
        <f>SUM(H3:K8,Z3:Z8)</f>
        <v>1954.6000000000004</v>
      </c>
      <c r="AY15" s="10">
        <f>SUM(AE3:AJ8)</f>
        <v>1363.8</v>
      </c>
      <c r="AZ15" s="10">
        <f>SUM(B3:G8)</f>
        <v>2929.400000000001</v>
      </c>
      <c r="BA15" s="10">
        <f>SUM(T3:Y8,AM3:AN8)</f>
        <v>644.79999999999984</v>
      </c>
      <c r="BB15" s="10">
        <f>SUM(L3:S8,AK3:AL8)</f>
        <v>2391.599999999999</v>
      </c>
      <c r="BC15" s="10">
        <f>SUM(AO3:AR8)</f>
        <v>693.59999999999991</v>
      </c>
      <c r="BD15" s="9">
        <f t="shared" si="0"/>
        <v>15531.2</v>
      </c>
    </row>
    <row r="16" spans="1:56" x14ac:dyDescent="0.25">
      <c r="A16" s="6" t="s">
        <v>13</v>
      </c>
      <c r="B16" s="7">
        <v>19.399999999999999</v>
      </c>
      <c r="C16" s="7">
        <v>35.200000000000003</v>
      </c>
      <c r="D16" s="7">
        <v>11.4</v>
      </c>
      <c r="E16" s="7">
        <v>11.8</v>
      </c>
      <c r="F16" s="7">
        <v>53</v>
      </c>
      <c r="G16" s="7">
        <v>30.4</v>
      </c>
      <c r="H16" s="7">
        <v>56.6</v>
      </c>
      <c r="I16" s="7">
        <v>43.6</v>
      </c>
      <c r="J16" s="7">
        <v>102.8</v>
      </c>
      <c r="K16" s="7">
        <v>97.4</v>
      </c>
      <c r="L16" s="7">
        <v>196.2</v>
      </c>
      <c r="M16" s="7">
        <v>232</v>
      </c>
      <c r="N16" s="7">
        <v>91</v>
      </c>
      <c r="O16" s="7">
        <v>6.8</v>
      </c>
      <c r="P16" s="7">
        <v>121</v>
      </c>
      <c r="Q16" s="7">
        <v>68.8</v>
      </c>
      <c r="R16" s="7">
        <v>61.4</v>
      </c>
      <c r="S16" s="7">
        <v>169.6</v>
      </c>
      <c r="T16" s="7">
        <v>13.8</v>
      </c>
      <c r="U16" s="7">
        <v>4</v>
      </c>
      <c r="V16" s="7">
        <v>6.4</v>
      </c>
      <c r="W16" s="7">
        <v>3.6</v>
      </c>
      <c r="X16" s="7">
        <v>1.6</v>
      </c>
      <c r="Y16" s="7">
        <v>8.8000000000000007</v>
      </c>
      <c r="Z16" s="7">
        <v>26.4</v>
      </c>
      <c r="AA16" s="7">
        <v>135.6</v>
      </c>
      <c r="AB16" s="7">
        <v>83.2</v>
      </c>
      <c r="AC16" s="7">
        <v>291.60000000000002</v>
      </c>
      <c r="AD16" s="7">
        <v>93.4</v>
      </c>
      <c r="AE16" s="7">
        <v>27.6</v>
      </c>
      <c r="AF16" s="7">
        <v>27.4</v>
      </c>
      <c r="AG16" s="7">
        <v>16.399999999999999</v>
      </c>
      <c r="AH16" s="7">
        <v>23.2</v>
      </c>
      <c r="AI16" s="7">
        <v>21.6</v>
      </c>
      <c r="AJ16" s="7">
        <v>6.2</v>
      </c>
      <c r="AK16" s="7">
        <v>42.4</v>
      </c>
      <c r="AL16" s="7">
        <v>143.80000000000001</v>
      </c>
      <c r="AM16" s="7">
        <v>3.8</v>
      </c>
      <c r="AN16" s="7">
        <v>23.8</v>
      </c>
      <c r="AO16" s="7">
        <v>8.1999999999999993</v>
      </c>
      <c r="AP16" s="7">
        <v>6.8</v>
      </c>
      <c r="AQ16" s="7">
        <v>23.2</v>
      </c>
      <c r="AR16" s="7">
        <v>5.2</v>
      </c>
      <c r="AS16" s="7">
        <f>[2]Sunday!AS16</f>
        <v>2456.3999999999996</v>
      </c>
      <c r="AT16" s="9"/>
      <c r="AV16" s="13" t="s">
        <v>51</v>
      </c>
      <c r="AW16" s="10">
        <f>SUM(AA21:AD26,AA40:AD41)</f>
        <v>5272.2000000000007</v>
      </c>
      <c r="AX16" s="10">
        <f>SUM(H21:K26,H40:K41,Z21:Z26,Z40:Z41)</f>
        <v>977.8</v>
      </c>
      <c r="AY16" s="10">
        <f>SUM(AE21:AJ26,AE40:AJ41)</f>
        <v>1004.2000000000002</v>
      </c>
      <c r="AZ16" s="10">
        <f>SUM(B21:G26,B40:G41)</f>
        <v>679.00000000000011</v>
      </c>
      <c r="BA16" s="10">
        <f>SUM(T21:Y26,T40:Y41,AM21:AN26,AM40:AN41)</f>
        <v>2453.9999999999995</v>
      </c>
      <c r="BB16" s="10">
        <f>SUM(L21:S26,L40:S41,AK21:AL26,AK40:AL41)</f>
        <v>1341.0000000000007</v>
      </c>
      <c r="BC16" s="10">
        <f>SUM(AO21:AR26,AO40:AR41)</f>
        <v>755.4</v>
      </c>
      <c r="BD16" s="9">
        <f t="shared" si="0"/>
        <v>12483.6</v>
      </c>
    </row>
    <row r="17" spans="1:56" x14ac:dyDescent="0.25">
      <c r="A17" s="6" t="s">
        <v>14</v>
      </c>
      <c r="B17" s="7">
        <v>24.8</v>
      </c>
      <c r="C17" s="7">
        <v>29.8</v>
      </c>
      <c r="D17" s="7">
        <v>8.4</v>
      </c>
      <c r="E17" s="7">
        <v>11.2</v>
      </c>
      <c r="F17" s="7">
        <v>44.6</v>
      </c>
      <c r="G17" s="7">
        <v>24.8</v>
      </c>
      <c r="H17" s="7">
        <v>42</v>
      </c>
      <c r="I17" s="7">
        <v>27.8</v>
      </c>
      <c r="J17" s="7">
        <v>80.2</v>
      </c>
      <c r="K17" s="7">
        <v>43.4</v>
      </c>
      <c r="L17" s="7">
        <v>120</v>
      </c>
      <c r="M17" s="7">
        <v>163.6</v>
      </c>
      <c r="N17" s="7">
        <v>69.2</v>
      </c>
      <c r="O17" s="7">
        <v>142.4</v>
      </c>
      <c r="P17" s="7">
        <v>6</v>
      </c>
      <c r="Q17" s="7">
        <v>61.8</v>
      </c>
      <c r="R17" s="7">
        <v>66.599999999999994</v>
      </c>
      <c r="S17" s="7">
        <v>142.19999999999999</v>
      </c>
      <c r="T17" s="7">
        <v>10.8</v>
      </c>
      <c r="U17" s="7">
        <v>5.8</v>
      </c>
      <c r="V17" s="7">
        <v>7.4</v>
      </c>
      <c r="W17" s="7">
        <v>1.6</v>
      </c>
      <c r="X17" s="7">
        <v>1.2</v>
      </c>
      <c r="Y17" s="7">
        <v>4.4000000000000004</v>
      </c>
      <c r="Z17" s="7">
        <v>13.6</v>
      </c>
      <c r="AA17" s="7">
        <v>77.2</v>
      </c>
      <c r="AB17" s="7">
        <v>40</v>
      </c>
      <c r="AC17" s="7">
        <v>131.6</v>
      </c>
      <c r="AD17" s="7">
        <v>54.4</v>
      </c>
      <c r="AE17" s="7">
        <v>16.399999999999999</v>
      </c>
      <c r="AF17" s="7">
        <v>19.600000000000001</v>
      </c>
      <c r="AG17" s="7">
        <v>5.4</v>
      </c>
      <c r="AH17" s="7">
        <v>9.4</v>
      </c>
      <c r="AI17" s="7">
        <v>10</v>
      </c>
      <c r="AJ17" s="7">
        <v>4.4000000000000004</v>
      </c>
      <c r="AK17" s="7">
        <v>14.8</v>
      </c>
      <c r="AL17" s="7">
        <v>38.799999999999997</v>
      </c>
      <c r="AM17" s="7">
        <v>2.4</v>
      </c>
      <c r="AN17" s="7">
        <v>19</v>
      </c>
      <c r="AO17" s="7">
        <v>4.8</v>
      </c>
      <c r="AP17" s="7">
        <v>4.2</v>
      </c>
      <c r="AQ17" s="7">
        <v>13.6</v>
      </c>
      <c r="AR17" s="7">
        <v>4.5999999999999996</v>
      </c>
      <c r="AS17" s="7">
        <f>[2]Sunday!AS17</f>
        <v>1624.2</v>
      </c>
      <c r="AT17" s="9"/>
      <c r="AV17" s="13" t="s">
        <v>52</v>
      </c>
      <c r="AW17" s="10">
        <f>SUM(AA13:AD20,AA38:AD39)</f>
        <v>7692.5999999999985</v>
      </c>
      <c r="AX17" s="10">
        <f>SUM(H13:K20,H38:K39,Z13:Z20,Z38:Z39)</f>
        <v>2602.2000000000007</v>
      </c>
      <c r="AY17" s="10">
        <f>SUM(AE13:AJ20,AE38:AJ39)</f>
        <v>1590.6000000000004</v>
      </c>
      <c r="AZ17" s="10">
        <f>SUM(B13:G20,B38:G39)</f>
        <v>2248.7999999999997</v>
      </c>
      <c r="BA17" s="10">
        <f>SUM(T13:Y20,T38:Y39,AM13:AN20,AM38:AN39)</f>
        <v>1211.5999999999999</v>
      </c>
      <c r="BB17" s="10">
        <f>SUM(L13:S20,L38:S39,AK13:AL20,AK38:AL39)</f>
        <v>9184.7999999999975</v>
      </c>
      <c r="BC17" s="10">
        <f>SUM(AO13:AR20,AO38:AR39)</f>
        <v>741.19999999999993</v>
      </c>
      <c r="BD17" s="9">
        <f t="shared" si="0"/>
        <v>25271.8</v>
      </c>
    </row>
    <row r="18" spans="1:56" x14ac:dyDescent="0.25">
      <c r="A18" s="6" t="s">
        <v>15</v>
      </c>
      <c r="B18" s="7">
        <v>10.4</v>
      </c>
      <c r="C18" s="7">
        <v>12</v>
      </c>
      <c r="D18" s="7">
        <v>3.8</v>
      </c>
      <c r="E18" s="7">
        <v>5.6</v>
      </c>
      <c r="F18" s="7">
        <v>20</v>
      </c>
      <c r="G18" s="7">
        <v>8.1999999999999993</v>
      </c>
      <c r="H18" s="7">
        <v>19</v>
      </c>
      <c r="I18" s="7">
        <v>12</v>
      </c>
      <c r="J18" s="7">
        <v>29.8</v>
      </c>
      <c r="K18" s="7">
        <v>19.8</v>
      </c>
      <c r="L18" s="7">
        <v>50.6</v>
      </c>
      <c r="M18" s="7">
        <v>104</v>
      </c>
      <c r="N18" s="7">
        <v>31.8</v>
      </c>
      <c r="O18" s="7">
        <v>83.2</v>
      </c>
      <c r="P18" s="7">
        <v>55.6</v>
      </c>
      <c r="Q18" s="7">
        <v>5.8</v>
      </c>
      <c r="R18" s="7">
        <v>39.200000000000003</v>
      </c>
      <c r="S18" s="7">
        <v>76.400000000000006</v>
      </c>
      <c r="T18" s="7">
        <v>6.2</v>
      </c>
      <c r="U18" s="7">
        <v>4</v>
      </c>
      <c r="V18" s="7">
        <v>4.2</v>
      </c>
      <c r="W18" s="7">
        <v>3.6</v>
      </c>
      <c r="X18" s="7">
        <v>1.6</v>
      </c>
      <c r="Y18" s="7">
        <v>5</v>
      </c>
      <c r="Z18" s="7">
        <v>5.6</v>
      </c>
      <c r="AA18" s="7">
        <v>41.6</v>
      </c>
      <c r="AB18" s="7">
        <v>27.2</v>
      </c>
      <c r="AC18" s="7">
        <v>105.2</v>
      </c>
      <c r="AD18" s="7">
        <v>34.200000000000003</v>
      </c>
      <c r="AE18" s="7">
        <v>16.399999999999999</v>
      </c>
      <c r="AF18" s="7">
        <v>21.6</v>
      </c>
      <c r="AG18" s="7">
        <v>5.4</v>
      </c>
      <c r="AH18" s="7">
        <v>10</v>
      </c>
      <c r="AI18" s="7">
        <v>12.8</v>
      </c>
      <c r="AJ18" s="7">
        <v>4.4000000000000004</v>
      </c>
      <c r="AK18" s="7">
        <v>7</v>
      </c>
      <c r="AL18" s="7">
        <v>23.6</v>
      </c>
      <c r="AM18" s="7">
        <v>1.8</v>
      </c>
      <c r="AN18" s="7">
        <v>8.4</v>
      </c>
      <c r="AO18" s="7">
        <v>2</v>
      </c>
      <c r="AP18" s="7">
        <v>3.2</v>
      </c>
      <c r="AQ18" s="7">
        <v>9</v>
      </c>
      <c r="AR18" s="7">
        <v>2.4</v>
      </c>
      <c r="AS18" s="7">
        <f>[2]Sunday!AS18</f>
        <v>953.60000000000025</v>
      </c>
      <c r="AT18" s="9"/>
      <c r="AV18" s="13" t="s">
        <v>54</v>
      </c>
      <c r="AW18" s="10">
        <f>SUM(AA42:AD45)</f>
        <v>4698.3999999999996</v>
      </c>
      <c r="AX18" s="10">
        <f>SUM(Z42:Z45,H42:K45)</f>
        <v>326</v>
      </c>
      <c r="AY18" s="10">
        <f>SUM(AE42:AJ45)</f>
        <v>1647.1999999999998</v>
      </c>
      <c r="AZ18" s="10">
        <f>SUM(B42:G45)</f>
        <v>520</v>
      </c>
      <c r="BA18" s="10">
        <f>SUM(T42:Y45, AM42:AN45)</f>
        <v>577.6</v>
      </c>
      <c r="BB18" s="10">
        <f>SUM(AK42:AL45,L42:S45)</f>
        <v>559.4000000000002</v>
      </c>
      <c r="BC18" s="10">
        <f>SUM(AO42:AR45)</f>
        <v>965.80000000000018</v>
      </c>
      <c r="BD18" s="9">
        <f t="shared" si="0"/>
        <v>9294.4000000000015</v>
      </c>
    </row>
    <row r="19" spans="1:56" x14ac:dyDescent="0.25">
      <c r="A19" s="6" t="s">
        <v>16</v>
      </c>
      <c r="B19" s="7">
        <v>9.1999999999999993</v>
      </c>
      <c r="C19" s="7">
        <v>16.8</v>
      </c>
      <c r="D19" s="7">
        <v>7.6</v>
      </c>
      <c r="E19" s="7">
        <v>5.2</v>
      </c>
      <c r="F19" s="7">
        <v>39.799999999999997</v>
      </c>
      <c r="G19" s="7">
        <v>15.6</v>
      </c>
      <c r="H19" s="7">
        <v>15</v>
      </c>
      <c r="I19" s="7">
        <v>15.8</v>
      </c>
      <c r="J19" s="7">
        <v>53.4</v>
      </c>
      <c r="K19" s="7">
        <v>41.4</v>
      </c>
      <c r="L19" s="7">
        <v>45.2</v>
      </c>
      <c r="M19" s="7">
        <v>139</v>
      </c>
      <c r="N19" s="7">
        <v>24.8</v>
      </c>
      <c r="O19" s="7">
        <v>68</v>
      </c>
      <c r="P19" s="7">
        <v>58.4</v>
      </c>
      <c r="Q19" s="7">
        <v>40.200000000000003</v>
      </c>
      <c r="R19" s="7">
        <v>7.4</v>
      </c>
      <c r="S19" s="7">
        <v>95</v>
      </c>
      <c r="T19" s="7">
        <v>8.1999999999999993</v>
      </c>
      <c r="U19" s="7">
        <v>2.8</v>
      </c>
      <c r="V19" s="7">
        <v>7.8</v>
      </c>
      <c r="W19" s="7">
        <v>2.4</v>
      </c>
      <c r="X19" s="7">
        <v>2.6</v>
      </c>
      <c r="Y19" s="7">
        <v>5.6</v>
      </c>
      <c r="Z19" s="7">
        <v>8.6</v>
      </c>
      <c r="AA19" s="7">
        <v>90</v>
      </c>
      <c r="AB19" s="7">
        <v>52.4</v>
      </c>
      <c r="AC19" s="7">
        <v>192</v>
      </c>
      <c r="AD19" s="7">
        <v>52</v>
      </c>
      <c r="AE19" s="7">
        <v>13.6</v>
      </c>
      <c r="AF19" s="7">
        <v>13.4</v>
      </c>
      <c r="AG19" s="7">
        <v>10</v>
      </c>
      <c r="AH19" s="7">
        <v>17.2</v>
      </c>
      <c r="AI19" s="7">
        <v>13.8</v>
      </c>
      <c r="AJ19" s="7">
        <v>6.2</v>
      </c>
      <c r="AK19" s="7">
        <v>10.6</v>
      </c>
      <c r="AL19" s="7">
        <v>29.4</v>
      </c>
      <c r="AM19" s="7">
        <v>1.2</v>
      </c>
      <c r="AN19" s="7">
        <v>11.4</v>
      </c>
      <c r="AO19" s="7">
        <v>2.4</v>
      </c>
      <c r="AP19" s="7">
        <v>4.5999999999999996</v>
      </c>
      <c r="AQ19" s="7">
        <v>18.600000000000001</v>
      </c>
      <c r="AR19" s="7">
        <v>5</v>
      </c>
      <c r="AS19" s="7">
        <f>[2]Sunday!AS19</f>
        <v>1279.6000000000001</v>
      </c>
      <c r="AT19" s="9"/>
      <c r="AV19" s="6" t="s">
        <v>55</v>
      </c>
      <c r="AW19" s="9">
        <f t="shared" ref="AW19:BC19" si="1">SUM(AW12:AW18)</f>
        <v>43695.200000000004</v>
      </c>
      <c r="AX19" s="9">
        <f t="shared" si="1"/>
        <v>13444.6</v>
      </c>
      <c r="AY19" s="9">
        <f t="shared" si="1"/>
        <v>24386.2</v>
      </c>
      <c r="AZ19" s="9">
        <f t="shared" si="1"/>
        <v>15132</v>
      </c>
      <c r="BA19" s="9">
        <f t="shared" si="1"/>
        <v>11953.8</v>
      </c>
      <c r="BB19" s="9">
        <f t="shared" si="1"/>
        <v>25221.199999999997</v>
      </c>
      <c r="BC19" s="9">
        <f t="shared" si="1"/>
        <v>10337.400000000001</v>
      </c>
      <c r="BD19" s="9">
        <f t="shared" si="0"/>
        <v>144170.4</v>
      </c>
    </row>
    <row r="20" spans="1:56" x14ac:dyDescent="0.25">
      <c r="A20" s="6" t="s">
        <v>17</v>
      </c>
      <c r="B20" s="7">
        <v>14.8</v>
      </c>
      <c r="C20" s="7">
        <v>44.6</v>
      </c>
      <c r="D20" s="7">
        <v>24.4</v>
      </c>
      <c r="E20" s="7">
        <v>28.6</v>
      </c>
      <c r="F20" s="7">
        <v>202</v>
      </c>
      <c r="G20" s="7">
        <v>29.6</v>
      </c>
      <c r="H20" s="7">
        <v>50.2</v>
      </c>
      <c r="I20" s="7">
        <v>39</v>
      </c>
      <c r="J20" s="7">
        <v>116.4</v>
      </c>
      <c r="K20" s="7">
        <v>72</v>
      </c>
      <c r="L20" s="7">
        <v>80.8</v>
      </c>
      <c r="M20" s="7">
        <v>399</v>
      </c>
      <c r="N20" s="7">
        <v>58.2</v>
      </c>
      <c r="O20" s="7">
        <v>149</v>
      </c>
      <c r="P20" s="7">
        <v>143.4</v>
      </c>
      <c r="Q20" s="7">
        <v>83.6</v>
      </c>
      <c r="R20" s="7">
        <v>98.6</v>
      </c>
      <c r="S20" s="7">
        <v>25.8</v>
      </c>
      <c r="T20" s="7">
        <v>22.8</v>
      </c>
      <c r="U20" s="7">
        <v>16</v>
      </c>
      <c r="V20" s="7">
        <v>13.6</v>
      </c>
      <c r="W20" s="7">
        <v>4.4000000000000004</v>
      </c>
      <c r="X20" s="7">
        <v>4.2</v>
      </c>
      <c r="Y20" s="7">
        <v>14.4</v>
      </c>
      <c r="Z20" s="7">
        <v>11.4</v>
      </c>
      <c r="AA20" s="7">
        <v>230.4</v>
      </c>
      <c r="AB20" s="7">
        <v>129.4</v>
      </c>
      <c r="AC20" s="7">
        <v>460.8</v>
      </c>
      <c r="AD20" s="7">
        <v>142</v>
      </c>
      <c r="AE20" s="7">
        <v>29.6</v>
      </c>
      <c r="AF20" s="7">
        <v>27.8</v>
      </c>
      <c r="AG20" s="7">
        <v>19.399999999999999</v>
      </c>
      <c r="AH20" s="7">
        <v>24.8</v>
      </c>
      <c r="AI20" s="7">
        <v>32</v>
      </c>
      <c r="AJ20" s="7">
        <v>5.4</v>
      </c>
      <c r="AK20" s="7">
        <v>23</v>
      </c>
      <c r="AL20" s="7">
        <v>61.6</v>
      </c>
      <c r="AM20" s="7">
        <v>3.6</v>
      </c>
      <c r="AN20" s="7">
        <v>28</v>
      </c>
      <c r="AO20" s="7">
        <v>10</v>
      </c>
      <c r="AP20" s="7">
        <v>7</v>
      </c>
      <c r="AQ20" s="7">
        <v>68</v>
      </c>
      <c r="AR20" s="7">
        <v>8</v>
      </c>
      <c r="AS20" s="7">
        <f>[2]Sunday!AS20</f>
        <v>3057.6000000000008</v>
      </c>
      <c r="AT20" s="9"/>
      <c r="AW20" s="10"/>
    </row>
    <row r="21" spans="1:56" x14ac:dyDescent="0.25">
      <c r="A21" s="6" t="s">
        <v>18</v>
      </c>
      <c r="B21" s="7">
        <v>13.8</v>
      </c>
      <c r="C21" s="7">
        <v>16.8</v>
      </c>
      <c r="D21" s="7">
        <v>10</v>
      </c>
      <c r="E21" s="7">
        <v>6.8</v>
      </c>
      <c r="F21" s="7">
        <v>39.4</v>
      </c>
      <c r="G21" s="7">
        <v>15.6</v>
      </c>
      <c r="H21" s="7">
        <v>42.2</v>
      </c>
      <c r="I21" s="7">
        <v>19.8</v>
      </c>
      <c r="J21" s="7">
        <v>57.6</v>
      </c>
      <c r="K21" s="7">
        <v>8.1999999999999993</v>
      </c>
      <c r="L21" s="7">
        <v>23.8</v>
      </c>
      <c r="M21" s="7">
        <v>98.8</v>
      </c>
      <c r="N21" s="7">
        <v>13.4</v>
      </c>
      <c r="O21" s="7">
        <v>13.4</v>
      </c>
      <c r="P21" s="7">
        <v>13.2</v>
      </c>
      <c r="Q21" s="7">
        <v>9</v>
      </c>
      <c r="R21" s="7">
        <v>8.1999999999999993</v>
      </c>
      <c r="S21" s="7">
        <v>17.8</v>
      </c>
      <c r="T21" s="7">
        <v>9.6</v>
      </c>
      <c r="U21" s="7">
        <v>45.6</v>
      </c>
      <c r="V21" s="7">
        <v>177</v>
      </c>
      <c r="W21" s="7">
        <v>54.8</v>
      </c>
      <c r="X21" s="7">
        <v>26</v>
      </c>
      <c r="Y21" s="7">
        <v>31.2</v>
      </c>
      <c r="Z21" s="7">
        <v>6.2</v>
      </c>
      <c r="AA21" s="7">
        <v>150.80000000000001</v>
      </c>
      <c r="AB21" s="7">
        <v>76.8</v>
      </c>
      <c r="AC21" s="7">
        <v>235.2</v>
      </c>
      <c r="AD21" s="7">
        <v>95.8</v>
      </c>
      <c r="AE21" s="7">
        <v>29.2</v>
      </c>
      <c r="AF21" s="7">
        <v>37.6</v>
      </c>
      <c r="AG21" s="7">
        <v>16.399999999999999</v>
      </c>
      <c r="AH21" s="7">
        <v>22.2</v>
      </c>
      <c r="AI21" s="7">
        <v>23.2</v>
      </c>
      <c r="AJ21" s="7">
        <v>8.1999999999999993</v>
      </c>
      <c r="AK21" s="7">
        <v>2.2000000000000002</v>
      </c>
      <c r="AL21" s="7">
        <v>10.6</v>
      </c>
      <c r="AM21" s="7">
        <v>18.8</v>
      </c>
      <c r="AN21" s="7">
        <v>173</v>
      </c>
      <c r="AO21" s="7">
        <v>7</v>
      </c>
      <c r="AP21" s="7">
        <v>7.8</v>
      </c>
      <c r="AQ21" s="7">
        <v>75.400000000000006</v>
      </c>
      <c r="AR21" s="7">
        <v>17</v>
      </c>
      <c r="AS21" s="7">
        <f>[2]Sunday!AS21</f>
        <v>1785.4</v>
      </c>
      <c r="AT21" s="9"/>
      <c r="AW21" s="10" t="s">
        <v>47</v>
      </c>
      <c r="AX21" s="3" t="s">
        <v>48</v>
      </c>
      <c r="AY21" s="3" t="s">
        <v>49</v>
      </c>
      <c r="AZ21" s="3" t="s">
        <v>50</v>
      </c>
      <c r="BA21" s="3" t="s">
        <v>51</v>
      </c>
      <c r="BB21" s="3" t="s">
        <v>52</v>
      </c>
      <c r="BC21" s="3" t="s">
        <v>54</v>
      </c>
    </row>
    <row r="22" spans="1:56" x14ac:dyDescent="0.25">
      <c r="A22" s="6" t="s">
        <v>19</v>
      </c>
      <c r="B22" s="7">
        <v>4</v>
      </c>
      <c r="C22" s="7">
        <v>4.8</v>
      </c>
      <c r="D22" s="7">
        <v>6.4</v>
      </c>
      <c r="E22" s="7">
        <v>8.8000000000000007</v>
      </c>
      <c r="F22" s="7">
        <v>42.8</v>
      </c>
      <c r="G22" s="7">
        <v>10.199999999999999</v>
      </c>
      <c r="H22" s="7">
        <v>19.399999999999999</v>
      </c>
      <c r="I22" s="7">
        <v>18</v>
      </c>
      <c r="J22" s="7">
        <v>53.2</v>
      </c>
      <c r="K22" s="7">
        <v>6.2</v>
      </c>
      <c r="L22" s="7">
        <v>12.6</v>
      </c>
      <c r="M22" s="7">
        <v>120.6</v>
      </c>
      <c r="N22" s="7">
        <v>6.8</v>
      </c>
      <c r="O22" s="7">
        <v>6.6</v>
      </c>
      <c r="P22" s="7">
        <v>6</v>
      </c>
      <c r="Q22" s="7">
        <v>5.2</v>
      </c>
      <c r="R22" s="7">
        <v>4.8</v>
      </c>
      <c r="S22" s="7">
        <v>18.600000000000001</v>
      </c>
      <c r="T22" s="7">
        <v>42</v>
      </c>
      <c r="U22" s="7">
        <v>12</v>
      </c>
      <c r="V22" s="7">
        <v>72.400000000000006</v>
      </c>
      <c r="W22" s="7">
        <v>18</v>
      </c>
      <c r="X22" s="7">
        <v>10.6</v>
      </c>
      <c r="Y22" s="7">
        <v>39.200000000000003</v>
      </c>
      <c r="Z22" s="7">
        <v>2.6</v>
      </c>
      <c r="AA22" s="7">
        <v>224.6</v>
      </c>
      <c r="AB22" s="7">
        <v>103.2</v>
      </c>
      <c r="AC22" s="7">
        <v>249.8</v>
      </c>
      <c r="AD22" s="7">
        <v>108.4</v>
      </c>
      <c r="AE22" s="7">
        <v>27.6</v>
      </c>
      <c r="AF22" s="7">
        <v>22.8</v>
      </c>
      <c r="AG22" s="7">
        <v>13.4</v>
      </c>
      <c r="AH22" s="7">
        <v>11.2</v>
      </c>
      <c r="AI22" s="7">
        <v>21</v>
      </c>
      <c r="AJ22" s="7">
        <v>3.8</v>
      </c>
      <c r="AK22" s="7">
        <v>2</v>
      </c>
      <c r="AL22" s="7">
        <v>6.4</v>
      </c>
      <c r="AM22" s="7">
        <v>4.2</v>
      </c>
      <c r="AN22" s="7">
        <v>39.6</v>
      </c>
      <c r="AO22" s="7">
        <v>6.6</v>
      </c>
      <c r="AP22" s="7">
        <v>3.8</v>
      </c>
      <c r="AQ22" s="7">
        <v>105.6</v>
      </c>
      <c r="AR22" s="7">
        <v>12.8</v>
      </c>
      <c r="AS22" s="7">
        <f>[2]Sunday!AS22</f>
        <v>1518.6000000000001</v>
      </c>
      <c r="AT22" s="9"/>
      <c r="AV22" s="14" t="s">
        <v>47</v>
      </c>
      <c r="AW22" s="10">
        <f>AW12</f>
        <v>1964.3999999999999</v>
      </c>
    </row>
    <row r="23" spans="1:56" x14ac:dyDescent="0.25">
      <c r="A23" s="6" t="s">
        <v>20</v>
      </c>
      <c r="B23" s="7">
        <v>8</v>
      </c>
      <c r="C23" s="7">
        <v>14.2</v>
      </c>
      <c r="D23" s="7">
        <v>12.6</v>
      </c>
      <c r="E23" s="7">
        <v>11.6</v>
      </c>
      <c r="F23" s="7">
        <v>65.599999999999994</v>
      </c>
      <c r="G23" s="7">
        <v>17.600000000000001</v>
      </c>
      <c r="H23" s="7">
        <v>37</v>
      </c>
      <c r="I23" s="7">
        <v>19.8</v>
      </c>
      <c r="J23" s="7">
        <v>71.8</v>
      </c>
      <c r="K23" s="7">
        <v>9</v>
      </c>
      <c r="L23" s="7">
        <v>17</v>
      </c>
      <c r="M23" s="7">
        <v>112.6</v>
      </c>
      <c r="N23" s="7">
        <v>5.8</v>
      </c>
      <c r="O23" s="7">
        <v>8</v>
      </c>
      <c r="P23" s="7">
        <v>9</v>
      </c>
      <c r="Q23" s="7">
        <v>4.8</v>
      </c>
      <c r="R23" s="7">
        <v>5</v>
      </c>
      <c r="S23" s="7">
        <v>16</v>
      </c>
      <c r="T23" s="7">
        <v>213.8</v>
      </c>
      <c r="U23" s="7">
        <v>73.8</v>
      </c>
      <c r="V23" s="7">
        <v>13.4</v>
      </c>
      <c r="W23" s="7">
        <v>40.200000000000003</v>
      </c>
      <c r="X23" s="7">
        <v>28.8</v>
      </c>
      <c r="Y23" s="7">
        <v>73.8</v>
      </c>
      <c r="Z23" s="7">
        <v>6</v>
      </c>
      <c r="AA23" s="7">
        <v>323.8</v>
      </c>
      <c r="AB23" s="7">
        <v>147.19999999999999</v>
      </c>
      <c r="AC23" s="7">
        <v>388.2</v>
      </c>
      <c r="AD23" s="7">
        <v>154.80000000000001</v>
      </c>
      <c r="AE23" s="7">
        <v>31.4</v>
      </c>
      <c r="AF23" s="7">
        <v>31</v>
      </c>
      <c r="AG23" s="7">
        <v>14.6</v>
      </c>
      <c r="AH23" s="7">
        <v>12.8</v>
      </c>
      <c r="AI23" s="7">
        <v>26.6</v>
      </c>
      <c r="AJ23" s="7">
        <v>5.4</v>
      </c>
      <c r="AK23" s="7">
        <v>2</v>
      </c>
      <c r="AL23" s="7">
        <v>6.4</v>
      </c>
      <c r="AM23" s="7">
        <v>17.8</v>
      </c>
      <c r="AN23" s="7">
        <v>76.2</v>
      </c>
      <c r="AO23" s="7">
        <v>5.6</v>
      </c>
      <c r="AP23" s="7">
        <v>6</v>
      </c>
      <c r="AQ23" s="7">
        <v>114.6</v>
      </c>
      <c r="AR23" s="7">
        <v>14.6</v>
      </c>
      <c r="AS23" s="7">
        <f>[2]Sunday!AS23</f>
        <v>2274.1999999999998</v>
      </c>
      <c r="AT23" s="9"/>
      <c r="AV23" s="13" t="s">
        <v>48</v>
      </c>
      <c r="AW23" s="10">
        <f>AW13+AX12</f>
        <v>10626.2</v>
      </c>
      <c r="AX23" s="10">
        <f>AX13</f>
        <v>815.8</v>
      </c>
    </row>
    <row r="24" spans="1:56" x14ac:dyDescent="0.25">
      <c r="A24" s="6" t="s">
        <v>21</v>
      </c>
      <c r="B24" s="7">
        <v>5</v>
      </c>
      <c r="C24" s="7">
        <v>5.8</v>
      </c>
      <c r="D24" s="7">
        <v>9</v>
      </c>
      <c r="E24" s="7">
        <v>7.2</v>
      </c>
      <c r="F24" s="7">
        <v>35.799999999999997</v>
      </c>
      <c r="G24" s="7">
        <v>8</v>
      </c>
      <c r="H24" s="7">
        <v>21.2</v>
      </c>
      <c r="I24" s="7">
        <v>10.4</v>
      </c>
      <c r="J24" s="7">
        <v>31.6</v>
      </c>
      <c r="K24" s="7">
        <v>6.2</v>
      </c>
      <c r="L24" s="7">
        <v>14.2</v>
      </c>
      <c r="M24" s="7">
        <v>71.8</v>
      </c>
      <c r="N24" s="7">
        <v>2.4</v>
      </c>
      <c r="O24" s="7">
        <v>3.4</v>
      </c>
      <c r="P24" s="7">
        <v>1.4</v>
      </c>
      <c r="Q24" s="7">
        <v>3.4</v>
      </c>
      <c r="R24" s="7">
        <v>3.2</v>
      </c>
      <c r="S24" s="7">
        <v>7.4</v>
      </c>
      <c r="T24" s="7">
        <v>69.400000000000006</v>
      </c>
      <c r="U24" s="7">
        <v>15.2</v>
      </c>
      <c r="V24" s="7">
        <v>38.200000000000003</v>
      </c>
      <c r="W24" s="7">
        <v>6.6</v>
      </c>
      <c r="X24" s="7">
        <v>12.2</v>
      </c>
      <c r="Y24" s="7">
        <v>51.8</v>
      </c>
      <c r="Z24" s="7">
        <v>2</v>
      </c>
      <c r="AA24" s="7">
        <v>173.6</v>
      </c>
      <c r="AB24" s="7">
        <v>76.8</v>
      </c>
      <c r="AC24" s="7">
        <v>177</v>
      </c>
      <c r="AD24" s="7">
        <v>84</v>
      </c>
      <c r="AE24" s="7">
        <v>23</v>
      </c>
      <c r="AF24" s="7">
        <v>19.2</v>
      </c>
      <c r="AG24" s="7">
        <v>11.2</v>
      </c>
      <c r="AH24" s="7">
        <v>4.2</v>
      </c>
      <c r="AI24" s="7">
        <v>11.2</v>
      </c>
      <c r="AJ24" s="7">
        <v>2.6</v>
      </c>
      <c r="AK24" s="7">
        <v>0.4</v>
      </c>
      <c r="AL24" s="7">
        <v>2.4</v>
      </c>
      <c r="AM24" s="7">
        <v>7.4</v>
      </c>
      <c r="AN24" s="7">
        <v>15.4</v>
      </c>
      <c r="AO24" s="7">
        <v>2</v>
      </c>
      <c r="AP24" s="7">
        <v>2.4</v>
      </c>
      <c r="AQ24" s="7">
        <v>44.6</v>
      </c>
      <c r="AR24" s="7">
        <v>7.8</v>
      </c>
      <c r="AS24" s="7">
        <f>[2]Sunday!AS24</f>
        <v>1108.0000000000005</v>
      </c>
      <c r="AT24" s="9"/>
      <c r="AV24" s="13" t="s">
        <v>49</v>
      </c>
      <c r="AW24" s="10">
        <f>AW14+AY12</f>
        <v>26250</v>
      </c>
      <c r="AX24" s="10">
        <f>AX14+AY13</f>
        <v>2715.8</v>
      </c>
      <c r="AY24" s="10">
        <f>AY14</f>
        <v>4470.7999999999993</v>
      </c>
    </row>
    <row r="25" spans="1:56" x14ac:dyDescent="0.25">
      <c r="A25" s="6" t="s">
        <v>22</v>
      </c>
      <c r="B25" s="7">
        <v>5.6</v>
      </c>
      <c r="C25" s="7">
        <v>4.8</v>
      </c>
      <c r="D25" s="7">
        <v>4.8</v>
      </c>
      <c r="E25" s="7">
        <v>4.8</v>
      </c>
      <c r="F25" s="7">
        <v>26.2</v>
      </c>
      <c r="G25" s="7">
        <v>6.4</v>
      </c>
      <c r="H25" s="7">
        <v>14</v>
      </c>
      <c r="I25" s="7">
        <v>7.8</v>
      </c>
      <c r="J25" s="7">
        <v>36.799999999999997</v>
      </c>
      <c r="K25" s="7">
        <v>4.4000000000000004</v>
      </c>
      <c r="L25" s="7">
        <v>9</v>
      </c>
      <c r="M25" s="7">
        <v>48.6</v>
      </c>
      <c r="N25" s="7">
        <v>6.2</v>
      </c>
      <c r="O25" s="7">
        <v>1.8</v>
      </c>
      <c r="P25" s="7">
        <v>3</v>
      </c>
      <c r="Q25" s="7">
        <v>1.2</v>
      </c>
      <c r="R25" s="7">
        <v>2.2000000000000002</v>
      </c>
      <c r="S25" s="7">
        <v>5.4</v>
      </c>
      <c r="T25" s="7">
        <v>22.4</v>
      </c>
      <c r="U25" s="7">
        <v>13</v>
      </c>
      <c r="V25" s="7">
        <v>28.8</v>
      </c>
      <c r="W25" s="7">
        <v>9.6</v>
      </c>
      <c r="X25" s="7">
        <v>2.2000000000000002</v>
      </c>
      <c r="Y25" s="7">
        <v>40.4</v>
      </c>
      <c r="Z25" s="7">
        <v>2.4</v>
      </c>
      <c r="AA25" s="7">
        <v>134.6</v>
      </c>
      <c r="AB25" s="7">
        <v>72.400000000000006</v>
      </c>
      <c r="AC25" s="7">
        <v>147</v>
      </c>
      <c r="AD25" s="7">
        <v>77.599999999999994</v>
      </c>
      <c r="AE25" s="7">
        <v>14.2</v>
      </c>
      <c r="AF25" s="7">
        <v>13.6</v>
      </c>
      <c r="AG25" s="7">
        <v>10.199999999999999</v>
      </c>
      <c r="AH25" s="7">
        <v>4.8</v>
      </c>
      <c r="AI25" s="7">
        <v>11.8</v>
      </c>
      <c r="AJ25" s="7">
        <v>1</v>
      </c>
      <c r="AK25" s="7">
        <v>1.6</v>
      </c>
      <c r="AL25" s="7">
        <v>2.4</v>
      </c>
      <c r="AM25" s="7">
        <v>2</v>
      </c>
      <c r="AN25" s="7">
        <v>8.4</v>
      </c>
      <c r="AO25" s="7">
        <v>1</v>
      </c>
      <c r="AP25" s="7">
        <v>1.4</v>
      </c>
      <c r="AQ25" s="7">
        <v>47</v>
      </c>
      <c r="AR25" s="7">
        <v>6.6</v>
      </c>
      <c r="AS25" s="7">
        <f>[2]Sunday!AS25</f>
        <v>869.4</v>
      </c>
      <c r="AT25" s="9"/>
      <c r="AV25" s="13" t="s">
        <v>50</v>
      </c>
      <c r="AW25" s="10">
        <f>AW15+AZ12</f>
        <v>11094</v>
      </c>
      <c r="AX25" s="10">
        <f>AX15+AZ13</f>
        <v>3814.4000000000005</v>
      </c>
      <c r="AY25" s="10">
        <f>AY15+AZ14</f>
        <v>2718.2</v>
      </c>
      <c r="AZ25" s="10">
        <f>AZ15</f>
        <v>2929.400000000001</v>
      </c>
    </row>
    <row r="26" spans="1:56" x14ac:dyDescent="0.25">
      <c r="A26" s="6" t="s">
        <v>23</v>
      </c>
      <c r="B26" s="7">
        <v>11</v>
      </c>
      <c r="C26" s="7">
        <v>11.8</v>
      </c>
      <c r="D26" s="7">
        <v>20.399999999999999</v>
      </c>
      <c r="E26" s="7">
        <v>13.4</v>
      </c>
      <c r="F26" s="7">
        <v>41.2</v>
      </c>
      <c r="G26" s="7">
        <v>12.8</v>
      </c>
      <c r="H26" s="7">
        <v>32.4</v>
      </c>
      <c r="I26" s="7">
        <v>31.6</v>
      </c>
      <c r="J26" s="7">
        <v>134.6</v>
      </c>
      <c r="K26" s="7">
        <v>17.2</v>
      </c>
      <c r="L26" s="7">
        <v>28.6</v>
      </c>
      <c r="M26" s="7">
        <v>84</v>
      </c>
      <c r="N26" s="7">
        <v>7.6</v>
      </c>
      <c r="O26" s="7">
        <v>6.6</v>
      </c>
      <c r="P26" s="7">
        <v>5.2</v>
      </c>
      <c r="Q26" s="7">
        <v>4.4000000000000004</v>
      </c>
      <c r="R26" s="7">
        <v>6.4</v>
      </c>
      <c r="S26" s="7">
        <v>18.399999999999999</v>
      </c>
      <c r="T26" s="7">
        <v>36.200000000000003</v>
      </c>
      <c r="U26" s="7">
        <v>36.200000000000003</v>
      </c>
      <c r="V26" s="7">
        <v>73.2</v>
      </c>
      <c r="W26" s="7">
        <v>51.8</v>
      </c>
      <c r="X26" s="7">
        <v>40.200000000000003</v>
      </c>
      <c r="Y26" s="7">
        <v>7.8</v>
      </c>
      <c r="Z26" s="7">
        <v>10.4</v>
      </c>
      <c r="AA26" s="7">
        <v>306</v>
      </c>
      <c r="AB26" s="7">
        <v>197.4</v>
      </c>
      <c r="AC26" s="7">
        <v>472.8</v>
      </c>
      <c r="AD26" s="7">
        <v>261.39999999999998</v>
      </c>
      <c r="AE26" s="7">
        <v>128.4</v>
      </c>
      <c r="AF26" s="7">
        <v>79.599999999999994</v>
      </c>
      <c r="AG26" s="7">
        <v>29.2</v>
      </c>
      <c r="AH26" s="7">
        <v>13.2</v>
      </c>
      <c r="AI26" s="7">
        <v>20</v>
      </c>
      <c r="AJ26" s="7">
        <v>2</v>
      </c>
      <c r="AK26" s="7">
        <v>2.4</v>
      </c>
      <c r="AL26" s="7">
        <v>10.6</v>
      </c>
      <c r="AM26" s="7">
        <v>7.6</v>
      </c>
      <c r="AN26" s="7">
        <v>23.2</v>
      </c>
      <c r="AO26" s="7">
        <v>3.6</v>
      </c>
      <c r="AP26" s="7">
        <v>3.2</v>
      </c>
      <c r="AQ26" s="7">
        <v>106.4</v>
      </c>
      <c r="AR26" s="7">
        <v>17</v>
      </c>
      <c r="AS26" s="7">
        <f>[2]Sunday!AS26</f>
        <v>2427.3999999999992</v>
      </c>
      <c r="AT26" s="9"/>
      <c r="AV26" s="13" t="s">
        <v>51</v>
      </c>
      <c r="AW26" s="10">
        <f>AW16+BA12</f>
        <v>10487</v>
      </c>
      <c r="AX26" s="10">
        <f>AX16+BA13</f>
        <v>1863.1999999999998</v>
      </c>
      <c r="AY26" s="10">
        <f>AY16+BA14</f>
        <v>1969.8000000000002</v>
      </c>
      <c r="AZ26" s="10">
        <f>AZ16+BA15</f>
        <v>1323.8</v>
      </c>
      <c r="BA26" s="10">
        <f>BA16</f>
        <v>2453.9999999999995</v>
      </c>
    </row>
    <row r="27" spans="1:56" x14ac:dyDescent="0.25">
      <c r="A27" s="6" t="s">
        <v>24</v>
      </c>
      <c r="B27" s="7">
        <v>15.2</v>
      </c>
      <c r="C27" s="7">
        <v>20.399999999999999</v>
      </c>
      <c r="D27" s="7">
        <v>5.4</v>
      </c>
      <c r="E27" s="7">
        <v>5.4</v>
      </c>
      <c r="F27" s="7">
        <v>35.799999999999997</v>
      </c>
      <c r="G27" s="7">
        <v>28.8</v>
      </c>
      <c r="H27" s="7">
        <v>36.200000000000003</v>
      </c>
      <c r="I27" s="7">
        <v>18</v>
      </c>
      <c r="J27" s="7">
        <v>56</v>
      </c>
      <c r="K27" s="7">
        <v>26.4</v>
      </c>
      <c r="L27" s="7">
        <v>68.8</v>
      </c>
      <c r="M27" s="7">
        <v>79.599999999999994</v>
      </c>
      <c r="N27" s="7">
        <v>18.399999999999999</v>
      </c>
      <c r="O27" s="7">
        <v>24.2</v>
      </c>
      <c r="P27" s="7">
        <v>17.2</v>
      </c>
      <c r="Q27" s="7">
        <v>6</v>
      </c>
      <c r="R27" s="7">
        <v>5.6</v>
      </c>
      <c r="S27" s="7">
        <v>9.1999999999999993</v>
      </c>
      <c r="T27" s="7">
        <v>8.4</v>
      </c>
      <c r="U27" s="7">
        <v>2.4</v>
      </c>
      <c r="V27" s="7">
        <v>7.2</v>
      </c>
      <c r="W27" s="7">
        <v>2</v>
      </c>
      <c r="X27" s="7">
        <v>2.6</v>
      </c>
      <c r="Y27" s="7">
        <v>9.6</v>
      </c>
      <c r="Z27" s="7">
        <v>4.8</v>
      </c>
      <c r="AA27" s="7">
        <v>278.8</v>
      </c>
      <c r="AB27" s="7">
        <v>161.19999999999999</v>
      </c>
      <c r="AC27" s="7">
        <v>482.4</v>
      </c>
      <c r="AD27" s="7">
        <v>174.8</v>
      </c>
      <c r="AE27" s="7">
        <v>94.4</v>
      </c>
      <c r="AF27" s="7">
        <v>66.400000000000006</v>
      </c>
      <c r="AG27" s="7">
        <v>15.2</v>
      </c>
      <c r="AH27" s="7">
        <v>20.6</v>
      </c>
      <c r="AI27" s="7">
        <v>14.6</v>
      </c>
      <c r="AJ27" s="7">
        <v>4.5999999999999996</v>
      </c>
      <c r="AK27" s="7">
        <v>3.6</v>
      </c>
      <c r="AL27" s="7">
        <v>12.2</v>
      </c>
      <c r="AM27" s="7">
        <v>1.6</v>
      </c>
      <c r="AN27" s="7">
        <v>19.399999999999999</v>
      </c>
      <c r="AO27" s="7">
        <v>2.6</v>
      </c>
      <c r="AP27" s="7">
        <v>3.8</v>
      </c>
      <c r="AQ27" s="7">
        <v>34.6</v>
      </c>
      <c r="AR27" s="7">
        <v>9.4</v>
      </c>
      <c r="AS27" s="7">
        <f>[2]Sunday!AS27</f>
        <v>1913.7999999999997</v>
      </c>
      <c r="AT27" s="9"/>
      <c r="AV27" s="13" t="s">
        <v>52</v>
      </c>
      <c r="AW27" s="10">
        <f>AW17+BB12</f>
        <v>15261.199999999999</v>
      </c>
      <c r="AX27" s="10">
        <f>AX17+BB13</f>
        <v>5174.0000000000009</v>
      </c>
      <c r="AY27" s="10">
        <f>AY17+BB14</f>
        <v>3194.6000000000004</v>
      </c>
      <c r="AZ27" s="10">
        <f>AZ17+BB15</f>
        <v>4640.3999999999987</v>
      </c>
      <c r="BA27" s="10">
        <f>BA17+BB16</f>
        <v>2552.6000000000004</v>
      </c>
      <c r="BB27" s="10">
        <f>BB17</f>
        <v>9184.7999999999975</v>
      </c>
      <c r="BC27" s="10"/>
      <c r="BD27" s="9"/>
    </row>
    <row r="28" spans="1:56" x14ac:dyDescent="0.25">
      <c r="A28" s="6" t="s">
        <v>25</v>
      </c>
      <c r="B28" s="7">
        <v>99.8</v>
      </c>
      <c r="C28" s="7">
        <v>233.4</v>
      </c>
      <c r="D28" s="7">
        <v>158</v>
      </c>
      <c r="E28" s="7">
        <v>239</v>
      </c>
      <c r="F28" s="7">
        <v>552.4</v>
      </c>
      <c r="G28" s="7">
        <v>204.8</v>
      </c>
      <c r="H28" s="7">
        <v>301</v>
      </c>
      <c r="I28" s="7">
        <v>163.80000000000001</v>
      </c>
      <c r="J28" s="7">
        <v>301.39999999999998</v>
      </c>
      <c r="K28" s="7">
        <v>202</v>
      </c>
      <c r="L28" s="7">
        <v>230.8</v>
      </c>
      <c r="M28" s="7">
        <v>349.2</v>
      </c>
      <c r="N28" s="7">
        <v>161.6</v>
      </c>
      <c r="O28" s="7">
        <v>143.6</v>
      </c>
      <c r="P28" s="7">
        <v>82.2</v>
      </c>
      <c r="Q28" s="7">
        <v>54.4</v>
      </c>
      <c r="R28" s="7">
        <v>114</v>
      </c>
      <c r="S28" s="7">
        <v>252.8</v>
      </c>
      <c r="T28" s="7">
        <v>167.8</v>
      </c>
      <c r="U28" s="7">
        <v>254</v>
      </c>
      <c r="V28" s="7">
        <v>360.2</v>
      </c>
      <c r="W28" s="7">
        <v>181.6</v>
      </c>
      <c r="X28" s="7">
        <v>165.4</v>
      </c>
      <c r="Y28" s="7">
        <v>326.60000000000002</v>
      </c>
      <c r="Z28" s="7">
        <v>322</v>
      </c>
      <c r="AA28" s="7">
        <v>58.8</v>
      </c>
      <c r="AB28" s="7">
        <v>39.799999999999997</v>
      </c>
      <c r="AC28" s="7">
        <v>292.8</v>
      </c>
      <c r="AD28" s="7">
        <v>146.6</v>
      </c>
      <c r="AE28" s="7">
        <v>354.4</v>
      </c>
      <c r="AF28" s="7">
        <v>425.4</v>
      </c>
      <c r="AG28" s="7">
        <v>252</v>
      </c>
      <c r="AH28" s="7">
        <v>348.2</v>
      </c>
      <c r="AI28" s="7">
        <v>177.8</v>
      </c>
      <c r="AJ28" s="7">
        <v>77</v>
      </c>
      <c r="AK28" s="7">
        <v>129.80000000000001</v>
      </c>
      <c r="AL28" s="7">
        <v>793.2</v>
      </c>
      <c r="AM28" s="7">
        <v>81.400000000000006</v>
      </c>
      <c r="AN28" s="7">
        <v>184.4</v>
      </c>
      <c r="AO28" s="7">
        <v>57.6</v>
      </c>
      <c r="AP28" s="7">
        <v>68.2</v>
      </c>
      <c r="AQ28" s="7">
        <v>430</v>
      </c>
      <c r="AR28" s="7">
        <v>197</v>
      </c>
      <c r="AS28" s="7">
        <f>[2]Sunday!AS28</f>
        <v>9736.2000000000007</v>
      </c>
      <c r="AT28" s="9"/>
      <c r="AV28" s="3" t="s">
        <v>54</v>
      </c>
      <c r="AW28" s="10">
        <f>AW18+BC12</f>
        <v>9439.2000000000007</v>
      </c>
      <c r="AX28" s="10">
        <f>AX18+BC13</f>
        <v>724.8</v>
      </c>
      <c r="AY28" s="10">
        <f>AY18+BC14</f>
        <v>3689</v>
      </c>
      <c r="AZ28" s="10">
        <f>AZ18+BC15</f>
        <v>1213.5999999999999</v>
      </c>
      <c r="BA28" s="10">
        <f>BA18+BC16</f>
        <v>1333</v>
      </c>
      <c r="BB28" s="10">
        <f>SUM(BB18,BC17)</f>
        <v>1300.6000000000001</v>
      </c>
      <c r="BC28" s="10">
        <f>BC18</f>
        <v>965.80000000000018</v>
      </c>
      <c r="BD28" s="9">
        <f>SUM(AW22:BC28)</f>
        <v>144170.4</v>
      </c>
    </row>
    <row r="29" spans="1:56" x14ac:dyDescent="0.25">
      <c r="A29" s="6" t="s">
        <v>26</v>
      </c>
      <c r="B29" s="7">
        <v>61.8</v>
      </c>
      <c r="C29" s="7">
        <v>128.80000000000001</v>
      </c>
      <c r="D29" s="7">
        <v>91.2</v>
      </c>
      <c r="E29" s="7">
        <v>139</v>
      </c>
      <c r="F29" s="7">
        <v>294.39999999999998</v>
      </c>
      <c r="G29" s="7">
        <v>111</v>
      </c>
      <c r="H29" s="7">
        <v>199.8</v>
      </c>
      <c r="I29" s="7">
        <v>111.6</v>
      </c>
      <c r="J29" s="7">
        <v>241.2</v>
      </c>
      <c r="K29" s="7">
        <v>193.6</v>
      </c>
      <c r="L29" s="7">
        <v>140.6</v>
      </c>
      <c r="M29" s="7">
        <v>170.4</v>
      </c>
      <c r="N29" s="7">
        <v>111</v>
      </c>
      <c r="O29" s="7">
        <v>106.6</v>
      </c>
      <c r="P29" s="7">
        <v>42.8</v>
      </c>
      <c r="Q29" s="7">
        <v>44.6</v>
      </c>
      <c r="R29" s="7">
        <v>59.6</v>
      </c>
      <c r="S29" s="7">
        <v>143.80000000000001</v>
      </c>
      <c r="T29" s="7">
        <v>82.2</v>
      </c>
      <c r="U29" s="7">
        <v>106.8</v>
      </c>
      <c r="V29" s="7">
        <v>134.80000000000001</v>
      </c>
      <c r="W29" s="7">
        <v>72.2</v>
      </c>
      <c r="X29" s="7">
        <v>74</v>
      </c>
      <c r="Y29" s="7">
        <v>217.4</v>
      </c>
      <c r="Z29" s="7">
        <v>194</v>
      </c>
      <c r="AA29" s="7">
        <v>27</v>
      </c>
      <c r="AB29" s="7">
        <v>30.6</v>
      </c>
      <c r="AC29" s="7">
        <v>63.6</v>
      </c>
      <c r="AD29" s="7">
        <v>70.599999999999994</v>
      </c>
      <c r="AE29" s="7">
        <v>348.8</v>
      </c>
      <c r="AF29" s="7">
        <v>414.2</v>
      </c>
      <c r="AG29" s="7">
        <v>340.8</v>
      </c>
      <c r="AH29" s="7">
        <v>1027</v>
      </c>
      <c r="AI29" s="7">
        <v>164.2</v>
      </c>
      <c r="AJ29" s="7">
        <v>100.4</v>
      </c>
      <c r="AK29" s="7">
        <v>58</v>
      </c>
      <c r="AL29" s="7">
        <v>231.8</v>
      </c>
      <c r="AM29" s="7">
        <v>35.4</v>
      </c>
      <c r="AN29" s="7">
        <v>101.2</v>
      </c>
      <c r="AO29" s="7">
        <v>50.4</v>
      </c>
      <c r="AP29" s="7">
        <v>47.4</v>
      </c>
      <c r="AQ29" s="7">
        <v>364</v>
      </c>
      <c r="AR29" s="7">
        <v>108</v>
      </c>
      <c r="AS29" s="7">
        <f>[2]Sunday!AS29</f>
        <v>6856.5999999999985</v>
      </c>
      <c r="AT29" s="9"/>
      <c r="AW29" s="10"/>
    </row>
    <row r="30" spans="1:56" x14ac:dyDescent="0.25">
      <c r="A30" s="6" t="s">
        <v>27</v>
      </c>
      <c r="B30" s="7">
        <v>153.80000000000001</v>
      </c>
      <c r="C30" s="7">
        <v>375.8</v>
      </c>
      <c r="D30" s="7">
        <v>227.4</v>
      </c>
      <c r="E30" s="7">
        <v>267</v>
      </c>
      <c r="F30" s="7">
        <v>990.2</v>
      </c>
      <c r="G30" s="7">
        <v>259.2</v>
      </c>
      <c r="H30" s="7">
        <v>479</v>
      </c>
      <c r="I30" s="7">
        <v>241.4</v>
      </c>
      <c r="J30" s="7">
        <v>487</v>
      </c>
      <c r="K30" s="7">
        <v>425.4</v>
      </c>
      <c r="L30" s="7">
        <v>398.2</v>
      </c>
      <c r="M30" s="7">
        <v>459.4</v>
      </c>
      <c r="N30" s="7">
        <v>252.4</v>
      </c>
      <c r="O30" s="7">
        <v>276</v>
      </c>
      <c r="P30" s="7">
        <v>128</v>
      </c>
      <c r="Q30" s="7">
        <v>101.6</v>
      </c>
      <c r="R30" s="7">
        <v>164</v>
      </c>
      <c r="S30" s="7">
        <v>409.4</v>
      </c>
      <c r="T30" s="7">
        <v>222</v>
      </c>
      <c r="U30" s="7">
        <v>218.8</v>
      </c>
      <c r="V30" s="7">
        <v>363.2</v>
      </c>
      <c r="W30" s="7">
        <v>165.4</v>
      </c>
      <c r="X30" s="7">
        <v>144.19999999999999</v>
      </c>
      <c r="Y30" s="7">
        <v>431</v>
      </c>
      <c r="Z30" s="7">
        <v>515</v>
      </c>
      <c r="AA30" s="7">
        <v>314.2</v>
      </c>
      <c r="AB30" s="7">
        <v>59</v>
      </c>
      <c r="AC30" s="7">
        <v>148.80000000000001</v>
      </c>
      <c r="AD30" s="7">
        <v>238.4</v>
      </c>
      <c r="AE30" s="7">
        <v>1228.8</v>
      </c>
      <c r="AF30" s="7">
        <v>1516.4</v>
      </c>
      <c r="AG30" s="7">
        <v>826.4</v>
      </c>
      <c r="AH30" s="7">
        <v>1641.4</v>
      </c>
      <c r="AI30" s="7">
        <v>716</v>
      </c>
      <c r="AJ30" s="7">
        <v>316.2</v>
      </c>
      <c r="AK30" s="7">
        <v>152.4</v>
      </c>
      <c r="AL30" s="7">
        <v>728.2</v>
      </c>
      <c r="AM30" s="7">
        <v>87.4</v>
      </c>
      <c r="AN30" s="7">
        <v>262.60000000000002</v>
      </c>
      <c r="AO30" s="7">
        <v>222.2</v>
      </c>
      <c r="AP30" s="7">
        <v>193.6</v>
      </c>
      <c r="AQ30" s="7">
        <v>1470.6</v>
      </c>
      <c r="AR30" s="7">
        <v>495.6</v>
      </c>
      <c r="AS30" s="7">
        <f>[2]Sunday!AS30</f>
        <v>18772.999999999993</v>
      </c>
      <c r="AT30" s="9"/>
      <c r="AW30" s="10"/>
    </row>
    <row r="31" spans="1:56" x14ac:dyDescent="0.25">
      <c r="A31" s="6" t="s">
        <v>28</v>
      </c>
      <c r="B31" s="7">
        <v>66.599999999999994</v>
      </c>
      <c r="C31" s="7">
        <v>105.4</v>
      </c>
      <c r="D31" s="7">
        <v>90.6</v>
      </c>
      <c r="E31" s="7">
        <v>167.4</v>
      </c>
      <c r="F31" s="7">
        <v>347.2</v>
      </c>
      <c r="G31" s="7">
        <v>176.4</v>
      </c>
      <c r="H31" s="7">
        <v>264.8</v>
      </c>
      <c r="I31" s="7">
        <v>163.6</v>
      </c>
      <c r="J31" s="7">
        <v>216.4</v>
      </c>
      <c r="K31" s="7">
        <v>193.4</v>
      </c>
      <c r="L31" s="7">
        <v>198.2</v>
      </c>
      <c r="M31" s="7">
        <v>204.6</v>
      </c>
      <c r="N31" s="7">
        <v>88.4</v>
      </c>
      <c r="O31" s="7">
        <v>85.2</v>
      </c>
      <c r="P31" s="7">
        <v>41.6</v>
      </c>
      <c r="Q31" s="7">
        <v>38.4</v>
      </c>
      <c r="R31" s="7">
        <v>46.4</v>
      </c>
      <c r="S31" s="7">
        <v>135.6</v>
      </c>
      <c r="T31" s="7">
        <v>71.8</v>
      </c>
      <c r="U31" s="7">
        <v>89</v>
      </c>
      <c r="V31" s="7">
        <v>137.4</v>
      </c>
      <c r="W31" s="7">
        <v>79.2</v>
      </c>
      <c r="X31" s="7">
        <v>68.8</v>
      </c>
      <c r="Y31" s="7">
        <v>228.6</v>
      </c>
      <c r="Z31" s="7">
        <v>186.2</v>
      </c>
      <c r="AA31" s="7">
        <v>108.6</v>
      </c>
      <c r="AB31" s="7">
        <v>64.599999999999994</v>
      </c>
      <c r="AC31" s="7">
        <v>218.4</v>
      </c>
      <c r="AD31" s="7">
        <v>82.6</v>
      </c>
      <c r="AE31" s="7">
        <v>651.20000000000005</v>
      </c>
      <c r="AF31" s="7">
        <v>669.2</v>
      </c>
      <c r="AG31" s="7">
        <v>323.8</v>
      </c>
      <c r="AH31" s="7">
        <v>661.6</v>
      </c>
      <c r="AI31" s="7">
        <v>240.2</v>
      </c>
      <c r="AJ31" s="7">
        <v>138</v>
      </c>
      <c r="AK31" s="7">
        <v>54.4</v>
      </c>
      <c r="AL31" s="7">
        <v>185.4</v>
      </c>
      <c r="AM31" s="7">
        <v>31.8</v>
      </c>
      <c r="AN31" s="7">
        <v>68.2</v>
      </c>
      <c r="AO31" s="7">
        <v>69</v>
      </c>
      <c r="AP31" s="7">
        <v>114.8</v>
      </c>
      <c r="AQ31" s="7">
        <v>629.4</v>
      </c>
      <c r="AR31" s="7">
        <v>223</v>
      </c>
      <c r="AS31" s="7">
        <f>[2]Sunday!AS31</f>
        <v>8025.4</v>
      </c>
      <c r="AT31" s="9"/>
      <c r="AW31" s="10"/>
    </row>
    <row r="32" spans="1:56" x14ac:dyDescent="0.25">
      <c r="A32" s="6">
        <v>16</v>
      </c>
      <c r="B32" s="7">
        <v>63</v>
      </c>
      <c r="C32" s="7">
        <v>53.8</v>
      </c>
      <c r="D32" s="7">
        <v>35</v>
      </c>
      <c r="E32" s="7">
        <v>63</v>
      </c>
      <c r="F32" s="7">
        <v>160</v>
      </c>
      <c r="G32" s="7">
        <v>105.6</v>
      </c>
      <c r="H32" s="7">
        <v>144.4</v>
      </c>
      <c r="I32" s="7">
        <v>81</v>
      </c>
      <c r="J32" s="7">
        <v>90.2</v>
      </c>
      <c r="K32" s="7">
        <v>87</v>
      </c>
      <c r="L32" s="7">
        <v>102.8</v>
      </c>
      <c r="M32" s="7">
        <v>105.4</v>
      </c>
      <c r="N32" s="7">
        <v>26.8</v>
      </c>
      <c r="O32" s="7">
        <v>28.2</v>
      </c>
      <c r="P32" s="7">
        <v>15.2</v>
      </c>
      <c r="Q32" s="7">
        <v>13.8</v>
      </c>
      <c r="R32" s="7">
        <v>14.6</v>
      </c>
      <c r="S32" s="7">
        <v>35.4</v>
      </c>
      <c r="T32" s="7">
        <v>32.4</v>
      </c>
      <c r="U32" s="7">
        <v>22.2</v>
      </c>
      <c r="V32" s="7">
        <v>26</v>
      </c>
      <c r="W32" s="7">
        <v>22.2</v>
      </c>
      <c r="X32" s="7">
        <v>16</v>
      </c>
      <c r="Y32" s="7">
        <v>100.4</v>
      </c>
      <c r="Z32" s="7">
        <v>95.6</v>
      </c>
      <c r="AA32" s="7">
        <v>331</v>
      </c>
      <c r="AB32" s="7">
        <v>270.39999999999998</v>
      </c>
      <c r="AC32" s="7">
        <v>1427.2</v>
      </c>
      <c r="AD32" s="7">
        <v>682</v>
      </c>
      <c r="AE32" s="7">
        <v>50.8</v>
      </c>
      <c r="AF32" s="7">
        <v>215</v>
      </c>
      <c r="AG32" s="7">
        <v>196.2</v>
      </c>
      <c r="AH32" s="7">
        <v>414.8</v>
      </c>
      <c r="AI32" s="7">
        <v>137</v>
      </c>
      <c r="AJ32" s="7">
        <v>66.2</v>
      </c>
      <c r="AK32" s="7">
        <v>17.399999999999999</v>
      </c>
      <c r="AL32" s="7">
        <v>50.8</v>
      </c>
      <c r="AM32" s="7">
        <v>5</v>
      </c>
      <c r="AN32" s="7">
        <v>34.4</v>
      </c>
      <c r="AO32" s="7">
        <v>38</v>
      </c>
      <c r="AP32" s="7">
        <v>63.6</v>
      </c>
      <c r="AQ32" s="7">
        <v>214.4</v>
      </c>
      <c r="AR32" s="7">
        <v>93.8</v>
      </c>
      <c r="AS32" s="7">
        <f>[2]Sunday!AS32</f>
        <v>5848</v>
      </c>
      <c r="AT32" s="9"/>
      <c r="AW32" s="10"/>
    </row>
    <row r="33" spans="1:49" x14ac:dyDescent="0.25">
      <c r="A33" s="6">
        <v>24</v>
      </c>
      <c r="B33" s="7">
        <v>77.599999999999994</v>
      </c>
      <c r="C33" s="7">
        <v>71.2</v>
      </c>
      <c r="D33" s="7">
        <v>27.2</v>
      </c>
      <c r="E33" s="7">
        <v>55.4</v>
      </c>
      <c r="F33" s="7">
        <v>116</v>
      </c>
      <c r="G33" s="7">
        <v>79.599999999999994</v>
      </c>
      <c r="H33" s="7">
        <v>108</v>
      </c>
      <c r="I33" s="7">
        <v>60.2</v>
      </c>
      <c r="J33" s="7">
        <v>94.2</v>
      </c>
      <c r="K33" s="7">
        <v>77.2</v>
      </c>
      <c r="L33" s="7">
        <v>105.6</v>
      </c>
      <c r="M33" s="7">
        <v>126.4</v>
      </c>
      <c r="N33" s="7">
        <v>37.799999999999997</v>
      </c>
      <c r="O33" s="7">
        <v>23</v>
      </c>
      <c r="P33" s="7">
        <v>20.6</v>
      </c>
      <c r="Q33" s="7">
        <v>15.2</v>
      </c>
      <c r="R33" s="7">
        <v>14.6</v>
      </c>
      <c r="S33" s="7">
        <v>25</v>
      </c>
      <c r="T33" s="7">
        <v>34.799999999999997</v>
      </c>
      <c r="U33" s="7">
        <v>22.8</v>
      </c>
      <c r="V33" s="7">
        <v>32</v>
      </c>
      <c r="W33" s="7">
        <v>18.2</v>
      </c>
      <c r="X33" s="7">
        <v>11.4</v>
      </c>
      <c r="Y33" s="7">
        <v>80.8</v>
      </c>
      <c r="Z33" s="7">
        <v>80.2</v>
      </c>
      <c r="AA33" s="7">
        <v>406.6</v>
      </c>
      <c r="AB33" s="7">
        <v>315.8</v>
      </c>
      <c r="AC33" s="7">
        <v>1801</v>
      </c>
      <c r="AD33" s="7">
        <v>758.2</v>
      </c>
      <c r="AE33" s="7">
        <v>222.4</v>
      </c>
      <c r="AF33" s="7">
        <v>65.8</v>
      </c>
      <c r="AG33" s="7">
        <v>167.6</v>
      </c>
      <c r="AH33" s="7">
        <v>396.2</v>
      </c>
      <c r="AI33" s="7">
        <v>150.4</v>
      </c>
      <c r="AJ33" s="7">
        <v>97.2</v>
      </c>
      <c r="AK33" s="7">
        <v>17.2</v>
      </c>
      <c r="AL33" s="7">
        <v>41.8</v>
      </c>
      <c r="AM33" s="7">
        <v>9</v>
      </c>
      <c r="AN33" s="7">
        <v>52</v>
      </c>
      <c r="AO33" s="7">
        <v>42.6</v>
      </c>
      <c r="AP33" s="7">
        <v>120.2</v>
      </c>
      <c r="AQ33" s="7">
        <v>234.2</v>
      </c>
      <c r="AR33" s="7">
        <v>78.400000000000006</v>
      </c>
      <c r="AS33" s="7">
        <f>[2]Sunday!AS33</f>
        <v>6391.5999999999995</v>
      </c>
      <c r="AT33" s="9"/>
      <c r="AW33" s="10"/>
    </row>
    <row r="34" spans="1:49" x14ac:dyDescent="0.25">
      <c r="A34" s="6" t="s">
        <v>29</v>
      </c>
      <c r="B34" s="7">
        <v>16.600000000000001</v>
      </c>
      <c r="C34" s="7">
        <v>21.2</v>
      </c>
      <c r="D34" s="7">
        <v>16.399999999999999</v>
      </c>
      <c r="E34" s="7">
        <v>15.6</v>
      </c>
      <c r="F34" s="7">
        <v>39.6</v>
      </c>
      <c r="G34" s="7">
        <v>17.8</v>
      </c>
      <c r="H34" s="7">
        <v>33.799999999999997</v>
      </c>
      <c r="I34" s="7">
        <v>16</v>
      </c>
      <c r="J34" s="7">
        <v>42.6</v>
      </c>
      <c r="K34" s="7">
        <v>21.8</v>
      </c>
      <c r="L34" s="7">
        <v>25.4</v>
      </c>
      <c r="M34" s="7">
        <v>65.2</v>
      </c>
      <c r="N34" s="7">
        <v>15.2</v>
      </c>
      <c r="O34" s="7">
        <v>15.2</v>
      </c>
      <c r="P34" s="7">
        <v>4.2</v>
      </c>
      <c r="Q34" s="7">
        <v>7.4</v>
      </c>
      <c r="R34" s="7">
        <v>11</v>
      </c>
      <c r="S34" s="7">
        <v>17.399999999999999</v>
      </c>
      <c r="T34" s="7">
        <v>19</v>
      </c>
      <c r="U34" s="7">
        <v>13</v>
      </c>
      <c r="V34" s="7">
        <v>21.6</v>
      </c>
      <c r="W34" s="7">
        <v>9.1999999999999993</v>
      </c>
      <c r="X34" s="7">
        <v>8</v>
      </c>
      <c r="Y34" s="7">
        <v>25.2</v>
      </c>
      <c r="Z34" s="7">
        <v>17</v>
      </c>
      <c r="AA34" s="7">
        <v>239.6</v>
      </c>
      <c r="AB34" s="7">
        <v>167</v>
      </c>
      <c r="AC34" s="7">
        <v>1034.8</v>
      </c>
      <c r="AD34" s="7">
        <v>284.60000000000002</v>
      </c>
      <c r="AE34" s="7">
        <v>190.8</v>
      </c>
      <c r="AF34" s="7">
        <v>151.19999999999999</v>
      </c>
      <c r="AG34" s="7">
        <v>30.8</v>
      </c>
      <c r="AH34" s="7">
        <v>54.6</v>
      </c>
      <c r="AI34" s="7">
        <v>35</v>
      </c>
      <c r="AJ34" s="7">
        <v>32</v>
      </c>
      <c r="AK34" s="7">
        <v>7.2</v>
      </c>
      <c r="AL34" s="7">
        <v>30.6</v>
      </c>
      <c r="AM34" s="7">
        <v>3.8</v>
      </c>
      <c r="AN34" s="7">
        <v>27</v>
      </c>
      <c r="AO34" s="7">
        <v>17</v>
      </c>
      <c r="AP34" s="7">
        <v>42.6</v>
      </c>
      <c r="AQ34" s="7">
        <v>110.8</v>
      </c>
      <c r="AR34" s="7">
        <v>46.8</v>
      </c>
      <c r="AS34" s="7">
        <f>[2]Sunday!AS34</f>
        <v>3021.6</v>
      </c>
      <c r="AT34" s="9"/>
      <c r="AW34" s="10"/>
    </row>
    <row r="35" spans="1:49" x14ac:dyDescent="0.25">
      <c r="A35" s="6" t="s">
        <v>30</v>
      </c>
      <c r="B35" s="7">
        <v>20.8</v>
      </c>
      <c r="C35" s="7">
        <v>42.6</v>
      </c>
      <c r="D35" s="7">
        <v>14.4</v>
      </c>
      <c r="E35" s="7">
        <v>11.6</v>
      </c>
      <c r="F35" s="7">
        <v>36.6</v>
      </c>
      <c r="G35" s="7">
        <v>15.4</v>
      </c>
      <c r="H35" s="7">
        <v>26</v>
      </c>
      <c r="I35" s="7">
        <v>15.8</v>
      </c>
      <c r="J35" s="7">
        <v>46.8</v>
      </c>
      <c r="K35" s="7">
        <v>35.6</v>
      </c>
      <c r="L35" s="7">
        <v>49.2</v>
      </c>
      <c r="M35" s="7">
        <v>43</v>
      </c>
      <c r="N35" s="7">
        <v>21.2</v>
      </c>
      <c r="O35" s="7">
        <v>19.399999999999999</v>
      </c>
      <c r="P35" s="7">
        <v>13.4</v>
      </c>
      <c r="Q35" s="7">
        <v>9.6</v>
      </c>
      <c r="R35" s="7">
        <v>14.6</v>
      </c>
      <c r="S35" s="7">
        <v>18.399999999999999</v>
      </c>
      <c r="T35" s="7">
        <v>26.4</v>
      </c>
      <c r="U35" s="7">
        <v>10.4</v>
      </c>
      <c r="V35" s="7">
        <v>15.2</v>
      </c>
      <c r="W35" s="7">
        <v>5</v>
      </c>
      <c r="X35" s="7">
        <v>3</v>
      </c>
      <c r="Y35" s="7">
        <v>15.4</v>
      </c>
      <c r="Z35" s="7">
        <v>26</v>
      </c>
      <c r="AA35" s="7">
        <v>339.4</v>
      </c>
      <c r="AB35" s="7">
        <v>298.60000000000002</v>
      </c>
      <c r="AC35" s="7">
        <v>2344.4</v>
      </c>
      <c r="AD35" s="7">
        <v>560.6</v>
      </c>
      <c r="AE35" s="7">
        <v>373.4</v>
      </c>
      <c r="AF35" s="7">
        <v>391.4</v>
      </c>
      <c r="AG35" s="7">
        <v>67.599999999999994</v>
      </c>
      <c r="AH35" s="7">
        <v>67.599999999999994</v>
      </c>
      <c r="AI35" s="7">
        <v>67.2</v>
      </c>
      <c r="AJ35" s="7">
        <v>78.400000000000006</v>
      </c>
      <c r="AK35" s="7">
        <v>8.4</v>
      </c>
      <c r="AL35" s="7">
        <v>32.200000000000003</v>
      </c>
      <c r="AM35" s="7">
        <v>4.2</v>
      </c>
      <c r="AN35" s="7">
        <v>41.2</v>
      </c>
      <c r="AO35" s="7">
        <v>32.200000000000003</v>
      </c>
      <c r="AP35" s="7">
        <v>108.8</v>
      </c>
      <c r="AQ35" s="7">
        <v>153.19999999999999</v>
      </c>
      <c r="AR35" s="7">
        <v>70.2</v>
      </c>
      <c r="AS35" s="7">
        <f>[2]Sunday!AS35</f>
        <v>5594.7999999999984</v>
      </c>
      <c r="AT35" s="9"/>
      <c r="AW35" s="10"/>
    </row>
    <row r="36" spans="1:49" x14ac:dyDescent="0.25">
      <c r="A36" s="6" t="s">
        <v>31</v>
      </c>
      <c r="B36" s="7">
        <v>19.600000000000001</v>
      </c>
      <c r="C36" s="7">
        <v>31</v>
      </c>
      <c r="D36" s="7">
        <v>11.8</v>
      </c>
      <c r="E36" s="7">
        <v>12.4</v>
      </c>
      <c r="F36" s="7">
        <v>51.6</v>
      </c>
      <c r="G36" s="7">
        <v>12.2</v>
      </c>
      <c r="H36" s="7">
        <v>19.600000000000001</v>
      </c>
      <c r="I36" s="7">
        <v>17.2</v>
      </c>
      <c r="J36" s="7">
        <v>46</v>
      </c>
      <c r="K36" s="7">
        <v>24.2</v>
      </c>
      <c r="L36" s="7">
        <v>33.799999999999997</v>
      </c>
      <c r="M36" s="7">
        <v>65.400000000000006</v>
      </c>
      <c r="N36" s="7">
        <v>16.399999999999999</v>
      </c>
      <c r="O36" s="7">
        <v>19.2</v>
      </c>
      <c r="P36" s="7">
        <v>13.6</v>
      </c>
      <c r="Q36" s="7">
        <v>16.600000000000001</v>
      </c>
      <c r="R36" s="7">
        <v>9.1999999999999993</v>
      </c>
      <c r="S36" s="7">
        <v>30.6</v>
      </c>
      <c r="T36" s="7">
        <v>24.4</v>
      </c>
      <c r="U36" s="7">
        <v>17.399999999999999</v>
      </c>
      <c r="V36" s="7">
        <v>23.6</v>
      </c>
      <c r="W36" s="7">
        <v>7.2</v>
      </c>
      <c r="X36" s="7">
        <v>10.8</v>
      </c>
      <c r="Y36" s="7">
        <v>18.399999999999999</v>
      </c>
      <c r="Z36" s="7">
        <v>20.2</v>
      </c>
      <c r="AA36" s="7">
        <v>157.6</v>
      </c>
      <c r="AB36" s="7">
        <v>130.6</v>
      </c>
      <c r="AC36" s="7">
        <v>827.4</v>
      </c>
      <c r="AD36" s="7">
        <v>228.4</v>
      </c>
      <c r="AE36" s="7">
        <v>129.6</v>
      </c>
      <c r="AF36" s="7">
        <v>156</v>
      </c>
      <c r="AG36" s="7">
        <v>38.200000000000003</v>
      </c>
      <c r="AH36" s="7">
        <v>68.8</v>
      </c>
      <c r="AI36" s="7">
        <v>11</v>
      </c>
      <c r="AJ36" s="7">
        <v>35.200000000000003</v>
      </c>
      <c r="AK36" s="7">
        <v>8.6</v>
      </c>
      <c r="AL36" s="7">
        <v>50.8</v>
      </c>
      <c r="AM36" s="7">
        <v>5.6</v>
      </c>
      <c r="AN36" s="7">
        <v>38</v>
      </c>
      <c r="AO36" s="7">
        <v>25.2</v>
      </c>
      <c r="AP36" s="7">
        <v>92.8</v>
      </c>
      <c r="AQ36" s="7">
        <v>190.4</v>
      </c>
      <c r="AR36" s="7">
        <v>89.8</v>
      </c>
      <c r="AS36" s="7">
        <f>[2]Sunday!AS36</f>
        <v>2856.4</v>
      </c>
      <c r="AT36" s="9"/>
      <c r="AW36" s="10"/>
    </row>
    <row r="37" spans="1:49" x14ac:dyDescent="0.25">
      <c r="A37" s="6" t="s">
        <v>32</v>
      </c>
      <c r="B37" s="7">
        <v>6.8</v>
      </c>
      <c r="C37" s="7">
        <v>17.600000000000001</v>
      </c>
      <c r="D37" s="7">
        <v>2.8</v>
      </c>
      <c r="E37" s="7">
        <v>1.8</v>
      </c>
      <c r="F37" s="7">
        <v>8.4</v>
      </c>
      <c r="G37" s="7">
        <v>2.4</v>
      </c>
      <c r="H37" s="7">
        <v>5.6</v>
      </c>
      <c r="I37" s="7">
        <v>5.6</v>
      </c>
      <c r="J37" s="7">
        <v>14</v>
      </c>
      <c r="K37" s="7">
        <v>7.6</v>
      </c>
      <c r="L37" s="7">
        <v>10.8</v>
      </c>
      <c r="M37" s="7">
        <v>16.8</v>
      </c>
      <c r="N37" s="7">
        <v>3.4</v>
      </c>
      <c r="O37" s="7">
        <v>10</v>
      </c>
      <c r="P37" s="7">
        <v>4.4000000000000004</v>
      </c>
      <c r="Q37" s="7">
        <v>4</v>
      </c>
      <c r="R37" s="7">
        <v>6.6</v>
      </c>
      <c r="S37" s="7">
        <v>4.2</v>
      </c>
      <c r="T37" s="7">
        <v>10.8</v>
      </c>
      <c r="U37" s="7">
        <v>5.8</v>
      </c>
      <c r="V37" s="7">
        <v>7.8</v>
      </c>
      <c r="W37" s="7">
        <v>2.6</v>
      </c>
      <c r="X37" s="7">
        <v>2.4</v>
      </c>
      <c r="Y37" s="7">
        <v>2.4</v>
      </c>
      <c r="Z37" s="7">
        <v>6.2</v>
      </c>
      <c r="AA37" s="7">
        <v>90.8</v>
      </c>
      <c r="AB37" s="7">
        <v>75.2</v>
      </c>
      <c r="AC37" s="7">
        <v>378.4</v>
      </c>
      <c r="AD37" s="7">
        <v>141</v>
      </c>
      <c r="AE37" s="7">
        <v>68.2</v>
      </c>
      <c r="AF37" s="7">
        <v>88.4</v>
      </c>
      <c r="AG37" s="7">
        <v>30.4</v>
      </c>
      <c r="AH37" s="7">
        <v>84.6</v>
      </c>
      <c r="AI37" s="7">
        <v>36.200000000000003</v>
      </c>
      <c r="AJ37" s="7">
        <v>4.5999999999999996</v>
      </c>
      <c r="AK37" s="7">
        <v>2.4</v>
      </c>
      <c r="AL37" s="7">
        <v>11.4</v>
      </c>
      <c r="AM37" s="7">
        <v>4</v>
      </c>
      <c r="AN37" s="7">
        <v>17.2</v>
      </c>
      <c r="AO37" s="7">
        <v>8.8000000000000007</v>
      </c>
      <c r="AP37" s="7">
        <v>32.200000000000003</v>
      </c>
      <c r="AQ37" s="7">
        <v>107.6</v>
      </c>
      <c r="AR37" s="7">
        <v>28.2</v>
      </c>
      <c r="AS37" s="7">
        <f>[2]Sunday!AS37</f>
        <v>1380.4</v>
      </c>
      <c r="AT37" s="9"/>
      <c r="AW37" s="10"/>
    </row>
    <row r="38" spans="1:49" x14ac:dyDescent="0.25">
      <c r="A38" s="6" t="s">
        <v>33</v>
      </c>
      <c r="B38" s="7">
        <v>2.8</v>
      </c>
      <c r="C38" s="7">
        <v>6.4</v>
      </c>
      <c r="D38" s="7">
        <v>5.2</v>
      </c>
      <c r="E38" s="7">
        <v>2.2000000000000002</v>
      </c>
      <c r="F38" s="7">
        <v>21</v>
      </c>
      <c r="G38" s="7">
        <v>8</v>
      </c>
      <c r="H38" s="7">
        <v>7.8</v>
      </c>
      <c r="I38" s="7">
        <v>9.1999999999999993</v>
      </c>
      <c r="J38" s="7">
        <v>29.4</v>
      </c>
      <c r="K38" s="7">
        <v>44.8</v>
      </c>
      <c r="L38" s="7">
        <v>35.6</v>
      </c>
      <c r="M38" s="7">
        <v>118.2</v>
      </c>
      <c r="N38" s="7">
        <v>29.8</v>
      </c>
      <c r="O38" s="7">
        <v>49</v>
      </c>
      <c r="P38" s="7">
        <v>15.8</v>
      </c>
      <c r="Q38" s="7">
        <v>8.1999999999999993</v>
      </c>
      <c r="R38" s="7">
        <v>9</v>
      </c>
      <c r="S38" s="7">
        <v>20.8</v>
      </c>
      <c r="T38" s="7">
        <v>1.8</v>
      </c>
      <c r="U38" s="7">
        <v>2.8</v>
      </c>
      <c r="V38" s="7">
        <v>1.6</v>
      </c>
      <c r="W38" s="7">
        <v>0.6</v>
      </c>
      <c r="X38" s="7">
        <v>1.2</v>
      </c>
      <c r="Y38" s="7">
        <v>2.2000000000000002</v>
      </c>
      <c r="Z38" s="7">
        <v>4.2</v>
      </c>
      <c r="AA38" s="7">
        <v>108.2</v>
      </c>
      <c r="AB38" s="7">
        <v>51.6</v>
      </c>
      <c r="AC38" s="7">
        <v>172</v>
      </c>
      <c r="AD38" s="7">
        <v>53.2</v>
      </c>
      <c r="AE38" s="7">
        <v>16.399999999999999</v>
      </c>
      <c r="AF38" s="7">
        <v>16.399999999999999</v>
      </c>
      <c r="AG38" s="7">
        <v>10</v>
      </c>
      <c r="AH38" s="7">
        <v>8</v>
      </c>
      <c r="AI38" s="7">
        <v>8.6</v>
      </c>
      <c r="AJ38" s="7">
        <v>1.2</v>
      </c>
      <c r="AK38" s="7">
        <v>3.4</v>
      </c>
      <c r="AL38" s="7">
        <v>74</v>
      </c>
      <c r="AM38" s="7">
        <v>0.6</v>
      </c>
      <c r="AN38" s="7">
        <v>2.8</v>
      </c>
      <c r="AO38" s="7">
        <v>1.8</v>
      </c>
      <c r="AP38" s="7">
        <v>3.2</v>
      </c>
      <c r="AQ38" s="7">
        <v>18.8</v>
      </c>
      <c r="AR38" s="7">
        <v>3.6</v>
      </c>
      <c r="AS38" s="7">
        <f>[2]Sunday!AS38</f>
        <v>991.40000000000009</v>
      </c>
      <c r="AT38" s="9"/>
      <c r="AW38" s="10"/>
    </row>
    <row r="39" spans="1:49" x14ac:dyDescent="0.25">
      <c r="A39" s="6" t="s">
        <v>34</v>
      </c>
      <c r="B39" s="7">
        <v>12.4</v>
      </c>
      <c r="C39" s="7">
        <v>18.399999999999999</v>
      </c>
      <c r="D39" s="7">
        <v>15.8</v>
      </c>
      <c r="E39" s="7">
        <v>16</v>
      </c>
      <c r="F39" s="7">
        <v>70.2</v>
      </c>
      <c r="G39" s="7">
        <v>25.4</v>
      </c>
      <c r="H39" s="7">
        <v>25.2</v>
      </c>
      <c r="I39" s="7">
        <v>16.8</v>
      </c>
      <c r="J39" s="7">
        <v>49.4</v>
      </c>
      <c r="K39" s="7">
        <v>71.8</v>
      </c>
      <c r="L39" s="7">
        <v>65</v>
      </c>
      <c r="M39" s="7">
        <v>608.6</v>
      </c>
      <c r="N39" s="7">
        <v>45.8</v>
      </c>
      <c r="O39" s="7">
        <v>150.4</v>
      </c>
      <c r="P39" s="7">
        <v>41.2</v>
      </c>
      <c r="Q39" s="7">
        <v>22.6</v>
      </c>
      <c r="R39" s="7">
        <v>28.8</v>
      </c>
      <c r="S39" s="7">
        <v>63.2</v>
      </c>
      <c r="T39" s="7">
        <v>10</v>
      </c>
      <c r="U39" s="7">
        <v>5.2</v>
      </c>
      <c r="V39" s="7">
        <v>9.4</v>
      </c>
      <c r="W39" s="7">
        <v>4.8</v>
      </c>
      <c r="X39" s="7">
        <v>2</v>
      </c>
      <c r="Y39" s="7">
        <v>14.6</v>
      </c>
      <c r="Z39" s="7">
        <v>12</v>
      </c>
      <c r="AA39" s="7">
        <v>738.6</v>
      </c>
      <c r="AB39" s="7">
        <v>256.2</v>
      </c>
      <c r="AC39" s="7">
        <v>768.8</v>
      </c>
      <c r="AD39" s="7">
        <v>228</v>
      </c>
      <c r="AE39" s="7">
        <v>47.2</v>
      </c>
      <c r="AF39" s="7">
        <v>38.6</v>
      </c>
      <c r="AG39" s="7">
        <v>30.8</v>
      </c>
      <c r="AH39" s="7">
        <v>29.4</v>
      </c>
      <c r="AI39" s="7">
        <v>54.8</v>
      </c>
      <c r="AJ39" s="7">
        <v>14.6</v>
      </c>
      <c r="AK39" s="7">
        <v>74.400000000000006</v>
      </c>
      <c r="AL39" s="7">
        <v>17.8</v>
      </c>
      <c r="AM39" s="7">
        <v>1.4</v>
      </c>
      <c r="AN39" s="7">
        <v>12.4</v>
      </c>
      <c r="AO39" s="7">
        <v>16</v>
      </c>
      <c r="AP39" s="7">
        <v>10.4</v>
      </c>
      <c r="AQ39" s="7">
        <v>167.8</v>
      </c>
      <c r="AR39" s="7">
        <v>22.4</v>
      </c>
      <c r="AS39" s="7">
        <f>[2]Sunday!AS39</f>
        <v>3934.6000000000004</v>
      </c>
      <c r="AT39" s="9"/>
      <c r="AW39" s="10"/>
    </row>
    <row r="40" spans="1:49" x14ac:dyDescent="0.25">
      <c r="A40" s="6" t="s">
        <v>35</v>
      </c>
      <c r="B40" s="7">
        <v>2.2000000000000002</v>
      </c>
      <c r="C40" s="7">
        <v>4.2</v>
      </c>
      <c r="D40" s="7">
        <v>2.4</v>
      </c>
      <c r="E40" s="7">
        <v>2</v>
      </c>
      <c r="F40" s="7">
        <v>10.4</v>
      </c>
      <c r="G40" s="7">
        <v>2</v>
      </c>
      <c r="H40" s="7">
        <v>8.1999999999999993</v>
      </c>
      <c r="I40" s="7">
        <v>3.8</v>
      </c>
      <c r="J40" s="7">
        <v>17.8</v>
      </c>
      <c r="K40" s="7">
        <v>4.4000000000000004</v>
      </c>
      <c r="L40" s="7">
        <v>7.2</v>
      </c>
      <c r="M40" s="7">
        <v>35.6</v>
      </c>
      <c r="N40" s="7">
        <v>1.6</v>
      </c>
      <c r="O40" s="7">
        <v>3.4</v>
      </c>
      <c r="P40" s="7">
        <v>1.6</v>
      </c>
      <c r="Q40" s="7">
        <v>2.4</v>
      </c>
      <c r="R40" s="7">
        <v>2.4</v>
      </c>
      <c r="S40" s="7">
        <v>5</v>
      </c>
      <c r="T40" s="7">
        <v>20</v>
      </c>
      <c r="U40" s="7">
        <v>7</v>
      </c>
      <c r="V40" s="7">
        <v>18.2</v>
      </c>
      <c r="W40" s="7">
        <v>8</v>
      </c>
      <c r="X40" s="7">
        <v>2.6</v>
      </c>
      <c r="Y40" s="7">
        <v>10.6</v>
      </c>
      <c r="Z40" s="7">
        <v>1.8</v>
      </c>
      <c r="AA40" s="7">
        <v>77.2</v>
      </c>
      <c r="AB40" s="7">
        <v>32.799999999999997</v>
      </c>
      <c r="AC40" s="7">
        <v>86.8</v>
      </c>
      <c r="AD40" s="7">
        <v>34.200000000000003</v>
      </c>
      <c r="AE40" s="7">
        <v>6.2</v>
      </c>
      <c r="AF40" s="7">
        <v>7.4</v>
      </c>
      <c r="AG40" s="7">
        <v>4</v>
      </c>
      <c r="AH40" s="7">
        <v>4.2</v>
      </c>
      <c r="AI40" s="7">
        <v>5.8</v>
      </c>
      <c r="AJ40" s="7">
        <v>3.2</v>
      </c>
      <c r="AK40" s="7">
        <v>1.2</v>
      </c>
      <c r="AL40" s="7">
        <v>1.8</v>
      </c>
      <c r="AM40" s="7">
        <v>4.2</v>
      </c>
      <c r="AN40" s="7">
        <v>34.4</v>
      </c>
      <c r="AO40" s="7">
        <v>2.8</v>
      </c>
      <c r="AP40" s="7">
        <v>3.2</v>
      </c>
      <c r="AQ40" s="7">
        <v>19.399999999999999</v>
      </c>
      <c r="AR40" s="7">
        <v>4.4000000000000004</v>
      </c>
      <c r="AS40" s="7">
        <f>[2]Sunday!AS40</f>
        <v>517.99999999999989</v>
      </c>
      <c r="AT40" s="9"/>
      <c r="AW40" s="10"/>
    </row>
    <row r="41" spans="1:49" x14ac:dyDescent="0.25">
      <c r="A41" s="6" t="s">
        <v>36</v>
      </c>
      <c r="B41" s="7">
        <v>21.2</v>
      </c>
      <c r="C41" s="7">
        <v>32.4</v>
      </c>
      <c r="D41" s="7">
        <v>8.6</v>
      </c>
      <c r="E41" s="7">
        <v>7.6</v>
      </c>
      <c r="F41" s="7">
        <v>24</v>
      </c>
      <c r="G41" s="7">
        <v>19</v>
      </c>
      <c r="H41" s="7">
        <v>81.599999999999994</v>
      </c>
      <c r="I41" s="7">
        <v>26.6</v>
      </c>
      <c r="J41" s="7">
        <v>61.8</v>
      </c>
      <c r="K41" s="7">
        <v>10</v>
      </c>
      <c r="L41" s="7">
        <v>46.4</v>
      </c>
      <c r="M41" s="7">
        <v>144.19999999999999</v>
      </c>
      <c r="N41" s="7">
        <v>18.2</v>
      </c>
      <c r="O41" s="7">
        <v>27.4</v>
      </c>
      <c r="P41" s="7">
        <v>24.2</v>
      </c>
      <c r="Q41" s="7">
        <v>15.4</v>
      </c>
      <c r="R41" s="7">
        <v>11.4</v>
      </c>
      <c r="S41" s="7">
        <v>27.2</v>
      </c>
      <c r="T41" s="7">
        <v>182.8</v>
      </c>
      <c r="U41" s="7">
        <v>48.2</v>
      </c>
      <c r="V41" s="7">
        <v>82.2</v>
      </c>
      <c r="W41" s="7">
        <v>13.2</v>
      </c>
      <c r="X41" s="7">
        <v>10</v>
      </c>
      <c r="Y41" s="7">
        <v>33.200000000000003</v>
      </c>
      <c r="Z41" s="7">
        <v>21.8</v>
      </c>
      <c r="AA41" s="7">
        <v>159.80000000000001</v>
      </c>
      <c r="AB41" s="7">
        <v>79.599999999999994</v>
      </c>
      <c r="AC41" s="7">
        <v>277.60000000000002</v>
      </c>
      <c r="AD41" s="7">
        <v>85</v>
      </c>
      <c r="AE41" s="7">
        <v>34.4</v>
      </c>
      <c r="AF41" s="7">
        <v>52.6</v>
      </c>
      <c r="AG41" s="7">
        <v>26</v>
      </c>
      <c r="AH41" s="7">
        <v>46.4</v>
      </c>
      <c r="AI41" s="7">
        <v>40.4</v>
      </c>
      <c r="AJ41" s="7">
        <v>15.8</v>
      </c>
      <c r="AK41" s="7">
        <v>2.4</v>
      </c>
      <c r="AL41" s="7">
        <v>9.8000000000000007</v>
      </c>
      <c r="AM41" s="7">
        <v>36</v>
      </c>
      <c r="AN41" s="7">
        <v>12.4</v>
      </c>
      <c r="AO41" s="7">
        <v>15</v>
      </c>
      <c r="AP41" s="7">
        <v>14.8</v>
      </c>
      <c r="AQ41" s="7">
        <v>58.6</v>
      </c>
      <c r="AR41" s="7">
        <v>17.399999999999999</v>
      </c>
      <c r="AS41" s="7">
        <f>[2]Sunday!AS41</f>
        <v>1982.6000000000001</v>
      </c>
      <c r="AT41" s="9"/>
      <c r="AW41" s="10"/>
    </row>
    <row r="42" spans="1:49" x14ac:dyDescent="0.25">
      <c r="A42" s="6" t="s">
        <v>37</v>
      </c>
      <c r="B42" s="7">
        <v>8.4</v>
      </c>
      <c r="C42" s="7">
        <v>10.4</v>
      </c>
      <c r="D42" s="7">
        <v>1.2</v>
      </c>
      <c r="E42" s="7">
        <v>1.6</v>
      </c>
      <c r="F42" s="7">
        <v>9.1999999999999993</v>
      </c>
      <c r="G42" s="7">
        <v>3.6</v>
      </c>
      <c r="H42" s="7">
        <v>5.6</v>
      </c>
      <c r="I42" s="7">
        <v>2.2000000000000002</v>
      </c>
      <c r="J42" s="7">
        <v>15.2</v>
      </c>
      <c r="K42" s="7">
        <v>6.2</v>
      </c>
      <c r="L42" s="7">
        <v>9</v>
      </c>
      <c r="M42" s="7">
        <v>22</v>
      </c>
      <c r="N42" s="7">
        <v>4.4000000000000004</v>
      </c>
      <c r="O42" s="7">
        <v>7.4</v>
      </c>
      <c r="P42" s="7">
        <v>5.4</v>
      </c>
      <c r="Q42" s="7">
        <v>2.4</v>
      </c>
      <c r="R42" s="7">
        <v>2.4</v>
      </c>
      <c r="S42" s="7">
        <v>8.6</v>
      </c>
      <c r="T42" s="7">
        <v>9.4</v>
      </c>
      <c r="U42" s="7">
        <v>5.6</v>
      </c>
      <c r="V42" s="7">
        <v>5.8</v>
      </c>
      <c r="W42" s="7">
        <v>3.4</v>
      </c>
      <c r="X42" s="7">
        <v>1.2</v>
      </c>
      <c r="Y42" s="7">
        <v>2.2000000000000002</v>
      </c>
      <c r="Z42" s="7">
        <v>7.4</v>
      </c>
      <c r="AA42" s="7">
        <v>65.2</v>
      </c>
      <c r="AB42" s="7">
        <v>41.8</v>
      </c>
      <c r="AC42" s="7">
        <v>234.4</v>
      </c>
      <c r="AD42" s="7">
        <v>70</v>
      </c>
      <c r="AE42" s="7">
        <v>36.799999999999997</v>
      </c>
      <c r="AF42" s="7">
        <v>48.8</v>
      </c>
      <c r="AG42" s="7">
        <v>18</v>
      </c>
      <c r="AH42" s="7">
        <v>30.4</v>
      </c>
      <c r="AI42" s="7">
        <v>31.4</v>
      </c>
      <c r="AJ42" s="7">
        <v>8.6</v>
      </c>
      <c r="AK42" s="7">
        <v>2.2000000000000002</v>
      </c>
      <c r="AL42" s="7">
        <v>14</v>
      </c>
      <c r="AM42" s="7">
        <v>4.2</v>
      </c>
      <c r="AN42" s="7">
        <v>13.8</v>
      </c>
      <c r="AO42" s="7">
        <v>7.2</v>
      </c>
      <c r="AP42" s="7">
        <v>31</v>
      </c>
      <c r="AQ42" s="7">
        <v>46.6</v>
      </c>
      <c r="AR42" s="7">
        <v>15.8</v>
      </c>
      <c r="AS42" s="7">
        <f>[2]Sunday!AS42</f>
        <v>880.4</v>
      </c>
      <c r="AT42" s="9"/>
      <c r="AW42" s="10"/>
    </row>
    <row r="43" spans="1:49" x14ac:dyDescent="0.25">
      <c r="A43" s="6" t="s">
        <v>38</v>
      </c>
      <c r="B43" s="7">
        <v>9</v>
      </c>
      <c r="C43" s="7">
        <v>6.8</v>
      </c>
      <c r="D43" s="7">
        <v>3.4</v>
      </c>
      <c r="E43" s="7">
        <v>3.2</v>
      </c>
      <c r="F43" s="7">
        <v>11.2</v>
      </c>
      <c r="G43" s="7">
        <v>5.2</v>
      </c>
      <c r="H43" s="7">
        <v>6.4</v>
      </c>
      <c r="I43" s="7">
        <v>4.2</v>
      </c>
      <c r="J43" s="7">
        <v>14.4</v>
      </c>
      <c r="K43" s="7">
        <v>5.4</v>
      </c>
      <c r="L43" s="7">
        <v>12.6</v>
      </c>
      <c r="M43" s="7">
        <v>16.8</v>
      </c>
      <c r="N43" s="7">
        <v>9.1999999999999993</v>
      </c>
      <c r="O43" s="7">
        <v>6.8</v>
      </c>
      <c r="P43" s="7">
        <v>2.4</v>
      </c>
      <c r="Q43" s="7">
        <v>2.6</v>
      </c>
      <c r="R43" s="7">
        <v>2.6</v>
      </c>
      <c r="S43" s="7">
        <v>4.5999999999999996</v>
      </c>
      <c r="T43" s="7">
        <v>9.8000000000000007</v>
      </c>
      <c r="U43" s="7">
        <v>6.6</v>
      </c>
      <c r="V43" s="7">
        <v>6.2</v>
      </c>
      <c r="W43" s="7">
        <v>1.8</v>
      </c>
      <c r="X43" s="7">
        <v>2.4</v>
      </c>
      <c r="Y43" s="7">
        <v>3.8</v>
      </c>
      <c r="Z43" s="7">
        <v>4.5999999999999996</v>
      </c>
      <c r="AA43" s="7">
        <v>68.400000000000006</v>
      </c>
      <c r="AB43" s="7">
        <v>43.2</v>
      </c>
      <c r="AC43" s="7">
        <v>224.6</v>
      </c>
      <c r="AD43" s="7">
        <v>109</v>
      </c>
      <c r="AE43" s="7">
        <v>71.8</v>
      </c>
      <c r="AF43" s="7">
        <v>117.4</v>
      </c>
      <c r="AG43" s="7">
        <v>46.2</v>
      </c>
      <c r="AH43" s="7">
        <v>116.4</v>
      </c>
      <c r="AI43" s="7">
        <v>89.2</v>
      </c>
      <c r="AJ43" s="7">
        <v>36</v>
      </c>
      <c r="AK43" s="7">
        <v>2.2000000000000002</v>
      </c>
      <c r="AL43" s="7">
        <v>12.6</v>
      </c>
      <c r="AM43" s="7">
        <v>3.6</v>
      </c>
      <c r="AN43" s="7">
        <v>16.2</v>
      </c>
      <c r="AO43" s="7">
        <v>30.8</v>
      </c>
      <c r="AP43" s="7">
        <v>9.4</v>
      </c>
      <c r="AQ43" s="7">
        <v>89.2</v>
      </c>
      <c r="AR43" s="7">
        <v>20.8</v>
      </c>
      <c r="AS43" s="7">
        <f>[2]Sunday!AS43</f>
        <v>1269</v>
      </c>
      <c r="AT43" s="9"/>
      <c r="AW43" s="10"/>
    </row>
    <row r="44" spans="1:49" x14ac:dyDescent="0.25">
      <c r="A44" s="6" t="s">
        <v>39</v>
      </c>
      <c r="B44" s="7">
        <v>18.399999999999999</v>
      </c>
      <c r="C44" s="7">
        <v>39</v>
      </c>
      <c r="D44" s="7">
        <v>30</v>
      </c>
      <c r="E44" s="7">
        <v>38.6</v>
      </c>
      <c r="F44" s="7">
        <v>126.4</v>
      </c>
      <c r="G44" s="7">
        <v>26.4</v>
      </c>
      <c r="H44" s="7">
        <v>50.2</v>
      </c>
      <c r="I44" s="7">
        <v>21.6</v>
      </c>
      <c r="J44" s="7">
        <v>48.8</v>
      </c>
      <c r="K44" s="7">
        <v>22.6</v>
      </c>
      <c r="L44" s="7">
        <v>23</v>
      </c>
      <c r="M44" s="7">
        <v>41.4</v>
      </c>
      <c r="N44" s="7">
        <v>18.399999999999999</v>
      </c>
      <c r="O44" s="7">
        <v>11.6</v>
      </c>
      <c r="P44" s="7">
        <v>10.8</v>
      </c>
      <c r="Q44" s="7">
        <v>4.8</v>
      </c>
      <c r="R44" s="7">
        <v>12.2</v>
      </c>
      <c r="S44" s="7">
        <v>41.6</v>
      </c>
      <c r="T44" s="7">
        <v>46</v>
      </c>
      <c r="U44" s="7">
        <v>57.6</v>
      </c>
      <c r="V44" s="7">
        <v>86.2</v>
      </c>
      <c r="W44" s="7">
        <v>34.6</v>
      </c>
      <c r="X44" s="7">
        <v>30</v>
      </c>
      <c r="Y44" s="7">
        <v>56</v>
      </c>
      <c r="Z44" s="7">
        <v>29.2</v>
      </c>
      <c r="AA44" s="7">
        <v>448.2</v>
      </c>
      <c r="AB44" s="7">
        <v>369.4</v>
      </c>
      <c r="AC44" s="7">
        <v>1492.2</v>
      </c>
      <c r="AD44" s="7">
        <v>476.2</v>
      </c>
      <c r="AE44" s="7">
        <v>135.19999999999999</v>
      </c>
      <c r="AF44" s="7">
        <v>138.6</v>
      </c>
      <c r="AG44" s="7">
        <v>57.8</v>
      </c>
      <c r="AH44" s="7">
        <v>79.400000000000006</v>
      </c>
      <c r="AI44" s="7">
        <v>107.6</v>
      </c>
      <c r="AJ44" s="7">
        <v>74</v>
      </c>
      <c r="AK44" s="7">
        <v>13.8</v>
      </c>
      <c r="AL44" s="7">
        <v>94.8</v>
      </c>
      <c r="AM44" s="7">
        <v>18.399999999999999</v>
      </c>
      <c r="AN44" s="7">
        <v>47</v>
      </c>
      <c r="AO44" s="7">
        <v>26.8</v>
      </c>
      <c r="AP44" s="7">
        <v>49.6</v>
      </c>
      <c r="AQ44" s="7">
        <v>21.6</v>
      </c>
      <c r="AR44" s="7">
        <v>206.6</v>
      </c>
      <c r="AS44" s="7">
        <f>[2]Sunday!AS44</f>
        <v>4782.6000000000013</v>
      </c>
      <c r="AT44" s="9"/>
      <c r="AW44" s="10"/>
    </row>
    <row r="45" spans="1:49" x14ac:dyDescent="0.25">
      <c r="A45" s="6" t="s">
        <v>40</v>
      </c>
      <c r="B45" s="7">
        <v>15.6</v>
      </c>
      <c r="C45" s="7">
        <v>19.8</v>
      </c>
      <c r="D45" s="7">
        <v>13.8</v>
      </c>
      <c r="E45" s="7">
        <v>14.4</v>
      </c>
      <c r="F45" s="7">
        <v>90</v>
      </c>
      <c r="G45" s="7">
        <v>14.4</v>
      </c>
      <c r="H45" s="7">
        <v>14.8</v>
      </c>
      <c r="I45" s="7">
        <v>7.2</v>
      </c>
      <c r="J45" s="7">
        <v>31.8</v>
      </c>
      <c r="K45" s="7">
        <v>16.8</v>
      </c>
      <c r="L45" s="7">
        <v>16.600000000000001</v>
      </c>
      <c r="M45" s="7">
        <v>56.8</v>
      </c>
      <c r="N45" s="7">
        <v>9.4</v>
      </c>
      <c r="O45" s="7">
        <v>5</v>
      </c>
      <c r="P45" s="7">
        <v>4.2</v>
      </c>
      <c r="Q45" s="7">
        <v>4.2</v>
      </c>
      <c r="R45" s="7">
        <v>6</v>
      </c>
      <c r="S45" s="7">
        <v>5.6</v>
      </c>
      <c r="T45" s="7">
        <v>15.6</v>
      </c>
      <c r="U45" s="7">
        <v>12.6</v>
      </c>
      <c r="V45" s="7">
        <v>19.2</v>
      </c>
      <c r="W45" s="7">
        <v>9.8000000000000007</v>
      </c>
      <c r="X45" s="7">
        <v>6.8</v>
      </c>
      <c r="Y45" s="7">
        <v>20.399999999999999</v>
      </c>
      <c r="Z45" s="7">
        <v>11.4</v>
      </c>
      <c r="AA45" s="7">
        <v>194.8</v>
      </c>
      <c r="AB45" s="7">
        <v>106.2</v>
      </c>
      <c r="AC45" s="7">
        <v>555</v>
      </c>
      <c r="AD45" s="7">
        <v>199.8</v>
      </c>
      <c r="AE45" s="7">
        <v>83</v>
      </c>
      <c r="AF45" s="7">
        <v>82.8</v>
      </c>
      <c r="AG45" s="7">
        <v>45.8</v>
      </c>
      <c r="AH45" s="7">
        <v>69</v>
      </c>
      <c r="AI45" s="7">
        <v>88.4</v>
      </c>
      <c r="AJ45" s="7">
        <v>34.6</v>
      </c>
      <c r="AK45" s="7">
        <v>3.6</v>
      </c>
      <c r="AL45" s="7">
        <v>25.4</v>
      </c>
      <c r="AM45" s="7">
        <v>3.6</v>
      </c>
      <c r="AN45" s="7">
        <v>17.8</v>
      </c>
      <c r="AO45" s="7">
        <v>15.2</v>
      </c>
      <c r="AP45" s="7">
        <v>28</v>
      </c>
      <c r="AQ45" s="7">
        <v>353</v>
      </c>
      <c r="AR45" s="7">
        <v>14.2</v>
      </c>
      <c r="AS45" s="7">
        <f>[2]Sunday!AS45</f>
        <v>2362.3999999999996</v>
      </c>
      <c r="AT45" s="9"/>
      <c r="AW45" s="10"/>
    </row>
    <row r="46" spans="1:49" x14ac:dyDescent="0.25">
      <c r="A46" s="5" t="s">
        <v>55</v>
      </c>
      <c r="B46" s="9">
        <f t="shared" ref="B46:AS46" si="2">SUM(B3:B45)</f>
        <v>1525.9999999999998</v>
      </c>
      <c r="C46" s="9">
        <f t="shared" si="2"/>
        <v>2481.7999999999997</v>
      </c>
      <c r="D46" s="9">
        <f t="shared" si="2"/>
        <v>1719.0000000000002</v>
      </c>
      <c r="E46" s="9">
        <f t="shared" si="2"/>
        <v>1736.2</v>
      </c>
      <c r="F46" s="9">
        <f t="shared" si="2"/>
        <v>5367.7999999999993</v>
      </c>
      <c r="G46" s="9">
        <f t="shared" si="2"/>
        <v>2301.1999999999998</v>
      </c>
      <c r="H46" s="9">
        <f t="shared" si="2"/>
        <v>3125.6000000000004</v>
      </c>
      <c r="I46" s="9">
        <f t="shared" si="2"/>
        <v>1798.1999999999996</v>
      </c>
      <c r="J46" s="9">
        <f t="shared" si="2"/>
        <v>4004.6000000000004</v>
      </c>
      <c r="K46" s="9">
        <f t="shared" si="2"/>
        <v>2436</v>
      </c>
      <c r="L46" s="9">
        <f t="shared" si="2"/>
        <v>3277.3999999999992</v>
      </c>
      <c r="M46" s="9">
        <f t="shared" si="2"/>
        <v>6068.9999999999991</v>
      </c>
      <c r="N46" s="9">
        <f t="shared" si="2"/>
        <v>1889.4000000000003</v>
      </c>
      <c r="O46" s="9">
        <f t="shared" si="2"/>
        <v>2448</v>
      </c>
      <c r="P46" s="9">
        <f t="shared" si="2"/>
        <v>1597.6000000000004</v>
      </c>
      <c r="Q46" s="9">
        <f t="shared" si="2"/>
        <v>1000.8000000000002</v>
      </c>
      <c r="R46" s="9">
        <f t="shared" si="2"/>
        <v>1234.8</v>
      </c>
      <c r="S46" s="9">
        <f t="shared" si="2"/>
        <v>3003</v>
      </c>
      <c r="T46" s="9">
        <f t="shared" si="2"/>
        <v>1799.6000000000001</v>
      </c>
      <c r="U46" s="9">
        <f t="shared" si="2"/>
        <v>1423.9999999999998</v>
      </c>
      <c r="V46" s="9">
        <f t="shared" si="2"/>
        <v>2168.3999999999996</v>
      </c>
      <c r="W46" s="9">
        <f t="shared" si="2"/>
        <v>1041.2000000000003</v>
      </c>
      <c r="X46" s="9">
        <f t="shared" si="2"/>
        <v>857.8</v>
      </c>
      <c r="Y46" s="9">
        <f t="shared" si="2"/>
        <v>2268.3999999999996</v>
      </c>
      <c r="Z46" s="9">
        <f t="shared" si="2"/>
        <v>2080.2000000000003</v>
      </c>
      <c r="AA46" s="9">
        <f t="shared" si="2"/>
        <v>8775.0000000000018</v>
      </c>
      <c r="AB46" s="9">
        <f t="shared" si="2"/>
        <v>5344.8000000000011</v>
      </c>
      <c r="AC46" s="9">
        <f t="shared" si="2"/>
        <v>21221.399999999998</v>
      </c>
      <c r="AD46" s="9">
        <f t="shared" si="2"/>
        <v>8354</v>
      </c>
      <c r="AE46" s="9">
        <f t="shared" si="2"/>
        <v>5622.9999999999991</v>
      </c>
      <c r="AF46" s="9">
        <f t="shared" si="2"/>
        <v>6005.4</v>
      </c>
      <c r="AG46" s="9">
        <f t="shared" si="2"/>
        <v>3020.8</v>
      </c>
      <c r="AH46" s="9">
        <f t="shared" si="2"/>
        <v>5705.2</v>
      </c>
      <c r="AI46" s="9">
        <f t="shared" si="2"/>
        <v>2748.2</v>
      </c>
      <c r="AJ46" s="9">
        <f t="shared" si="2"/>
        <v>1283.5999999999999</v>
      </c>
      <c r="AK46" s="9">
        <f t="shared" si="2"/>
        <v>975.40000000000009</v>
      </c>
      <c r="AL46" s="9">
        <f t="shared" si="2"/>
        <v>3725.8000000000015</v>
      </c>
      <c r="AM46" s="9">
        <f t="shared" si="2"/>
        <v>508.00000000000006</v>
      </c>
      <c r="AN46" s="9">
        <f t="shared" si="2"/>
        <v>1886.4000000000003</v>
      </c>
      <c r="AO46" s="9">
        <f t="shared" si="2"/>
        <v>823.8</v>
      </c>
      <c r="AP46" s="9">
        <f t="shared" si="2"/>
        <v>1191.2</v>
      </c>
      <c r="AQ46" s="9">
        <f t="shared" si="2"/>
        <v>6162.4</v>
      </c>
      <c r="AR46" s="9">
        <f t="shared" si="2"/>
        <v>2160</v>
      </c>
      <c r="AS46" s="9">
        <f t="shared" si="2"/>
        <v>144170.39999999997</v>
      </c>
      <c r="AT46" s="9"/>
      <c r="AW46" s="10"/>
    </row>
    <row r="47" spans="1:49" x14ac:dyDescent="0.25">
      <c r="AS47" s="9"/>
      <c r="AW47" s="10"/>
    </row>
    <row r="48" spans="1:49" x14ac:dyDescent="0.25">
      <c r="AW48" s="10"/>
    </row>
    <row r="49" spans="49:49" x14ac:dyDescent="0.25">
      <c r="AW49" s="10"/>
    </row>
    <row r="50" spans="49:49" x14ac:dyDescent="0.25">
      <c r="AW50" s="10"/>
    </row>
    <row r="51" spans="49:49" x14ac:dyDescent="0.25">
      <c r="AW51" s="10"/>
    </row>
    <row r="52" spans="49:49" x14ac:dyDescent="0.25">
      <c r="AW52" s="10"/>
    </row>
    <row r="53" spans="49:49" x14ac:dyDescent="0.25">
      <c r="AW53" s="10"/>
    </row>
    <row r="54" spans="49:49" x14ac:dyDescent="0.25">
      <c r="AW54" s="10"/>
    </row>
    <row r="55" spans="49:49" x14ac:dyDescent="0.25">
      <c r="AW55" s="10"/>
    </row>
    <row r="56" spans="49:49" x14ac:dyDescent="0.25">
      <c r="AW56" s="10"/>
    </row>
    <row r="57" spans="49:49" x14ac:dyDescent="0.25">
      <c r="AW57" s="10"/>
    </row>
    <row r="58" spans="49:49" x14ac:dyDescent="0.25">
      <c r="AW58" s="10"/>
    </row>
    <row r="59" spans="49:49" x14ac:dyDescent="0.25">
      <c r="AW59" s="10"/>
    </row>
    <row r="60" spans="49:49" x14ac:dyDescent="0.25">
      <c r="AW60" s="10"/>
    </row>
    <row r="61" spans="49:49" x14ac:dyDescent="0.25">
      <c r="AW61" s="10"/>
    </row>
    <row r="62" spans="49:49" x14ac:dyDescent="0.25">
      <c r="AW62" s="10"/>
    </row>
    <row r="63" spans="49:49" x14ac:dyDescent="0.25">
      <c r="AW63" s="10"/>
    </row>
    <row r="64" spans="49:49" x14ac:dyDescent="0.25">
      <c r="AW64" s="10"/>
    </row>
    <row r="65" spans="49:49" x14ac:dyDescent="0.25">
      <c r="AW65" s="10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workbookViewId="0">
      <selection activeCell="A3" sqref="A3"/>
    </sheetView>
  </sheetViews>
  <sheetFormatPr defaultRowHeight="13.2" x14ac:dyDescent="0.25"/>
  <cols>
    <col min="1" max="10" width="8.109375" customWidth="1"/>
    <col min="11" max="11" width="10" customWidth="1"/>
    <col min="12" max="12" width="11" customWidth="1"/>
  </cols>
  <sheetData>
    <row r="1" spans="1:13" x14ac:dyDescent="0.25">
      <c r="A1" s="15" t="s">
        <v>73</v>
      </c>
      <c r="G1" s="4">
        <f>'[1]Budget Period'!B1</f>
        <v>39668</v>
      </c>
      <c r="K1" s="27" t="s">
        <v>69</v>
      </c>
    </row>
    <row r="2" spans="1:13" hidden="1" x14ac:dyDescent="0.25">
      <c r="K2" s="28"/>
    </row>
    <row r="3" spans="1:13" x14ac:dyDescent="0.25">
      <c r="A3" t="s">
        <v>57</v>
      </c>
      <c r="K3" s="27" t="s">
        <v>70</v>
      </c>
      <c r="L3" s="24" t="s">
        <v>71</v>
      </c>
    </row>
    <row r="4" spans="1:13" x14ac:dyDescent="0.25">
      <c r="B4" s="23" t="s">
        <v>25</v>
      </c>
      <c r="C4" s="23" t="s">
        <v>26</v>
      </c>
      <c r="D4" s="23" t="s">
        <v>27</v>
      </c>
      <c r="E4" s="23" t="s">
        <v>28</v>
      </c>
      <c r="F4" s="23">
        <v>16</v>
      </c>
      <c r="G4" s="23">
        <v>24</v>
      </c>
      <c r="H4" s="23" t="s">
        <v>29</v>
      </c>
      <c r="I4" s="23" t="s">
        <v>30</v>
      </c>
      <c r="J4" s="24" t="s">
        <v>41</v>
      </c>
      <c r="K4" s="27" t="s">
        <v>68</v>
      </c>
      <c r="L4" s="29" t="s">
        <v>72</v>
      </c>
    </row>
    <row r="5" spans="1:13" x14ac:dyDescent="0.25">
      <c r="A5" s="6" t="s">
        <v>25</v>
      </c>
      <c r="B5" s="17">
        <v>71.904761904761898</v>
      </c>
      <c r="C5" s="17">
        <v>54.761904761904759</v>
      </c>
      <c r="D5" s="17">
        <v>211.38095238095238</v>
      </c>
      <c r="E5" s="17">
        <v>211.14285714285714</v>
      </c>
      <c r="F5" s="17">
        <v>667.90476190476193</v>
      </c>
      <c r="G5" s="17">
        <v>1068.6190476190477</v>
      </c>
      <c r="H5" s="17">
        <v>807.04761904761904</v>
      </c>
      <c r="I5" s="17">
        <v>1379.0952380952381</v>
      </c>
      <c r="J5" s="18">
        <v>4471.8571428571431</v>
      </c>
      <c r="K5" s="25">
        <f>'Weekday OD'!AS28+'Weekday OD'!AA46</f>
        <v>71096.28571428571</v>
      </c>
      <c r="L5" s="26">
        <f>SUM(J5+B13)/K5</f>
        <v>0.12018911978524095</v>
      </c>
      <c r="M5" s="18"/>
    </row>
    <row r="6" spans="1:13" x14ac:dyDescent="0.25">
      <c r="A6" s="6" t="s">
        <v>26</v>
      </c>
      <c r="B6" s="17">
        <v>55.095238095238095</v>
      </c>
      <c r="C6" s="17">
        <v>61.19047619047619</v>
      </c>
      <c r="D6" s="17">
        <v>122.04761904761905</v>
      </c>
      <c r="E6" s="17">
        <v>222.57142857142858</v>
      </c>
      <c r="F6" s="17">
        <v>868.04761904761904</v>
      </c>
      <c r="G6" s="17">
        <v>1445.3809523809523</v>
      </c>
      <c r="H6" s="17">
        <v>1205.2380952380952</v>
      </c>
      <c r="I6" s="17">
        <v>2514.5714285714284</v>
      </c>
      <c r="J6" s="18">
        <v>6494.1428571428569</v>
      </c>
      <c r="K6" s="25">
        <f>'Weekday OD'!AB46+'Weekday OD'!AS29</f>
        <v>67147.57142857142</v>
      </c>
      <c r="L6" s="26">
        <f>SUM(J6+C13)/K6</f>
        <v>0.1658025429420204</v>
      </c>
      <c r="M6" s="18"/>
    </row>
    <row r="7" spans="1:13" x14ac:dyDescent="0.25">
      <c r="A7" s="6" t="s">
        <v>27</v>
      </c>
      <c r="B7" s="17">
        <v>292.04761904761904</v>
      </c>
      <c r="C7" s="17">
        <v>175.14285714285714</v>
      </c>
      <c r="D7" s="17">
        <v>91.047619047619051</v>
      </c>
      <c r="E7" s="17">
        <v>178.76190476190476</v>
      </c>
      <c r="F7" s="17">
        <v>854.42857142857144</v>
      </c>
      <c r="G7" s="17">
        <v>1194.9047619047619</v>
      </c>
      <c r="H7" s="17">
        <v>812.80952380952385</v>
      </c>
      <c r="I7" s="17">
        <v>2144.7619047619046</v>
      </c>
      <c r="J7" s="18">
        <v>5743.9047619047615</v>
      </c>
      <c r="K7" s="25">
        <f>'Weekday OD'!AS30+'Weekday OD'!AC46</f>
        <v>63511.428571428572</v>
      </c>
      <c r="L7" s="26">
        <f>SUM(J7+D13)/K7</f>
        <v>0.20529563483137642</v>
      </c>
      <c r="M7" s="18"/>
    </row>
    <row r="8" spans="1:13" x14ac:dyDescent="0.25">
      <c r="A8" s="6" t="s">
        <v>28</v>
      </c>
      <c r="B8" s="17">
        <v>194.66666666666666</v>
      </c>
      <c r="C8" s="17">
        <v>201.28571428571428</v>
      </c>
      <c r="D8" s="17">
        <v>198.61904761904762</v>
      </c>
      <c r="E8" s="17">
        <v>59</v>
      </c>
      <c r="F8" s="17">
        <v>571.66666666666663</v>
      </c>
      <c r="G8" s="17">
        <v>730.85714285714289</v>
      </c>
      <c r="H8" s="17">
        <v>566.95238095238096</v>
      </c>
      <c r="I8" s="17">
        <v>1431.047619047619</v>
      </c>
      <c r="J8" s="18">
        <v>3954.0952380952385</v>
      </c>
      <c r="K8" s="25">
        <f>'Weekday OD'!AD46+'Weekday OD'!AS31</f>
        <v>41988.047619047604</v>
      </c>
      <c r="L8" s="26">
        <f>SUM(J8+E13)/K8</f>
        <v>0.184603554979932</v>
      </c>
      <c r="M8" s="18"/>
    </row>
    <row r="9" spans="1:13" x14ac:dyDescent="0.25">
      <c r="A9" s="6">
        <v>16</v>
      </c>
      <c r="B9" s="17">
        <v>593.19047619047615</v>
      </c>
      <c r="C9" s="17">
        <v>701.09523809523807</v>
      </c>
      <c r="D9" s="17">
        <v>1061.4285714285713</v>
      </c>
      <c r="E9" s="17">
        <v>588.33333333333337</v>
      </c>
      <c r="F9" s="17">
        <v>29.285714285714285</v>
      </c>
      <c r="G9" s="17">
        <v>221.47619047619048</v>
      </c>
      <c r="H9" s="17">
        <v>246.04761904761904</v>
      </c>
      <c r="I9" s="17">
        <v>658.71428571428567</v>
      </c>
      <c r="J9" s="18">
        <v>4099.5714285714275</v>
      </c>
      <c r="K9" s="25">
        <f>'Weekday OD'!AE46+'Weekday OD'!AS32</f>
        <v>22923.857142857138</v>
      </c>
      <c r="L9" s="26">
        <f>SUM(J9+F13)/K9</f>
        <v>0.35836651772638611</v>
      </c>
      <c r="M9" s="18"/>
    </row>
    <row r="10" spans="1:13" x14ac:dyDescent="0.25">
      <c r="A10" s="6">
        <v>24</v>
      </c>
      <c r="B10" s="17">
        <v>871.42857142857144</v>
      </c>
      <c r="C10" s="17">
        <v>1112.1428571428571</v>
      </c>
      <c r="D10" s="17">
        <v>1425.8571428571429</v>
      </c>
      <c r="E10" s="17">
        <v>750.85714285714289</v>
      </c>
      <c r="F10" s="17">
        <v>230.76190476190476</v>
      </c>
      <c r="G10" s="17">
        <v>37.61904761904762</v>
      </c>
      <c r="H10" s="17">
        <v>168.52380952380952</v>
      </c>
      <c r="I10" s="17">
        <v>576.04761904761904</v>
      </c>
      <c r="J10" s="18">
        <v>5173.2380952380954</v>
      </c>
      <c r="K10" s="25">
        <f>'Weekday OD'!AF46+'Weekday OD'!AS33</f>
        <v>25555.761904761908</v>
      </c>
      <c r="L10" s="26">
        <f>SUM(J10+G13)/K10</f>
        <v>0.41742706425351844</v>
      </c>
      <c r="M10" s="18"/>
    </row>
    <row r="11" spans="1:13" x14ac:dyDescent="0.25">
      <c r="A11" s="6" t="s">
        <v>29</v>
      </c>
      <c r="B11" s="17">
        <v>741.95238095238096</v>
      </c>
      <c r="C11" s="17">
        <v>912.85714285714289</v>
      </c>
      <c r="D11" s="17">
        <v>1046.4761904761904</v>
      </c>
      <c r="E11" s="17">
        <v>503.57142857142856</v>
      </c>
      <c r="F11" s="17">
        <v>248.76190476190476</v>
      </c>
      <c r="G11" s="17">
        <v>188.23809523809524</v>
      </c>
      <c r="H11" s="17">
        <v>25.857142857142858</v>
      </c>
      <c r="I11" s="17">
        <v>151.52380952380952</v>
      </c>
      <c r="J11" s="18">
        <v>3819.238095238095</v>
      </c>
      <c r="K11" s="25">
        <f>'Weekday OD'!AG46+'Weekday OD'!AS34</f>
        <v>15746.476190476191</v>
      </c>
      <c r="L11" s="26">
        <f>SUM(J11+H13)/K11</f>
        <v>0.49572693512683114</v>
      </c>
      <c r="M11" s="18"/>
    </row>
    <row r="12" spans="1:13" x14ac:dyDescent="0.25">
      <c r="A12" s="6" t="s">
        <v>30</v>
      </c>
      <c r="B12" s="17">
        <v>1252.8571428571429</v>
      </c>
      <c r="C12" s="17">
        <v>1420.6190476190477</v>
      </c>
      <c r="D12" s="17">
        <v>3137.8571428571427</v>
      </c>
      <c r="E12" s="17">
        <v>1282.8095238095239</v>
      </c>
      <c r="F12" s="17">
        <v>644.71428571428567</v>
      </c>
      <c r="G12" s="17">
        <v>607.33333333333337</v>
      </c>
      <c r="H12" s="17">
        <v>154.23809523809524</v>
      </c>
      <c r="I12" s="17">
        <v>50.285714285714285</v>
      </c>
      <c r="J12" s="18">
        <v>8550.7142857142862</v>
      </c>
      <c r="K12" s="25">
        <f>'Weekday OD'!AH46+'Weekday OD'!AS35</f>
        <v>29038.190476190477</v>
      </c>
      <c r="L12" s="26">
        <f>SUM(J12+I13)/K12</f>
        <v>0.6011656242518062</v>
      </c>
      <c r="M12" s="18"/>
    </row>
    <row r="13" spans="1:13" s="16" customFormat="1" x14ac:dyDescent="0.25">
      <c r="A13" s="16" t="s">
        <v>55</v>
      </c>
      <c r="B13" s="18">
        <v>4073.1428571428578</v>
      </c>
      <c r="C13" s="18">
        <v>4639.0952380952385</v>
      </c>
      <c r="D13" s="18">
        <v>7294.7142857142862</v>
      </c>
      <c r="E13" s="18">
        <v>3797.0476190476193</v>
      </c>
      <c r="F13" s="18">
        <v>4115.5714285714275</v>
      </c>
      <c r="G13" s="18">
        <v>5494.4285714285716</v>
      </c>
      <c r="H13" s="18">
        <v>3986.7142857142862</v>
      </c>
      <c r="I13" s="18">
        <v>8906.0476190476165</v>
      </c>
      <c r="J13" s="18">
        <v>42306.761904761908</v>
      </c>
      <c r="K13" s="25">
        <f>SUM('Weekday OD'!AA46:AH46)+SUM('Weekday OD'!AS28:AS35)</f>
        <v>337007.61904761905</v>
      </c>
      <c r="L13" s="26">
        <f>J13/K13</f>
        <v>0.12553651464711835</v>
      </c>
      <c r="M13" s="18"/>
    </row>
    <row r="14" spans="1:13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8"/>
      <c r="L14" s="18"/>
      <c r="M14" s="18"/>
    </row>
    <row r="15" spans="1:13" x14ac:dyDescent="0.25">
      <c r="A15" t="s">
        <v>58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  <c r="L15" s="18"/>
      <c r="M15" s="18"/>
    </row>
    <row r="16" spans="1:13" x14ac:dyDescent="0.25">
      <c r="B16" s="19" t="s">
        <v>25</v>
      </c>
      <c r="C16" s="19" t="s">
        <v>26</v>
      </c>
      <c r="D16" s="19" t="s">
        <v>27</v>
      </c>
      <c r="E16" s="19" t="s">
        <v>28</v>
      </c>
      <c r="F16" s="19">
        <v>16</v>
      </c>
      <c r="G16" s="19">
        <v>24</v>
      </c>
      <c r="H16" s="19" t="s">
        <v>29</v>
      </c>
      <c r="I16" s="19" t="s">
        <v>30</v>
      </c>
      <c r="J16" s="16" t="s">
        <v>41</v>
      </c>
    </row>
    <row r="17" spans="1:10" x14ac:dyDescent="0.25">
      <c r="A17" s="6" t="s">
        <v>25</v>
      </c>
      <c r="B17" s="17">
        <v>34.200000000000003</v>
      </c>
      <c r="C17" s="17">
        <v>8.4</v>
      </c>
      <c r="D17" s="17">
        <v>68.2</v>
      </c>
      <c r="E17" s="17">
        <v>42.6</v>
      </c>
      <c r="F17" s="17">
        <v>258.2</v>
      </c>
      <c r="G17" s="17">
        <v>291.39999999999998</v>
      </c>
      <c r="H17" s="17">
        <v>167</v>
      </c>
      <c r="I17" s="17">
        <v>367</v>
      </c>
      <c r="J17" s="18">
        <v>1237</v>
      </c>
    </row>
    <row r="18" spans="1:10" x14ac:dyDescent="0.25">
      <c r="A18" s="6" t="s">
        <v>26</v>
      </c>
      <c r="B18" s="17">
        <v>15.4</v>
      </c>
      <c r="C18" s="17">
        <v>23</v>
      </c>
      <c r="D18" s="17">
        <v>36.6</v>
      </c>
      <c r="E18" s="17">
        <v>33.799999999999997</v>
      </c>
      <c r="F18" s="17">
        <v>289.8</v>
      </c>
      <c r="G18" s="17">
        <v>340</v>
      </c>
      <c r="H18" s="17">
        <v>324.39999999999998</v>
      </c>
      <c r="I18" s="17">
        <v>1204</v>
      </c>
      <c r="J18" s="18">
        <v>2267</v>
      </c>
    </row>
    <row r="19" spans="1:10" x14ac:dyDescent="0.25">
      <c r="A19" s="6" t="s">
        <v>27</v>
      </c>
      <c r="B19" s="17">
        <v>78.8</v>
      </c>
      <c r="C19" s="17">
        <v>27.4</v>
      </c>
      <c r="D19" s="17">
        <v>118</v>
      </c>
      <c r="E19" s="17">
        <v>72.400000000000006</v>
      </c>
      <c r="F19" s="17">
        <v>693.6</v>
      </c>
      <c r="G19" s="17">
        <v>1001</v>
      </c>
      <c r="H19" s="17">
        <v>628.6</v>
      </c>
      <c r="I19" s="17">
        <v>1536.2</v>
      </c>
      <c r="J19" s="18">
        <v>4156</v>
      </c>
    </row>
    <row r="20" spans="1:10" x14ac:dyDescent="0.25">
      <c r="A20" s="6" t="s">
        <v>28</v>
      </c>
      <c r="B20" s="17">
        <v>36.6</v>
      </c>
      <c r="C20" s="17">
        <v>26.4</v>
      </c>
      <c r="D20" s="17">
        <v>82.4</v>
      </c>
      <c r="E20" s="17">
        <v>46.6</v>
      </c>
      <c r="F20" s="17">
        <v>345.8</v>
      </c>
      <c r="G20" s="17">
        <v>421.2</v>
      </c>
      <c r="H20" s="17">
        <v>207.4</v>
      </c>
      <c r="I20" s="17">
        <v>510.8</v>
      </c>
      <c r="J20" s="18">
        <v>1677.2</v>
      </c>
    </row>
    <row r="21" spans="1:10" x14ac:dyDescent="0.25">
      <c r="A21" s="6">
        <v>16</v>
      </c>
      <c r="B21" s="17">
        <v>207.2</v>
      </c>
      <c r="C21" s="17">
        <v>170.4</v>
      </c>
      <c r="D21" s="17">
        <v>828.4</v>
      </c>
      <c r="E21" s="17">
        <v>371.8</v>
      </c>
      <c r="F21" s="17">
        <v>49.4</v>
      </c>
      <c r="G21" s="17">
        <v>168.8</v>
      </c>
      <c r="H21" s="17">
        <v>145.4</v>
      </c>
      <c r="I21" s="17">
        <v>383.6</v>
      </c>
      <c r="J21" s="18">
        <v>2325</v>
      </c>
    </row>
    <row r="22" spans="1:10" x14ac:dyDescent="0.25">
      <c r="A22" s="6">
        <v>24</v>
      </c>
      <c r="B22" s="17">
        <v>241.6</v>
      </c>
      <c r="C22" s="17">
        <v>187.6</v>
      </c>
      <c r="D22" s="17">
        <v>1066.5999999999999</v>
      </c>
      <c r="E22" s="17">
        <v>436.6</v>
      </c>
      <c r="F22" s="17">
        <v>157.80000000000001</v>
      </c>
      <c r="G22" s="17">
        <v>47.2</v>
      </c>
      <c r="H22" s="17">
        <v>128</v>
      </c>
      <c r="I22" s="17">
        <v>356</v>
      </c>
      <c r="J22" s="18">
        <v>2621.4</v>
      </c>
    </row>
    <row r="23" spans="1:10" x14ac:dyDescent="0.25">
      <c r="A23" s="6" t="s">
        <v>29</v>
      </c>
      <c r="B23" s="17">
        <v>150.6</v>
      </c>
      <c r="C23" s="17">
        <v>147.19999999999999</v>
      </c>
      <c r="D23" s="17">
        <v>779.4</v>
      </c>
      <c r="E23" s="17">
        <v>171</v>
      </c>
      <c r="F23" s="17">
        <v>137.6</v>
      </c>
      <c r="G23" s="17">
        <v>115.6</v>
      </c>
      <c r="H23" s="17">
        <v>34</v>
      </c>
      <c r="I23" s="17">
        <v>79.599999999999994</v>
      </c>
      <c r="J23" s="18">
        <v>1615</v>
      </c>
    </row>
    <row r="24" spans="1:10" x14ac:dyDescent="0.25">
      <c r="A24" s="6" t="s">
        <v>30</v>
      </c>
      <c r="B24" s="17">
        <v>329.6</v>
      </c>
      <c r="C24" s="17">
        <v>356.4</v>
      </c>
      <c r="D24" s="17">
        <v>2313.8000000000002</v>
      </c>
      <c r="E24" s="17">
        <v>427.8</v>
      </c>
      <c r="F24" s="17">
        <v>358.8</v>
      </c>
      <c r="G24" s="17">
        <v>347.2</v>
      </c>
      <c r="H24" s="17">
        <v>80.2</v>
      </c>
      <c r="I24" s="17">
        <v>52</v>
      </c>
      <c r="J24" s="18">
        <v>4265.8</v>
      </c>
    </row>
    <row r="25" spans="1:10" s="16" customFormat="1" x14ac:dyDescent="0.25">
      <c r="A25" s="16" t="s">
        <v>55</v>
      </c>
      <c r="B25" s="18">
        <v>1094</v>
      </c>
      <c r="C25" s="18">
        <v>946.8</v>
      </c>
      <c r="D25" s="18">
        <v>5293.4</v>
      </c>
      <c r="E25" s="18">
        <v>1602.6</v>
      </c>
      <c r="F25" s="18">
        <v>2291</v>
      </c>
      <c r="G25" s="18">
        <v>2732.4</v>
      </c>
      <c r="H25" s="18">
        <v>1715</v>
      </c>
      <c r="I25" s="18">
        <v>4489.2</v>
      </c>
      <c r="J25" s="18">
        <v>20164.400000000001</v>
      </c>
    </row>
    <row r="26" spans="1:10" x14ac:dyDescent="0.25">
      <c r="B26" s="17"/>
      <c r="C26" s="17"/>
      <c r="D26" s="17"/>
      <c r="E26" s="17"/>
      <c r="F26" s="17"/>
      <c r="G26" s="17"/>
      <c r="H26" s="17"/>
      <c r="I26" s="17"/>
      <c r="J26" s="17"/>
    </row>
    <row r="27" spans="1:10" x14ac:dyDescent="0.25">
      <c r="A27" t="s">
        <v>59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 x14ac:dyDescent="0.25">
      <c r="B28" s="19" t="s">
        <v>25</v>
      </c>
      <c r="C28" s="19" t="s">
        <v>26</v>
      </c>
      <c r="D28" s="19" t="s">
        <v>27</v>
      </c>
      <c r="E28" s="19" t="s">
        <v>28</v>
      </c>
      <c r="F28" s="19">
        <v>16</v>
      </c>
      <c r="G28" s="19">
        <v>24</v>
      </c>
      <c r="H28" s="19" t="s">
        <v>29</v>
      </c>
      <c r="I28" s="19" t="s">
        <v>30</v>
      </c>
      <c r="J28" s="16" t="s">
        <v>41</v>
      </c>
    </row>
    <row r="29" spans="1:10" x14ac:dyDescent="0.25">
      <c r="A29" s="6" t="s">
        <v>25</v>
      </c>
      <c r="B29" s="17">
        <v>27.2</v>
      </c>
      <c r="C29" s="17">
        <v>6</v>
      </c>
      <c r="D29" s="17">
        <v>53</v>
      </c>
      <c r="E29" s="17">
        <v>33</v>
      </c>
      <c r="F29" s="17">
        <v>166</v>
      </c>
      <c r="G29" s="17">
        <v>188.6</v>
      </c>
      <c r="H29" s="17">
        <v>95.8</v>
      </c>
      <c r="I29" s="17">
        <v>227.2</v>
      </c>
      <c r="J29" s="18">
        <v>796.8</v>
      </c>
    </row>
    <row r="30" spans="1:10" x14ac:dyDescent="0.25">
      <c r="A30" s="6" t="s">
        <v>26</v>
      </c>
      <c r="B30" s="17">
        <v>4.5999999999999996</v>
      </c>
      <c r="C30" s="17">
        <v>17.2</v>
      </c>
      <c r="D30" s="17">
        <v>23.4</v>
      </c>
      <c r="E30" s="17">
        <v>23.2</v>
      </c>
      <c r="F30" s="17">
        <v>186.8</v>
      </c>
      <c r="G30" s="17">
        <v>217.4</v>
      </c>
      <c r="H30" s="17">
        <v>225.8</v>
      </c>
      <c r="I30" s="17">
        <v>774</v>
      </c>
      <c r="J30" s="18">
        <v>1472.4</v>
      </c>
    </row>
    <row r="31" spans="1:10" x14ac:dyDescent="0.25">
      <c r="A31" s="6" t="s">
        <v>27</v>
      </c>
      <c r="B31" s="17">
        <v>58</v>
      </c>
      <c r="C31" s="17">
        <v>17.2</v>
      </c>
      <c r="D31" s="17">
        <v>92.8</v>
      </c>
      <c r="E31" s="17">
        <v>62.6</v>
      </c>
      <c r="F31" s="17">
        <v>500.4</v>
      </c>
      <c r="G31" s="17">
        <v>705.6</v>
      </c>
      <c r="H31" s="17">
        <v>402</v>
      </c>
      <c r="I31" s="17">
        <v>1072.2</v>
      </c>
      <c r="J31" s="18">
        <v>2910.8</v>
      </c>
    </row>
    <row r="32" spans="1:10" x14ac:dyDescent="0.25">
      <c r="A32" s="6" t="s">
        <v>28</v>
      </c>
      <c r="B32" s="17">
        <v>28.2</v>
      </c>
      <c r="C32" s="17">
        <v>14</v>
      </c>
      <c r="D32" s="17">
        <v>76.2</v>
      </c>
      <c r="E32" s="17">
        <v>58.2</v>
      </c>
      <c r="F32" s="17">
        <v>305.2</v>
      </c>
      <c r="G32" s="17">
        <v>332.2</v>
      </c>
      <c r="H32" s="17">
        <v>169.2</v>
      </c>
      <c r="I32" s="17">
        <v>430.8</v>
      </c>
      <c r="J32" s="18">
        <v>1414</v>
      </c>
    </row>
    <row r="33" spans="1:10" x14ac:dyDescent="0.25">
      <c r="A33" s="6">
        <v>16</v>
      </c>
      <c r="B33" s="17">
        <v>160.6</v>
      </c>
      <c r="C33" s="17">
        <v>114</v>
      </c>
      <c r="D33" s="17">
        <v>635</v>
      </c>
      <c r="E33" s="17">
        <v>322.8</v>
      </c>
      <c r="F33" s="17">
        <v>40.799999999999997</v>
      </c>
      <c r="G33" s="17">
        <v>119.4</v>
      </c>
      <c r="H33" s="17">
        <v>108.2</v>
      </c>
      <c r="I33" s="17">
        <v>269</v>
      </c>
      <c r="J33" s="18">
        <v>1769.8</v>
      </c>
    </row>
    <row r="34" spans="1:10" x14ac:dyDescent="0.25">
      <c r="A34" s="6">
        <v>24</v>
      </c>
      <c r="B34" s="17">
        <v>182.6</v>
      </c>
      <c r="C34" s="17">
        <v>142</v>
      </c>
      <c r="D34" s="17">
        <v>857.6</v>
      </c>
      <c r="E34" s="17">
        <v>358.2</v>
      </c>
      <c r="F34" s="17">
        <v>122.8</v>
      </c>
      <c r="G34" s="17">
        <v>50.2</v>
      </c>
      <c r="H34" s="17">
        <v>93.8</v>
      </c>
      <c r="I34" s="17">
        <v>243.6</v>
      </c>
      <c r="J34" s="18">
        <v>2050.8000000000002</v>
      </c>
    </row>
    <row r="35" spans="1:10" x14ac:dyDescent="0.25">
      <c r="A35" s="6" t="s">
        <v>29</v>
      </c>
      <c r="B35" s="17">
        <v>95.6</v>
      </c>
      <c r="C35" s="17">
        <v>93.8</v>
      </c>
      <c r="D35" s="17">
        <v>577</v>
      </c>
      <c r="E35" s="17">
        <v>138.19999999999999</v>
      </c>
      <c r="F35" s="17">
        <v>104</v>
      </c>
      <c r="G35" s="17">
        <v>81.599999999999994</v>
      </c>
      <c r="H35" s="17">
        <v>23.2</v>
      </c>
      <c r="I35" s="17">
        <v>36.4</v>
      </c>
      <c r="J35" s="18">
        <v>1149.8</v>
      </c>
    </row>
    <row r="36" spans="1:10" x14ac:dyDescent="0.25">
      <c r="A36" s="6" t="s">
        <v>30</v>
      </c>
      <c r="B36" s="17">
        <v>226.6</v>
      </c>
      <c r="C36" s="17">
        <v>214.2</v>
      </c>
      <c r="D36" s="17">
        <v>1694.4</v>
      </c>
      <c r="E36" s="17">
        <v>370.2</v>
      </c>
      <c r="F36" s="17">
        <v>249.6</v>
      </c>
      <c r="G36" s="17">
        <v>249.6</v>
      </c>
      <c r="H36" s="17">
        <v>46.6</v>
      </c>
      <c r="I36" s="17">
        <v>58.8</v>
      </c>
      <c r="J36" s="18">
        <v>3110</v>
      </c>
    </row>
    <row r="37" spans="1:10" s="16" customFormat="1" x14ac:dyDescent="0.25">
      <c r="A37" s="16" t="s">
        <v>55</v>
      </c>
      <c r="B37" s="18">
        <v>783.4</v>
      </c>
      <c r="C37" s="18">
        <v>618.4</v>
      </c>
      <c r="D37" s="18">
        <v>4009.4</v>
      </c>
      <c r="E37" s="18">
        <v>1366.4</v>
      </c>
      <c r="F37" s="18">
        <v>1675.6</v>
      </c>
      <c r="G37" s="18">
        <v>1944.6</v>
      </c>
      <c r="H37" s="18">
        <v>1164.5999999999999</v>
      </c>
      <c r="I37" s="18">
        <v>3112</v>
      </c>
      <c r="J37" s="18">
        <v>14674.4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Weekday OD</vt:lpstr>
      <vt:lpstr>Saturday OD</vt:lpstr>
      <vt:lpstr>Sunday OD</vt:lpstr>
      <vt:lpstr>Fast Pass OD</vt:lpstr>
      <vt:lpstr>'Fast Pass OD'!Print_Area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Pherhold</dc:creator>
  <cp:lastModifiedBy>milam</cp:lastModifiedBy>
  <cp:lastPrinted>2008-09-30T21:36:46Z</cp:lastPrinted>
  <dcterms:created xsi:type="dcterms:W3CDTF">2008-09-08T22:51:21Z</dcterms:created>
  <dcterms:modified xsi:type="dcterms:W3CDTF">2019-10-05T07:29:22Z</dcterms:modified>
</cp:coreProperties>
</file>