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0" yWindow="0" windowWidth="24060" windowHeight="126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J19" i="1"/>
  <c r="M19" i="1"/>
  <c r="J20" i="1"/>
  <c r="M20" i="1"/>
  <c r="J21" i="1"/>
  <c r="M21" i="1"/>
  <c r="J22" i="1"/>
  <c r="M22" i="1"/>
  <c r="J23" i="1"/>
  <c r="M23" i="1"/>
  <c r="J18" i="1"/>
  <c r="J12" i="1"/>
  <c r="M12" i="1"/>
  <c r="J11" i="1"/>
  <c r="M11" i="1"/>
  <c r="J10" i="1"/>
  <c r="M10" i="1"/>
  <c r="J3" i="1"/>
  <c r="J7" i="1"/>
  <c r="M7" i="1"/>
  <c r="J9" i="1"/>
  <c r="M9" i="1"/>
</calcChain>
</file>

<file path=xl/sharedStrings.xml><?xml version="1.0" encoding="utf-8"?>
<sst xmlns="http://schemas.openxmlformats.org/spreadsheetml/2006/main" count="22" uniqueCount="16">
  <si>
    <t xml:space="preserve"> </t>
  </si>
  <si>
    <t>Calibration</t>
  </si>
  <si>
    <t>ch</t>
  </si>
  <si>
    <t>energy</t>
  </si>
  <si>
    <t>naïve assumption</t>
  </si>
  <si>
    <t>E=0.34 x ch</t>
  </si>
  <si>
    <t>aluminium</t>
  </si>
  <si>
    <t>left</t>
  </si>
  <si>
    <t>right</t>
  </si>
  <si>
    <t>std dev</t>
  </si>
  <si>
    <t>error bars!</t>
  </si>
  <si>
    <t>Plastic</t>
  </si>
  <si>
    <t xml:space="preserve">left </t>
  </si>
  <si>
    <t>per Al plate</t>
  </si>
  <si>
    <t>m</t>
  </si>
  <si>
    <t>per plastic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</si>
</sst>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Sheet1!$I$17:$I$23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</c:numCache>
            </c:numRef>
          </c:xVal>
          <c:yVal>
            <c:numRef>
              <c:f>Sheet1!$J$17:$J$23</c:f>
              <c:numCache>
                <c:formatCode>General</c:formatCode>
                <c:ptCount val="7"/>
                <c:pt idx="0">
                  <c:v>624.259</c:v>
                </c:pt>
                <c:pt idx="1">
                  <c:v>591.5</c:v>
                </c:pt>
                <c:pt idx="2">
                  <c:v>567.5</c:v>
                </c:pt>
                <c:pt idx="3">
                  <c:v>537.5</c:v>
                </c:pt>
                <c:pt idx="4">
                  <c:v>501.0</c:v>
                </c:pt>
                <c:pt idx="5">
                  <c:v>470.5</c:v>
                </c:pt>
                <c:pt idx="6">
                  <c:v>413.0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465096"/>
        <c:axId val="-2122192664"/>
      </c:scatterChart>
      <c:valAx>
        <c:axId val="-212246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192664"/>
        <c:crosses val="autoZero"/>
        <c:crossBetween val="midCat"/>
      </c:valAx>
      <c:valAx>
        <c:axId val="-212219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465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523240</xdr:colOff>
      <xdr:row>12</xdr:row>
      <xdr:rowOff>5080</xdr:rowOff>
    </xdr:from>
    <xdr:to>
      <xdr:col>7</xdr:col>
      <xdr:colOff>259080</xdr:colOff>
      <xdr:row>27</xdr:row>
      <xdr:rowOff>5080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23"/>
  <sheetViews>
    <sheetView tabSelected="1" topLeftCell="A6" zoomScale="125" zoomScaleNormal="125" zoomScalePageLayoutView="125" workbookViewId="0">
      <selection activeCell="O19" sqref="O19"/>
    </sheetView>
  </sheetViews>
  <sheetFormatPr baseColWidth="10" defaultColWidth="8.83203125" defaultRowHeight="14" x14ac:dyDescent="0"/>
  <cols>
    <col min="3" max="3" width="10.6640625" bestFit="1" customWidth="1"/>
    <col min="9" max="9" width="10.5" bestFit="1" customWidth="1"/>
    <col min="11" max="11" width="8" customWidth="1"/>
  </cols>
  <sheetData>
    <row r="3" spans="3:17">
      <c r="I3" t="s">
        <v>13</v>
      </c>
      <c r="J3">
        <f>3*18*10^-6</f>
        <v>5.3999999999999998E-5</v>
      </c>
      <c r="K3" t="s">
        <v>14</v>
      </c>
    </row>
    <row r="4" spans="3:17">
      <c r="C4" t="s">
        <v>1</v>
      </c>
    </row>
    <row r="5" spans="3:17">
      <c r="C5" t="s">
        <v>3</v>
      </c>
      <c r="D5" t="s">
        <v>2</v>
      </c>
      <c r="I5" t="s">
        <v>6</v>
      </c>
      <c r="J5" t="s">
        <v>3</v>
      </c>
      <c r="K5" t="s">
        <v>7</v>
      </c>
      <c r="L5" t="s">
        <v>8</v>
      </c>
      <c r="M5" t="s">
        <v>9</v>
      </c>
    </row>
    <row r="6" spans="3:17">
      <c r="C6">
        <v>624.25900000000001</v>
      </c>
      <c r="D6">
        <v>1838</v>
      </c>
      <c r="I6">
        <v>0</v>
      </c>
      <c r="J6">
        <v>624.25900000000001</v>
      </c>
    </row>
    <row r="7" spans="3:17">
      <c r="C7">
        <v>0</v>
      </c>
      <c r="D7">
        <v>0</v>
      </c>
      <c r="E7" t="s">
        <v>4</v>
      </c>
      <c r="I7">
        <v>1</v>
      </c>
      <c r="J7">
        <f>(K7+L7)/2</f>
        <v>601</v>
      </c>
      <c r="K7">
        <v>597</v>
      </c>
      <c r="L7">
        <v>605</v>
      </c>
      <c r="M7">
        <f>L7-J7</f>
        <v>4</v>
      </c>
      <c r="Q7" t="s">
        <v>10</v>
      </c>
    </row>
    <row r="8" spans="3:17">
      <c r="C8" t="s">
        <v>0</v>
      </c>
      <c r="I8">
        <v>2</v>
      </c>
      <c r="J8">
        <v>577.5</v>
      </c>
      <c r="K8">
        <v>576</v>
      </c>
      <c r="L8">
        <v>579</v>
      </c>
      <c r="M8">
        <v>1.5</v>
      </c>
    </row>
    <row r="9" spans="3:17">
      <c r="C9" t="s">
        <v>5</v>
      </c>
      <c r="I9">
        <v>3</v>
      </c>
      <c r="J9">
        <f>(K9+L9)/2</f>
        <v>550.5</v>
      </c>
      <c r="K9">
        <v>543</v>
      </c>
      <c r="L9">
        <v>558</v>
      </c>
      <c r="M9">
        <f>L9-J9</f>
        <v>7.5</v>
      </c>
    </row>
    <row r="10" spans="3:17">
      <c r="I10">
        <v>4</v>
      </c>
      <c r="J10">
        <f>(K10+L10)/2</f>
        <v>505.5</v>
      </c>
      <c r="K10">
        <v>504</v>
      </c>
      <c r="L10">
        <v>507</v>
      </c>
      <c r="M10">
        <f>L10-J10</f>
        <v>1.5</v>
      </c>
    </row>
    <row r="11" spans="3:17">
      <c r="I11">
        <v>5</v>
      </c>
      <c r="J11">
        <f>(K11+L11)/2</f>
        <v>470.5</v>
      </c>
      <c r="K11">
        <v>462</v>
      </c>
      <c r="L11">
        <v>479</v>
      </c>
      <c r="M11">
        <f>L11-J11</f>
        <v>8.5</v>
      </c>
    </row>
    <row r="12" spans="3:17">
      <c r="I12">
        <v>6</v>
      </c>
      <c r="J12">
        <f>(K12+L12)/2</f>
        <v>450.5</v>
      </c>
      <c r="K12">
        <v>440</v>
      </c>
      <c r="L12">
        <v>461</v>
      </c>
      <c r="M12">
        <f>L12-J12</f>
        <v>10.5</v>
      </c>
    </row>
    <row r="14" spans="3:17">
      <c r="I14" t="s">
        <v>15</v>
      </c>
      <c r="K14">
        <f>100*10^-6</f>
        <v>9.9999999999999991E-5</v>
      </c>
      <c r="L14" t="s">
        <v>14</v>
      </c>
    </row>
    <row r="16" spans="3:17">
      <c r="I16" t="s">
        <v>11</v>
      </c>
      <c r="J16" t="s">
        <v>3</v>
      </c>
      <c r="K16" t="s">
        <v>12</v>
      </c>
      <c r="L16" t="s">
        <v>8</v>
      </c>
      <c r="M16" t="s">
        <v>9</v>
      </c>
    </row>
    <row r="17" spans="9:13">
      <c r="I17">
        <v>0</v>
      </c>
      <c r="J17">
        <v>624.25900000000001</v>
      </c>
    </row>
    <row r="18" spans="9:13">
      <c r="I18">
        <v>1</v>
      </c>
      <c r="J18">
        <f>(K18+L18)/2</f>
        <v>591.5</v>
      </c>
      <c r="K18">
        <v>585</v>
      </c>
      <c r="L18">
        <v>598</v>
      </c>
      <c r="M18" t="s">
        <v>0</v>
      </c>
    </row>
    <row r="19" spans="9:13">
      <c r="I19">
        <v>2</v>
      </c>
      <c r="J19">
        <f t="shared" ref="J19:J23" si="0">(K19+L19)/2</f>
        <v>567.5</v>
      </c>
      <c r="K19">
        <v>562</v>
      </c>
      <c r="L19">
        <v>573</v>
      </c>
      <c r="M19">
        <f t="shared" ref="M19:M23" si="1">L19-J19</f>
        <v>5.5</v>
      </c>
    </row>
    <row r="20" spans="9:13">
      <c r="I20">
        <v>3</v>
      </c>
      <c r="J20">
        <f t="shared" si="0"/>
        <v>537.5</v>
      </c>
      <c r="K20">
        <v>531</v>
      </c>
      <c r="L20">
        <v>544</v>
      </c>
      <c r="M20">
        <f t="shared" si="1"/>
        <v>6.5</v>
      </c>
    </row>
    <row r="21" spans="9:13">
      <c r="I21">
        <v>4</v>
      </c>
      <c r="J21">
        <f t="shared" si="0"/>
        <v>501</v>
      </c>
      <c r="K21">
        <v>492</v>
      </c>
      <c r="L21">
        <v>510</v>
      </c>
      <c r="M21">
        <f t="shared" si="1"/>
        <v>9</v>
      </c>
    </row>
    <row r="22" spans="9:13">
      <c r="I22">
        <v>5</v>
      </c>
      <c r="J22">
        <f t="shared" si="0"/>
        <v>470.5</v>
      </c>
      <c r="K22">
        <v>466</v>
      </c>
      <c r="L22">
        <v>475</v>
      </c>
      <c r="M22">
        <f t="shared" si="1"/>
        <v>4.5</v>
      </c>
    </row>
    <row r="23" spans="9:13">
      <c r="I23">
        <v>7</v>
      </c>
      <c r="J23">
        <f t="shared" si="0"/>
        <v>413</v>
      </c>
      <c r="K23">
        <v>400</v>
      </c>
      <c r="L23">
        <v>426</v>
      </c>
      <c r="M23">
        <f t="shared" si="1"/>
        <v>13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zhenping</dc:creator>
  <cp:lastModifiedBy>Kevin</cp:lastModifiedBy>
  <dcterms:created xsi:type="dcterms:W3CDTF">2014-03-05T08:36:50Z</dcterms:created>
  <dcterms:modified xsi:type="dcterms:W3CDTF">2014-03-06T14:16:55Z</dcterms:modified>
</cp:coreProperties>
</file>