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19035" windowHeight="120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Sheet1!$A$1:$N$31</definedName>
    <definedName name="_xlnm.Print_Area" localSheetId="1">Sheet2!$A$1:$D$32</definedName>
  </definedNames>
  <calcPr calcId="125725"/>
</workbook>
</file>

<file path=xl/calcChain.xml><?xml version="1.0" encoding="utf-8"?>
<calcChain xmlns="http://schemas.openxmlformats.org/spreadsheetml/2006/main">
  <c r="L7" i="1"/>
  <c r="L8" s="1"/>
  <c r="L9" s="1"/>
  <c r="A8"/>
  <c r="M7"/>
  <c r="M8" s="1"/>
  <c r="M9" s="1"/>
  <c r="K7"/>
  <c r="K8" s="1"/>
  <c r="K9" s="1"/>
  <c r="J7"/>
  <c r="J8" s="1"/>
  <c r="J9" s="1"/>
  <c r="H7"/>
  <c r="H8" s="1"/>
  <c r="H9" s="1"/>
  <c r="G7"/>
  <c r="G8" s="1"/>
  <c r="G9" s="1"/>
  <c r="F7"/>
  <c r="F8" s="1"/>
  <c r="F9" s="1"/>
  <c r="E7"/>
  <c r="E8" s="1"/>
  <c r="E9" s="1"/>
  <c r="D7"/>
  <c r="D8" s="1"/>
  <c r="D9" s="1"/>
  <c r="C7"/>
  <c r="C8" s="1"/>
  <c r="C9" s="1"/>
  <c r="B7"/>
  <c r="B8" s="1"/>
  <c r="B9" s="1"/>
  <c r="I7"/>
  <c r="I8" s="1"/>
  <c r="I9" s="1"/>
  <c r="A6"/>
  <c r="A7"/>
  <c r="A12"/>
  <c r="A13"/>
  <c r="J13" s="1"/>
  <c r="A16"/>
  <c r="A17"/>
  <c r="J17" s="1"/>
  <c r="B2" i="2"/>
  <c r="C2"/>
  <c r="C3"/>
  <c r="D2"/>
  <c r="B3"/>
  <c r="D3"/>
  <c r="B4"/>
  <c r="C4"/>
  <c r="D4"/>
  <c r="B5"/>
  <c r="C5"/>
  <c r="D5"/>
  <c r="B6"/>
  <c r="C6"/>
  <c r="D6"/>
  <c r="B7"/>
  <c r="C7"/>
  <c r="D7"/>
  <c r="B8"/>
  <c r="C8"/>
  <c r="D8"/>
  <c r="B9"/>
  <c r="C9"/>
  <c r="D9"/>
  <c r="B10"/>
  <c r="C10"/>
  <c r="D10"/>
  <c r="B11"/>
  <c r="C11"/>
  <c r="D11"/>
  <c r="B12"/>
  <c r="C12"/>
  <c r="D12"/>
  <c r="B13"/>
  <c r="C13"/>
  <c r="D13"/>
  <c r="A16"/>
  <c r="B16"/>
  <c r="C16"/>
  <c r="D16"/>
  <c r="B17"/>
  <c r="C17"/>
  <c r="D17"/>
  <c r="B18"/>
  <c r="C18"/>
  <c r="D18"/>
  <c r="B19"/>
  <c r="C19"/>
  <c r="D19"/>
  <c r="B20"/>
  <c r="C20"/>
  <c r="D20"/>
  <c r="B21"/>
  <c r="C21"/>
  <c r="D21"/>
  <c r="B22"/>
  <c r="C22"/>
  <c r="D22"/>
  <c r="B23"/>
  <c r="C23"/>
  <c r="D23"/>
  <c r="B24"/>
  <c r="C24"/>
  <c r="D24"/>
  <c r="B25"/>
  <c r="C25"/>
  <c r="D25"/>
  <c r="B26"/>
  <c r="C26"/>
  <c r="D26"/>
  <c r="B27"/>
  <c r="C27"/>
  <c r="D27"/>
  <c r="B28"/>
  <c r="C28"/>
  <c r="D28"/>
  <c r="B29"/>
  <c r="C29"/>
  <c r="D29"/>
  <c r="B30"/>
  <c r="C30"/>
  <c r="D30"/>
  <c r="B31"/>
  <c r="C31"/>
  <c r="D31"/>
  <c r="B32"/>
  <c r="C32"/>
  <c r="D32"/>
  <c r="H17" i="1" l="1"/>
  <c r="G17"/>
  <c r="F17"/>
  <c r="F19" s="1"/>
  <c r="D17"/>
  <c r="H19"/>
  <c r="E17"/>
  <c r="C17"/>
  <c r="B17"/>
  <c r="E13"/>
  <c r="L17"/>
  <c r="L30" s="1"/>
  <c r="G13"/>
  <c r="C13"/>
  <c r="L13"/>
  <c r="L19"/>
  <c r="L23"/>
  <c r="L27"/>
  <c r="L31"/>
  <c r="L20"/>
  <c r="L24"/>
  <c r="L28"/>
  <c r="J18"/>
  <c r="J19"/>
  <c r="J20"/>
  <c r="J21"/>
  <c r="J22"/>
  <c r="J23"/>
  <c r="J24"/>
  <c r="J25"/>
  <c r="J26"/>
  <c r="J27"/>
  <c r="J28"/>
  <c r="J29"/>
  <c r="J30"/>
  <c r="J31"/>
  <c r="K13"/>
  <c r="I13"/>
  <c r="K17"/>
  <c r="I17"/>
  <c r="E21"/>
  <c r="E20"/>
  <c r="E19"/>
  <c r="H13"/>
  <c r="F13"/>
  <c r="D13"/>
  <c r="B13"/>
  <c r="M13"/>
  <c r="M17"/>
  <c r="H18" l="1"/>
  <c r="H21"/>
  <c r="H23"/>
  <c r="H25"/>
  <c r="H27"/>
  <c r="H29"/>
  <c r="H31"/>
  <c r="H20"/>
  <c r="H22"/>
  <c r="H24"/>
  <c r="H26"/>
  <c r="H28"/>
  <c r="H30"/>
  <c r="L26"/>
  <c r="L22"/>
  <c r="L18"/>
  <c r="L29"/>
  <c r="L25"/>
  <c r="L21"/>
  <c r="G18"/>
  <c r="G20"/>
  <c r="G21"/>
  <c r="G22"/>
  <c r="G23"/>
  <c r="G24"/>
  <c r="G25"/>
  <c r="G26"/>
  <c r="G27"/>
  <c r="G28"/>
  <c r="G29"/>
  <c r="G30"/>
  <c r="G31"/>
  <c r="G19"/>
  <c r="F18"/>
  <c r="F21"/>
  <c r="F23"/>
  <c r="F25"/>
  <c r="F27"/>
  <c r="F29"/>
  <c r="F31"/>
  <c r="F20"/>
  <c r="F22"/>
  <c r="F24"/>
  <c r="F26"/>
  <c r="F28"/>
  <c r="F30"/>
  <c r="D18"/>
  <c r="D19"/>
  <c r="D20"/>
  <c r="D21"/>
  <c r="D22"/>
  <c r="D23"/>
  <c r="D24"/>
  <c r="D25"/>
  <c r="D26"/>
  <c r="D27"/>
  <c r="D28"/>
  <c r="D29"/>
  <c r="D30"/>
  <c r="D31"/>
  <c r="E18"/>
  <c r="E22"/>
  <c r="E23"/>
  <c r="E24"/>
  <c r="E25"/>
  <c r="E26"/>
  <c r="E27"/>
  <c r="E28"/>
  <c r="E29"/>
  <c r="E30"/>
  <c r="E31"/>
  <c r="C18"/>
  <c r="C19"/>
  <c r="C21"/>
  <c r="C20"/>
  <c r="C22"/>
  <c r="C23"/>
  <c r="C24"/>
  <c r="C25"/>
  <c r="C26"/>
  <c r="C27"/>
  <c r="C28"/>
  <c r="C29"/>
  <c r="C30"/>
  <c r="C31"/>
  <c r="B18"/>
  <c r="B22"/>
  <c r="B26"/>
  <c r="B30"/>
  <c r="B21"/>
  <c r="B25"/>
  <c r="B29"/>
  <c r="B20"/>
  <c r="B24"/>
  <c r="B28"/>
  <c r="B19"/>
  <c r="B23"/>
  <c r="B27"/>
  <c r="B31"/>
  <c r="M18"/>
  <c r="M19"/>
  <c r="M20"/>
  <c r="M21"/>
  <c r="M22"/>
  <c r="M23"/>
  <c r="M24"/>
  <c r="M25"/>
  <c r="M26"/>
  <c r="M27"/>
  <c r="M28"/>
  <c r="M29"/>
  <c r="M30"/>
  <c r="M31"/>
  <c r="K18"/>
  <c r="K19"/>
  <c r="K20"/>
  <c r="K21"/>
  <c r="K22"/>
  <c r="K23"/>
  <c r="K24"/>
  <c r="K25"/>
  <c r="K26"/>
  <c r="K27"/>
  <c r="K28"/>
  <c r="K29"/>
  <c r="K30"/>
  <c r="K31"/>
  <c r="I18"/>
  <c r="I19"/>
  <c r="I20"/>
  <c r="I21"/>
  <c r="I22"/>
  <c r="I23"/>
  <c r="I24"/>
  <c r="I25"/>
  <c r="I26"/>
  <c r="I27"/>
  <c r="I28"/>
  <c r="I29"/>
  <c r="I30"/>
  <c r="I31"/>
</calcChain>
</file>

<file path=xl/sharedStrings.xml><?xml version="1.0" encoding="utf-8"?>
<sst xmlns="http://schemas.openxmlformats.org/spreadsheetml/2006/main" count="12" uniqueCount="11">
  <si>
    <t>1099 INDEPENDENT CONTRACTOR</t>
  </si>
  <si>
    <t>W2 EMPLOYEE -- NH</t>
  </si>
  <si>
    <t>W2 EMPLOYEE -- MA</t>
  </si>
  <si>
    <t>48 WEEKS -- INDEPENDENT</t>
  </si>
  <si>
    <t>39 WEEKS -- INDEPENDENT</t>
  </si>
  <si>
    <t>Yearly</t>
  </si>
  <si>
    <t>Weekly</t>
  </si>
  <si>
    <t>Hourly</t>
  </si>
  <si>
    <t>1099 HOURLY RATE RANGE:</t>
  </si>
  <si>
    <t>NH W2 HOURLY RATE RANGE:</t>
  </si>
  <si>
    <t>MA W2 HOURLY RATE RANGE: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</si>
</sst>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&quot;$&quot;* #,##0_);_(&quot;$&quot;* \(#,##0\);_(&quot;$&quot;* &quot;-&quot;??_);_(@_)"/>
  </numFmts>
  <fonts count="4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00B0F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0" applyFont="1"/>
    <xf numFmtId="9" fontId="0" fillId="0" borderId="1" xfId="2" applyFont="1" applyBorder="1"/>
    <xf numFmtId="0" fontId="0" fillId="0" borderId="1" xfId="0" applyBorder="1"/>
    <xf numFmtId="169" fontId="0" fillId="0" borderId="0" xfId="1" applyNumberFormat="1" applyFont="1" applyBorder="1"/>
    <xf numFmtId="169" fontId="0" fillId="0" borderId="3" xfId="1" applyNumberFormat="1" applyFont="1" applyBorder="1"/>
    <xf numFmtId="169" fontId="0" fillId="0" borderId="4" xfId="1" applyNumberFormat="1" applyFont="1" applyBorder="1"/>
    <xf numFmtId="169" fontId="0" fillId="0" borderId="5" xfId="1" applyNumberFormat="1" applyFont="1" applyBorder="1"/>
    <xf numFmtId="169" fontId="0" fillId="0" borderId="1" xfId="1" applyNumberFormat="1" applyFont="1" applyBorder="1"/>
    <xf numFmtId="169" fontId="0" fillId="0" borderId="2" xfId="1" applyNumberFormat="1" applyFont="1" applyBorder="1"/>
    <xf numFmtId="169" fontId="0" fillId="0" borderId="1" xfId="1" applyNumberFormat="1" applyFont="1" applyFill="1" applyBorder="1"/>
    <xf numFmtId="169" fontId="2" fillId="2" borderId="1" xfId="1" applyNumberFormat="1" applyFont="1" applyFill="1" applyBorder="1"/>
    <xf numFmtId="169" fontId="2" fillId="2" borderId="0" xfId="1" applyNumberFormat="1" applyFont="1" applyFill="1" applyBorder="1"/>
    <xf numFmtId="169" fontId="2" fillId="2" borderId="3" xfId="1" applyNumberFormat="1" applyFont="1" applyFill="1" applyBorder="1"/>
    <xf numFmtId="0" fontId="0" fillId="0" borderId="6" xfId="0" applyBorder="1"/>
    <xf numFmtId="9" fontId="0" fillId="0" borderId="7" xfId="2" applyFont="1" applyBorder="1"/>
    <xf numFmtId="9" fontId="0" fillId="0" borderId="8" xfId="2" applyFont="1" applyBorder="1"/>
    <xf numFmtId="169" fontId="3" fillId="0" borderId="1" xfId="1" applyNumberFormat="1" applyFont="1" applyFill="1" applyBorder="1"/>
    <xf numFmtId="0" fontId="0" fillId="0" borderId="1" xfId="0" applyFill="1" applyBorder="1"/>
    <xf numFmtId="0" fontId="0" fillId="0" borderId="0" xfId="0" applyFill="1"/>
    <xf numFmtId="0" fontId="2" fillId="0" borderId="9" xfId="0" quotePrefix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3" fontId="0" fillId="0" borderId="0" xfId="0" applyNumberFormat="1"/>
    <xf numFmtId="43" fontId="3" fillId="0" borderId="0" xfId="1" applyNumberFormat="1" applyFont="1" applyBorder="1"/>
    <xf numFmtId="43" fontId="3" fillId="0" borderId="0" xfId="1" applyNumberFormat="1" applyFont="1" applyBorder="1" applyAlignment="1">
      <alignment horizontal="left"/>
    </xf>
    <xf numFmtId="43" fontId="3" fillId="2" borderId="0" xfId="1" applyNumberFormat="1" applyFont="1" applyFill="1" applyBorder="1"/>
    <xf numFmtId="43" fontId="2" fillId="2" borderId="0" xfId="1" applyNumberFormat="1" applyFont="1" applyFill="1" applyBorder="1"/>
    <xf numFmtId="43" fontId="3" fillId="2" borderId="13" xfId="1" applyNumberFormat="1" applyFont="1" applyFill="1" applyBorder="1"/>
    <xf numFmtId="43" fontId="2" fillId="2" borderId="12" xfId="1" applyNumberFormat="1" applyFont="1" applyFill="1" applyBorder="1"/>
    <xf numFmtId="43" fontId="3" fillId="3" borderId="0" xfId="1" applyNumberFormat="1" applyFont="1" applyFill="1" applyBorder="1"/>
    <xf numFmtId="43" fontId="2" fillId="2" borderId="13" xfId="1" applyNumberFormat="1" applyFont="1" applyFill="1" applyBorder="1"/>
    <xf numFmtId="43" fontId="3" fillId="2" borderId="12" xfId="1" applyNumberFormat="1" applyFont="1" applyFill="1" applyBorder="1"/>
    <xf numFmtId="43" fontId="2" fillId="3" borderId="0" xfId="1" applyNumberFormat="1" applyFont="1" applyFill="1" applyBorder="1"/>
    <xf numFmtId="43" fontId="2" fillId="0" borderId="0" xfId="1" applyNumberFormat="1" applyFont="1" applyFill="1" applyBorder="1"/>
    <xf numFmtId="0" fontId="2" fillId="0" borderId="0" xfId="0" applyFont="1" applyBorder="1"/>
    <xf numFmtId="0" fontId="0" fillId="0" borderId="0" xfId="0" applyBorder="1"/>
    <xf numFmtId="43" fontId="0" fillId="0" borderId="15" xfId="1" applyNumberFormat="1" applyFont="1" applyFill="1" applyBorder="1"/>
    <xf numFmtId="43" fontId="2" fillId="0" borderId="15" xfId="1" applyNumberFormat="1" applyFont="1" applyFill="1" applyBorder="1"/>
    <xf numFmtId="43" fontId="2" fillId="0" borderId="16" xfId="1" applyNumberFormat="1" applyFont="1" applyFill="1" applyBorder="1"/>
    <xf numFmtId="43" fontId="3" fillId="0" borderId="0" xfId="1" applyNumberFormat="1" applyFont="1" applyFill="1" applyBorder="1"/>
    <xf numFmtId="43" fontId="2" fillId="0" borderId="0" xfId="1" applyNumberFormat="1" applyFont="1" applyFill="1" applyBorder="1" applyAlignment="1">
      <alignment horizontal="left"/>
    </xf>
    <xf numFmtId="43" fontId="3" fillId="0" borderId="0" xfId="1" applyNumberFormat="1" applyFont="1" applyFill="1" applyBorder="1" applyAlignment="1">
      <alignment horizontal="left"/>
    </xf>
    <xf numFmtId="43" fontId="3" fillId="0" borderId="15" xfId="1" applyNumberFormat="1" applyFont="1" applyFill="1" applyBorder="1"/>
    <xf numFmtId="43" fontId="3" fillId="0" borderId="15" xfId="1" applyNumberFormat="1" applyFont="1" applyBorder="1"/>
    <xf numFmtId="43" fontId="3" fillId="2" borderId="19" xfId="1" applyNumberFormat="1" applyFont="1" applyFill="1" applyBorder="1"/>
    <xf numFmtId="43" fontId="3" fillId="3" borderId="16" xfId="1" applyNumberFormat="1" applyFont="1" applyFill="1" applyBorder="1"/>
    <xf numFmtId="9" fontId="0" fillId="0" borderId="17" xfId="2" applyFont="1" applyBorder="1"/>
    <xf numFmtId="0" fontId="0" fillId="0" borderId="18" xfId="0" applyBorder="1"/>
    <xf numFmtId="43" fontId="2" fillId="3" borderId="16" xfId="1" applyNumberFormat="1" applyFont="1" applyFill="1" applyBorder="1"/>
    <xf numFmtId="43" fontId="0" fillId="0" borderId="16" xfId="1" applyNumberFormat="1" applyFont="1" applyFill="1" applyBorder="1"/>
    <xf numFmtId="43" fontId="0" fillId="0" borderId="16" xfId="1" applyNumberFormat="1" applyFont="1" applyBorder="1"/>
    <xf numFmtId="43" fontId="0" fillId="0" borderId="15" xfId="1" applyNumberFormat="1" applyFont="1" applyBorder="1"/>
    <xf numFmtId="0" fontId="0" fillId="0" borderId="14" xfId="0" applyBorder="1" applyAlignment="1">
      <alignment horizontal="center"/>
    </xf>
    <xf numFmtId="43" fontId="2" fillId="2" borderId="22" xfId="1" applyNumberFormat="1" applyFont="1" applyFill="1" applyBorder="1"/>
    <xf numFmtId="43" fontId="2" fillId="2" borderId="23" xfId="1" applyNumberFormat="1" applyFont="1" applyFill="1" applyBorder="1"/>
    <xf numFmtId="43" fontId="3" fillId="2" borderId="15" xfId="1" applyNumberFormat="1" applyFont="1" applyFill="1" applyBorder="1"/>
    <xf numFmtId="43" fontId="2" fillId="2" borderId="15" xfId="1" applyNumberFormat="1" applyFont="1" applyFill="1" applyBorder="1"/>
    <xf numFmtId="43" fontId="3" fillId="2" borderId="24" xfId="1" applyNumberFormat="1" applyFont="1" applyFill="1" applyBorder="1"/>
    <xf numFmtId="43" fontId="2" fillId="3" borderId="15" xfId="1" applyNumberFormat="1" applyFont="1" applyFill="1" applyBorder="1"/>
    <xf numFmtId="43" fontId="2" fillId="2" borderId="21" xfId="1" applyNumberFormat="1" applyFont="1" applyFill="1" applyBorder="1"/>
    <xf numFmtId="43" fontId="2" fillId="0" borderId="21" xfId="1" applyNumberFormat="1" applyFont="1" applyFill="1" applyBorder="1"/>
    <xf numFmtId="43" fontId="2" fillId="0" borderId="22" xfId="1" applyNumberFormat="1" applyFont="1" applyFill="1" applyBorder="1"/>
    <xf numFmtId="43" fontId="2" fillId="0" borderId="23" xfId="1" applyNumberFormat="1" applyFont="1" applyFill="1" applyBorder="1"/>
    <xf numFmtId="43" fontId="2" fillId="0" borderId="22" xfId="1" applyNumberFormat="1" applyFont="1" applyFill="1" applyBorder="1" applyAlignment="1">
      <alignment horizontal="left"/>
    </xf>
    <xf numFmtId="43" fontId="2" fillId="2" borderId="25" xfId="1" applyNumberFormat="1" applyFont="1" applyFill="1" applyBorder="1"/>
    <xf numFmtId="43" fontId="2" fillId="2" borderId="26" xfId="1" applyNumberFormat="1" applyFont="1" applyFill="1" applyBorder="1"/>
    <xf numFmtId="43" fontId="2" fillId="2" borderId="27" xfId="1" applyNumberFormat="1" applyFont="1" applyFill="1" applyBorder="1"/>
    <xf numFmtId="43" fontId="0" fillId="0" borderId="0" xfId="1" applyNumberFormat="1" applyFont="1" applyBorder="1"/>
    <xf numFmtId="9" fontId="0" fillId="0" borderId="25" xfId="2" applyFont="1" applyBorder="1"/>
    <xf numFmtId="9" fontId="0" fillId="0" borderId="27" xfId="2" applyFont="1" applyBorder="1"/>
    <xf numFmtId="43" fontId="2" fillId="0" borderId="24" xfId="1" applyNumberFormat="1" applyFont="1" applyBorder="1"/>
    <xf numFmtId="43" fontId="2" fillId="0" borderId="19" xfId="1" applyNumberFormat="1" applyFont="1" applyBorder="1"/>
    <xf numFmtId="43" fontId="0" fillId="0" borderId="23" xfId="1" applyNumberFormat="1" applyFont="1" applyBorder="1"/>
    <xf numFmtId="43" fontId="0" fillId="0" borderId="19" xfId="1" applyNumberFormat="1" applyFont="1" applyBorder="1"/>
    <xf numFmtId="43" fontId="0" fillId="4" borderId="27" xfId="1" applyNumberFormat="1" applyFont="1" applyFill="1" applyBorder="1"/>
    <xf numFmtId="43" fontId="3" fillId="2" borderId="4" xfId="1" applyNumberFormat="1" applyFont="1" applyFill="1" applyBorder="1"/>
    <xf numFmtId="43" fontId="3" fillId="4" borderId="25" xfId="1" applyNumberFormat="1" applyFont="1" applyFill="1" applyBorder="1"/>
    <xf numFmtId="43" fontId="3" fillId="4" borderId="26" xfId="1" applyNumberFormat="1" applyFont="1" applyFill="1" applyBorder="1" applyAlignment="1">
      <alignment horizontal="left"/>
    </xf>
    <xf numFmtId="43" fontId="3" fillId="4" borderId="26" xfId="1" applyNumberFormat="1" applyFont="1" applyFill="1" applyBorder="1"/>
    <xf numFmtId="43" fontId="3" fillId="2" borderId="25" xfId="1" applyNumberFormat="1" applyFont="1" applyFill="1" applyBorder="1"/>
    <xf numFmtId="43" fontId="3" fillId="2" borderId="26" xfId="1" applyNumberFormat="1" applyFont="1" applyFill="1" applyBorder="1"/>
    <xf numFmtId="43" fontId="3" fillId="2" borderId="29" xfId="1" applyNumberFormat="1" applyFont="1" applyFill="1" applyBorder="1"/>
    <xf numFmtId="43" fontId="3" fillId="3" borderId="26" xfId="1" applyNumberFormat="1" applyFont="1" applyFill="1" applyBorder="1"/>
    <xf numFmtId="43" fontId="3" fillId="3" borderId="27" xfId="1" applyNumberFormat="1" applyFont="1" applyFill="1" applyBorder="1"/>
    <xf numFmtId="43" fontId="3" fillId="4" borderId="27" xfId="1" applyNumberFormat="1" applyFont="1" applyFill="1" applyBorder="1"/>
    <xf numFmtId="43" fontId="2" fillId="4" borderId="25" xfId="1" applyNumberFormat="1" applyFont="1" applyFill="1" applyBorder="1"/>
    <xf numFmtId="43" fontId="2" fillId="4" borderId="26" xfId="1" applyNumberFormat="1" applyFont="1" applyFill="1" applyBorder="1"/>
    <xf numFmtId="43" fontId="2" fillId="4" borderId="27" xfId="1" applyNumberFormat="1" applyFont="1" applyFill="1" applyBorder="1"/>
    <xf numFmtId="43" fontId="0" fillId="0" borderId="22" xfId="1" applyNumberFormat="1" applyFont="1" applyBorder="1"/>
    <xf numFmtId="43" fontId="0" fillId="0" borderId="12" xfId="1" applyNumberFormat="1" applyFont="1" applyBorder="1"/>
    <xf numFmtId="43" fontId="0" fillId="4" borderId="26" xfId="1" applyNumberFormat="1" applyFont="1" applyFill="1" applyBorder="1"/>
    <xf numFmtId="9" fontId="2" fillId="0" borderId="15" xfId="2" applyNumberFormat="1" applyFont="1" applyBorder="1"/>
    <xf numFmtId="9" fontId="2" fillId="0" borderId="0" xfId="2" applyNumberFormat="1" applyFont="1" applyBorder="1"/>
    <xf numFmtId="9" fontId="2" fillId="0" borderId="16" xfId="2" applyNumberFormat="1" applyFont="1" applyBorder="1"/>
    <xf numFmtId="43" fontId="2" fillId="4" borderId="26" xfId="1" applyNumberFormat="1" applyFont="1" applyFill="1" applyBorder="1" applyAlignment="1">
      <alignment horizontal="left"/>
    </xf>
    <xf numFmtId="0" fontId="2" fillId="0" borderId="25" xfId="0" applyFont="1" applyBorder="1"/>
    <xf numFmtId="0" fontId="2" fillId="0" borderId="26" xfId="0" applyFont="1" applyBorder="1"/>
    <xf numFmtId="0" fontId="2" fillId="0" borderId="27" xfId="0" applyFont="1" applyBorder="1"/>
    <xf numFmtId="0" fontId="2" fillId="0" borderId="20" xfId="0" applyFont="1" applyBorder="1" applyAlignment="1">
      <alignment horizontal="center"/>
    </xf>
    <xf numFmtId="0" fontId="0" fillId="0" borderId="14" xfId="0" applyBorder="1" applyAlignment="1"/>
    <xf numFmtId="0" fontId="0" fillId="0" borderId="28" xfId="0" applyBorder="1" applyAlignment="1"/>
    <xf numFmtId="0" fontId="2" fillId="0" borderId="20" xfId="0" quotePrefix="1" applyFont="1" applyBorder="1" applyAlignment="1">
      <alignment horizontal="center"/>
    </xf>
    <xf numFmtId="43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2" fillId="0" borderId="6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43" fontId="2" fillId="0" borderId="7" xfId="0" applyNumberFormat="1" applyFont="1" applyBorder="1" applyAlignment="1">
      <alignment horizontal="left"/>
    </xf>
    <xf numFmtId="0" fontId="2" fillId="0" borderId="7" xfId="0" applyFont="1" applyBorder="1" applyAlignment="1">
      <alignment horizontal="left"/>
    </xf>
    <xf numFmtId="43" fontId="0" fillId="0" borderId="4" xfId="0" applyNumberFormat="1" applyBorder="1" applyAlignment="1">
      <alignment horizontal="left"/>
    </xf>
    <xf numFmtId="0" fontId="0" fillId="0" borderId="4" xfId="0" applyBorder="1" applyAlignment="1">
      <alignment horizontal="left"/>
    </xf>
    <xf numFmtId="0" fontId="2" fillId="0" borderId="1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2" fillId="0" borderId="2" xfId="0" applyFont="1" applyBorder="1" applyAlignment="1">
      <alignment horizontal="right"/>
    </xf>
    <xf numFmtId="0" fontId="0" fillId="0" borderId="4" xfId="0" applyBorder="1" applyAlignment="1">
      <alignment horizontal="right"/>
    </xf>
    <xf numFmtId="0" fontId="2" fillId="0" borderId="7" xfId="0" applyFont="1" applyBorder="1"/>
    <xf numFmtId="43" fontId="2" fillId="0" borderId="8" xfId="0" applyNumberFormat="1" applyFont="1" applyBorder="1" applyAlignment="1">
      <alignment horizontal="left"/>
    </xf>
    <xf numFmtId="43" fontId="0" fillId="0" borderId="3" xfId="0" applyNumberFormat="1" applyBorder="1" applyAlignment="1">
      <alignment horizontal="left"/>
    </xf>
    <xf numFmtId="0" fontId="2" fillId="0" borderId="4" xfId="0" applyFont="1" applyBorder="1"/>
    <xf numFmtId="43" fontId="0" fillId="0" borderId="5" xfId="0" applyNumberFormat="1" applyBorder="1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31"/>
  <sheetViews>
    <sheetView tabSelected="1" workbookViewId="0">
      <selection sqref="A1:N31"/>
    </sheetView>
  </sheetViews>
  <sheetFormatPr defaultRowHeight="12.75"/>
  <cols>
    <col min="1" max="1" width="5.7109375" bestFit="1" customWidth="1"/>
    <col min="2" max="13" width="11.28515625" style="23" bestFit="1" customWidth="1"/>
    <col min="14" max="14" width="7.7109375" style="1" bestFit="1" customWidth="1"/>
  </cols>
  <sheetData>
    <row r="1" spans="1:14" s="1" customFormat="1">
      <c r="A1" s="105" t="s">
        <v>8</v>
      </c>
      <c r="B1" s="106"/>
      <c r="C1" s="106"/>
      <c r="D1" s="106"/>
      <c r="E1" s="115"/>
      <c r="F1" s="115"/>
      <c r="G1" s="108"/>
      <c r="H1" s="108"/>
      <c r="I1" s="107">
        <v>95</v>
      </c>
      <c r="J1" s="108"/>
      <c r="K1" s="108"/>
      <c r="L1" s="108"/>
      <c r="M1" s="116">
        <v>110</v>
      </c>
    </row>
    <row r="2" spans="1:14" s="1" customFormat="1">
      <c r="A2" s="111" t="s">
        <v>10</v>
      </c>
      <c r="B2" s="112"/>
      <c r="C2" s="112"/>
      <c r="D2" s="112"/>
      <c r="E2" s="35"/>
      <c r="F2" s="35"/>
      <c r="G2" s="104"/>
      <c r="H2" s="104"/>
      <c r="I2" s="103">
        <v>85</v>
      </c>
      <c r="J2" s="104"/>
      <c r="K2" s="104"/>
      <c r="L2" s="104"/>
      <c r="M2" s="117">
        <v>100</v>
      </c>
    </row>
    <row r="3" spans="1:14" s="1" customFormat="1" ht="13.5" thickBot="1">
      <c r="A3" s="113" t="s">
        <v>9</v>
      </c>
      <c r="B3" s="114"/>
      <c r="C3" s="114"/>
      <c r="D3" s="114"/>
      <c r="E3" s="118"/>
      <c r="F3" s="118"/>
      <c r="G3" s="110"/>
      <c r="H3" s="110"/>
      <c r="I3" s="109">
        <v>75</v>
      </c>
      <c r="J3" s="110"/>
      <c r="K3" s="110"/>
      <c r="L3" s="110"/>
      <c r="M3" s="119">
        <v>90</v>
      </c>
    </row>
    <row r="5" spans="1:14">
      <c r="A5" s="99" t="s">
        <v>1</v>
      </c>
      <c r="B5" s="53"/>
      <c r="C5" s="53"/>
      <c r="D5" s="53"/>
      <c r="E5" s="53"/>
      <c r="F5" s="53"/>
      <c r="G5" s="53"/>
      <c r="H5" s="53"/>
      <c r="I5" s="100"/>
      <c r="J5" s="100"/>
      <c r="K5" s="100"/>
      <c r="L5" s="100"/>
      <c r="M5" s="100"/>
      <c r="N5" s="101"/>
    </row>
    <row r="6" spans="1:14" s="35" customFormat="1">
      <c r="A6" s="92">
        <f>1</f>
        <v>1</v>
      </c>
      <c r="B6" s="38">
        <v>95000</v>
      </c>
      <c r="C6" s="38">
        <v>100000</v>
      </c>
      <c r="D6" s="38">
        <v>105000</v>
      </c>
      <c r="E6" s="38">
        <v>110000</v>
      </c>
      <c r="F6" s="38">
        <v>115000</v>
      </c>
      <c r="G6" s="38">
        <v>120000</v>
      </c>
      <c r="H6" s="38">
        <v>125000</v>
      </c>
      <c r="I6" s="86">
        <v>130000</v>
      </c>
      <c r="J6" s="38">
        <v>135000</v>
      </c>
      <c r="K6" s="38">
        <v>140000</v>
      </c>
      <c r="L6" s="38">
        <v>145000</v>
      </c>
      <c r="M6" s="86">
        <v>150000</v>
      </c>
      <c r="N6" s="96" t="s">
        <v>5</v>
      </c>
    </row>
    <row r="7" spans="1:14" s="35" customFormat="1">
      <c r="A7" s="93">
        <f>1</f>
        <v>1</v>
      </c>
      <c r="B7" s="34">
        <f t="shared" ref="B7:H7" si="0">B6/52</f>
        <v>1826.9230769230769</v>
      </c>
      <c r="C7" s="34">
        <f t="shared" si="0"/>
        <v>1923.0769230769231</v>
      </c>
      <c r="D7" s="34">
        <f t="shared" si="0"/>
        <v>2019.2307692307693</v>
      </c>
      <c r="E7" s="34">
        <f t="shared" si="0"/>
        <v>2115.3846153846152</v>
      </c>
      <c r="F7" s="34">
        <f t="shared" si="0"/>
        <v>2211.5384615384614</v>
      </c>
      <c r="G7" s="34">
        <f t="shared" si="0"/>
        <v>2307.6923076923076</v>
      </c>
      <c r="H7" s="34">
        <f t="shared" si="0"/>
        <v>2403.8461538461538</v>
      </c>
      <c r="I7" s="87">
        <f>I6/52</f>
        <v>2500</v>
      </c>
      <c r="J7" s="34">
        <f t="shared" ref="J7:M7" si="1">J6/52</f>
        <v>2596.1538461538462</v>
      </c>
      <c r="K7" s="34">
        <f t="shared" si="1"/>
        <v>2692.3076923076924</v>
      </c>
      <c r="L7" s="34">
        <f t="shared" si="1"/>
        <v>2788.4615384615386</v>
      </c>
      <c r="M7" s="87">
        <f t="shared" si="1"/>
        <v>2884.6153846153848</v>
      </c>
      <c r="N7" s="97" t="s">
        <v>6</v>
      </c>
    </row>
    <row r="8" spans="1:14" s="35" customFormat="1">
      <c r="A8" s="93">
        <f>1</f>
        <v>1</v>
      </c>
      <c r="B8" s="34">
        <f t="shared" ref="B8" si="2">B7/52</f>
        <v>35.133136094674555</v>
      </c>
      <c r="C8" s="34">
        <f t="shared" ref="C8" si="3">C7/52</f>
        <v>36.982248520710058</v>
      </c>
      <c r="D8" s="34">
        <f t="shared" ref="D8" si="4">D7/52</f>
        <v>38.831360946745562</v>
      </c>
      <c r="E8" s="34">
        <f t="shared" ref="E8" si="5">E7/52</f>
        <v>40.680473372781066</v>
      </c>
      <c r="F8" s="34">
        <f t="shared" ref="F8" si="6">F7/52</f>
        <v>42.529585798816569</v>
      </c>
      <c r="G8" s="34">
        <f t="shared" ref="G8" si="7">G7/52</f>
        <v>44.378698224852073</v>
      </c>
      <c r="H8" s="34">
        <f t="shared" ref="H8" si="8">H7/52</f>
        <v>46.227810650887577</v>
      </c>
      <c r="I8" s="87">
        <f>I7/40</f>
        <v>62.5</v>
      </c>
      <c r="J8" s="34">
        <f t="shared" ref="J8:M8" si="9">J7/40</f>
        <v>64.90384615384616</v>
      </c>
      <c r="K8" s="34">
        <f t="shared" si="9"/>
        <v>67.307692307692307</v>
      </c>
      <c r="L8" s="34">
        <f t="shared" si="9"/>
        <v>69.711538461538467</v>
      </c>
      <c r="M8" s="87">
        <f t="shared" si="9"/>
        <v>72.115384615384613</v>
      </c>
      <c r="N8" s="97" t="s">
        <v>7</v>
      </c>
    </row>
    <row r="9" spans="1:14" s="35" customFormat="1">
      <c r="A9" s="94">
        <v>1.4</v>
      </c>
      <c r="B9" s="39">
        <f t="shared" ref="B9:H9" si="10">B8*1.4</f>
        <v>49.186390532544372</v>
      </c>
      <c r="C9" s="39">
        <f t="shared" si="10"/>
        <v>51.77514792899408</v>
      </c>
      <c r="D9" s="39">
        <f t="shared" si="10"/>
        <v>54.363905325443781</v>
      </c>
      <c r="E9" s="39">
        <f t="shared" si="10"/>
        <v>56.952662721893489</v>
      </c>
      <c r="F9" s="39">
        <f t="shared" si="10"/>
        <v>59.54142011834319</v>
      </c>
      <c r="G9" s="39">
        <f t="shared" si="10"/>
        <v>62.130177514792898</v>
      </c>
      <c r="H9" s="39">
        <f t="shared" si="10"/>
        <v>64.718934911242599</v>
      </c>
      <c r="I9" s="88">
        <f>I8*1.4</f>
        <v>87.5</v>
      </c>
      <c r="J9" s="39">
        <f t="shared" ref="J9:M9" si="11">J8*1.4</f>
        <v>90.865384615384613</v>
      </c>
      <c r="K9" s="39">
        <f t="shared" si="11"/>
        <v>94.230769230769226</v>
      </c>
      <c r="L9" s="39">
        <f t="shared" si="11"/>
        <v>97.596153846153854</v>
      </c>
      <c r="M9" s="88">
        <f t="shared" si="11"/>
        <v>100.96153846153845</v>
      </c>
      <c r="N9" s="98" t="s">
        <v>7</v>
      </c>
    </row>
    <row r="11" spans="1:14" s="1" customFormat="1">
      <c r="A11" s="99" t="s">
        <v>2</v>
      </c>
      <c r="B11" s="53"/>
      <c r="C11" s="53"/>
      <c r="D11" s="53"/>
      <c r="E11" s="53"/>
      <c r="F11" s="53"/>
      <c r="G11" s="53"/>
      <c r="H11" s="53"/>
      <c r="I11" s="100"/>
      <c r="J11" s="100"/>
      <c r="K11" s="100"/>
      <c r="L11" s="100"/>
      <c r="M11" s="101"/>
    </row>
    <row r="12" spans="1:14" s="36" customFormat="1">
      <c r="A12" s="69">
        <f>1</f>
        <v>1</v>
      </c>
      <c r="B12" s="61">
        <v>95000</v>
      </c>
      <c r="C12" s="37">
        <v>100000</v>
      </c>
      <c r="D12" s="37">
        <v>105000</v>
      </c>
      <c r="E12" s="37">
        <v>110000</v>
      </c>
      <c r="F12" s="38">
        <v>115000</v>
      </c>
      <c r="G12" s="52">
        <v>120000</v>
      </c>
      <c r="H12" s="71">
        <v>125000</v>
      </c>
      <c r="I12" s="87">
        <v>130000</v>
      </c>
      <c r="J12" s="89">
        <v>135000</v>
      </c>
      <c r="K12" s="68">
        <v>140000</v>
      </c>
      <c r="L12" s="90">
        <v>145000</v>
      </c>
      <c r="M12" s="91">
        <v>150000</v>
      </c>
      <c r="N12" s="35"/>
    </row>
    <row r="13" spans="1:14" s="36" customFormat="1">
      <c r="A13" s="70">
        <f>136250/125000</f>
        <v>1.0900000000000001</v>
      </c>
      <c r="B13" s="63">
        <f t="shared" ref="B13:M13" si="12">B$16*$A13</f>
        <v>103550.00000000001</v>
      </c>
      <c r="C13" s="50">
        <f t="shared" si="12"/>
        <v>109000.00000000001</v>
      </c>
      <c r="D13" s="50">
        <f t="shared" si="12"/>
        <v>114450.00000000001</v>
      </c>
      <c r="E13" s="50">
        <f t="shared" si="12"/>
        <v>119900.00000000001</v>
      </c>
      <c r="F13" s="39">
        <f t="shared" si="12"/>
        <v>125350.00000000001</v>
      </c>
      <c r="G13" s="51">
        <f t="shared" si="12"/>
        <v>130800.00000000001</v>
      </c>
      <c r="H13" s="72">
        <f t="shared" si="12"/>
        <v>136250</v>
      </c>
      <c r="I13" s="88">
        <f t="shared" si="12"/>
        <v>141700</v>
      </c>
      <c r="J13" s="73">
        <f t="shared" si="12"/>
        <v>147150</v>
      </c>
      <c r="K13" s="51">
        <f t="shared" si="12"/>
        <v>152600</v>
      </c>
      <c r="L13" s="74">
        <f t="shared" si="12"/>
        <v>158050</v>
      </c>
      <c r="M13" s="75">
        <f t="shared" si="12"/>
        <v>163500</v>
      </c>
      <c r="N13" s="35"/>
    </row>
    <row r="15" spans="1:14" s="1" customFormat="1">
      <c r="A15" s="102" t="s">
        <v>0</v>
      </c>
      <c r="B15" s="53"/>
      <c r="C15" s="53"/>
      <c r="D15" s="53"/>
      <c r="E15" s="53"/>
      <c r="F15" s="53"/>
      <c r="G15" s="53"/>
      <c r="H15" s="53"/>
      <c r="I15" s="100"/>
      <c r="J15" s="100"/>
      <c r="K15" s="100"/>
      <c r="L15" s="100"/>
      <c r="M15" s="101"/>
    </row>
    <row r="16" spans="1:14">
      <c r="A16" s="47">
        <f>1</f>
        <v>1</v>
      </c>
      <c r="B16" s="61">
        <v>95000</v>
      </c>
      <c r="C16" s="43">
        <v>100000</v>
      </c>
      <c r="D16" s="43">
        <v>105000</v>
      </c>
      <c r="E16" s="43">
        <v>110000</v>
      </c>
      <c r="F16" s="38">
        <v>115000</v>
      </c>
      <c r="G16" s="43">
        <v>120000</v>
      </c>
      <c r="H16" s="38">
        <v>125000</v>
      </c>
      <c r="I16" s="86">
        <v>130000</v>
      </c>
      <c r="J16" s="44">
        <v>135000</v>
      </c>
      <c r="K16" s="44">
        <v>140000</v>
      </c>
      <c r="L16" s="44">
        <v>145000</v>
      </c>
      <c r="M16" s="77">
        <v>150000</v>
      </c>
    </row>
    <row r="17" spans="1:13">
      <c r="A17" s="2">
        <f>1.4</f>
        <v>1.4</v>
      </c>
      <c r="B17" s="64">
        <f t="shared" ref="B17:M17" si="13">B$16*$A17</f>
        <v>133000</v>
      </c>
      <c r="C17" s="42">
        <f t="shared" si="13"/>
        <v>140000</v>
      </c>
      <c r="D17" s="42">
        <f t="shared" si="13"/>
        <v>147000</v>
      </c>
      <c r="E17" s="42">
        <f t="shared" si="13"/>
        <v>154000</v>
      </c>
      <c r="F17" s="41">
        <f t="shared" si="13"/>
        <v>161000</v>
      </c>
      <c r="G17" s="42">
        <f t="shared" si="13"/>
        <v>168000</v>
      </c>
      <c r="H17" s="41">
        <f t="shared" si="13"/>
        <v>175000</v>
      </c>
      <c r="I17" s="95">
        <f t="shared" si="13"/>
        <v>182000</v>
      </c>
      <c r="J17" s="25">
        <f t="shared" si="13"/>
        <v>189000</v>
      </c>
      <c r="K17" s="25">
        <f t="shared" si="13"/>
        <v>196000</v>
      </c>
      <c r="L17" s="25">
        <f t="shared" si="13"/>
        <v>203000</v>
      </c>
      <c r="M17" s="78">
        <f t="shared" si="13"/>
        <v>210000</v>
      </c>
    </row>
    <row r="18" spans="1:13">
      <c r="A18" s="3">
        <v>52</v>
      </c>
      <c r="B18" s="62">
        <f t="shared" ref="B18:M31" si="14">B$17/$A18/40</f>
        <v>63.942307692307693</v>
      </c>
      <c r="C18" s="40">
        <f t="shared" si="14"/>
        <v>67.307692307692307</v>
      </c>
      <c r="D18" s="40">
        <f t="shared" si="14"/>
        <v>70.673076923076934</v>
      </c>
      <c r="E18" s="40">
        <f t="shared" si="14"/>
        <v>74.038461538461533</v>
      </c>
      <c r="F18" s="34">
        <f t="shared" si="14"/>
        <v>77.40384615384616</v>
      </c>
      <c r="G18" s="40">
        <f t="shared" si="14"/>
        <v>80.769230769230774</v>
      </c>
      <c r="H18" s="34">
        <f t="shared" si="14"/>
        <v>84.134615384615387</v>
      </c>
      <c r="I18" s="87">
        <f t="shared" si="14"/>
        <v>87.5</v>
      </c>
      <c r="J18" s="24">
        <f t="shared" si="14"/>
        <v>90.865384615384613</v>
      </c>
      <c r="K18" s="24">
        <f t="shared" si="14"/>
        <v>94.230769230769226</v>
      </c>
      <c r="L18" s="24">
        <f t="shared" si="14"/>
        <v>97.59615384615384</v>
      </c>
      <c r="M18" s="79">
        <f t="shared" si="14"/>
        <v>100.96153846153847</v>
      </c>
    </row>
    <row r="19" spans="1:13">
      <c r="A19" s="3">
        <v>51</v>
      </c>
      <c r="B19" s="62">
        <f t="shared" si="14"/>
        <v>65.196078431372555</v>
      </c>
      <c r="C19" s="40">
        <f t="shared" si="14"/>
        <v>68.627450980392155</v>
      </c>
      <c r="D19" s="40">
        <f t="shared" si="14"/>
        <v>72.058823529411768</v>
      </c>
      <c r="E19" s="40">
        <f t="shared" si="14"/>
        <v>75.490196078431367</v>
      </c>
      <c r="F19" s="34">
        <f t="shared" si="14"/>
        <v>78.921568627450981</v>
      </c>
      <c r="G19" s="40">
        <f t="shared" si="14"/>
        <v>82.35294117647058</v>
      </c>
      <c r="H19" s="34">
        <f t="shared" si="14"/>
        <v>85.784313725490193</v>
      </c>
      <c r="I19" s="87">
        <f t="shared" si="14"/>
        <v>89.215686274509807</v>
      </c>
      <c r="J19" s="24">
        <f t="shared" si="14"/>
        <v>92.64705882352942</v>
      </c>
      <c r="K19" s="24">
        <f t="shared" si="14"/>
        <v>96.078431372549019</v>
      </c>
      <c r="L19" s="24">
        <f t="shared" si="14"/>
        <v>99.509803921568633</v>
      </c>
      <c r="M19" s="79">
        <f t="shared" si="14"/>
        <v>102.94117647058825</v>
      </c>
    </row>
    <row r="20" spans="1:13">
      <c r="A20" s="3">
        <v>50</v>
      </c>
      <c r="B20" s="62">
        <f t="shared" si="14"/>
        <v>66.5</v>
      </c>
      <c r="C20" s="40">
        <f t="shared" si="14"/>
        <v>70</v>
      </c>
      <c r="D20" s="40">
        <f t="shared" si="14"/>
        <v>73.5</v>
      </c>
      <c r="E20" s="40">
        <f t="shared" si="14"/>
        <v>77</v>
      </c>
      <c r="F20" s="34">
        <f t="shared" si="14"/>
        <v>80.5</v>
      </c>
      <c r="G20" s="40">
        <f t="shared" si="14"/>
        <v>84</v>
      </c>
      <c r="H20" s="34">
        <f t="shared" si="14"/>
        <v>87.5</v>
      </c>
      <c r="I20" s="87">
        <f t="shared" si="14"/>
        <v>91</v>
      </c>
      <c r="J20" s="24">
        <f t="shared" si="14"/>
        <v>94.5</v>
      </c>
      <c r="K20" s="24">
        <f t="shared" si="14"/>
        <v>98</v>
      </c>
      <c r="L20" s="24">
        <f t="shared" si="14"/>
        <v>101.5</v>
      </c>
      <c r="M20" s="79">
        <f t="shared" si="14"/>
        <v>105</v>
      </c>
    </row>
    <row r="21" spans="1:13">
      <c r="A21" s="18">
        <v>49</v>
      </c>
      <c r="B21" s="62">
        <f t="shared" si="14"/>
        <v>67.857142857142861</v>
      </c>
      <c r="C21" s="40">
        <f t="shared" si="14"/>
        <v>71.428571428571431</v>
      </c>
      <c r="D21" s="40">
        <f t="shared" si="14"/>
        <v>75</v>
      </c>
      <c r="E21" s="40">
        <f t="shared" si="14"/>
        <v>78.571428571428569</v>
      </c>
      <c r="F21" s="34">
        <f t="shared" si="14"/>
        <v>82.142857142857139</v>
      </c>
      <c r="G21" s="40">
        <f t="shared" si="14"/>
        <v>85.714285714285708</v>
      </c>
      <c r="H21" s="34">
        <f t="shared" si="14"/>
        <v>89.285714285714292</v>
      </c>
      <c r="I21" s="87">
        <f t="shared" si="14"/>
        <v>92.857142857142861</v>
      </c>
      <c r="J21" s="24">
        <f t="shared" si="14"/>
        <v>96.428571428571431</v>
      </c>
      <c r="K21" s="24">
        <f t="shared" si="14"/>
        <v>100</v>
      </c>
      <c r="L21" s="24">
        <f t="shared" si="14"/>
        <v>103.57142857142858</v>
      </c>
      <c r="M21" s="85">
        <f t="shared" si="14"/>
        <v>107.14285714285714</v>
      </c>
    </row>
    <row r="22" spans="1:13">
      <c r="A22" s="18">
        <v>48</v>
      </c>
      <c r="B22" s="60">
        <f t="shared" si="14"/>
        <v>69.270833333333343</v>
      </c>
      <c r="C22" s="56">
        <f t="shared" si="14"/>
        <v>72.916666666666657</v>
      </c>
      <c r="D22" s="56">
        <f t="shared" si="14"/>
        <v>76.5625</v>
      </c>
      <c r="E22" s="56">
        <f t="shared" si="14"/>
        <v>80.208333333333343</v>
      </c>
      <c r="F22" s="57">
        <f t="shared" si="14"/>
        <v>83.854166666666657</v>
      </c>
      <c r="G22" s="58">
        <f t="shared" si="14"/>
        <v>87.5</v>
      </c>
      <c r="H22" s="59">
        <f t="shared" si="14"/>
        <v>91.145833333333343</v>
      </c>
      <c r="I22" s="65">
        <f t="shared" si="14"/>
        <v>94.791666666666657</v>
      </c>
      <c r="J22" s="56">
        <f t="shared" si="14"/>
        <v>98.4375</v>
      </c>
      <c r="K22" s="56">
        <f t="shared" si="14"/>
        <v>102.08333333333334</v>
      </c>
      <c r="L22" s="56">
        <f t="shared" si="14"/>
        <v>105.72916666666667</v>
      </c>
      <c r="M22" s="80">
        <f t="shared" si="14"/>
        <v>109.375</v>
      </c>
    </row>
    <row r="23" spans="1:13" ht="13.5" thickBot="1">
      <c r="A23" s="18">
        <v>47</v>
      </c>
      <c r="B23" s="54">
        <f t="shared" si="14"/>
        <v>70.744680851063833</v>
      </c>
      <c r="C23" s="26">
        <f t="shared" si="14"/>
        <v>74.468085106382972</v>
      </c>
      <c r="D23" s="26">
        <f t="shared" si="14"/>
        <v>78.191489361702125</v>
      </c>
      <c r="E23" s="26">
        <f t="shared" si="14"/>
        <v>81.914893617021278</v>
      </c>
      <c r="F23" s="27">
        <f t="shared" si="14"/>
        <v>85.638297872340416</v>
      </c>
      <c r="G23" s="28">
        <f t="shared" si="14"/>
        <v>89.361702127659584</v>
      </c>
      <c r="H23" s="33">
        <f t="shared" si="14"/>
        <v>93.085106382978722</v>
      </c>
      <c r="I23" s="66">
        <f t="shared" si="14"/>
        <v>96.808510638297875</v>
      </c>
      <c r="J23" s="26">
        <f t="shared" si="14"/>
        <v>100.53191489361703</v>
      </c>
      <c r="K23" s="26">
        <f t="shared" si="14"/>
        <v>104.25531914893618</v>
      </c>
      <c r="L23" s="26">
        <f t="shared" si="14"/>
        <v>107.97872340425531</v>
      </c>
      <c r="M23" s="81">
        <f t="shared" si="14"/>
        <v>111.70212765957447</v>
      </c>
    </row>
    <row r="24" spans="1:13">
      <c r="A24" s="18">
        <v>46</v>
      </c>
      <c r="B24" s="54">
        <f t="shared" si="14"/>
        <v>72.282608695652172</v>
      </c>
      <c r="C24" s="26">
        <f t="shared" si="14"/>
        <v>76.086956521739125</v>
      </c>
      <c r="D24" s="26">
        <f t="shared" si="14"/>
        <v>79.891304347826093</v>
      </c>
      <c r="E24" s="26">
        <f t="shared" si="14"/>
        <v>83.695652173913032</v>
      </c>
      <c r="F24" s="29">
        <f t="shared" si="14"/>
        <v>87.5</v>
      </c>
      <c r="G24" s="30">
        <f t="shared" si="14"/>
        <v>91.304347826086968</v>
      </c>
      <c r="H24" s="33">
        <f t="shared" si="14"/>
        <v>95.108695652173907</v>
      </c>
      <c r="I24" s="66">
        <f t="shared" si="14"/>
        <v>98.913043478260875</v>
      </c>
      <c r="J24" s="26">
        <f t="shared" si="14"/>
        <v>102.71739130434783</v>
      </c>
      <c r="K24" s="26">
        <f t="shared" si="14"/>
        <v>106.52173913043478</v>
      </c>
      <c r="L24" s="26">
        <f t="shared" si="14"/>
        <v>110.32608695652175</v>
      </c>
      <c r="M24" s="81">
        <f t="shared" si="14"/>
        <v>114.1304347826087</v>
      </c>
    </row>
    <row r="25" spans="1:13" ht="13.5" thickBot="1">
      <c r="A25" s="3">
        <v>45</v>
      </c>
      <c r="B25" s="54">
        <f t="shared" si="14"/>
        <v>73.888888888888886</v>
      </c>
      <c r="C25" s="26">
        <f t="shared" si="14"/>
        <v>77.777777777777786</v>
      </c>
      <c r="D25" s="26">
        <f t="shared" si="14"/>
        <v>81.666666666666657</v>
      </c>
      <c r="E25" s="26">
        <f t="shared" si="14"/>
        <v>85.555555555555557</v>
      </c>
      <c r="F25" s="31">
        <f t="shared" si="14"/>
        <v>89.444444444444443</v>
      </c>
      <c r="G25" s="30">
        <f t="shared" si="14"/>
        <v>93.333333333333343</v>
      </c>
      <c r="H25" s="33">
        <f t="shared" si="14"/>
        <v>97.222222222222214</v>
      </c>
      <c r="I25" s="66">
        <f t="shared" si="14"/>
        <v>101.11111111111111</v>
      </c>
      <c r="J25" s="26">
        <f t="shared" si="14"/>
        <v>105</v>
      </c>
      <c r="K25" s="26">
        <f t="shared" si="14"/>
        <v>108.88888888888889</v>
      </c>
      <c r="L25" s="26">
        <f t="shared" si="14"/>
        <v>112.77777777777779</v>
      </c>
      <c r="M25" s="81">
        <f t="shared" si="14"/>
        <v>116.66666666666667</v>
      </c>
    </row>
    <row r="26" spans="1:13">
      <c r="A26" s="3">
        <v>44</v>
      </c>
      <c r="B26" s="54">
        <f t="shared" si="14"/>
        <v>75.568181818181813</v>
      </c>
      <c r="C26" s="26">
        <f t="shared" si="14"/>
        <v>79.545454545454547</v>
      </c>
      <c r="D26" s="26">
        <f t="shared" si="14"/>
        <v>83.52272727272728</v>
      </c>
      <c r="E26" s="32">
        <f t="shared" si="14"/>
        <v>87.5</v>
      </c>
      <c r="F26" s="33">
        <f t="shared" si="14"/>
        <v>91.47727272727272</v>
      </c>
      <c r="G26" s="30">
        <f t="shared" si="14"/>
        <v>95.454545454545453</v>
      </c>
      <c r="H26" s="33">
        <f t="shared" si="14"/>
        <v>99.431818181818187</v>
      </c>
      <c r="I26" s="66">
        <f t="shared" si="14"/>
        <v>103.40909090909091</v>
      </c>
      <c r="J26" s="26">
        <f t="shared" si="14"/>
        <v>107.38636363636363</v>
      </c>
      <c r="K26" s="26">
        <f t="shared" si="14"/>
        <v>111.36363636363637</v>
      </c>
      <c r="L26" s="26">
        <f t="shared" si="14"/>
        <v>115.34090909090909</v>
      </c>
      <c r="M26" s="81">
        <f t="shared" si="14"/>
        <v>119.31818181818183</v>
      </c>
    </row>
    <row r="27" spans="1:13" ht="13.5" thickBot="1">
      <c r="A27" s="3">
        <v>43</v>
      </c>
      <c r="B27" s="54">
        <f t="shared" si="14"/>
        <v>77.325581395348848</v>
      </c>
      <c r="C27" s="26">
        <f t="shared" si="14"/>
        <v>81.395348837209298</v>
      </c>
      <c r="D27" s="26">
        <f t="shared" si="14"/>
        <v>85.465116279069761</v>
      </c>
      <c r="E27" s="28">
        <f t="shared" si="14"/>
        <v>89.534883720930239</v>
      </c>
      <c r="F27" s="33">
        <f t="shared" si="14"/>
        <v>93.604651162790702</v>
      </c>
      <c r="G27" s="30">
        <f t="shared" si="14"/>
        <v>97.674418604651152</v>
      </c>
      <c r="H27" s="33">
        <f t="shared" si="14"/>
        <v>101.74418604651163</v>
      </c>
      <c r="I27" s="66">
        <f t="shared" si="14"/>
        <v>105.81395348837209</v>
      </c>
      <c r="J27" s="26">
        <f t="shared" si="14"/>
        <v>109.88372093023256</v>
      </c>
      <c r="K27" s="26">
        <f t="shared" si="14"/>
        <v>113.95348837209303</v>
      </c>
      <c r="L27" s="76">
        <f t="shared" si="14"/>
        <v>118.02325581395348</v>
      </c>
      <c r="M27" s="82">
        <f t="shared" si="14"/>
        <v>122.09302325581396</v>
      </c>
    </row>
    <row r="28" spans="1:13">
      <c r="A28" s="3">
        <v>42</v>
      </c>
      <c r="B28" s="54">
        <f t="shared" si="14"/>
        <v>79.166666666666657</v>
      </c>
      <c r="C28" s="26">
        <f t="shared" si="14"/>
        <v>83.333333333333343</v>
      </c>
      <c r="D28" s="32">
        <f t="shared" si="14"/>
        <v>87.5</v>
      </c>
      <c r="E28" s="30">
        <f t="shared" si="14"/>
        <v>91.666666666666657</v>
      </c>
      <c r="F28" s="33">
        <f t="shared" si="14"/>
        <v>95.833333333333343</v>
      </c>
      <c r="G28" s="30">
        <f t="shared" si="14"/>
        <v>100</v>
      </c>
      <c r="H28" s="33">
        <f t="shared" si="14"/>
        <v>104.16666666666667</v>
      </c>
      <c r="I28" s="66">
        <f t="shared" si="14"/>
        <v>108.33333333333333</v>
      </c>
      <c r="J28" s="26">
        <f t="shared" si="14"/>
        <v>112.5</v>
      </c>
      <c r="K28" s="32">
        <f t="shared" si="14"/>
        <v>116.66666666666667</v>
      </c>
      <c r="L28" s="30">
        <f t="shared" si="14"/>
        <v>120.83333333333333</v>
      </c>
      <c r="M28" s="83">
        <f t="shared" si="14"/>
        <v>125</v>
      </c>
    </row>
    <row r="29" spans="1:13" ht="13.5" thickBot="1">
      <c r="A29" s="3">
        <v>41</v>
      </c>
      <c r="B29" s="54">
        <f t="shared" si="14"/>
        <v>81.097560975609753</v>
      </c>
      <c r="C29" s="26">
        <f t="shared" si="14"/>
        <v>85.365853658536579</v>
      </c>
      <c r="D29" s="28">
        <f t="shared" si="14"/>
        <v>89.634146341463421</v>
      </c>
      <c r="E29" s="30">
        <f t="shared" si="14"/>
        <v>93.902439024390247</v>
      </c>
      <c r="F29" s="33">
        <f t="shared" si="14"/>
        <v>98.170731707317074</v>
      </c>
      <c r="G29" s="30">
        <f t="shared" si="14"/>
        <v>102.43902439024392</v>
      </c>
      <c r="H29" s="33">
        <f t="shared" si="14"/>
        <v>106.70731707317073</v>
      </c>
      <c r="I29" s="66">
        <f t="shared" si="14"/>
        <v>110.97560975609755</v>
      </c>
      <c r="J29" s="26">
        <f t="shared" si="14"/>
        <v>115.2439024390244</v>
      </c>
      <c r="K29" s="28">
        <f t="shared" si="14"/>
        <v>119.51219512195121</v>
      </c>
      <c r="L29" s="30">
        <f t="shared" si="14"/>
        <v>123.78048780487805</v>
      </c>
      <c r="M29" s="83">
        <f t="shared" si="14"/>
        <v>128.04878048780489</v>
      </c>
    </row>
    <row r="30" spans="1:13">
      <c r="A30" s="18">
        <v>40</v>
      </c>
      <c r="B30" s="54">
        <f t="shared" si="14"/>
        <v>83.125</v>
      </c>
      <c r="C30" s="32">
        <f t="shared" si="14"/>
        <v>87.5</v>
      </c>
      <c r="D30" s="30">
        <f t="shared" si="14"/>
        <v>91.875</v>
      </c>
      <c r="E30" s="30">
        <f t="shared" si="14"/>
        <v>96.25</v>
      </c>
      <c r="F30" s="33">
        <f t="shared" si="14"/>
        <v>100.625</v>
      </c>
      <c r="G30" s="30">
        <f t="shared" si="14"/>
        <v>105</v>
      </c>
      <c r="H30" s="33">
        <f t="shared" si="14"/>
        <v>109.375</v>
      </c>
      <c r="I30" s="66">
        <f t="shared" si="14"/>
        <v>113.75</v>
      </c>
      <c r="J30" s="32">
        <f t="shared" si="14"/>
        <v>118.125</v>
      </c>
      <c r="K30" s="30">
        <f t="shared" si="14"/>
        <v>122.5</v>
      </c>
      <c r="L30" s="30">
        <f t="shared" si="14"/>
        <v>126.875</v>
      </c>
      <c r="M30" s="83">
        <f t="shared" si="14"/>
        <v>131.25</v>
      </c>
    </row>
    <row r="31" spans="1:13">
      <c r="A31" s="48">
        <v>39</v>
      </c>
      <c r="B31" s="55">
        <f t="shared" si="14"/>
        <v>85.256410256410248</v>
      </c>
      <c r="C31" s="45">
        <f t="shared" si="14"/>
        <v>89.743589743589752</v>
      </c>
      <c r="D31" s="46">
        <f t="shared" si="14"/>
        <v>94.230769230769226</v>
      </c>
      <c r="E31" s="46">
        <f t="shared" si="14"/>
        <v>98.717948717948715</v>
      </c>
      <c r="F31" s="49">
        <f t="shared" si="14"/>
        <v>103.2051282051282</v>
      </c>
      <c r="G31" s="46">
        <f t="shared" si="14"/>
        <v>107.69230769230769</v>
      </c>
      <c r="H31" s="49">
        <f t="shared" si="14"/>
        <v>112.17948717948718</v>
      </c>
      <c r="I31" s="67">
        <f t="shared" si="14"/>
        <v>116.66666666666667</v>
      </c>
      <c r="J31" s="45">
        <f t="shared" si="14"/>
        <v>121.15384615384615</v>
      </c>
      <c r="K31" s="46">
        <f t="shared" si="14"/>
        <v>125.64102564102564</v>
      </c>
      <c r="L31" s="46">
        <f t="shared" si="14"/>
        <v>130.12820512820514</v>
      </c>
      <c r="M31" s="84">
        <f t="shared" si="14"/>
        <v>134.61538461538461</v>
      </c>
    </row>
  </sheetData>
  <mergeCells count="6">
    <mergeCell ref="A1:D1"/>
    <mergeCell ref="A3:D3"/>
    <mergeCell ref="A2:D2"/>
    <mergeCell ref="A5:N5"/>
    <mergeCell ref="A11:M11"/>
    <mergeCell ref="A15:M15"/>
  </mergeCells>
  <phoneticPr fontId="0" type="noConversion"/>
  <pageMargins left="0.75" right="0.75" top="1" bottom="1" header="0.5" footer="0.5"/>
  <pageSetup scale="83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2"/>
  <sheetViews>
    <sheetView workbookViewId="0">
      <selection activeCell="D32" sqref="A1:D32"/>
    </sheetView>
  </sheetViews>
  <sheetFormatPr defaultRowHeight="12.75"/>
  <cols>
    <col min="1" max="1" width="6.140625" bestFit="1" customWidth="1"/>
    <col min="2" max="4" width="9.7109375" bestFit="1" customWidth="1"/>
  </cols>
  <sheetData>
    <row r="1" spans="1:11" ht="13.5" thickBot="1">
      <c r="A1" s="20" t="s">
        <v>3</v>
      </c>
      <c r="B1" s="21"/>
      <c r="C1" s="21"/>
      <c r="D1" s="22"/>
      <c r="K1" s="19"/>
    </row>
    <row r="2" spans="1:11">
      <c r="A2" s="14">
        <v>48</v>
      </c>
      <c r="B2" s="15">
        <f>1</f>
        <v>1</v>
      </c>
      <c r="C2" s="15">
        <f>136250/125000</f>
        <v>1.0900000000000001</v>
      </c>
      <c r="D2" s="16">
        <f>1.4</f>
        <v>1.4</v>
      </c>
    </row>
    <row r="3" spans="1:11">
      <c r="A3" s="8">
        <v>50</v>
      </c>
      <c r="B3" s="4">
        <f>$A$2*$A3*40/B$2</f>
        <v>96000</v>
      </c>
      <c r="C3" s="4">
        <f>$A$2*$A3*40/C$2</f>
        <v>88073.394495412838</v>
      </c>
      <c r="D3" s="5">
        <f>$A$2*$A3*40/D$2</f>
        <v>68571.42857142858</v>
      </c>
    </row>
    <row r="4" spans="1:11">
      <c r="A4" s="8">
        <v>55</v>
      </c>
      <c r="B4" s="4">
        <f t="shared" ref="B4:D13" si="0">$A$2*$A4*40/B$2</f>
        <v>105600</v>
      </c>
      <c r="C4" s="4">
        <f t="shared" si="0"/>
        <v>96880.733944954118</v>
      </c>
      <c r="D4" s="5">
        <f t="shared" si="0"/>
        <v>75428.571428571435</v>
      </c>
    </row>
    <row r="5" spans="1:11">
      <c r="A5" s="8">
        <v>60</v>
      </c>
      <c r="B5" s="4">
        <f t="shared" si="0"/>
        <v>115200</v>
      </c>
      <c r="C5" s="4">
        <f t="shared" si="0"/>
        <v>105688.07339449541</v>
      </c>
      <c r="D5" s="5">
        <f t="shared" si="0"/>
        <v>82285.71428571429</v>
      </c>
    </row>
    <row r="6" spans="1:11" s="1" customFormat="1">
      <c r="A6" s="17">
        <v>65</v>
      </c>
      <c r="B6" s="4">
        <f t="shared" si="0"/>
        <v>124800</v>
      </c>
      <c r="C6" s="4">
        <f t="shared" si="0"/>
        <v>114495.41284403669</v>
      </c>
      <c r="D6" s="5">
        <f t="shared" si="0"/>
        <v>89142.857142857145</v>
      </c>
    </row>
    <row r="7" spans="1:11">
      <c r="A7" s="11">
        <v>70</v>
      </c>
      <c r="B7" s="12">
        <f t="shared" si="0"/>
        <v>134400</v>
      </c>
      <c r="C7" s="12">
        <f t="shared" si="0"/>
        <v>123302.75229357797</v>
      </c>
      <c r="D7" s="13">
        <f t="shared" si="0"/>
        <v>96000</v>
      </c>
    </row>
    <row r="8" spans="1:11">
      <c r="A8" s="11">
        <v>75</v>
      </c>
      <c r="B8" s="12">
        <f t="shared" si="0"/>
        <v>144000</v>
      </c>
      <c r="C8" s="12">
        <f t="shared" si="0"/>
        <v>132110.09174311926</v>
      </c>
      <c r="D8" s="13">
        <f t="shared" si="0"/>
        <v>102857.14285714287</v>
      </c>
    </row>
    <row r="9" spans="1:11">
      <c r="A9" s="11">
        <v>80</v>
      </c>
      <c r="B9" s="12">
        <f t="shared" si="0"/>
        <v>153600</v>
      </c>
      <c r="C9" s="12">
        <f t="shared" si="0"/>
        <v>140917.43119266053</v>
      </c>
      <c r="D9" s="13">
        <f t="shared" si="0"/>
        <v>109714.28571428572</v>
      </c>
    </row>
    <row r="10" spans="1:11">
      <c r="A10" s="11">
        <v>85</v>
      </c>
      <c r="B10" s="12">
        <f t="shared" si="0"/>
        <v>163200</v>
      </c>
      <c r="C10" s="12">
        <f t="shared" si="0"/>
        <v>149724.77064220182</v>
      </c>
      <c r="D10" s="13">
        <f t="shared" si="0"/>
        <v>116571.42857142858</v>
      </c>
    </row>
    <row r="11" spans="1:11">
      <c r="A11" s="11">
        <v>90</v>
      </c>
      <c r="B11" s="12">
        <f t="shared" si="0"/>
        <v>172800</v>
      </c>
      <c r="C11" s="12">
        <f t="shared" si="0"/>
        <v>158532.11009174312</v>
      </c>
      <c r="D11" s="13">
        <f t="shared" si="0"/>
        <v>123428.57142857143</v>
      </c>
    </row>
    <row r="12" spans="1:11">
      <c r="A12" s="8">
        <v>95</v>
      </c>
      <c r="B12" s="4">
        <f t="shared" si="0"/>
        <v>182400</v>
      </c>
      <c r="C12" s="4">
        <f t="shared" si="0"/>
        <v>167339.44954128438</v>
      </c>
      <c r="D12" s="5">
        <f t="shared" si="0"/>
        <v>130285.71428571429</v>
      </c>
    </row>
    <row r="13" spans="1:11" ht="13.5" thickBot="1">
      <c r="A13" s="9">
        <v>100</v>
      </c>
      <c r="B13" s="6">
        <f t="shared" si="0"/>
        <v>192000</v>
      </c>
      <c r="C13" s="6">
        <f t="shared" si="0"/>
        <v>176146.78899082568</v>
      </c>
      <c r="D13" s="7">
        <f t="shared" si="0"/>
        <v>137142.85714285716</v>
      </c>
    </row>
    <row r="14" spans="1:11" ht="13.5" thickBot="1"/>
    <row r="15" spans="1:11" ht="13.5" thickBot="1">
      <c r="A15" s="20" t="s">
        <v>4</v>
      </c>
      <c r="B15" s="21"/>
      <c r="C15" s="21"/>
      <c r="D15" s="22"/>
    </row>
    <row r="16" spans="1:11">
      <c r="A16" s="14">
        <f>13*3</f>
        <v>39</v>
      </c>
      <c r="B16" s="15">
        <f>1</f>
        <v>1</v>
      </c>
      <c r="C16" s="15">
        <f>136250/125000</f>
        <v>1.0900000000000001</v>
      </c>
      <c r="D16" s="16">
        <f>1.4</f>
        <v>1.4</v>
      </c>
    </row>
    <row r="17" spans="1:4">
      <c r="A17" s="8">
        <v>50</v>
      </c>
      <c r="B17" s="4">
        <f>$A$16*$A17*40/B$16</f>
        <v>78000</v>
      </c>
      <c r="C17" s="4">
        <f t="shared" ref="C17:D32" si="1">$A$16*$A17*40/C$16</f>
        <v>71559.633027522927</v>
      </c>
      <c r="D17" s="5">
        <f t="shared" si="1"/>
        <v>55714.285714285717</v>
      </c>
    </row>
    <row r="18" spans="1:4">
      <c r="A18" s="8">
        <v>55</v>
      </c>
      <c r="B18" s="4">
        <f t="shared" ref="B18:B32" si="2">$A$16*$A18*40/B$16</f>
        <v>85800</v>
      </c>
      <c r="C18" s="4">
        <f t="shared" si="1"/>
        <v>78715.596330275221</v>
      </c>
      <c r="D18" s="5">
        <f t="shared" si="1"/>
        <v>61285.71428571429</v>
      </c>
    </row>
    <row r="19" spans="1:4">
      <c r="A19" s="8">
        <v>60</v>
      </c>
      <c r="B19" s="4">
        <f t="shared" si="2"/>
        <v>93600</v>
      </c>
      <c r="C19" s="4">
        <f t="shared" si="1"/>
        <v>85871.559633027515</v>
      </c>
      <c r="D19" s="5">
        <f t="shared" si="1"/>
        <v>66857.142857142855</v>
      </c>
    </row>
    <row r="20" spans="1:4">
      <c r="A20" s="10">
        <v>65</v>
      </c>
      <c r="B20" s="4">
        <f t="shared" si="2"/>
        <v>101400</v>
      </c>
      <c r="C20" s="4">
        <f t="shared" si="1"/>
        <v>93027.522935779809</v>
      </c>
      <c r="D20" s="5">
        <f t="shared" si="1"/>
        <v>72428.571428571435</v>
      </c>
    </row>
    <row r="21" spans="1:4">
      <c r="A21" s="8">
        <v>70</v>
      </c>
      <c r="B21" s="4">
        <f t="shared" si="2"/>
        <v>109200</v>
      </c>
      <c r="C21" s="4">
        <f t="shared" si="1"/>
        <v>100183.4862385321</v>
      </c>
      <c r="D21" s="5">
        <f t="shared" si="1"/>
        <v>78000</v>
      </c>
    </row>
    <row r="22" spans="1:4">
      <c r="A22" s="8">
        <v>75</v>
      </c>
      <c r="B22" s="4">
        <f t="shared" si="2"/>
        <v>117000</v>
      </c>
      <c r="C22" s="4">
        <f t="shared" si="1"/>
        <v>107339.4495412844</v>
      </c>
      <c r="D22" s="5">
        <f t="shared" si="1"/>
        <v>83571.42857142858</v>
      </c>
    </row>
    <row r="23" spans="1:4" s="1" customFormat="1">
      <c r="A23" s="17">
        <v>80</v>
      </c>
      <c r="B23" s="4">
        <f t="shared" si="2"/>
        <v>124800</v>
      </c>
      <c r="C23" s="4">
        <f t="shared" si="1"/>
        <v>114495.41284403669</v>
      </c>
      <c r="D23" s="5">
        <f t="shared" si="1"/>
        <v>89142.857142857145</v>
      </c>
    </row>
    <row r="24" spans="1:4">
      <c r="A24" s="11">
        <v>85</v>
      </c>
      <c r="B24" s="12">
        <f t="shared" si="2"/>
        <v>132600</v>
      </c>
      <c r="C24" s="12">
        <f t="shared" si="1"/>
        <v>121651.37614678899</v>
      </c>
      <c r="D24" s="13">
        <f t="shared" si="1"/>
        <v>94714.285714285725</v>
      </c>
    </row>
    <row r="25" spans="1:4">
      <c r="A25" s="11">
        <v>90</v>
      </c>
      <c r="B25" s="12">
        <f t="shared" si="2"/>
        <v>140400</v>
      </c>
      <c r="C25" s="12">
        <f t="shared" si="1"/>
        <v>128807.33944954128</v>
      </c>
      <c r="D25" s="13">
        <f t="shared" si="1"/>
        <v>100285.71428571429</v>
      </c>
    </row>
    <row r="26" spans="1:4">
      <c r="A26" s="11">
        <v>95</v>
      </c>
      <c r="B26" s="12">
        <f t="shared" si="2"/>
        <v>148200</v>
      </c>
      <c r="C26" s="12">
        <f t="shared" si="1"/>
        <v>135963.30275229356</v>
      </c>
      <c r="D26" s="13">
        <f t="shared" si="1"/>
        <v>105857.14285714287</v>
      </c>
    </row>
    <row r="27" spans="1:4">
      <c r="A27" s="11">
        <v>100</v>
      </c>
      <c r="B27" s="12">
        <f t="shared" si="2"/>
        <v>156000</v>
      </c>
      <c r="C27" s="12">
        <f t="shared" si="1"/>
        <v>143119.26605504585</v>
      </c>
      <c r="D27" s="13">
        <f t="shared" si="1"/>
        <v>111428.57142857143</v>
      </c>
    </row>
    <row r="28" spans="1:4">
      <c r="A28" s="11">
        <v>105</v>
      </c>
      <c r="B28" s="12">
        <f t="shared" si="2"/>
        <v>163800</v>
      </c>
      <c r="C28" s="12">
        <f t="shared" si="1"/>
        <v>150275.22935779815</v>
      </c>
      <c r="D28" s="13">
        <f t="shared" si="1"/>
        <v>117000.00000000001</v>
      </c>
    </row>
    <row r="29" spans="1:4">
      <c r="A29" s="11">
        <v>110</v>
      </c>
      <c r="B29" s="12">
        <f t="shared" si="2"/>
        <v>171600</v>
      </c>
      <c r="C29" s="12">
        <f t="shared" si="1"/>
        <v>157431.19266055044</v>
      </c>
      <c r="D29" s="13">
        <f t="shared" si="1"/>
        <v>122571.42857142858</v>
      </c>
    </row>
    <row r="30" spans="1:4">
      <c r="A30" s="8">
        <v>115</v>
      </c>
      <c r="B30" s="4">
        <f t="shared" si="2"/>
        <v>179400</v>
      </c>
      <c r="C30" s="4">
        <f t="shared" si="1"/>
        <v>164587.15596330274</v>
      </c>
      <c r="D30" s="5">
        <f t="shared" si="1"/>
        <v>128142.85714285714</v>
      </c>
    </row>
    <row r="31" spans="1:4">
      <c r="A31" s="8">
        <v>120</v>
      </c>
      <c r="B31" s="4">
        <f t="shared" si="2"/>
        <v>187200</v>
      </c>
      <c r="C31" s="4">
        <f t="shared" si="1"/>
        <v>171743.11926605503</v>
      </c>
      <c r="D31" s="5">
        <f t="shared" si="1"/>
        <v>133714.28571428571</v>
      </c>
    </row>
    <row r="32" spans="1:4" ht="13.5" thickBot="1">
      <c r="A32" s="9">
        <v>125</v>
      </c>
      <c r="B32" s="6">
        <f t="shared" si="2"/>
        <v>195000</v>
      </c>
      <c r="C32" s="6">
        <f t="shared" si="1"/>
        <v>178899.08256880732</v>
      </c>
      <c r="D32" s="7">
        <f t="shared" si="1"/>
        <v>139285.71428571429</v>
      </c>
    </row>
  </sheetData>
  <mergeCells count="2">
    <mergeCell ref="A1:D1"/>
    <mergeCell ref="A15:D15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Sheet2!Print_Area</vt:lpstr>
    </vt:vector>
  </TitlesOfParts>
  <Company>Oxford Microsystems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Short</dc:creator>
  <cp:lastModifiedBy>Kevin Short</cp:lastModifiedBy>
  <cp:lastPrinted>2012-12-11T20:20:03Z</cp:lastPrinted>
  <dcterms:created xsi:type="dcterms:W3CDTF">2004-04-20T01:19:34Z</dcterms:created>
  <dcterms:modified xsi:type="dcterms:W3CDTF">2012-12-11T20:20:06Z</dcterms:modified>
</cp:coreProperties>
</file>