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qd-energy" sheetId="1" state="visible" r:id="rId3"/>
    <sheet name="Sheet2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<sst xmlns="http://schemas.openxmlformats.org/spreadsheetml/2006/main" count="134" uniqueCount="39">
  <si>
    <t xml:space="preserve">Init function evaluation </t>
  </si>
  <si>
    <t xml:space="preserve">N2 6-31g: 1.2</t>
  </si>
  <si>
    <t xml:space="preserve">N2 6-31g: 2.4</t>
  </si>
  <si>
    <t xml:space="preserve">Fe2s2</t>
  </si>
  <si>
    <t xml:space="preserve">N2 ccPVDZ: 1.2</t>
  </si>
  <si>
    <t xml:space="preserve">N2 ccPVDZ: 2.4</t>
  </si>
  <si>
    <t xml:space="preserve">runs</t>
  </si>
  <si>
    <t xml:space="preserve">energy</t>
  </si>
  <si>
    <t xml:space="preserve">subspace</t>
  </si>
  <si>
    <t xml:space="preserve">average</t>
  </si>
  <si>
    <t xml:space="preserve">min</t>
  </si>
  <si>
    <t xml:space="preserve">max</t>
  </si>
  <si>
    <t xml:space="preserve">Final function evaluation exact</t>
  </si>
  <si>
    <t xml:space="preserve">final function evaluation </t>
  </si>
  <si>
    <t xml:space="preserve">rerun the simulation with the optimization parameters. However, the obtained sqd energy is not consistent with the previous table, because sampling from MPS contains randomness</t>
  </si>
  <si>
    <t xml:space="preserve">Molecule</t>
  </si>
  <si>
    <t xml:space="preserve">N$_2$ / 6-31G</t>
  </si>
  <si>
    <t xml:space="preserve">N$_2$ / cc-PVDZ</t>
  </si>
  <si>
    <t xml:space="preserve">\AA</t>
  </si>
  <si>
    <t xml:space="preserve">1.2</t>
  </si>
  <si>
    <t xml:space="preserve">2.4</t>
  </si>
  <si>
    <t xml:space="preserve">Simulation</t>
  </si>
  <si>
    <t xml:space="preserve">Exact</t>
  </si>
  <si>
    <t xml:space="preserve">MPS</t>
  </si>
  <si>
    <t xml:space="preserve">Initial SQD Energy</t>
  </si>
  <si>
    <t xml:space="preserve">Final SQD Energy</t>
  </si>
  <si>
    <t xml:space="preserve">Energy Improvement</t>
  </si>
  <si>
    <t xml:space="preserve">Initial SQD Subspace</t>
  </si>
  <si>
    <t xml:space="preserve">Final SQD subspace</t>
  </si>
  <si>
    <t xml:space="preserve">Ground Energy</t>
  </si>
  <si>
    <t xml:space="preserve">SQD Energy</t>
  </si>
  <si>
    <t xml:space="preserve">Truncated Operator</t>
  </si>
  <si>
    <t xml:space="preserve">SQD Energy Error</t>
  </si>
  <si>
    <t xml:space="preserve">Truncated</t>
  </si>
  <si>
    <t xml:space="preserve">Compressed Operator</t>
  </si>
  <si>
    <t xml:space="preserve">Compressed</t>
  </si>
  <si>
    <t xml:space="preserve">Optimized Operator</t>
  </si>
  <si>
    <t xml:space="preserve">TN-Optimized</t>
  </si>
  <si>
    <t xml:space="preserve">Energy Improvement Ratio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</si>
</sst>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"/>
  </numFmts>
  <fonts count="11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elvetica Neue"/>
      <family val="2"/>
      <charset val="1"/>
    </font>
    <font>
      <sz val="12"/>
      <color rgb="FF569CD6"/>
      <name val="Menlo"/>
      <family val="2"/>
      <charset val="1"/>
    </font>
    <font>
      <sz val="10"/>
      <color rgb="FFC00000"/>
      <name val="Helvetica Neue"/>
      <family val="2"/>
      <charset val="1"/>
    </font>
    <font>
      <sz val="12"/>
      <color rgb="FFCCCCCC"/>
      <name val="Menlo"/>
      <family val="2"/>
      <charset val="1"/>
    </font>
    <font>
      <sz val="14"/>
      <name val="Helvetica Neue"/>
      <family val="2"/>
      <charset val="1"/>
    </font>
    <font>
      <sz val="14"/>
      <name val="Arial"/>
      <family val="2"/>
      <charset val="1"/>
    </font>
    <font>
      <sz val="14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6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7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top" textRotation="0" wrapText="true" indent="0" shrinkToFit="false" readingOrder="1"/>
      <protection locked="true" hidden="false"/>
    </xf>
    <xf numFmtId="166" fontId="9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69C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2"/>
  <sheetViews>
    <sheetView showFormulas="false" showGridLines="true" showRowColHeaders="true" showZeros="true" rightToLeft="false" tabSelected="false" showOutlineSymbols="true" defaultGridColor="true" view="normal" topLeftCell="A36" colorId="64" zoomScale="160" zoomScaleNormal="160" zoomScalePageLayoutView="100" workbookViewId="0">
      <selection pane="topLeft" activeCell="J4" activeCellId="0" sqref="J4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2" min="2" style="0" width="12.33"/>
    <col collapsed="false" customWidth="true" hidden="false" outlineLevel="0" max="4" min="4" style="0" width="12.33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B2" s="2" t="s">
        <v>1</v>
      </c>
      <c r="C2" s="2"/>
      <c r="D2" s="2" t="s">
        <v>2</v>
      </c>
      <c r="E2" s="2"/>
      <c r="F2" s="2" t="s">
        <v>3</v>
      </c>
      <c r="G2" s="2"/>
      <c r="H2" s="1" t="s">
        <v>4</v>
      </c>
      <c r="I2" s="1"/>
      <c r="J2" s="2" t="s">
        <v>5</v>
      </c>
    </row>
    <row r="3" customFormat="false" ht="14.9" hidden="false" customHeight="false" outlineLevel="0" collapsed="false">
      <c r="A3" s="3" t="s">
        <v>6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</row>
    <row r="4" customFormat="false" ht="14.9" hidden="false" customHeight="false" outlineLevel="0" collapsed="false">
      <c r="A4" s="0" t="n">
        <v>1</v>
      </c>
      <c r="B4" s="0" t="n">
        <v>-109.054478801391</v>
      </c>
      <c r="C4" s="0" t="n">
        <f aca="false">SQRT(11881)</f>
        <v>109</v>
      </c>
      <c r="D4" s="0" t="n">
        <v>-108.765196586824</v>
      </c>
      <c r="E4" s="3" t="n">
        <f aca="false">SQRT(10201)</f>
        <v>101</v>
      </c>
      <c r="F4" s="0" t="n">
        <v>-115.80001637483</v>
      </c>
      <c r="G4" s="0" t="n">
        <v>543</v>
      </c>
      <c r="H4" s="0" t="n">
        <v>-109.19297363473</v>
      </c>
      <c r="I4" s="0" t="n">
        <v>202</v>
      </c>
      <c r="J4" s="2" t="n">
        <v>-108.799912287644</v>
      </c>
      <c r="K4" s="0" t="n">
        <f aca="false">SQRT(63504)</f>
        <v>252</v>
      </c>
    </row>
    <row r="5" customFormat="false" ht="14.9" hidden="false" customHeight="false" outlineLevel="0" collapsed="false">
      <c r="A5" s="0" t="n">
        <v>2</v>
      </c>
      <c r="B5" s="0" t="n">
        <v>-109.054478801391</v>
      </c>
      <c r="C5" s="0" t="n">
        <f aca="false">SQRT(11881)</f>
        <v>109</v>
      </c>
      <c r="D5" s="0" t="n">
        <v>-108.765196586824</v>
      </c>
      <c r="E5" s="3" t="n">
        <f aca="false">SQRT(10201)</f>
        <v>101</v>
      </c>
      <c r="F5" s="0" t="n">
        <v>-115.800016374957</v>
      </c>
      <c r="G5" s="0" t="n">
        <v>543</v>
      </c>
      <c r="H5" s="0" t="n">
        <v>-109.192973634742</v>
      </c>
      <c r="I5" s="0" t="n">
        <v>202</v>
      </c>
      <c r="J5" s="2" t="n">
        <v>-108.799912287644</v>
      </c>
      <c r="K5" s="0" t="n">
        <f aca="false">SQRT(63504)</f>
        <v>252</v>
      </c>
    </row>
    <row r="6" customFormat="false" ht="14.9" hidden="false" customHeight="false" outlineLevel="0" collapsed="false">
      <c r="A6" s="0" t="n">
        <v>3</v>
      </c>
      <c r="B6" s="0" t="n">
        <v>-109.054478801391</v>
      </c>
      <c r="C6" s="0" t="n">
        <f aca="false">SQRT(11881)</f>
        <v>109</v>
      </c>
      <c r="D6" s="0" t="n">
        <v>-108.765196586824</v>
      </c>
      <c r="E6" s="3" t="n">
        <f aca="false">SQRT(10201)</f>
        <v>101</v>
      </c>
      <c r="F6" s="0" t="n">
        <v>-115.800016374867</v>
      </c>
      <c r="G6" s="0" t="n">
        <v>543</v>
      </c>
      <c r="H6" s="0" t="n">
        <v>-109.192973634743</v>
      </c>
      <c r="I6" s="0" t="n">
        <v>202</v>
      </c>
      <c r="J6" s="2" t="n">
        <v>-108.799912287644</v>
      </c>
      <c r="K6" s="0" t="n">
        <f aca="false">SQRT(63504)</f>
        <v>252</v>
      </c>
    </row>
    <row r="7" customFormat="false" ht="14.9" hidden="false" customHeight="false" outlineLevel="0" collapsed="false">
      <c r="A7" s="0" t="n">
        <v>4</v>
      </c>
      <c r="B7" s="0" t="n">
        <v>-109.054478801391</v>
      </c>
      <c r="C7" s="0" t="n">
        <f aca="false">SQRT(11881)</f>
        <v>109</v>
      </c>
      <c r="D7" s="0" t="n">
        <v>-108.765196586824</v>
      </c>
      <c r="E7" s="3" t="n">
        <f aca="false">SQRT(10201)</f>
        <v>101</v>
      </c>
      <c r="F7" s="0" t="n">
        <v>-115.800016374961</v>
      </c>
      <c r="G7" s="0" t="n">
        <v>543</v>
      </c>
      <c r="H7" s="0" t="n">
        <v>-109.192973634744</v>
      </c>
      <c r="I7" s="0" t="n">
        <v>202</v>
      </c>
      <c r="J7" s="2" t="n">
        <v>-108.799912287644</v>
      </c>
      <c r="K7" s="0" t="n">
        <f aca="false">SQRT(63504)</f>
        <v>252</v>
      </c>
    </row>
    <row r="8" customFormat="false" ht="14.9" hidden="false" customHeight="false" outlineLevel="0" collapsed="false">
      <c r="A8" s="0" t="n">
        <v>5</v>
      </c>
      <c r="B8" s="0" t="n">
        <v>-109.054478801391</v>
      </c>
      <c r="C8" s="0" t="n">
        <f aca="false">SQRT(11881)</f>
        <v>109</v>
      </c>
      <c r="D8" s="0" t="n">
        <v>-108.765196586824</v>
      </c>
      <c r="E8" s="3" t="n">
        <f aca="false">SQRT(10201)</f>
        <v>101</v>
      </c>
      <c r="F8" s="0" t="n">
        <v>-115.800016374871</v>
      </c>
      <c r="G8" s="0" t="n">
        <v>543</v>
      </c>
      <c r="H8" s="0" t="n">
        <v>-109.192973634746</v>
      </c>
      <c r="I8" s="0" t="n">
        <v>202</v>
      </c>
      <c r="J8" s="2" t="n">
        <v>-108.799912287644</v>
      </c>
      <c r="K8" s="0" t="n">
        <f aca="false">SQRT(63504)</f>
        <v>252</v>
      </c>
    </row>
    <row r="9" customFormat="false" ht="15" hidden="false" customHeight="false" outlineLevel="0" collapsed="false">
      <c r="A9" s="0" t="n">
        <v>6</v>
      </c>
      <c r="B9" s="0" t="n">
        <v>-109.054478801391</v>
      </c>
      <c r="C9" s="0" t="n">
        <f aca="false">SQRT(11881)</f>
        <v>109</v>
      </c>
      <c r="D9" s="0" t="n">
        <v>-108.765196586824</v>
      </c>
      <c r="E9" s="3" t="n">
        <f aca="false">SQRT(10201)</f>
        <v>101</v>
      </c>
      <c r="F9" s="0" t="n">
        <v>-115.800016374993</v>
      </c>
      <c r="G9" s="0" t="n">
        <v>543</v>
      </c>
      <c r="H9" s="0" t="n">
        <v>-109.19297363476</v>
      </c>
      <c r="I9" s="0" t="n">
        <v>202</v>
      </c>
      <c r="J9" s="2" t="n">
        <v>-108.799912287644</v>
      </c>
      <c r="K9" s="0" t="n">
        <f aca="false">SQRT(63504)</f>
        <v>252</v>
      </c>
      <c r="M9" s="4"/>
    </row>
    <row r="10" customFormat="false" ht="15" hidden="false" customHeight="false" outlineLevel="0" collapsed="false">
      <c r="A10" s="0" t="n">
        <v>7</v>
      </c>
      <c r="B10" s="0" t="n">
        <v>-109.054478801391</v>
      </c>
      <c r="C10" s="0" t="n">
        <f aca="false">SQRT(11881)</f>
        <v>109</v>
      </c>
      <c r="D10" s="0" t="n">
        <v>-108.765196586824</v>
      </c>
      <c r="E10" s="3" t="n">
        <f aca="false">SQRT(10201)</f>
        <v>101</v>
      </c>
      <c r="F10" s="0" t="n">
        <v>-115.800016374863</v>
      </c>
      <c r="G10" s="0" t="n">
        <v>543</v>
      </c>
      <c r="H10" s="0" t="n">
        <v>-109.192973634746</v>
      </c>
      <c r="I10" s="0" t="n">
        <v>202</v>
      </c>
      <c r="J10" s="2" t="n">
        <v>-108.799912287644</v>
      </c>
      <c r="K10" s="0" t="n">
        <f aca="false">SQRT(63504)</f>
        <v>252</v>
      </c>
      <c r="M10" s="4"/>
    </row>
    <row r="11" customFormat="false" ht="15" hidden="false" customHeight="false" outlineLevel="0" collapsed="false">
      <c r="A11" s="0" t="n">
        <v>8</v>
      </c>
      <c r="B11" s="0" t="n">
        <v>-109.054478801391</v>
      </c>
      <c r="C11" s="0" t="n">
        <f aca="false">SQRT(11881)</f>
        <v>109</v>
      </c>
      <c r="D11" s="0" t="n">
        <v>-108.765196586824</v>
      </c>
      <c r="E11" s="3" t="n">
        <f aca="false">SQRT(10201)</f>
        <v>101</v>
      </c>
      <c r="F11" s="0" t="n">
        <v>-115.800016374925</v>
      </c>
      <c r="G11" s="0" t="n">
        <v>543</v>
      </c>
      <c r="H11" s="0" t="n">
        <v>-109.192973634745</v>
      </c>
      <c r="I11" s="0" t="n">
        <v>202</v>
      </c>
      <c r="J11" s="2" t="n">
        <v>-108.799912287644</v>
      </c>
      <c r="K11" s="0" t="n">
        <f aca="false">SQRT(63504)</f>
        <v>252</v>
      </c>
      <c r="M11" s="4"/>
    </row>
    <row r="12" customFormat="false" ht="15" hidden="false" customHeight="false" outlineLevel="0" collapsed="false">
      <c r="A12" s="0" t="n">
        <v>9</v>
      </c>
      <c r="B12" s="0" t="n">
        <v>-109.054478801391</v>
      </c>
      <c r="C12" s="0" t="n">
        <f aca="false">SQRT(11881)</f>
        <v>109</v>
      </c>
      <c r="D12" s="0" t="n">
        <v>-108.765196586824</v>
      </c>
      <c r="E12" s="3" t="n">
        <f aca="false">SQRT(10201)</f>
        <v>101</v>
      </c>
      <c r="F12" s="0" t="n">
        <v>-115.800016374811</v>
      </c>
      <c r="G12" s="0" t="n">
        <v>543</v>
      </c>
      <c r="H12" s="0" t="n">
        <v>-109.192973634745</v>
      </c>
      <c r="I12" s="0" t="n">
        <v>202</v>
      </c>
      <c r="J12" s="2" t="n">
        <v>-108.799912287644</v>
      </c>
      <c r="K12" s="0" t="n">
        <f aca="false">SQRT(63504)</f>
        <v>252</v>
      </c>
      <c r="M12" s="4"/>
    </row>
    <row r="13" customFormat="false" ht="15" hidden="false" customHeight="false" outlineLevel="0" collapsed="false">
      <c r="A13" s="0" t="n">
        <v>10</v>
      </c>
      <c r="B13" s="0" t="n">
        <v>-109.054478801391</v>
      </c>
      <c r="C13" s="0" t="n">
        <f aca="false">SQRT(11881)</f>
        <v>109</v>
      </c>
      <c r="D13" s="0" t="n">
        <v>-108.765196586824</v>
      </c>
      <c r="E13" s="3" t="n">
        <f aca="false">SQRT(10201)</f>
        <v>101</v>
      </c>
      <c r="F13" s="0" t="n">
        <v>-115.800016374709</v>
      </c>
      <c r="G13" s="0" t="n">
        <v>543</v>
      </c>
      <c r="H13" s="0" t="n">
        <v>-109.192973634744</v>
      </c>
      <c r="I13" s="0" t="n">
        <v>202</v>
      </c>
      <c r="J13" s="2" t="n">
        <v>-108.799912287644</v>
      </c>
      <c r="K13" s="0" t="n">
        <f aca="false">SQRT(63504)</f>
        <v>252</v>
      </c>
      <c r="M13" s="4"/>
    </row>
    <row r="14" customFormat="false" ht="15" hidden="false" customHeight="false" outlineLevel="0" collapsed="false">
      <c r="A14" s="3" t="s">
        <v>9</v>
      </c>
      <c r="B14" s="0" t="n">
        <f aca="false">AVERAGE(B4:B13)</f>
        <v>-109.054478801391</v>
      </c>
      <c r="C14" s="0" t="n">
        <f aca="false">AVERAGE(C4:C13)</f>
        <v>109</v>
      </c>
      <c r="D14" s="0" t="n">
        <f aca="false">AVERAGE(D4:D13)</f>
        <v>-108.765196586824</v>
      </c>
      <c r="E14" s="0" t="n">
        <f aca="false">AVERAGE(E4:E13)</f>
        <v>101</v>
      </c>
      <c r="F14" s="0" t="n">
        <f aca="false">AVERAGE(F4:F13)</f>
        <v>-115.800016374879</v>
      </c>
      <c r="G14" s="0" t="n">
        <f aca="false">AVERAGE(G4:G13)</f>
        <v>543</v>
      </c>
      <c r="H14" s="0" t="n">
        <f aca="false">AVERAGE(H4:H13)</f>
        <v>-109.192973634745</v>
      </c>
      <c r="I14" s="0" t="n">
        <f aca="false">AVERAGE(I4:I13)</f>
        <v>202</v>
      </c>
      <c r="J14" s="0" t="n">
        <f aca="false">AVERAGE(J4:J13)</f>
        <v>-108.799912287644</v>
      </c>
      <c r="K14" s="0" t="n">
        <f aca="false">AVERAGE(K4:K13)</f>
        <v>252</v>
      </c>
      <c r="M14" s="4"/>
    </row>
    <row r="15" customFormat="false" ht="15" hidden="false" customHeight="false" outlineLevel="0" collapsed="false">
      <c r="A15" s="3" t="s">
        <v>10</v>
      </c>
      <c r="B15" s="0" t="n">
        <f aca="false">MIN(B4:B13)</f>
        <v>-109.054478801391</v>
      </c>
      <c r="C15" s="0" t="n">
        <f aca="false">MIN(C4:C13)</f>
        <v>109</v>
      </c>
      <c r="D15" s="0" t="n">
        <f aca="false">MIN(D4:D13)</f>
        <v>-108.765196586824</v>
      </c>
      <c r="E15" s="0" t="n">
        <f aca="false">MIN(E4:E13)</f>
        <v>101</v>
      </c>
      <c r="F15" s="0" t="n">
        <f aca="false">MIN(F4:F13)</f>
        <v>-115.800016374993</v>
      </c>
      <c r="G15" s="0" t="n">
        <f aca="false">MIN(G4:G13)</f>
        <v>543</v>
      </c>
      <c r="H15" s="0" t="n">
        <f aca="false">MIN(H4:H13)</f>
        <v>-109.19297363476</v>
      </c>
      <c r="I15" s="0" t="n">
        <f aca="false">MIN(I4:I13)</f>
        <v>202</v>
      </c>
      <c r="J15" s="0" t="n">
        <f aca="false">MIN(J4:J13)</f>
        <v>-108.799912287644</v>
      </c>
      <c r="K15" s="0" t="n">
        <f aca="false">MIN(K4:K13)</f>
        <v>252</v>
      </c>
      <c r="M15" s="4"/>
    </row>
    <row r="16" customFormat="false" ht="15" hidden="false" customHeight="false" outlineLevel="0" collapsed="false">
      <c r="A16" s="1" t="s">
        <v>11</v>
      </c>
      <c r="B16" s="0" t="n">
        <f aca="false">MAX(B5:B13)</f>
        <v>-109.054478801391</v>
      </c>
      <c r="C16" s="0" t="n">
        <f aca="false">MAX(C5:C13)</f>
        <v>109</v>
      </c>
      <c r="D16" s="0" t="n">
        <f aca="false">MAX(D5:D13)</f>
        <v>-108.765196586824</v>
      </c>
      <c r="E16" s="0" t="n">
        <f aca="false">MAX(E5:E13)</f>
        <v>101</v>
      </c>
      <c r="F16" s="0" t="n">
        <f aca="false">MAX(F5:F13)</f>
        <v>-115.800016374709</v>
      </c>
      <c r="G16" s="0" t="n">
        <f aca="false">MAX(G5:G13)</f>
        <v>543</v>
      </c>
      <c r="H16" s="0" t="n">
        <f aca="false">MAX(H5:H13)</f>
        <v>-109.192973634742</v>
      </c>
      <c r="I16" s="0" t="n">
        <f aca="false">MAX(I5:I13)</f>
        <v>202</v>
      </c>
      <c r="J16" s="0" t="n">
        <f aca="false">MAX(J5:J13)</f>
        <v>-108.799912287644</v>
      </c>
      <c r="K16" s="0" t="n">
        <f aca="false">MAX(K5:K13)</f>
        <v>252</v>
      </c>
      <c r="M16" s="4"/>
    </row>
    <row r="17" customFormat="false" ht="15" hidden="false" customHeight="false" outlineLevel="0" collapsed="false">
      <c r="M17" s="4"/>
    </row>
    <row r="18" customFormat="false" ht="15" hidden="false" customHeight="false" outlineLevel="0" collapsed="false">
      <c r="M18" s="4"/>
    </row>
    <row r="19" customFormat="false" ht="15" hidden="false" customHeight="false" outlineLevel="0" collapsed="false">
      <c r="M19" s="4"/>
    </row>
    <row r="20" customFormat="false" ht="15" hidden="false" customHeight="false" outlineLevel="0" collapsed="false">
      <c r="M20" s="4"/>
    </row>
    <row r="21" customFormat="false" ht="15" hidden="false" customHeight="false" outlineLevel="0" collapsed="false">
      <c r="A21" s="1" t="s">
        <v>12</v>
      </c>
      <c r="M21" s="4"/>
    </row>
    <row r="22" customFormat="false" ht="15" hidden="false" customHeight="false" outlineLevel="0" collapsed="false">
      <c r="A22" s="3"/>
      <c r="B22" s="2" t="s">
        <v>1</v>
      </c>
      <c r="C22" s="2"/>
      <c r="D22" s="2" t="s">
        <v>2</v>
      </c>
      <c r="E22" s="2"/>
      <c r="F22" s="2" t="s">
        <v>3</v>
      </c>
      <c r="G22" s="2"/>
      <c r="H22" s="1" t="s">
        <v>4</v>
      </c>
      <c r="I22" s="1"/>
      <c r="J22" s="2" t="s">
        <v>5</v>
      </c>
      <c r="M22" s="4"/>
    </row>
    <row r="23" customFormat="false" ht="15" hidden="false" customHeight="false" outlineLevel="0" collapsed="false">
      <c r="A23" s="3" t="s">
        <v>6</v>
      </c>
      <c r="B23" s="1" t="s">
        <v>7</v>
      </c>
      <c r="C23" s="1" t="s">
        <v>8</v>
      </c>
      <c r="D23" s="1" t="s">
        <v>7</v>
      </c>
      <c r="E23" s="1" t="s">
        <v>8</v>
      </c>
      <c r="F23" s="2"/>
      <c r="G23" s="2"/>
      <c r="H23" s="1" t="s">
        <v>7</v>
      </c>
      <c r="I23" s="1" t="s">
        <v>8</v>
      </c>
      <c r="J23" s="1" t="s">
        <v>7</v>
      </c>
      <c r="K23" s="1" t="s">
        <v>8</v>
      </c>
      <c r="M23" s="4"/>
    </row>
    <row r="24" customFormat="false" ht="15" hidden="false" customHeight="false" outlineLevel="0" collapsed="false">
      <c r="A24" s="0" t="n">
        <v>1</v>
      </c>
      <c r="B24" s="0" t="n">
        <v>-109.091190683961</v>
      </c>
      <c r="C24" s="0" t="n">
        <v>975</v>
      </c>
      <c r="D24" s="0" t="n">
        <v>-108.817923076546</v>
      </c>
      <c r="E24" s="0" t="n">
        <v>1375</v>
      </c>
      <c r="H24" s="0" t="n">
        <v>-109.232120428781</v>
      </c>
      <c r="I24" s="0" t="n">
        <v>1860</v>
      </c>
      <c r="J24" s="0" t="n">
        <v>-108.899340296587</v>
      </c>
      <c r="K24" s="0" t="n">
        <v>2087</v>
      </c>
      <c r="M24" s="4"/>
    </row>
    <row r="25" customFormat="false" ht="15" hidden="false" customHeight="false" outlineLevel="0" collapsed="false">
      <c r="A25" s="0" t="n">
        <v>2</v>
      </c>
      <c r="B25" s="0" t="n">
        <v>-109.091154920614</v>
      </c>
      <c r="C25" s="0" t="n">
        <v>967</v>
      </c>
      <c r="D25" s="0" t="n">
        <v>-108.821428670229</v>
      </c>
      <c r="E25" s="0" t="n">
        <v>1359</v>
      </c>
      <c r="H25" s="0" t="n">
        <v>-109.232302921486</v>
      </c>
      <c r="I25" s="0" t="n">
        <v>1850</v>
      </c>
      <c r="J25" s="0" t="n">
        <v>-108.896383922854</v>
      </c>
      <c r="K25" s="0" t="n">
        <v>2068</v>
      </c>
      <c r="M25" s="4"/>
    </row>
    <row r="26" customFormat="false" ht="15" hidden="false" customHeight="false" outlineLevel="0" collapsed="false">
      <c r="A26" s="0" t="n">
        <v>3</v>
      </c>
      <c r="B26" s="0" t="n">
        <v>-109.092875542413</v>
      </c>
      <c r="C26" s="0" t="n">
        <v>976</v>
      </c>
      <c r="D26" s="0" t="n">
        <v>-108.820981542702</v>
      </c>
      <c r="E26" s="0" t="n">
        <v>1409</v>
      </c>
      <c r="H26" s="0" t="n">
        <v>-109.231181237839</v>
      </c>
      <c r="I26" s="0" t="n">
        <v>1886</v>
      </c>
      <c r="J26" s="0" t="n">
        <v>-108.898908524635</v>
      </c>
      <c r="K26" s="0" t="n">
        <v>2123</v>
      </c>
      <c r="M26" s="4"/>
    </row>
    <row r="27" customFormat="false" ht="15" hidden="false" customHeight="false" outlineLevel="0" collapsed="false">
      <c r="A27" s="0" t="n">
        <v>4</v>
      </c>
      <c r="B27" s="0" t="n">
        <v>-109.09171943844</v>
      </c>
      <c r="C27" s="0" t="n">
        <v>971</v>
      </c>
      <c r="D27" s="0" t="n">
        <v>-108.822267046009</v>
      </c>
      <c r="E27" s="0" t="n">
        <v>1388</v>
      </c>
      <c r="H27" s="0" t="n">
        <v>-109.235892128729</v>
      </c>
      <c r="I27" s="0" t="n">
        <v>1884</v>
      </c>
      <c r="J27" s="0" t="n">
        <v>-108.894294751882</v>
      </c>
      <c r="K27" s="0" t="n">
        <v>2088</v>
      </c>
      <c r="M27" s="4"/>
    </row>
    <row r="28" customFormat="false" ht="15" hidden="false" customHeight="false" outlineLevel="0" collapsed="false">
      <c r="A28" s="0" t="n">
        <v>5</v>
      </c>
      <c r="B28" s="0" t="n">
        <v>-109.092183637173</v>
      </c>
      <c r="C28" s="0" t="n">
        <v>991</v>
      </c>
      <c r="D28" s="0" t="n">
        <v>-108.822405244408</v>
      </c>
      <c r="E28" s="0" t="n">
        <v>1378</v>
      </c>
      <c r="H28" s="0" t="n">
        <v>-109.228459231772</v>
      </c>
      <c r="I28" s="0" t="n">
        <v>1842</v>
      </c>
      <c r="J28" s="0" t="n">
        <v>-108.900193963975</v>
      </c>
      <c r="K28" s="0" t="n">
        <v>2059</v>
      </c>
      <c r="M28" s="4"/>
    </row>
    <row r="29" customFormat="false" ht="14.9" hidden="false" customHeight="false" outlineLevel="0" collapsed="false">
      <c r="A29" s="0" t="n">
        <v>6</v>
      </c>
      <c r="B29" s="0" t="n">
        <v>-109.091585471414</v>
      </c>
      <c r="C29" s="0" t="n">
        <v>1003</v>
      </c>
      <c r="D29" s="0" t="n">
        <v>-108.824049763949</v>
      </c>
      <c r="E29" s="0" t="n">
        <v>1395</v>
      </c>
      <c r="H29" s="0" t="n">
        <v>-109.23023134429</v>
      </c>
      <c r="I29" s="0" t="n">
        <v>1874</v>
      </c>
      <c r="J29" s="0" t="n">
        <v>-108.897791096551</v>
      </c>
      <c r="K29" s="0" t="n">
        <v>2068</v>
      </c>
    </row>
    <row r="30" customFormat="false" ht="14.9" hidden="false" customHeight="false" outlineLevel="0" collapsed="false">
      <c r="A30" s="0" t="n">
        <v>7</v>
      </c>
      <c r="B30" s="0" t="n">
        <v>-109.092657781905</v>
      </c>
      <c r="C30" s="0" t="n">
        <v>981</v>
      </c>
      <c r="D30" s="0" t="n">
        <v>-108.820402605524</v>
      </c>
      <c r="E30" s="0" t="n">
        <v>1396</v>
      </c>
      <c r="H30" s="0" t="n">
        <v>-109.233443053169</v>
      </c>
      <c r="I30" s="0" t="n">
        <v>1830</v>
      </c>
      <c r="J30" s="0" t="n">
        <v>-108.900018850921</v>
      </c>
      <c r="K30" s="0" t="n">
        <v>2136</v>
      </c>
    </row>
    <row r="31" customFormat="false" ht="14.9" hidden="false" customHeight="false" outlineLevel="0" collapsed="false">
      <c r="A31" s="0" t="n">
        <v>8</v>
      </c>
      <c r="B31" s="0" t="n">
        <v>-109.09272828069</v>
      </c>
      <c r="C31" s="0" t="n">
        <v>968</v>
      </c>
      <c r="D31" s="0" t="n">
        <v>-108.82321862426</v>
      </c>
      <c r="E31" s="0" t="n">
        <v>1381</v>
      </c>
      <c r="H31" s="0" t="n">
        <v>-109.233511420033</v>
      </c>
      <c r="I31" s="0" t="n">
        <v>1838</v>
      </c>
      <c r="J31" s="0" t="n">
        <v>-108.896734693056</v>
      </c>
      <c r="K31" s="0" t="n">
        <v>2055</v>
      </c>
    </row>
    <row r="32" customFormat="false" ht="14.9" hidden="false" customHeight="false" outlineLevel="0" collapsed="false">
      <c r="A32" s="0" t="n">
        <v>9</v>
      </c>
      <c r="B32" s="0" t="n">
        <v>-109.092774453451</v>
      </c>
      <c r="C32" s="0" t="n">
        <v>1011</v>
      </c>
      <c r="D32" s="0" t="n">
        <v>-108.823797797555</v>
      </c>
      <c r="E32" s="0" t="n">
        <v>1439</v>
      </c>
      <c r="H32" s="0" t="n">
        <v>-109.230489257124</v>
      </c>
      <c r="I32" s="0" t="n">
        <v>1886</v>
      </c>
      <c r="J32" s="0" t="n">
        <v>-108.895779574736</v>
      </c>
      <c r="K32" s="0" t="n">
        <v>2113</v>
      </c>
    </row>
    <row r="33" customFormat="false" ht="14.9" hidden="false" customHeight="false" outlineLevel="0" collapsed="false">
      <c r="A33" s="0" t="n">
        <v>10</v>
      </c>
      <c r="B33" s="0" t="n">
        <v>-109.092023836705</v>
      </c>
      <c r="C33" s="0" t="n">
        <v>989</v>
      </c>
      <c r="D33" s="0" t="n">
        <v>-108.82285991863</v>
      </c>
      <c r="E33" s="0" t="n">
        <v>1409</v>
      </c>
      <c r="H33" s="0" t="n">
        <v>-109.230679934058</v>
      </c>
      <c r="I33" s="0" t="n">
        <v>1860</v>
      </c>
      <c r="J33" s="0" t="n">
        <v>-108.895325258506</v>
      </c>
      <c r="K33" s="0" t="n">
        <v>2084</v>
      </c>
    </row>
    <row r="34" customFormat="false" ht="14.9" hidden="false" customHeight="false" outlineLevel="0" collapsed="false">
      <c r="A34" s="3" t="s">
        <v>9</v>
      </c>
      <c r="B34" s="0" t="n">
        <f aca="false">AVERAGE(B24:B33)</f>
        <v>-109.092089404677</v>
      </c>
      <c r="C34" s="0" t="n">
        <f aca="false">AVERAGE(C24:C33)</f>
        <v>983.2</v>
      </c>
      <c r="D34" s="0" t="n">
        <f aca="false">AVERAGE(D24:D33)</f>
        <v>-108.821933428981</v>
      </c>
      <c r="E34" s="0" t="n">
        <f aca="false">AVERAGE(E24:E33)</f>
        <v>1392.9</v>
      </c>
      <c r="F34" s="0" t="e">
        <f aca="false">AVERAGE(F24:F33)</f>
        <v>#DIV/0!</v>
      </c>
      <c r="G34" s="0" t="e">
        <f aca="false">AVERAGE(G24:G33)</f>
        <v>#DIV/0!</v>
      </c>
      <c r="H34" s="0" t="n">
        <f aca="false">AVERAGE(H24:H33)</f>
        <v>-109.231831095728</v>
      </c>
      <c r="I34" s="0" t="n">
        <f aca="false">AVERAGE(I24:I33)</f>
        <v>1861</v>
      </c>
      <c r="J34" s="0" t="n">
        <f aca="false">AVERAGE(J24:J33)</f>
        <v>-108.89747709337</v>
      </c>
      <c r="K34" s="0" t="n">
        <f aca="false">AVERAGE(K24:K33)</f>
        <v>2088.1</v>
      </c>
    </row>
    <row r="35" customFormat="false" ht="14.9" hidden="false" customHeight="false" outlineLevel="0" collapsed="false">
      <c r="A35" s="3" t="s">
        <v>10</v>
      </c>
      <c r="B35" s="0" t="n">
        <f aca="false">MIN(B24:B33)</f>
        <v>-109.092875542413</v>
      </c>
      <c r="C35" s="0" t="n">
        <f aca="false">MIN(C24:C33)</f>
        <v>967</v>
      </c>
      <c r="D35" s="0" t="n">
        <f aca="false">MIN(D24:D33)</f>
        <v>-108.824049763949</v>
      </c>
      <c r="E35" s="0" t="n">
        <f aca="false">MIN(E24:E33)</f>
        <v>1359</v>
      </c>
      <c r="F35" s="0" t="n">
        <f aca="false">MIN(F24:F33)</f>
        <v>0</v>
      </c>
      <c r="G35" s="0" t="n">
        <f aca="false">MIN(G24:G33)</f>
        <v>0</v>
      </c>
      <c r="H35" s="0" t="n">
        <f aca="false">MIN(H24:H33)</f>
        <v>-109.235892128729</v>
      </c>
      <c r="I35" s="0" t="n">
        <f aca="false">MIN(I24:I33)</f>
        <v>1830</v>
      </c>
      <c r="J35" s="0" t="n">
        <f aca="false">MIN(J24:J33)</f>
        <v>-108.900193963975</v>
      </c>
      <c r="K35" s="0" t="n">
        <f aca="false">MIN(K24:K33)</f>
        <v>2055</v>
      </c>
    </row>
    <row r="36" customFormat="false" ht="14.9" hidden="false" customHeight="false" outlineLevel="0" collapsed="false">
      <c r="A36" s="1" t="s">
        <v>11</v>
      </c>
      <c r="B36" s="0" t="n">
        <f aca="false">MAX(B25:B33)</f>
        <v>-109.091154920614</v>
      </c>
      <c r="C36" s="0" t="n">
        <f aca="false">MAX(C25:C33)</f>
        <v>1011</v>
      </c>
      <c r="D36" s="0" t="n">
        <f aca="false">MAX(D25:D33)</f>
        <v>-108.820402605524</v>
      </c>
      <c r="E36" s="0" t="n">
        <f aca="false">MAX(E25:E33)</f>
        <v>1439</v>
      </c>
      <c r="F36" s="0" t="n">
        <f aca="false">MAX(F25:F33)</f>
        <v>0</v>
      </c>
      <c r="G36" s="0" t="n">
        <f aca="false">MAX(G25:G33)</f>
        <v>0</v>
      </c>
      <c r="H36" s="0" t="n">
        <f aca="false">MAX(H25:H33)</f>
        <v>-109.228459231772</v>
      </c>
      <c r="I36" s="0" t="n">
        <f aca="false">MAX(I25:I33)</f>
        <v>1886</v>
      </c>
      <c r="J36" s="0" t="n">
        <f aca="false">MAX(J25:J33)</f>
        <v>-108.894294751882</v>
      </c>
      <c r="K36" s="0" t="n">
        <f aca="false">MAX(K25:K33)</f>
        <v>2136</v>
      </c>
    </row>
    <row r="37" customFormat="false" ht="12.75" hidden="false" customHeight="false" outlineLevel="0" collapsed="false">
      <c r="A37" s="3"/>
      <c r="B37" s="2"/>
      <c r="C37" s="2"/>
      <c r="D37" s="2"/>
      <c r="E37" s="2"/>
      <c r="F37" s="2"/>
      <c r="G37" s="2"/>
      <c r="H37" s="1"/>
      <c r="I37" s="1"/>
      <c r="J37" s="2"/>
    </row>
    <row r="38" customFormat="false" ht="12.75" hidden="false" customHeight="false" outlineLevel="0" collapsed="false">
      <c r="A38" s="3"/>
      <c r="B38" s="1"/>
      <c r="C38" s="1"/>
      <c r="D38" s="1"/>
      <c r="E38" s="1"/>
      <c r="F38" s="2"/>
      <c r="G38" s="2"/>
      <c r="H38" s="1"/>
      <c r="I38" s="1"/>
      <c r="J38" s="1"/>
      <c r="K38" s="1"/>
    </row>
    <row r="40" customFormat="false" ht="41.75" hidden="false" customHeight="false" outlineLevel="0" collapsed="false">
      <c r="A40" s="3" t="s">
        <v>13</v>
      </c>
      <c r="B40" s="5" t="s">
        <v>14</v>
      </c>
    </row>
    <row r="41" customFormat="false" ht="12.75" hidden="false" customHeight="false" outlineLevel="0" collapsed="false">
      <c r="A41" s="3"/>
      <c r="B41" s="2" t="s">
        <v>1</v>
      </c>
      <c r="C41" s="2"/>
      <c r="D41" s="2" t="s">
        <v>2</v>
      </c>
      <c r="E41" s="2"/>
      <c r="F41" s="2" t="s">
        <v>3</v>
      </c>
      <c r="G41" s="2"/>
      <c r="H41" s="1" t="s">
        <v>4</v>
      </c>
      <c r="I41" s="1"/>
      <c r="J41" s="2" t="s">
        <v>5</v>
      </c>
    </row>
    <row r="42" customFormat="false" ht="14.9" hidden="false" customHeight="false" outlineLevel="0" collapsed="false">
      <c r="A42" s="3" t="s">
        <v>6</v>
      </c>
      <c r="B42" s="1" t="s">
        <v>7</v>
      </c>
      <c r="C42" s="1" t="s">
        <v>8</v>
      </c>
      <c r="D42" s="1" t="s">
        <v>7</v>
      </c>
      <c r="E42" s="1" t="s">
        <v>8</v>
      </c>
      <c r="F42" s="1" t="s">
        <v>7</v>
      </c>
      <c r="G42" s="1" t="s">
        <v>8</v>
      </c>
      <c r="H42" s="1" t="s">
        <v>7</v>
      </c>
      <c r="I42" s="1" t="s">
        <v>8</v>
      </c>
      <c r="J42" s="1" t="s">
        <v>7</v>
      </c>
      <c r="K42" s="1" t="s">
        <v>8</v>
      </c>
    </row>
    <row r="43" customFormat="false" ht="14.9" hidden="false" customHeight="false" outlineLevel="0" collapsed="false">
      <c r="A43" s="0" t="n">
        <v>1</v>
      </c>
      <c r="B43" s="0" t="n">
        <v>-109.093959983766</v>
      </c>
      <c r="C43" s="0" t="n">
        <v>925</v>
      </c>
      <c r="D43" s="0" t="n">
        <v>-108.822225956977</v>
      </c>
      <c r="E43" s="0" t="n">
        <v>1357</v>
      </c>
      <c r="H43" s="0" t="n">
        <v>-109.236477829646</v>
      </c>
      <c r="I43" s="0" t="n">
        <v>1538</v>
      </c>
      <c r="J43" s="0" t="n">
        <v>-108.895430631724</v>
      </c>
      <c r="K43" s="0" t="n">
        <v>1981</v>
      </c>
    </row>
    <row r="44" customFormat="false" ht="15" hidden="false" customHeight="false" outlineLevel="0" collapsed="false">
      <c r="A44" s="0" t="n">
        <v>2</v>
      </c>
      <c r="B44" s="0" t="n">
        <v>-109.091835173699</v>
      </c>
      <c r="C44" s="0" t="n">
        <v>915</v>
      </c>
      <c r="D44" s="0" t="n">
        <v>-108.823212403751</v>
      </c>
      <c r="E44" s="0" t="n">
        <v>1382</v>
      </c>
      <c r="H44" s="0" t="n">
        <v>-109.236477829646</v>
      </c>
      <c r="I44" s="0" t="n">
        <v>1538</v>
      </c>
      <c r="J44" s="0" t="n">
        <v>-108.896618758567</v>
      </c>
      <c r="K44" s="0" t="n">
        <v>2015</v>
      </c>
      <c r="M44" s="4"/>
    </row>
    <row r="45" customFormat="false" ht="15" hidden="false" customHeight="false" outlineLevel="0" collapsed="false">
      <c r="A45" s="0" t="n">
        <v>3</v>
      </c>
      <c r="B45" s="0" t="n">
        <v>-109.092917249763</v>
      </c>
      <c r="C45" s="0" t="n">
        <v>904</v>
      </c>
      <c r="D45" s="0" t="n">
        <v>-108.826744834385</v>
      </c>
      <c r="E45" s="0" t="n">
        <v>1372</v>
      </c>
      <c r="H45" s="0" t="n">
        <v>-109.236477829646</v>
      </c>
      <c r="I45" s="0" t="n">
        <v>1538</v>
      </c>
      <c r="J45" s="0" t="n">
        <v>-108.894636260459</v>
      </c>
      <c r="K45" s="0" t="n">
        <v>2003</v>
      </c>
      <c r="M45" s="6"/>
    </row>
    <row r="46" customFormat="false" ht="15" hidden="false" customHeight="false" outlineLevel="0" collapsed="false">
      <c r="A46" s="0" t="n">
        <v>4</v>
      </c>
      <c r="B46" s="0" t="n">
        <v>-109.093204583828</v>
      </c>
      <c r="C46" s="0" t="n">
        <v>909</v>
      </c>
      <c r="D46" s="0" t="n">
        <v>-108.824711540579</v>
      </c>
      <c r="E46" s="0" t="n">
        <v>1349</v>
      </c>
      <c r="H46" s="0" t="n">
        <v>-109.236477829646</v>
      </c>
      <c r="I46" s="0" t="n">
        <v>1538</v>
      </c>
      <c r="J46" s="0" t="n">
        <v>-108.89634449983</v>
      </c>
      <c r="K46" s="0" t="n">
        <v>2030</v>
      </c>
      <c r="M46" s="6"/>
    </row>
    <row r="47" customFormat="false" ht="15" hidden="false" customHeight="false" outlineLevel="0" collapsed="false">
      <c r="A47" s="0" t="n">
        <v>5</v>
      </c>
      <c r="B47" s="0" t="n">
        <v>-109.092002051358</v>
      </c>
      <c r="C47" s="0" t="n">
        <v>900</v>
      </c>
      <c r="D47" s="0" t="n">
        <v>-108.822477071241</v>
      </c>
      <c r="E47" s="0" t="n">
        <v>1366</v>
      </c>
      <c r="H47" s="0" t="n">
        <v>-109.236477829646</v>
      </c>
      <c r="I47" s="0" t="n">
        <v>1538</v>
      </c>
      <c r="J47" s="0" t="n">
        <v>-108.889233942303</v>
      </c>
      <c r="K47" s="0" t="n">
        <v>1980</v>
      </c>
      <c r="M47" s="6"/>
    </row>
    <row r="48" customFormat="false" ht="15" hidden="false" customHeight="false" outlineLevel="0" collapsed="false">
      <c r="A48" s="0" t="n">
        <v>6</v>
      </c>
      <c r="B48" s="0" t="n">
        <v>-109.092147556161</v>
      </c>
      <c r="C48" s="0" t="n">
        <v>904</v>
      </c>
      <c r="D48" s="0" t="n">
        <v>-108.823000796913</v>
      </c>
      <c r="E48" s="0" t="n">
        <v>1378</v>
      </c>
      <c r="H48" s="0" t="n">
        <v>-109.236477829646</v>
      </c>
      <c r="I48" s="0" t="n">
        <v>1538</v>
      </c>
      <c r="J48" s="0" t="n">
        <v>-108.894075717576</v>
      </c>
      <c r="K48" s="0" t="n">
        <v>1999</v>
      </c>
      <c r="M48" s="6"/>
    </row>
    <row r="49" customFormat="false" ht="15" hidden="false" customHeight="false" outlineLevel="0" collapsed="false">
      <c r="A49" s="0" t="n">
        <v>7</v>
      </c>
      <c r="B49" s="0" t="n">
        <v>-109.092855206169</v>
      </c>
      <c r="C49" s="0" t="n">
        <v>900</v>
      </c>
      <c r="D49" s="0" t="n">
        <v>-108.822947997727</v>
      </c>
      <c r="E49" s="0" t="n">
        <v>1375</v>
      </c>
      <c r="H49" s="0" t="n">
        <v>-109.236477829646</v>
      </c>
      <c r="I49" s="0" t="n">
        <v>1538</v>
      </c>
      <c r="J49" s="0" t="n">
        <v>-108.89589194315</v>
      </c>
      <c r="K49" s="0" t="n">
        <v>1993</v>
      </c>
      <c r="M49" s="6"/>
    </row>
    <row r="50" customFormat="false" ht="15" hidden="false" customHeight="false" outlineLevel="0" collapsed="false">
      <c r="A50" s="0" t="n">
        <v>8</v>
      </c>
      <c r="B50" s="0" t="n">
        <v>-109.09216294333</v>
      </c>
      <c r="C50" s="0" t="n">
        <v>912</v>
      </c>
      <c r="D50" s="0" t="n">
        <v>-108.82436688194</v>
      </c>
      <c r="E50" s="0" t="n">
        <v>1372</v>
      </c>
      <c r="H50" s="0" t="n">
        <v>-109.236477829646</v>
      </c>
      <c r="I50" s="0" t="n">
        <v>1538</v>
      </c>
      <c r="J50" s="0" t="n">
        <v>-108.892933382068</v>
      </c>
      <c r="K50" s="0" t="n">
        <v>2011</v>
      </c>
      <c r="M50" s="6"/>
    </row>
    <row r="51" customFormat="false" ht="15" hidden="false" customHeight="false" outlineLevel="0" collapsed="false">
      <c r="A51" s="0" t="n">
        <v>9</v>
      </c>
      <c r="B51" s="0" t="n">
        <v>-109.092681575454</v>
      </c>
      <c r="C51" s="0" t="n">
        <v>905</v>
      </c>
      <c r="D51" s="0" t="n">
        <v>-108.824657871892</v>
      </c>
      <c r="E51" s="0" t="n">
        <v>1383</v>
      </c>
      <c r="H51" s="0" t="n">
        <v>-109.236477829646</v>
      </c>
      <c r="I51" s="0" t="n">
        <v>1538</v>
      </c>
      <c r="J51" s="0" t="n">
        <v>-108.902532323945</v>
      </c>
      <c r="K51" s="0" t="n">
        <v>1993</v>
      </c>
      <c r="M51" s="6"/>
    </row>
    <row r="52" customFormat="false" ht="15" hidden="false" customHeight="false" outlineLevel="0" collapsed="false">
      <c r="A52" s="0" t="n">
        <v>10</v>
      </c>
      <c r="B52" s="0" t="n">
        <v>-109.091487691736</v>
      </c>
      <c r="C52" s="0" t="n">
        <v>925</v>
      </c>
      <c r="D52" s="0" t="n">
        <v>-108.825097741953</v>
      </c>
      <c r="E52" s="0" t="n">
        <v>1353</v>
      </c>
      <c r="H52" s="0" t="n">
        <v>-109.236477829646</v>
      </c>
      <c r="I52" s="0" t="n">
        <v>1538</v>
      </c>
      <c r="J52" s="0" t="n">
        <v>-108.891571017836</v>
      </c>
      <c r="K52" s="0" t="n">
        <v>1982</v>
      </c>
      <c r="M52" s="6"/>
    </row>
    <row r="53" customFormat="false" ht="15" hidden="false" customHeight="false" outlineLevel="0" collapsed="false">
      <c r="A53" s="3" t="s">
        <v>9</v>
      </c>
      <c r="B53" s="0" t="n">
        <f aca="false">AVERAGE(B43:B52)</f>
        <v>-109.092525401526</v>
      </c>
      <c r="C53" s="0" t="n">
        <f aca="false">AVERAGE(C43:C52)</f>
        <v>909.9</v>
      </c>
      <c r="D53" s="0" t="n">
        <f aca="false">AVERAGE(D43:D52)</f>
        <v>-108.823944309736</v>
      </c>
      <c r="E53" s="0" t="n">
        <f aca="false">AVERAGE(E43:E52)</f>
        <v>1368.7</v>
      </c>
      <c r="F53" s="0" t="e">
        <f aca="false">AVERAGE(F43:F52)</f>
        <v>#DIV/0!</v>
      </c>
      <c r="G53" s="0" t="e">
        <f aca="false">AVERAGE(G43:G52)</f>
        <v>#DIV/0!</v>
      </c>
      <c r="H53" s="0" t="n">
        <f aca="false">AVERAGE(H43:H52)</f>
        <v>-109.236477829646</v>
      </c>
      <c r="I53" s="0" t="n">
        <f aca="false">AVERAGE(I43:I52)</f>
        <v>1538</v>
      </c>
      <c r="J53" s="0" t="n">
        <f aca="false">AVERAGE(J43:J52)</f>
        <v>-108.894926847746</v>
      </c>
      <c r="K53" s="0" t="n">
        <f aca="false">AVERAGE(K43:K52)</f>
        <v>1998.7</v>
      </c>
      <c r="M53" s="6"/>
    </row>
    <row r="54" customFormat="false" ht="15" hidden="false" customHeight="false" outlineLevel="0" collapsed="false">
      <c r="A54" s="3" t="s">
        <v>10</v>
      </c>
      <c r="B54" s="0" t="n">
        <f aca="false">MIN(B43:B52)</f>
        <v>-109.093959983766</v>
      </c>
      <c r="C54" s="0" t="n">
        <f aca="false">MIN(C43:C52)</f>
        <v>900</v>
      </c>
      <c r="D54" s="0" t="n">
        <f aca="false">MIN(D43:D52)</f>
        <v>-108.826744834385</v>
      </c>
      <c r="E54" s="0" t="n">
        <f aca="false">MIN(E43:E52)</f>
        <v>1349</v>
      </c>
      <c r="F54" s="0" t="n">
        <f aca="false">MIN(F43:F52)</f>
        <v>0</v>
      </c>
      <c r="G54" s="0" t="n">
        <f aca="false">MIN(G43:G52)</f>
        <v>0</v>
      </c>
      <c r="H54" s="0" t="n">
        <f aca="false">MIN(H43:H52)</f>
        <v>-109.236477829646</v>
      </c>
      <c r="I54" s="0" t="n">
        <f aca="false">MIN(I43:I52)</f>
        <v>1538</v>
      </c>
      <c r="J54" s="0" t="n">
        <f aca="false">MIN(J43:J52)</f>
        <v>-108.902532323945</v>
      </c>
      <c r="K54" s="0" t="n">
        <f aca="false">MIN(K43:K52)</f>
        <v>1980</v>
      </c>
      <c r="M54" s="6"/>
    </row>
    <row r="55" customFormat="false" ht="15" hidden="false" customHeight="false" outlineLevel="0" collapsed="false">
      <c r="A55" s="1" t="s">
        <v>11</v>
      </c>
      <c r="B55" s="0" t="n">
        <f aca="false">MAX(B44:B52)</f>
        <v>-109.091487691736</v>
      </c>
      <c r="C55" s="0" t="n">
        <f aca="false">MAX(C44:C52)</f>
        <v>925</v>
      </c>
      <c r="D55" s="0" t="n">
        <f aca="false">MAX(D44:D52)</f>
        <v>-108.822477071241</v>
      </c>
      <c r="E55" s="0" t="n">
        <f aca="false">MAX(E44:E52)</f>
        <v>1383</v>
      </c>
      <c r="F55" s="0" t="n">
        <f aca="false">MAX(F44:F52)</f>
        <v>0</v>
      </c>
      <c r="G55" s="0" t="n">
        <f aca="false">MAX(G44:G52)</f>
        <v>0</v>
      </c>
      <c r="H55" s="0" t="n">
        <f aca="false">MAX(H44:H52)</f>
        <v>-109.236477829646</v>
      </c>
      <c r="I55" s="0" t="n">
        <f aca="false">MAX(I44:I52)</f>
        <v>1538</v>
      </c>
      <c r="J55" s="0" t="n">
        <f aca="false">MAX(J44:J52)</f>
        <v>-108.889233942303</v>
      </c>
      <c r="K55" s="0" t="n">
        <f aca="false">MAX(K44:K52)</f>
        <v>2030</v>
      </c>
      <c r="M55" s="6"/>
    </row>
    <row r="56" customFormat="false" ht="15.75" hidden="false" customHeight="false" outlineLevel="0" collapsed="false">
      <c r="M56" s="6"/>
    </row>
    <row r="57" customFormat="false" ht="15.75" hidden="false" customHeight="false" outlineLevel="0" collapsed="false">
      <c r="M57" s="6"/>
    </row>
    <row r="58" customFormat="false" ht="15.75" hidden="false" customHeight="false" outlineLevel="0" collapsed="false">
      <c r="M58" s="6"/>
    </row>
    <row r="59" customFormat="false" ht="15.75" hidden="false" customHeight="false" outlineLevel="0" collapsed="false">
      <c r="M59" s="6"/>
    </row>
    <row r="60" customFormat="false" ht="15.75" hidden="false" customHeight="false" outlineLevel="0" collapsed="false">
      <c r="M60" s="6"/>
    </row>
    <row r="61" customFormat="false" ht="15.75" hidden="false" customHeight="false" outlineLevel="0" collapsed="false">
      <c r="M61" s="6"/>
    </row>
    <row r="62" customFormat="false" ht="15.75" hidden="false" customHeight="false" outlineLevel="0" collapsed="false">
      <c r="M62" s="6"/>
    </row>
    <row r="63" customFormat="false" ht="15.75" hidden="false" customHeight="false" outlineLevel="0" collapsed="false">
      <c r="M63" s="6"/>
    </row>
    <row r="64" customFormat="false" ht="15.75" hidden="false" customHeight="false" outlineLevel="0" collapsed="false">
      <c r="L64" s="6"/>
    </row>
    <row r="65" customFormat="false" ht="15.75" hidden="false" customHeight="false" outlineLevel="0" collapsed="false">
      <c r="L65" s="6"/>
    </row>
    <row r="66" customFormat="false" ht="15.75" hidden="false" customHeight="false" outlineLevel="0" collapsed="false">
      <c r="L66" s="6"/>
    </row>
    <row r="67" customFormat="false" ht="15.75" hidden="false" customHeight="false" outlineLevel="0" collapsed="false">
      <c r="L67" s="6"/>
    </row>
    <row r="68" customFormat="false" ht="15.75" hidden="false" customHeight="false" outlineLevel="0" collapsed="false">
      <c r="L68" s="6"/>
    </row>
    <row r="69" customFormat="false" ht="15.75" hidden="false" customHeight="false" outlineLevel="0" collapsed="false">
      <c r="L69" s="6"/>
    </row>
    <row r="70" customFormat="false" ht="15.75" hidden="false" customHeight="false" outlineLevel="0" collapsed="false">
      <c r="L70" s="6"/>
    </row>
    <row r="71" customFormat="false" ht="15.75" hidden="false" customHeight="false" outlineLevel="0" collapsed="false">
      <c r="L71" s="6"/>
    </row>
    <row r="72" customFormat="false" ht="15.75" hidden="false" customHeight="false" outlineLevel="0" collapsed="false">
      <c r="L7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3" activeCellId="0" sqref="J13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5"/>
    <col collapsed="false" customWidth="true" hidden="false" outlineLevel="0" max="11" min="3" style="0" width="16"/>
    <col collapsed="false" customWidth="true" hidden="false" outlineLevel="0" max="12" min="12" style="0" width="12.84"/>
  </cols>
  <sheetData>
    <row r="1" customFormat="false" ht="19.5" hidden="false" customHeight="true" outlineLevel="0" collapsed="false">
      <c r="B1" s="7" t="s">
        <v>15</v>
      </c>
      <c r="C1" s="7" t="s">
        <v>16</v>
      </c>
      <c r="D1" s="7"/>
      <c r="E1" s="7"/>
      <c r="F1" s="7"/>
      <c r="G1" s="7" t="s">
        <v>17</v>
      </c>
      <c r="H1" s="7"/>
      <c r="I1" s="7"/>
      <c r="J1" s="7"/>
      <c r="K1" s="8" t="s">
        <v>3</v>
      </c>
      <c r="L1" s="8"/>
    </row>
    <row r="2" customFormat="false" ht="17.35" hidden="false" customHeight="true" outlineLevel="0" collapsed="false">
      <c r="B2" s="9" t="s">
        <v>18</v>
      </c>
      <c r="C2" s="8" t="s">
        <v>19</v>
      </c>
      <c r="D2" s="8"/>
      <c r="E2" s="8" t="s">
        <v>20</v>
      </c>
      <c r="F2" s="8"/>
      <c r="G2" s="8" t="s">
        <v>19</v>
      </c>
      <c r="H2" s="8"/>
      <c r="I2" s="8" t="s">
        <v>20</v>
      </c>
      <c r="J2" s="8"/>
      <c r="K2" s="8"/>
      <c r="L2" s="8"/>
    </row>
    <row r="3" customFormat="false" ht="27.75" hidden="false" customHeight="true" outlineLevel="0" collapsed="false">
      <c r="B3" s="9" t="s">
        <v>21</v>
      </c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</row>
    <row r="4" customFormat="false" ht="18.75" hidden="false" customHeight="true" outlineLevel="0" collapsed="false">
      <c r="A4" s="7"/>
      <c r="B4" s="11" t="s">
        <v>24</v>
      </c>
      <c r="C4" s="12" t="n">
        <v>-109.0839</v>
      </c>
      <c r="D4" s="10" t="n">
        <v>-109.054478801391</v>
      </c>
      <c r="E4" s="12" t="n">
        <v>-108.7652</v>
      </c>
      <c r="F4" s="10" t="n">
        <v>-108.765196586824</v>
      </c>
      <c r="G4" s="12" t="n">
        <v>-109.2325</v>
      </c>
      <c r="H4" s="13" t="n">
        <v>-109.19297363473</v>
      </c>
      <c r="I4" s="12" t="n">
        <v>-108.8182</v>
      </c>
      <c r="J4" s="10" t="n">
        <v>-108.799912287644</v>
      </c>
      <c r="K4" s="12" t="n">
        <v>-115.9981</v>
      </c>
      <c r="L4" s="10" t="n">
        <v>-115.8000016374</v>
      </c>
    </row>
    <row r="5" customFormat="false" ht="17.35" hidden="false" customHeight="false" outlineLevel="0" collapsed="false">
      <c r="A5" s="7"/>
      <c r="B5" s="11" t="s">
        <v>25</v>
      </c>
      <c r="C5" s="12" t="n">
        <v>-109.0929</v>
      </c>
      <c r="D5" s="12" t="n">
        <v>-109.0943</v>
      </c>
      <c r="E5" s="12" t="n">
        <v>-108.824</v>
      </c>
      <c r="F5" s="12" t="n">
        <v>-108.8274</v>
      </c>
      <c r="G5" s="14" t="n">
        <v>-109.2359</v>
      </c>
      <c r="H5" s="12" t="n">
        <v>-109.2365</v>
      </c>
      <c r="I5" s="10" t="n">
        <v>-108.900193963975</v>
      </c>
      <c r="J5" s="12" t="n">
        <v>-108.901447636678</v>
      </c>
      <c r="K5" s="14"/>
      <c r="L5" s="12" t="n">
        <v>-116.391890224771</v>
      </c>
    </row>
    <row r="6" customFormat="false" ht="17.35" hidden="false" customHeight="false" outlineLevel="0" collapsed="false">
      <c r="B6" s="11" t="s">
        <v>26</v>
      </c>
      <c r="C6" s="10" t="n">
        <f aca="false">C4-C5</f>
        <v>0.00900000000000034</v>
      </c>
      <c r="D6" s="10" t="n">
        <f aca="false">D4-D5</f>
        <v>0.0398211986090047</v>
      </c>
      <c r="E6" s="10" t="n">
        <f aca="false">E4-E5</f>
        <v>0.0588000000000051</v>
      </c>
      <c r="F6" s="10" t="n">
        <f aca="false">F4-F5</f>
        <v>0.0622034131759932</v>
      </c>
      <c r="G6" s="10" t="n">
        <f aca="false">G4-G5</f>
        <v>0.00339999999999918</v>
      </c>
      <c r="H6" s="10" t="n">
        <f aca="false">H4-H5</f>
        <v>0.0435263652700115</v>
      </c>
      <c r="I6" s="10" t="n">
        <f aca="false">I4-I5</f>
        <v>0.0819939639749947</v>
      </c>
      <c r="J6" s="10" t="n">
        <f aca="false">J4-J5</f>
        <v>0.101535349033995</v>
      </c>
      <c r="K6" s="10" t="n">
        <f aca="false">K4-K5</f>
        <v>-115.9981</v>
      </c>
      <c r="L6" s="10" t="n">
        <f aca="false">L4-L5</f>
        <v>0.591888587371003</v>
      </c>
    </row>
    <row r="7" customFormat="false" ht="17.35" hidden="false" customHeight="false" outlineLevel="0" collapsed="false">
      <c r="B7" s="11"/>
      <c r="C7" s="10"/>
      <c r="D7" s="10"/>
      <c r="E7" s="10"/>
      <c r="F7" s="10"/>
      <c r="G7" s="10"/>
      <c r="H7" s="10"/>
      <c r="I7" s="10"/>
      <c r="J7" s="10"/>
      <c r="K7" s="10"/>
    </row>
    <row r="8" customFormat="false" ht="17.35" hidden="false" customHeight="false" outlineLevel="0" collapsed="false">
      <c r="B8" s="11"/>
      <c r="C8" s="10"/>
      <c r="D8" s="10"/>
      <c r="E8" s="10"/>
      <c r="F8" s="10"/>
      <c r="G8" s="10"/>
      <c r="H8" s="10"/>
      <c r="I8" s="10"/>
      <c r="J8" s="10"/>
      <c r="K8" s="10"/>
    </row>
    <row r="9" customFormat="false" ht="20.85" hidden="false" customHeight="true" outlineLevel="0" collapsed="false">
      <c r="B9" s="7" t="s">
        <v>15</v>
      </c>
      <c r="C9" s="7" t="s">
        <v>16</v>
      </c>
      <c r="D9" s="7"/>
      <c r="E9" s="7"/>
      <c r="F9" s="7"/>
      <c r="G9" s="7" t="s">
        <v>17</v>
      </c>
      <c r="H9" s="7"/>
      <c r="I9" s="7"/>
      <c r="J9" s="7"/>
      <c r="K9" s="8" t="s">
        <v>3</v>
      </c>
      <c r="L9" s="8"/>
    </row>
    <row r="10" customFormat="false" ht="17.35" hidden="false" customHeight="true" outlineLevel="0" collapsed="false">
      <c r="B10" s="9" t="s">
        <v>18</v>
      </c>
      <c r="C10" s="8" t="s">
        <v>19</v>
      </c>
      <c r="D10" s="8"/>
      <c r="E10" s="8" t="s">
        <v>20</v>
      </c>
      <c r="F10" s="8"/>
      <c r="G10" s="8" t="s">
        <v>19</v>
      </c>
      <c r="H10" s="8"/>
      <c r="I10" s="8" t="s">
        <v>20</v>
      </c>
      <c r="J10" s="8"/>
      <c r="K10" s="8"/>
      <c r="L10" s="8"/>
    </row>
    <row r="11" customFormat="false" ht="17.35" hidden="false" customHeight="false" outlineLevel="0" collapsed="false">
      <c r="B11" s="9" t="s">
        <v>21</v>
      </c>
      <c r="C11" s="10" t="s">
        <v>22</v>
      </c>
      <c r="D11" s="10" t="s">
        <v>23</v>
      </c>
      <c r="E11" s="10" t="s">
        <v>22</v>
      </c>
      <c r="F11" s="10" t="s">
        <v>23</v>
      </c>
      <c r="G11" s="10" t="s">
        <v>22</v>
      </c>
      <c r="H11" s="10" t="s">
        <v>23</v>
      </c>
      <c r="I11" s="10" t="s">
        <v>22</v>
      </c>
      <c r="J11" s="10" t="s">
        <v>23</v>
      </c>
      <c r="K11" s="10" t="s">
        <v>22</v>
      </c>
      <c r="L11" s="10" t="s">
        <v>23</v>
      </c>
    </row>
    <row r="12" customFormat="false" ht="20.85" hidden="false" customHeight="false" outlineLevel="0" collapsed="false">
      <c r="B12" s="11" t="s">
        <v>27</v>
      </c>
      <c r="C12" s="15" t="n">
        <v>277</v>
      </c>
      <c r="D12" s="16" t="n">
        <v>109</v>
      </c>
      <c r="E12" s="15" t="n">
        <v>242</v>
      </c>
      <c r="F12" s="16" t="n">
        <v>101</v>
      </c>
      <c r="G12" s="15" t="n">
        <v>730</v>
      </c>
      <c r="H12" s="17" t="n">
        <v>202</v>
      </c>
      <c r="I12" s="15" t="n">
        <v>296</v>
      </c>
      <c r="J12" s="16" t="n">
        <v>252</v>
      </c>
      <c r="K12" s="15" t="n">
        <v>929</v>
      </c>
      <c r="L12" s="16" t="n">
        <v>543</v>
      </c>
    </row>
    <row r="13" customFormat="false" ht="17.35" hidden="false" customHeight="false" outlineLevel="0" collapsed="false">
      <c r="B13" s="11" t="s">
        <v>28</v>
      </c>
      <c r="C13" s="15" t="n">
        <v>976</v>
      </c>
      <c r="D13" s="15" t="n">
        <v>925</v>
      </c>
      <c r="E13" s="15" t="n">
        <v>1395</v>
      </c>
      <c r="F13" s="15" t="n">
        <v>1372</v>
      </c>
      <c r="G13" s="18" t="n">
        <v>1884</v>
      </c>
      <c r="H13" s="15" t="n">
        <v>1538</v>
      </c>
      <c r="I13" s="16" t="n">
        <v>2136</v>
      </c>
      <c r="J13" s="15"/>
      <c r="K13" s="18"/>
      <c r="L13" s="15"/>
    </row>
    <row r="14" customFormat="false" ht="17.35" hidden="false" customHeight="false" outlineLevel="0" collapsed="false"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customFormat="false" ht="17.35" hidden="false" customHeight="false" outlineLevel="0" collapsed="false">
      <c r="B15" s="11"/>
      <c r="C15" s="10"/>
      <c r="D15" s="10"/>
      <c r="E15" s="10"/>
      <c r="F15" s="10"/>
      <c r="G15" s="10"/>
      <c r="H15" s="10"/>
      <c r="I15" s="10"/>
      <c r="J15" s="10"/>
      <c r="K15" s="10"/>
    </row>
    <row r="16" customFormat="false" ht="17.35" hidden="false" customHeight="false" outlineLevel="0" collapsed="false">
      <c r="B16" s="11"/>
      <c r="C16" s="10"/>
      <c r="D16" s="10"/>
      <c r="E16" s="10"/>
      <c r="F16" s="10"/>
      <c r="G16" s="10"/>
      <c r="H16" s="10"/>
      <c r="I16" s="10"/>
      <c r="J16" s="10"/>
      <c r="K16" s="10"/>
    </row>
    <row r="17" customFormat="false" ht="12.75" hidden="false" customHeight="false" outlineLevel="0" collapsed="false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20" customFormat="false" ht="27.75" hidden="false" customHeight="true" outlineLevel="0" collapsed="false">
      <c r="A20" s="9"/>
      <c r="B20" s="9"/>
      <c r="C20" s="10"/>
      <c r="D20" s="20"/>
      <c r="E20" s="10"/>
      <c r="F20" s="10"/>
      <c r="G20" s="21"/>
      <c r="H20" s="10"/>
      <c r="I20" s="10"/>
      <c r="J20" s="10"/>
    </row>
  </sheetData>
  <mergeCells count="16">
    <mergeCell ref="C1:F1"/>
    <mergeCell ref="G1:J1"/>
    <mergeCell ref="K1:L2"/>
    <mergeCell ref="C2:D2"/>
    <mergeCell ref="E2:F2"/>
    <mergeCell ref="G2:H2"/>
    <mergeCell ref="I2:J2"/>
    <mergeCell ref="A4:A5"/>
    <mergeCell ref="C9:F9"/>
    <mergeCell ref="G9:J9"/>
    <mergeCell ref="K9:L10"/>
    <mergeCell ref="C10:D10"/>
    <mergeCell ref="E10:F10"/>
    <mergeCell ref="G10:H10"/>
    <mergeCell ref="I10:J10"/>
    <mergeCell ref="A20:B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6" activeCellId="0" sqref="P6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2" min="2" style="0" width="17.33"/>
    <col collapsed="false" customWidth="true" hidden="false" outlineLevel="0" max="3" min="3" style="0" width="13"/>
    <col collapsed="false" customWidth="true" hidden="false" outlineLevel="0" max="4" min="4" style="0" width="14.33"/>
    <col collapsed="false" customWidth="true" hidden="false" outlineLevel="0" max="5" min="5" style="0" width="12.5"/>
    <col collapsed="false" customWidth="true" hidden="false" outlineLevel="0" max="6" min="6" style="0" width="12.33"/>
    <col collapsed="false" customWidth="true" hidden="false" outlineLevel="0" max="7" min="7" style="0" width="13.67"/>
    <col collapsed="false" customWidth="true" hidden="false" outlineLevel="0" max="12" min="12" style="0" width="12.5"/>
    <col collapsed="false" customWidth="true" hidden="false" outlineLevel="0" max="13" min="13" style="0" width="13.84"/>
    <col collapsed="false" customWidth="true" hidden="false" outlineLevel="0" max="14" min="14" style="0" width="11.83"/>
    <col collapsed="false" customWidth="true" hidden="false" outlineLevel="0" max="15" min="15" style="0" width="12"/>
    <col collapsed="false" customWidth="true" hidden="false" outlineLevel="0" max="16" min="16" style="0" width="12.17"/>
  </cols>
  <sheetData>
    <row r="1" customFormat="false" ht="20.85" hidden="false" customHeight="true" outlineLevel="0" collapsed="false">
      <c r="A1" s="7" t="s">
        <v>15</v>
      </c>
      <c r="B1" s="7"/>
      <c r="C1" s="7" t="s">
        <v>16</v>
      </c>
      <c r="D1" s="7"/>
      <c r="E1" s="7" t="s">
        <v>17</v>
      </c>
      <c r="F1" s="7"/>
      <c r="G1" s="8" t="s">
        <v>3</v>
      </c>
      <c r="J1" s="7" t="s">
        <v>15</v>
      </c>
      <c r="K1" s="7"/>
      <c r="L1" s="7" t="s">
        <v>16</v>
      </c>
      <c r="M1" s="7"/>
      <c r="N1" s="7" t="s">
        <v>17</v>
      </c>
      <c r="O1" s="7"/>
      <c r="P1" s="8" t="s">
        <v>3</v>
      </c>
    </row>
    <row r="2" customFormat="false" ht="17.35" hidden="false" customHeight="true" outlineLevel="0" collapsed="false">
      <c r="A2" s="9" t="s">
        <v>18</v>
      </c>
      <c r="B2" s="9"/>
      <c r="C2" s="11" t="s">
        <v>19</v>
      </c>
      <c r="D2" s="11" t="s">
        <v>20</v>
      </c>
      <c r="E2" s="11" t="s">
        <v>19</v>
      </c>
      <c r="F2" s="11" t="s">
        <v>20</v>
      </c>
      <c r="G2" s="8"/>
      <c r="J2" s="9" t="s">
        <v>18</v>
      </c>
      <c r="K2" s="9"/>
      <c r="L2" s="11" t="s">
        <v>19</v>
      </c>
      <c r="M2" s="11" t="s">
        <v>20</v>
      </c>
      <c r="N2" s="11" t="s">
        <v>19</v>
      </c>
      <c r="O2" s="11" t="s">
        <v>20</v>
      </c>
      <c r="P2" s="8"/>
    </row>
    <row r="3" customFormat="false" ht="17.35" hidden="false" customHeight="true" outlineLevel="0" collapsed="false">
      <c r="A3" s="9" t="s">
        <v>29</v>
      </c>
      <c r="B3" s="9"/>
      <c r="C3" s="10" t="n">
        <v>-109.098130820033</v>
      </c>
      <c r="D3" s="20" t="n">
        <v>-108.842683477278</v>
      </c>
      <c r="E3" s="10" t="n">
        <v>-109.263243833864</v>
      </c>
      <c r="F3" s="21" t="n">
        <v>-108.959934891606</v>
      </c>
      <c r="G3" s="10" t="n">
        <v>-116.6056091</v>
      </c>
      <c r="J3" s="9" t="s">
        <v>29</v>
      </c>
      <c r="K3" s="9"/>
      <c r="L3" s="10" t="n">
        <v>-109.098130820033</v>
      </c>
      <c r="M3" s="20" t="n">
        <v>-108.842683477278</v>
      </c>
      <c r="N3" s="10" t="n">
        <v>-109.263243833864</v>
      </c>
      <c r="O3" s="21" t="n">
        <v>-108.959934891606</v>
      </c>
      <c r="P3" s="10" t="n">
        <v>-116.6056091</v>
      </c>
    </row>
    <row r="4" customFormat="false" ht="40.25" hidden="false" customHeight="true" outlineLevel="0" collapsed="false">
      <c r="A4" s="22" t="s">
        <v>30</v>
      </c>
      <c r="B4" s="23" t="s">
        <v>31</v>
      </c>
      <c r="C4" s="10" t="n">
        <v>-108.943862504089</v>
      </c>
      <c r="D4" s="10" t="n">
        <v>-108.677515318486</v>
      </c>
      <c r="E4" s="10" t="n">
        <v>-109.067211183679</v>
      </c>
      <c r="F4" s="10" t="n">
        <v>-108.774586965086</v>
      </c>
      <c r="G4" s="10" t="n">
        <v>-114.763427233707</v>
      </c>
      <c r="J4" s="24" t="s">
        <v>32</v>
      </c>
      <c r="K4" s="23" t="s">
        <v>33</v>
      </c>
      <c r="L4" s="10" t="n">
        <f aca="false">C4-C3</f>
        <v>0.154268315944009</v>
      </c>
      <c r="M4" s="10" t="n">
        <f aca="false">D4-D3</f>
        <v>0.165168158792</v>
      </c>
      <c r="N4" s="10" t="n">
        <f aca="false">E4-E3</f>
        <v>0.196032650184989</v>
      </c>
      <c r="O4" s="10" t="n">
        <f aca="false">F4-F3</f>
        <v>0.185347926519896</v>
      </c>
      <c r="P4" s="10" t="n">
        <f aca="false">G4-G3</f>
        <v>1.84218186629299</v>
      </c>
    </row>
    <row r="5" customFormat="false" ht="29.85" hidden="false" customHeight="false" outlineLevel="0" collapsed="false">
      <c r="A5" s="22"/>
      <c r="B5" s="11" t="s">
        <v>34</v>
      </c>
      <c r="C5" s="12" t="n">
        <v>-109.0839</v>
      </c>
      <c r="D5" s="12" t="n">
        <v>-108.7652</v>
      </c>
      <c r="E5" s="12" t="n">
        <v>-109.2325</v>
      </c>
      <c r="F5" s="12" t="n">
        <v>-108.8182</v>
      </c>
      <c r="G5" s="12" t="n">
        <v>-115.9981</v>
      </c>
      <c r="J5" s="24"/>
      <c r="K5" s="11" t="s">
        <v>35</v>
      </c>
      <c r="L5" s="12" t="n">
        <f aca="false">C5-C3</f>
        <v>0.0142308200330064</v>
      </c>
      <c r="M5" s="12" t="n">
        <f aca="false">D5-D3</f>
        <v>0.0774834772780082</v>
      </c>
      <c r="N5" s="12" t="n">
        <f aca="false">E5-E3</f>
        <v>0.030743833863994</v>
      </c>
      <c r="O5" s="12" t="n">
        <f aca="false">F5-F3</f>
        <v>0.141734891605893</v>
      </c>
      <c r="P5" s="12" t="n">
        <f aca="false">G5-G3</f>
        <v>0.607509100000002</v>
      </c>
    </row>
    <row r="6" customFormat="false" ht="44" hidden="false" customHeight="false" outlineLevel="0" collapsed="false">
      <c r="A6" s="22"/>
      <c r="B6" s="11" t="s">
        <v>36</v>
      </c>
      <c r="C6" s="12" t="n">
        <v>-109.0929</v>
      </c>
      <c r="D6" s="12" t="n">
        <v>-108.824</v>
      </c>
      <c r="E6" s="14" t="n">
        <v>-109.2359</v>
      </c>
      <c r="F6" s="10" t="n">
        <v>-108.900193963975</v>
      </c>
      <c r="G6" s="14" t="n">
        <v>-116.356665956242</v>
      </c>
      <c r="J6" s="24"/>
      <c r="K6" s="11" t="s">
        <v>37</v>
      </c>
      <c r="L6" s="12" t="n">
        <f aca="false">C6-C3</f>
        <v>0.00523082003300601</v>
      </c>
      <c r="M6" s="12" t="n">
        <f aca="false">D6-D3</f>
        <v>0.0186834772780031</v>
      </c>
      <c r="N6" s="12" t="n">
        <f aca="false">E6-E3</f>
        <v>0.0273438338639949</v>
      </c>
      <c r="O6" s="12" t="n">
        <f aca="false">F6-F3</f>
        <v>0.059740927630898</v>
      </c>
      <c r="P6" s="12" t="n">
        <f aca="false">G6-G3</f>
        <v>0.248943143757643</v>
      </c>
    </row>
    <row r="7" customFormat="false" ht="42" hidden="false" customHeight="true" outlineLevel="0" collapsed="false">
      <c r="B7" s="11" t="s">
        <v>26</v>
      </c>
      <c r="C7" s="10" t="n">
        <f aca="false">C5-C6</f>
        <v>0.00900000000000034</v>
      </c>
      <c r="D7" s="10" t="n">
        <f aca="false">D5-D6</f>
        <v>0.0588000000000051</v>
      </c>
      <c r="E7" s="10" t="n">
        <f aca="false">E5-E6</f>
        <v>0.00339999999999918</v>
      </c>
      <c r="F7" s="10" t="n">
        <f aca="false">F5-F6</f>
        <v>0.0819939639749947</v>
      </c>
      <c r="G7" s="10" t="n">
        <f aca="false">G5-G6</f>
        <v>0.358565956242359</v>
      </c>
      <c r="J7" s="8" t="s">
        <v>38</v>
      </c>
      <c r="K7" s="8"/>
      <c r="L7" s="10" t="n">
        <f aca="false">L4/L6</f>
        <v>29.4921857319865</v>
      </c>
      <c r="M7" s="10" t="n">
        <f aca="false">M4/M6</f>
        <v>8.84033289597859</v>
      </c>
      <c r="N7" s="10" t="n">
        <f aca="false">N4/N6</f>
        <v>7.16917207587032</v>
      </c>
      <c r="O7" s="10" t="n">
        <f aca="false">O4/O6</f>
        <v>3.10252843184902</v>
      </c>
      <c r="P7" s="10" t="n">
        <f aca="false">P4/P6</f>
        <v>7.40001045413982</v>
      </c>
    </row>
  </sheetData>
  <mergeCells count="14">
    <mergeCell ref="A1:B1"/>
    <mergeCell ref="C1:D1"/>
    <mergeCell ref="E1:F1"/>
    <mergeCell ref="G1:G2"/>
    <mergeCell ref="J1:K1"/>
    <mergeCell ref="L1:M1"/>
    <mergeCell ref="N1:O1"/>
    <mergeCell ref="P1:P2"/>
    <mergeCell ref="A2:B2"/>
    <mergeCell ref="J2:K2"/>
    <mergeCell ref="A3:B3"/>
    <mergeCell ref="J3:K3"/>
    <mergeCell ref="J4:J6"/>
    <mergeCell ref="J7:K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2025-10-07T15:00:15Z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