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hsuanlin/Desktop/sqd/meeting-notes/"/>
    </mc:Choice>
  </mc:AlternateContent>
  <xr:revisionPtr revIDLastSave="0" documentId="13_ncr:1_{795475A6-A7EF-4942-8EC4-E9EB2AB8FB3F}" xr6:coauthVersionLast="47" xr6:coauthVersionMax="47" xr10:uidLastSave="{00000000-0000-0000-0000-000000000000}"/>
  <bookViews>
    <workbookView xWindow="0" yWindow="760" windowWidth="34560" windowHeight="20260" xr2:uid="{FEE29CD4-75DF-5244-B173-61F242A3C75A}"/>
  </bookViews>
  <sheets>
    <sheet name="Sheet8" sheetId="8" r:id="rId1"/>
    <sheet name="N2_6-31G-2.4" sheetId="5" r:id="rId2"/>
    <sheet name="N2_6-31G-1.2" sheetId="3" r:id="rId3"/>
    <sheet name="N2_cc-PVDZ-1.2" sheetId="7" r:id="rId4"/>
    <sheet name="N2_cc-PVDZ-2.4" sheetId="4" r:id="rId5"/>
    <sheet name="fe2s2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8" l="1"/>
  <c r="G19" i="8"/>
  <c r="G16" i="8"/>
  <c r="G17" i="8"/>
  <c r="F17" i="8"/>
  <c r="G14" i="8"/>
  <c r="F13" i="8"/>
  <c r="F14" i="8"/>
  <c r="F11" i="8"/>
  <c r="Q11" i="7"/>
  <c r="P11" i="7"/>
  <c r="O11" i="7"/>
  <c r="N11" i="7"/>
  <c r="Q10" i="7"/>
  <c r="P10" i="7"/>
  <c r="O10" i="7"/>
  <c r="N10" i="7"/>
  <c r="Q9" i="7"/>
  <c r="P9" i="7"/>
  <c r="O9" i="7"/>
  <c r="N9" i="7"/>
  <c r="Q5" i="7"/>
  <c r="P5" i="7"/>
  <c r="O5" i="7"/>
  <c r="N5" i="7"/>
  <c r="Q4" i="7"/>
  <c r="P4" i="7"/>
  <c r="O4" i="7"/>
  <c r="N4" i="7"/>
  <c r="F16" i="8" s="1"/>
  <c r="Q3" i="7"/>
  <c r="G15" i="8" s="1"/>
  <c r="P3" i="7"/>
  <c r="O3" i="7"/>
  <c r="N3" i="7"/>
  <c r="F15" i="8" s="1"/>
  <c r="Q11" i="1"/>
  <c r="P11" i="1"/>
  <c r="O11" i="1"/>
  <c r="N11" i="1"/>
  <c r="Q10" i="1"/>
  <c r="P10" i="1"/>
  <c r="O10" i="1"/>
  <c r="N10" i="1"/>
  <c r="Q9" i="1"/>
  <c r="P9" i="1"/>
  <c r="O9" i="1"/>
  <c r="N9" i="1"/>
  <c r="Q5" i="1"/>
  <c r="G23" i="8" s="1"/>
  <c r="P5" i="1"/>
  <c r="O5" i="1"/>
  <c r="N5" i="1"/>
  <c r="F23" i="8" s="1"/>
  <c r="Q4" i="1"/>
  <c r="G22" i="8" s="1"/>
  <c r="P4" i="1"/>
  <c r="O4" i="1"/>
  <c r="N4" i="1"/>
  <c r="F22" i="8" s="1"/>
  <c r="Q3" i="1"/>
  <c r="P3" i="1"/>
  <c r="O3" i="1"/>
  <c r="N3" i="1"/>
  <c r="F21" i="8" s="1"/>
  <c r="Q11" i="4"/>
  <c r="P11" i="4"/>
  <c r="O11" i="4"/>
  <c r="N11" i="4"/>
  <c r="Q10" i="4"/>
  <c r="P10" i="4"/>
  <c r="O10" i="4"/>
  <c r="N10" i="4"/>
  <c r="Q9" i="4"/>
  <c r="P9" i="4"/>
  <c r="O9" i="4"/>
  <c r="N9" i="4"/>
  <c r="Q5" i="4"/>
  <c r="G20" i="8" s="1"/>
  <c r="P5" i="4"/>
  <c r="O5" i="4"/>
  <c r="N5" i="4"/>
  <c r="F20" i="8" s="1"/>
  <c r="Q4" i="4"/>
  <c r="P4" i="4"/>
  <c r="O4" i="4"/>
  <c r="N4" i="4"/>
  <c r="F19" i="8" s="1"/>
  <c r="Q3" i="4"/>
  <c r="G18" i="8" s="1"/>
  <c r="P3" i="4"/>
  <c r="O3" i="4"/>
  <c r="N3" i="4"/>
  <c r="F18" i="8" s="1"/>
  <c r="Q11" i="5"/>
  <c r="P11" i="5"/>
  <c r="O11" i="5"/>
  <c r="N11" i="5"/>
  <c r="Q10" i="5"/>
  <c r="P10" i="5"/>
  <c r="O10" i="5"/>
  <c r="N10" i="5"/>
  <c r="Q9" i="5"/>
  <c r="P9" i="5"/>
  <c r="O9" i="5"/>
  <c r="N9" i="5"/>
  <c r="Q5" i="5"/>
  <c r="P5" i="5"/>
  <c r="O5" i="5"/>
  <c r="N5" i="5"/>
  <c r="Q4" i="5"/>
  <c r="G13" i="8" s="1"/>
  <c r="P4" i="5"/>
  <c r="O4" i="5"/>
  <c r="N4" i="5"/>
  <c r="Q3" i="5"/>
  <c r="G12" i="8" s="1"/>
  <c r="P3" i="5"/>
  <c r="O3" i="5"/>
  <c r="N3" i="5"/>
  <c r="F12" i="8" s="1"/>
  <c r="Q11" i="3"/>
  <c r="P11" i="3"/>
  <c r="O11" i="3"/>
  <c r="N11" i="3"/>
  <c r="Q10" i="3"/>
  <c r="P10" i="3"/>
  <c r="O10" i="3"/>
  <c r="N10" i="3"/>
  <c r="Q9" i="3"/>
  <c r="P9" i="3"/>
  <c r="O9" i="3"/>
  <c r="N9" i="3"/>
  <c r="Q5" i="3"/>
  <c r="G11" i="8" s="1"/>
  <c r="Q4" i="3"/>
  <c r="G10" i="8" s="1"/>
  <c r="Q3" i="3"/>
  <c r="G9" i="8" s="1"/>
  <c r="P5" i="3"/>
  <c r="P4" i="3"/>
  <c r="P3" i="3"/>
  <c r="O5" i="3"/>
  <c r="O4" i="3"/>
  <c r="O3" i="3"/>
  <c r="N4" i="3"/>
  <c r="F10" i="8" s="1"/>
  <c r="N5" i="3"/>
  <c r="N3" i="3"/>
  <c r="F9" i="8" s="1"/>
</calcChain>
</file>

<file path=xl/sharedStrings.xml><?xml version="1.0" encoding="utf-8"?>
<sst xmlns="http://schemas.openxmlformats.org/spreadsheetml/2006/main" count="223" uniqueCount="28">
  <si>
    <t>Random</t>
  </si>
  <si>
    <t>Truncated</t>
  </si>
  <si>
    <t>Compressed</t>
  </si>
  <si>
    <t>run</t>
  </si>
  <si>
    <t>Fe2S2</t>
  </si>
  <si>
    <t>fractional gates</t>
  </si>
  <si>
    <t>N2</t>
  </si>
  <si>
    <t>cc-PVDZ</t>
  </si>
  <si>
    <t>6-31G</t>
  </si>
  <si>
    <t>average</t>
  </si>
  <si>
    <t>min</t>
  </si>
  <si>
    <t>max</t>
  </si>
  <si>
    <t>std</t>
  </si>
  <si>
    <t>gate count</t>
  </si>
  <si>
    <t>d</t>
  </si>
  <si>
    <t>2q</t>
  </si>
  <si>
    <t>1q</t>
  </si>
  <si>
    <t>circuit depth</t>
  </si>
  <si>
    <t>#2Q gates</t>
  </si>
  <si>
    <t>#1Q gates</t>
  </si>
  <si>
    <t>system</t>
  </si>
  <si>
    <t>Fe2S2, (30e,20o)</t>
  </si>
  <si>
    <t>Circuit</t>
  </si>
  <si>
    <t>N2. (10e16o), R=1.2A</t>
  </si>
  <si>
    <t>N2. (10e16o), R=2.4A</t>
  </si>
  <si>
    <t>N2, (10e,26o), R=1.2A</t>
  </si>
  <si>
    <t>N2, (10e,26o), R=2.4A</t>
  </si>
  <si>
    <t>#bitstring with correct partical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</si>
</sst>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57B7F-CEE4-2749-AFD3-208594295BED}">
  <dimension ref="A7:G23"/>
  <sheetViews>
    <sheetView tabSelected="1" workbookViewId="0">
      <selection activeCell="F10" sqref="F10"/>
    </sheetView>
  </sheetViews>
  <sheetFormatPr baseColWidth="10" defaultRowHeight="16" x14ac:dyDescent="0.2"/>
  <cols>
    <col min="1" max="1" width="25.5" customWidth="1"/>
    <col min="6" max="6" width="11.6640625" bestFit="1" customWidth="1"/>
    <col min="7" max="7" width="11" bestFit="1" customWidth="1"/>
  </cols>
  <sheetData>
    <row r="7" spans="1:7" x14ac:dyDescent="0.2">
      <c r="A7" s="3" t="s">
        <v>20</v>
      </c>
      <c r="B7" s="3" t="s">
        <v>22</v>
      </c>
      <c r="C7" s="3" t="s">
        <v>13</v>
      </c>
      <c r="D7" s="3"/>
      <c r="E7" s="3"/>
      <c r="F7" t="s">
        <v>27</v>
      </c>
    </row>
    <row r="8" spans="1:7" x14ac:dyDescent="0.2">
      <c r="A8" s="3"/>
      <c r="B8" s="3"/>
      <c r="C8" t="s">
        <v>17</v>
      </c>
      <c r="D8" t="s">
        <v>18</v>
      </c>
      <c r="E8" t="s">
        <v>19</v>
      </c>
      <c r="F8" t="s">
        <v>9</v>
      </c>
      <c r="G8" t="s">
        <v>12</v>
      </c>
    </row>
    <row r="9" spans="1:7" x14ac:dyDescent="0.2">
      <c r="A9" s="3" t="s">
        <v>23</v>
      </c>
      <c r="B9" s="2" t="s">
        <v>0</v>
      </c>
      <c r="C9">
        <v>821</v>
      </c>
      <c r="D9">
        <v>798</v>
      </c>
      <c r="E9">
        <v>13212</v>
      </c>
      <c r="F9" s="4">
        <f>'N2_6-31G-1.2'!N3</f>
        <v>62594.3</v>
      </c>
      <c r="G9" s="4">
        <f>'N2_6-31G-1.2'!Q3</f>
        <v>3088.0939842491121</v>
      </c>
    </row>
    <row r="10" spans="1:7" x14ac:dyDescent="0.2">
      <c r="A10" s="3"/>
      <c r="B10" s="2" t="s">
        <v>1</v>
      </c>
      <c r="C10">
        <v>773</v>
      </c>
      <c r="D10">
        <v>740</v>
      </c>
      <c r="E10">
        <v>12675</v>
      </c>
      <c r="F10" s="4">
        <f>'N2_6-31G-1.2'!N4</f>
        <v>25009</v>
      </c>
      <c r="G10" s="4">
        <f>'N2_6-31G-1.2'!Q4</f>
        <v>418.82374972455102</v>
      </c>
    </row>
    <row r="11" spans="1:7" x14ac:dyDescent="0.2">
      <c r="A11" s="3"/>
      <c r="B11" s="2" t="s">
        <v>2</v>
      </c>
      <c r="C11">
        <v>821</v>
      </c>
      <c r="D11">
        <v>798</v>
      </c>
      <c r="E11">
        <v>13212</v>
      </c>
      <c r="F11" s="4">
        <f>'N2_6-31G-1.2'!N5</f>
        <v>30563.5</v>
      </c>
      <c r="G11" s="4">
        <f>'N2_6-31G-1.2'!Q5</f>
        <v>157.14766587158999</v>
      </c>
    </row>
    <row r="12" spans="1:7" x14ac:dyDescent="0.2">
      <c r="A12" s="3" t="s">
        <v>24</v>
      </c>
      <c r="B12" s="2" t="s">
        <v>0</v>
      </c>
      <c r="C12">
        <v>821</v>
      </c>
      <c r="D12">
        <v>798</v>
      </c>
      <c r="E12">
        <v>13212</v>
      </c>
      <c r="F12" s="4">
        <f>'N2_6-31G-2.4'!N3</f>
        <v>67881.600000000006</v>
      </c>
      <c r="G12" s="4">
        <f>'N2_6-31G-2.4'!Q3</f>
        <v>8120.3260361474095</v>
      </c>
    </row>
    <row r="13" spans="1:7" x14ac:dyDescent="0.2">
      <c r="A13" s="3"/>
      <c r="B13" s="2" t="s">
        <v>1</v>
      </c>
      <c r="C13">
        <v>773</v>
      </c>
      <c r="D13">
        <v>744</v>
      </c>
      <c r="E13">
        <v>12747</v>
      </c>
      <c r="F13" s="4">
        <f>'N2_6-31G-2.4'!N4</f>
        <v>24977.1</v>
      </c>
      <c r="G13" s="4">
        <f>'N2_6-31G-2.4'!Q4</f>
        <v>406.63044920692084</v>
      </c>
    </row>
    <row r="14" spans="1:7" x14ac:dyDescent="0.2">
      <c r="A14" s="3"/>
      <c r="B14" s="2" t="s">
        <v>2</v>
      </c>
      <c r="C14">
        <v>821</v>
      </c>
      <c r="D14">
        <v>798</v>
      </c>
      <c r="E14">
        <v>13212</v>
      </c>
      <c r="F14" s="4">
        <f>'N2_6-31G-2.4'!N5</f>
        <v>33022.400000000001</v>
      </c>
      <c r="G14" s="4">
        <f>'N2_6-31G-2.4'!Q5</f>
        <v>566.06874337152931</v>
      </c>
    </row>
    <row r="15" spans="1:7" x14ac:dyDescent="0.2">
      <c r="A15" s="3" t="s">
        <v>25</v>
      </c>
      <c r="B15" s="2" t="s">
        <v>0</v>
      </c>
      <c r="C15">
        <v>1329</v>
      </c>
      <c r="D15">
        <v>1933</v>
      </c>
      <c r="E15">
        <v>32075</v>
      </c>
      <c r="F15" s="4">
        <f>'N2_cc-PVDZ-1.2'!N3</f>
        <v>154</v>
      </c>
      <c r="G15" s="4">
        <f>'N2_cc-PVDZ-1.2'!Q3</f>
        <v>13.012814197295423</v>
      </c>
    </row>
    <row r="16" spans="1:7" x14ac:dyDescent="0.2">
      <c r="A16" s="3"/>
      <c r="B16" s="2" t="s">
        <v>1</v>
      </c>
      <c r="C16">
        <v>1227</v>
      </c>
      <c r="D16">
        <v>1764</v>
      </c>
      <c r="E16">
        <v>31127</v>
      </c>
      <c r="F16" s="4">
        <f>'N2_cc-PVDZ-1.2'!N4</f>
        <v>61.6</v>
      </c>
      <c r="G16" s="4">
        <f>'N2_cc-PVDZ-1.2'!Q4</f>
        <v>6.7856056799997306</v>
      </c>
    </row>
    <row r="17" spans="1:7" x14ac:dyDescent="0.2">
      <c r="A17" s="3"/>
      <c r="B17" s="2" t="s">
        <v>2</v>
      </c>
      <c r="C17">
        <v>1329</v>
      </c>
      <c r="D17">
        <v>1933</v>
      </c>
      <c r="E17">
        <v>32075</v>
      </c>
      <c r="F17" s="4">
        <f>'N2_cc-PVDZ-1.2'!N5</f>
        <v>81.5</v>
      </c>
      <c r="G17" s="4">
        <f>'N2_cc-PVDZ-1.2'!Q5</f>
        <v>12.429802894656053</v>
      </c>
    </row>
    <row r="18" spans="1:7" x14ac:dyDescent="0.2">
      <c r="A18" s="3" t="s">
        <v>26</v>
      </c>
      <c r="B18" s="2" t="s">
        <v>0</v>
      </c>
      <c r="C18">
        <v>1329</v>
      </c>
      <c r="D18">
        <v>1933</v>
      </c>
      <c r="E18">
        <v>32075</v>
      </c>
      <c r="F18" s="4">
        <f>'N2_cc-PVDZ-2.4'!N3</f>
        <v>159.80000000000001</v>
      </c>
      <c r="G18" s="4">
        <f>'N2_cc-PVDZ-2.4'!Q3</f>
        <v>29.947361226733236</v>
      </c>
    </row>
    <row r="19" spans="1:7" x14ac:dyDescent="0.2">
      <c r="A19" s="3"/>
      <c r="B19" s="2" t="s">
        <v>1</v>
      </c>
      <c r="C19">
        <v>1227</v>
      </c>
      <c r="D19">
        <v>1732</v>
      </c>
      <c r="E19">
        <v>30551</v>
      </c>
      <c r="F19" s="4">
        <f>'N2_cc-PVDZ-2.4'!N4</f>
        <v>80.599999999999994</v>
      </c>
      <c r="G19" s="4">
        <f>'N2_cc-PVDZ-2.4'!Q4</f>
        <v>5.1897334549409502</v>
      </c>
    </row>
    <row r="20" spans="1:7" x14ac:dyDescent="0.2">
      <c r="A20" s="3"/>
      <c r="B20" s="2" t="s">
        <v>2</v>
      </c>
      <c r="C20">
        <v>1329</v>
      </c>
      <c r="D20">
        <v>1933</v>
      </c>
      <c r="E20">
        <v>32075</v>
      </c>
      <c r="F20" s="4">
        <f>'N2_cc-PVDZ-2.4'!N5</f>
        <v>101.5</v>
      </c>
      <c r="G20" s="4">
        <f>'N2_cc-PVDZ-2.4'!Q5</f>
        <v>15.378556499229699</v>
      </c>
    </row>
    <row r="21" spans="1:7" x14ac:dyDescent="0.2">
      <c r="A21" s="3" t="s">
        <v>21</v>
      </c>
      <c r="B21" s="2" t="s">
        <v>0</v>
      </c>
      <c r="C21">
        <v>1199</v>
      </c>
      <c r="D21">
        <v>1290</v>
      </c>
      <c r="E21">
        <v>20083</v>
      </c>
      <c r="F21" s="4">
        <f>fe2s2!N3</f>
        <v>18093</v>
      </c>
      <c r="G21" s="4">
        <f>fe2s2!Q3</f>
        <v>1535.2183340923641</v>
      </c>
    </row>
    <row r="22" spans="1:7" x14ac:dyDescent="0.2">
      <c r="A22" s="3"/>
      <c r="B22" s="2" t="s">
        <v>1</v>
      </c>
      <c r="C22">
        <v>967</v>
      </c>
      <c r="D22">
        <v>1116</v>
      </c>
      <c r="E22">
        <v>19471</v>
      </c>
      <c r="F22" s="4">
        <f>fe2s2!N4</f>
        <v>15098.8</v>
      </c>
      <c r="G22" s="4">
        <f>fe2s2!Q4</f>
        <v>1278.158814684449</v>
      </c>
    </row>
    <row r="23" spans="1:7" x14ac:dyDescent="0.2">
      <c r="A23" s="3"/>
      <c r="B23" s="2" t="s">
        <v>2</v>
      </c>
      <c r="C23">
        <v>1199</v>
      </c>
      <c r="D23">
        <v>1290</v>
      </c>
      <c r="E23">
        <v>20083</v>
      </c>
      <c r="F23" s="4">
        <f>fe2s2!N5</f>
        <v>14061.8</v>
      </c>
      <c r="G23" s="4">
        <f>fe2s2!Q5</f>
        <v>1494.8980492922476</v>
      </c>
    </row>
  </sheetData>
  <mergeCells count="8">
    <mergeCell ref="C7:E7"/>
    <mergeCell ref="A7:A8"/>
    <mergeCell ref="B7:B8"/>
    <mergeCell ref="A18:A20"/>
    <mergeCell ref="A21:A23"/>
    <mergeCell ref="A9:A11"/>
    <mergeCell ref="A12:A14"/>
    <mergeCell ref="A15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ED78-9456-F54A-A97D-593A8F76F400}">
  <dimension ref="A1:Q25"/>
  <sheetViews>
    <sheetView zoomScale="120" zoomScaleNormal="120" workbookViewId="0">
      <selection activeCell="F15" sqref="F15"/>
    </sheetView>
  </sheetViews>
  <sheetFormatPr baseColWidth="10" defaultRowHeight="16" x14ac:dyDescent="0.2"/>
  <cols>
    <col min="6" max="6" width="12.83203125" bestFit="1" customWidth="1"/>
  </cols>
  <sheetData>
    <row r="1" spans="1:17" x14ac:dyDescent="0.2">
      <c r="A1" s="2" t="s">
        <v>6</v>
      </c>
      <c r="B1" s="2" t="s">
        <v>8</v>
      </c>
      <c r="C1" s="1">
        <v>2.4</v>
      </c>
      <c r="D1" s="1"/>
      <c r="E1" s="1"/>
      <c r="F1" s="1"/>
      <c r="G1" s="1"/>
      <c r="H1" s="1"/>
      <c r="I1" s="1"/>
      <c r="J1" s="1"/>
      <c r="K1" s="1"/>
    </row>
    <row r="2" spans="1:17" x14ac:dyDescent="0.2">
      <c r="A2" s="1" t="s">
        <v>3</v>
      </c>
      <c r="B2" s="1">
        <v>1</v>
      </c>
      <c r="C2" s="2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N2" t="s">
        <v>9</v>
      </c>
      <c r="O2" t="s">
        <v>10</v>
      </c>
      <c r="P2" t="s">
        <v>11</v>
      </c>
      <c r="Q2" t="s">
        <v>12</v>
      </c>
    </row>
    <row r="3" spans="1:17" x14ac:dyDescent="0.2">
      <c r="A3" s="2" t="s">
        <v>0</v>
      </c>
      <c r="B3" s="1">
        <v>84169</v>
      </c>
      <c r="C3" s="1">
        <v>66646</v>
      </c>
      <c r="D3" s="1">
        <v>78543</v>
      </c>
      <c r="E3" s="1">
        <v>70165</v>
      </c>
      <c r="F3" s="1">
        <v>65488</v>
      </c>
      <c r="G3" s="1">
        <v>69122</v>
      </c>
      <c r="H3" s="1">
        <v>61933</v>
      </c>
      <c r="I3" s="1">
        <v>57500</v>
      </c>
      <c r="J3" s="1">
        <v>61606</v>
      </c>
      <c r="K3" s="1">
        <v>63644</v>
      </c>
      <c r="M3" s="2" t="s">
        <v>0</v>
      </c>
      <c r="N3">
        <f>AVERAGE(B3:K3)</f>
        <v>67881.600000000006</v>
      </c>
      <c r="O3">
        <f>MIN(B3:K3)</f>
        <v>57500</v>
      </c>
      <c r="P3">
        <f>MAX(B3:K3)</f>
        <v>84169</v>
      </c>
      <c r="Q3">
        <f>_xlfn.STDEV.S(B3:K3)</f>
        <v>8120.3260361474095</v>
      </c>
    </row>
    <row r="4" spans="1:17" x14ac:dyDescent="0.2">
      <c r="A4" s="2" t="s">
        <v>1</v>
      </c>
      <c r="B4" s="1">
        <v>24768</v>
      </c>
      <c r="C4" s="1">
        <v>25233</v>
      </c>
      <c r="D4" s="1">
        <v>24735</v>
      </c>
      <c r="E4" s="1">
        <v>25100</v>
      </c>
      <c r="F4" s="1">
        <v>24879</v>
      </c>
      <c r="G4" s="1">
        <v>24208</v>
      </c>
      <c r="H4" s="1">
        <v>24808</v>
      </c>
      <c r="I4" s="1">
        <v>25684</v>
      </c>
      <c r="J4" s="1">
        <v>25396</v>
      </c>
      <c r="K4" s="1">
        <v>24960</v>
      </c>
      <c r="M4" s="2" t="s">
        <v>1</v>
      </c>
      <c r="N4">
        <f t="shared" ref="N4:N5" si="0">AVERAGE(B4:K4)</f>
        <v>24977.1</v>
      </c>
      <c r="O4">
        <f>MIN(B4:K4)</f>
        <v>24208</v>
      </c>
      <c r="P4">
        <f>MAX(B4:K4)</f>
        <v>25684</v>
      </c>
      <c r="Q4">
        <f>_xlfn.STDEV.S(B4:K4)</f>
        <v>406.63044920692084</v>
      </c>
    </row>
    <row r="5" spans="1:17" x14ac:dyDescent="0.2">
      <c r="A5" s="2" t="s">
        <v>2</v>
      </c>
      <c r="B5" s="1">
        <v>32085</v>
      </c>
      <c r="C5" s="1">
        <v>32849</v>
      </c>
      <c r="D5" s="1">
        <v>33374</v>
      </c>
      <c r="E5" s="1">
        <v>33111</v>
      </c>
      <c r="F5" s="1">
        <v>33200</v>
      </c>
      <c r="G5" s="1">
        <v>33167</v>
      </c>
      <c r="H5" s="1">
        <v>32153</v>
      </c>
      <c r="I5" s="1">
        <v>33216</v>
      </c>
      <c r="J5" s="1">
        <v>34021</v>
      </c>
      <c r="K5" s="1">
        <v>33048</v>
      </c>
      <c r="M5" s="2" t="s">
        <v>2</v>
      </c>
      <c r="N5">
        <f t="shared" si="0"/>
        <v>33022.400000000001</v>
      </c>
      <c r="O5">
        <f>MIN(B5:K5)</f>
        <v>32085</v>
      </c>
      <c r="P5">
        <f>MAX(B5:K5)</f>
        <v>34021</v>
      </c>
      <c r="Q5">
        <f>_xlfn.STDEV.S(B5:K5)</f>
        <v>566.06874337152931</v>
      </c>
    </row>
    <row r="6" spans="1:17" x14ac:dyDescent="0.2">
      <c r="A6" s="1"/>
      <c r="B6" s="1"/>
      <c r="C6" s="1"/>
      <c r="D6" s="1"/>
    </row>
    <row r="7" spans="1:17" x14ac:dyDescent="0.2">
      <c r="A7" s="1" t="s">
        <v>5</v>
      </c>
      <c r="B7" s="1"/>
      <c r="C7" s="1"/>
      <c r="D7" s="1"/>
    </row>
    <row r="8" spans="1:17" x14ac:dyDescent="0.2">
      <c r="A8" s="1" t="s">
        <v>3</v>
      </c>
      <c r="B8" s="1">
        <v>1</v>
      </c>
      <c r="C8" s="2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N8" t="s">
        <v>9</v>
      </c>
      <c r="O8" t="s">
        <v>10</v>
      </c>
      <c r="P8" t="s">
        <v>11</v>
      </c>
      <c r="Q8" t="s">
        <v>12</v>
      </c>
    </row>
    <row r="9" spans="1:17" x14ac:dyDescent="0.2">
      <c r="A9" s="2" t="s">
        <v>0</v>
      </c>
      <c r="B9" s="1">
        <v>24736</v>
      </c>
      <c r="C9" s="1">
        <v>25224</v>
      </c>
      <c r="D9" s="1">
        <v>63455</v>
      </c>
      <c r="E9" s="1">
        <v>49895</v>
      </c>
      <c r="F9" s="1">
        <v>65759</v>
      </c>
      <c r="G9" s="1">
        <v>54542</v>
      </c>
      <c r="H9" s="1">
        <v>51844</v>
      </c>
      <c r="I9" s="1">
        <v>55349</v>
      </c>
      <c r="J9" s="1">
        <v>61301</v>
      </c>
      <c r="K9" s="1">
        <v>55621</v>
      </c>
      <c r="M9" s="2" t="s">
        <v>0</v>
      </c>
      <c r="N9">
        <f>AVERAGE(B9:K9)</f>
        <v>50772.6</v>
      </c>
      <c r="O9">
        <f>MIN(B9:K9)</f>
        <v>24736</v>
      </c>
      <c r="P9">
        <f>MAX(B9:K9)</f>
        <v>65759</v>
      </c>
      <c r="Q9">
        <f>_xlfn.STDEV.S(B9:K9)</f>
        <v>14481.770296939994</v>
      </c>
    </row>
    <row r="10" spans="1:17" x14ac:dyDescent="0.2">
      <c r="A10" s="2" t="s">
        <v>1</v>
      </c>
      <c r="B10" s="1">
        <v>22377</v>
      </c>
      <c r="C10" s="1">
        <v>22252</v>
      </c>
      <c r="D10" s="1">
        <v>29113</v>
      </c>
      <c r="E10" s="1">
        <v>31326</v>
      </c>
      <c r="F10" s="1">
        <v>31704</v>
      </c>
      <c r="G10" s="1">
        <v>31975</v>
      </c>
      <c r="H10" s="1">
        <v>31796</v>
      </c>
      <c r="I10" s="1">
        <v>31322</v>
      </c>
      <c r="J10" s="1">
        <v>31855</v>
      </c>
      <c r="K10" s="1">
        <v>31164</v>
      </c>
      <c r="M10" s="2" t="s">
        <v>1</v>
      </c>
      <c r="N10">
        <f t="shared" ref="N10:N11" si="1">AVERAGE(B10:K10)</f>
        <v>29488.400000000001</v>
      </c>
      <c r="O10">
        <f>MIN(B10:K10)</f>
        <v>22252</v>
      </c>
      <c r="P10">
        <f>MAX(B10:K10)</f>
        <v>31975</v>
      </c>
      <c r="Q10">
        <f>_xlfn.STDEV.S(B10:K10)</f>
        <v>3867.8560584500615</v>
      </c>
    </row>
    <row r="11" spans="1:17" x14ac:dyDescent="0.2">
      <c r="A11" s="2" t="s">
        <v>2</v>
      </c>
      <c r="B11" s="1">
        <v>27699</v>
      </c>
      <c r="C11" s="1">
        <v>27284</v>
      </c>
      <c r="D11" s="1">
        <v>33534</v>
      </c>
      <c r="E11" s="1">
        <v>33384</v>
      </c>
      <c r="F11" s="1">
        <v>33585</v>
      </c>
      <c r="G11" s="1">
        <v>33769</v>
      </c>
      <c r="H11" s="1">
        <v>33019</v>
      </c>
      <c r="I11" s="1">
        <v>33613</v>
      </c>
      <c r="J11" s="1">
        <v>33226</v>
      </c>
      <c r="K11" s="1">
        <v>32976</v>
      </c>
      <c r="M11" s="2" t="s">
        <v>2</v>
      </c>
      <c r="N11">
        <f t="shared" si="1"/>
        <v>32208.9</v>
      </c>
      <c r="O11">
        <f>MIN(B11:K11)</f>
        <v>27284</v>
      </c>
      <c r="P11">
        <f>MAX(B11:K11)</f>
        <v>33769</v>
      </c>
      <c r="Q11">
        <f>_xlfn.STDEV.S(B11:K11)</f>
        <v>2501.3073226259548</v>
      </c>
    </row>
    <row r="16" spans="1:17" x14ac:dyDescent="0.2">
      <c r="A16" t="s">
        <v>13</v>
      </c>
      <c r="B16" t="s">
        <v>14</v>
      </c>
      <c r="C16" t="s">
        <v>15</v>
      </c>
      <c r="D16" t="s">
        <v>16</v>
      </c>
    </row>
    <row r="17" spans="1:4" x14ac:dyDescent="0.2">
      <c r="A17" s="2" t="s">
        <v>0</v>
      </c>
      <c r="B17">
        <v>821</v>
      </c>
      <c r="C17">
        <v>798</v>
      </c>
      <c r="D17">
        <v>13212</v>
      </c>
    </row>
    <row r="18" spans="1:4" x14ac:dyDescent="0.2">
      <c r="A18" s="2" t="s">
        <v>1</v>
      </c>
      <c r="B18">
        <v>773</v>
      </c>
      <c r="C18">
        <v>744</v>
      </c>
      <c r="D18">
        <v>12747</v>
      </c>
    </row>
    <row r="19" spans="1:4" x14ac:dyDescent="0.2">
      <c r="A19" s="2" t="s">
        <v>2</v>
      </c>
      <c r="B19">
        <v>821</v>
      </c>
      <c r="C19">
        <v>798</v>
      </c>
      <c r="D19">
        <v>13212</v>
      </c>
    </row>
    <row r="20" spans="1:4" x14ac:dyDescent="0.2">
      <c r="A20" s="1"/>
    </row>
    <row r="22" spans="1:4" x14ac:dyDescent="0.2">
      <c r="A22" s="1" t="s">
        <v>5</v>
      </c>
      <c r="B22" t="s">
        <v>14</v>
      </c>
      <c r="C22" t="s">
        <v>15</v>
      </c>
      <c r="D22" t="s">
        <v>16</v>
      </c>
    </row>
    <row r="23" spans="1:4" x14ac:dyDescent="0.2">
      <c r="A23" s="2" t="s">
        <v>0</v>
      </c>
      <c r="B23">
        <v>371</v>
      </c>
      <c r="C23">
        <v>764</v>
      </c>
      <c r="D23">
        <v>6460</v>
      </c>
    </row>
    <row r="24" spans="1:4" x14ac:dyDescent="0.2">
      <c r="A24" s="2" t="s">
        <v>1</v>
      </c>
      <c r="B24">
        <v>363</v>
      </c>
      <c r="C24">
        <v>725</v>
      </c>
      <c r="D24">
        <v>6298</v>
      </c>
    </row>
    <row r="25" spans="1:4" x14ac:dyDescent="0.2">
      <c r="A25" s="2" t="s">
        <v>2</v>
      </c>
      <c r="B25">
        <v>367</v>
      </c>
      <c r="C25">
        <v>764</v>
      </c>
      <c r="D25">
        <v>6460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CA20-3D99-3940-8C9C-28E3EBC4D82E}">
  <dimension ref="A1:Q26"/>
  <sheetViews>
    <sheetView zoomScale="120" zoomScaleNormal="120" workbookViewId="0">
      <selection activeCell="A17" sqref="A17:D26"/>
    </sheetView>
  </sheetViews>
  <sheetFormatPr baseColWidth="10" defaultRowHeight="16" x14ac:dyDescent="0.2"/>
  <sheetData>
    <row r="1" spans="1:17" x14ac:dyDescent="0.2">
      <c r="A1" s="2" t="s">
        <v>6</v>
      </c>
      <c r="B1" s="2" t="s">
        <v>8</v>
      </c>
      <c r="C1" s="1">
        <v>1.2</v>
      </c>
      <c r="D1" s="1"/>
      <c r="E1" s="1"/>
      <c r="F1" s="1"/>
      <c r="G1" s="1"/>
      <c r="H1" s="1"/>
      <c r="I1" s="1"/>
      <c r="J1" s="1"/>
      <c r="K1" s="1"/>
    </row>
    <row r="2" spans="1:17" x14ac:dyDescent="0.2">
      <c r="A2" s="1" t="s">
        <v>3</v>
      </c>
      <c r="B2" s="1">
        <v>1</v>
      </c>
      <c r="C2" s="2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N2" t="s">
        <v>9</v>
      </c>
      <c r="O2" t="s">
        <v>10</v>
      </c>
      <c r="P2" t="s">
        <v>11</v>
      </c>
      <c r="Q2" t="s">
        <v>12</v>
      </c>
    </row>
    <row r="3" spans="1:17" x14ac:dyDescent="0.2">
      <c r="A3" s="2" t="s">
        <v>0</v>
      </c>
      <c r="B3" s="1">
        <v>58332</v>
      </c>
      <c r="C3" s="1">
        <v>64508</v>
      </c>
      <c r="D3" s="1">
        <v>63043</v>
      </c>
      <c r="E3" s="1">
        <v>65324</v>
      </c>
      <c r="F3" s="1">
        <v>63797</v>
      </c>
      <c r="G3" s="1">
        <v>59750</v>
      </c>
      <c r="H3" s="1">
        <v>61985</v>
      </c>
      <c r="I3" s="1">
        <v>58290</v>
      </c>
      <c r="J3" s="1">
        <v>67857</v>
      </c>
      <c r="K3" s="1">
        <v>63057</v>
      </c>
      <c r="M3" s="2" t="s">
        <v>0</v>
      </c>
      <c r="N3">
        <f>AVERAGE(B3:K3)</f>
        <v>62594.3</v>
      </c>
      <c r="O3">
        <f>MIN(B3:K3)</f>
        <v>58290</v>
      </c>
      <c r="P3">
        <f>MAX(B3:K3)</f>
        <v>67857</v>
      </c>
      <c r="Q3">
        <f>_xlfn.STDEV.S(B3:K3)</f>
        <v>3088.0939842491121</v>
      </c>
    </row>
    <row r="4" spans="1:17" x14ac:dyDescent="0.2">
      <c r="A4" s="2" t="s">
        <v>1</v>
      </c>
      <c r="B4" s="1">
        <v>25242</v>
      </c>
      <c r="C4" s="1">
        <v>25067</v>
      </c>
      <c r="D4" s="1">
        <v>25753</v>
      </c>
      <c r="E4" s="1">
        <v>25410</v>
      </c>
      <c r="F4" s="1">
        <v>24335</v>
      </c>
      <c r="G4" s="1">
        <v>24539</v>
      </c>
      <c r="H4" s="1">
        <v>24679</v>
      </c>
      <c r="I4" s="1">
        <v>25044</v>
      </c>
      <c r="J4" s="1">
        <v>25114</v>
      </c>
      <c r="K4" s="1">
        <v>24907</v>
      </c>
      <c r="M4" s="2" t="s">
        <v>1</v>
      </c>
      <c r="N4">
        <f t="shared" ref="N4:N5" si="0">AVERAGE(B4:K4)</f>
        <v>25009</v>
      </c>
      <c r="O4">
        <f>MIN(B4:K4)</f>
        <v>24335</v>
      </c>
      <c r="P4">
        <f>MAX(B4:K4)</f>
        <v>25753</v>
      </c>
      <c r="Q4">
        <f>_xlfn.STDEV.S(B4:K4)</f>
        <v>418.82374972455102</v>
      </c>
    </row>
    <row r="5" spans="1:17" x14ac:dyDescent="0.2">
      <c r="A5" s="2" t="s">
        <v>2</v>
      </c>
      <c r="B5" s="1">
        <v>30658</v>
      </c>
      <c r="C5" s="1">
        <v>30431</v>
      </c>
      <c r="D5" s="1">
        <v>30571</v>
      </c>
      <c r="E5" s="1">
        <v>30567</v>
      </c>
      <c r="F5" s="1">
        <v>30683</v>
      </c>
      <c r="G5" s="1">
        <v>30710</v>
      </c>
      <c r="H5" s="1">
        <v>30319</v>
      </c>
      <c r="I5" s="1">
        <v>30820</v>
      </c>
      <c r="J5" s="1">
        <v>30400</v>
      </c>
      <c r="K5" s="1">
        <v>30476</v>
      </c>
      <c r="M5" s="2" t="s">
        <v>2</v>
      </c>
      <c r="N5">
        <f t="shared" si="0"/>
        <v>30563.5</v>
      </c>
      <c r="O5">
        <f>MIN(B5:K5)</f>
        <v>30319</v>
      </c>
      <c r="P5">
        <f>MAX(B5:K5)</f>
        <v>30820</v>
      </c>
      <c r="Q5">
        <f>_xlfn.STDEV.S(B5:K5)</f>
        <v>157.14766587158999</v>
      </c>
    </row>
    <row r="6" spans="1:17" x14ac:dyDescent="0.2">
      <c r="A6" s="1"/>
      <c r="B6" s="1"/>
      <c r="C6" s="1"/>
      <c r="D6" s="1"/>
    </row>
    <row r="7" spans="1:17" x14ac:dyDescent="0.2">
      <c r="A7" s="1" t="s">
        <v>5</v>
      </c>
      <c r="B7" s="1"/>
      <c r="C7" s="1"/>
      <c r="D7" s="1"/>
    </row>
    <row r="8" spans="1:17" x14ac:dyDescent="0.2">
      <c r="A8" s="1" t="s">
        <v>3</v>
      </c>
      <c r="B8" s="1">
        <v>1</v>
      </c>
      <c r="C8" s="2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N8" t="s">
        <v>9</v>
      </c>
      <c r="O8" t="s">
        <v>10</v>
      </c>
      <c r="P8" t="s">
        <v>11</v>
      </c>
      <c r="Q8" t="s">
        <v>12</v>
      </c>
    </row>
    <row r="9" spans="1:17" x14ac:dyDescent="0.2">
      <c r="A9" s="2" t="s">
        <v>0</v>
      </c>
      <c r="B9" s="1">
        <v>23634</v>
      </c>
      <c r="C9" s="1">
        <v>26757</v>
      </c>
      <c r="D9" s="1">
        <v>23227</v>
      </c>
      <c r="E9" s="1">
        <v>27792</v>
      </c>
      <c r="F9" s="1">
        <v>24466</v>
      </c>
      <c r="G9" s="1">
        <v>22138</v>
      </c>
      <c r="H9" s="1">
        <v>23104</v>
      </c>
      <c r="I9" s="1">
        <v>25250</v>
      </c>
      <c r="J9" s="1">
        <v>22813</v>
      </c>
      <c r="K9" s="1">
        <v>24253</v>
      </c>
      <c r="M9" s="2" t="s">
        <v>0</v>
      </c>
      <c r="N9">
        <f>AVERAGE(B9:K9)</f>
        <v>24343.4</v>
      </c>
      <c r="O9">
        <f>MIN(B9:K9)</f>
        <v>22138</v>
      </c>
      <c r="P9">
        <f>MAX(B9:K9)</f>
        <v>27792</v>
      </c>
      <c r="Q9">
        <f>_xlfn.STDEV.S(B9:K9)</f>
        <v>1796.7580805439557</v>
      </c>
    </row>
    <row r="10" spans="1:17" x14ac:dyDescent="0.2">
      <c r="A10" s="2" t="s">
        <v>1</v>
      </c>
      <c r="B10" s="1">
        <v>18943</v>
      </c>
      <c r="C10" s="1">
        <v>18257</v>
      </c>
      <c r="D10" s="1">
        <v>18871</v>
      </c>
      <c r="E10" s="1">
        <v>19184</v>
      </c>
      <c r="F10" s="1">
        <v>18570</v>
      </c>
      <c r="G10" s="1">
        <v>18946</v>
      </c>
      <c r="H10" s="1">
        <v>19417</v>
      </c>
      <c r="I10" s="1">
        <v>19830</v>
      </c>
      <c r="J10" s="1">
        <v>18927</v>
      </c>
      <c r="K10" s="1">
        <v>19042</v>
      </c>
      <c r="M10" s="2" t="s">
        <v>1</v>
      </c>
      <c r="N10">
        <f t="shared" ref="N10:N11" si="1">AVERAGE(B10:K10)</f>
        <v>18998.7</v>
      </c>
      <c r="O10">
        <f>MIN(B10:K10)</f>
        <v>18257</v>
      </c>
      <c r="P10">
        <f>MAX(B10:K10)</f>
        <v>19830</v>
      </c>
      <c r="Q10">
        <f>_xlfn.STDEV.S(B10:K10)</f>
        <v>429.91938520817803</v>
      </c>
    </row>
    <row r="11" spans="1:17" x14ac:dyDescent="0.2">
      <c r="A11" s="2" t="s">
        <v>2</v>
      </c>
      <c r="B11" s="1">
        <v>23423</v>
      </c>
      <c r="C11" s="1">
        <v>23072</v>
      </c>
      <c r="D11" s="1">
        <v>23609</v>
      </c>
      <c r="E11" s="1">
        <v>23655</v>
      </c>
      <c r="F11" s="1">
        <v>23280</v>
      </c>
      <c r="G11" s="1">
        <v>23681</v>
      </c>
      <c r="H11" s="1">
        <v>24486</v>
      </c>
      <c r="I11" s="1">
        <v>24326</v>
      </c>
      <c r="J11" s="1">
        <v>23665</v>
      </c>
      <c r="K11" s="1">
        <v>23299</v>
      </c>
      <c r="M11" s="2" t="s">
        <v>2</v>
      </c>
      <c r="N11">
        <f t="shared" si="1"/>
        <v>23649.599999999999</v>
      </c>
      <c r="O11">
        <f>MIN(B11:K11)</f>
        <v>23072</v>
      </c>
      <c r="P11">
        <f>MAX(B11:K11)</f>
        <v>24486</v>
      </c>
      <c r="Q11">
        <f>_xlfn.STDEV.S(B11:K11)</f>
        <v>447.76933545942796</v>
      </c>
    </row>
    <row r="17" spans="1:4" x14ac:dyDescent="0.2">
      <c r="A17" t="s">
        <v>13</v>
      </c>
      <c r="B17" t="s">
        <v>14</v>
      </c>
      <c r="C17" t="s">
        <v>15</v>
      </c>
      <c r="D17" t="s">
        <v>16</v>
      </c>
    </row>
    <row r="18" spans="1:4" x14ac:dyDescent="0.2">
      <c r="A18" s="2" t="s">
        <v>0</v>
      </c>
      <c r="B18">
        <v>821</v>
      </c>
      <c r="C18">
        <v>798</v>
      </c>
      <c r="D18">
        <v>13212</v>
      </c>
    </row>
    <row r="19" spans="1:4" x14ac:dyDescent="0.2">
      <c r="A19" s="2" t="s">
        <v>1</v>
      </c>
      <c r="B19">
        <v>773</v>
      </c>
      <c r="C19">
        <v>740</v>
      </c>
      <c r="D19">
        <v>12675</v>
      </c>
    </row>
    <row r="20" spans="1:4" x14ac:dyDescent="0.2">
      <c r="A20" s="2" t="s">
        <v>2</v>
      </c>
      <c r="B20">
        <v>821</v>
      </c>
      <c r="C20">
        <v>798</v>
      </c>
      <c r="D20">
        <v>13212</v>
      </c>
    </row>
    <row r="21" spans="1:4" x14ac:dyDescent="0.2">
      <c r="A21" s="1"/>
    </row>
    <row r="23" spans="1:4" x14ac:dyDescent="0.2">
      <c r="A23" s="1" t="s">
        <v>5</v>
      </c>
      <c r="B23" t="s">
        <v>14</v>
      </c>
      <c r="C23" t="s">
        <v>15</v>
      </c>
      <c r="D23" t="s">
        <v>16</v>
      </c>
    </row>
    <row r="24" spans="1:4" x14ac:dyDescent="0.2">
      <c r="A24" s="2" t="s">
        <v>0</v>
      </c>
      <c r="B24">
        <v>371</v>
      </c>
      <c r="C24">
        <v>764</v>
      </c>
      <c r="D24">
        <v>6460</v>
      </c>
    </row>
    <row r="25" spans="1:4" x14ac:dyDescent="0.2">
      <c r="A25" s="2" t="s">
        <v>1</v>
      </c>
      <c r="B25">
        <v>363</v>
      </c>
      <c r="C25">
        <v>721</v>
      </c>
      <c r="D25">
        <v>6262</v>
      </c>
    </row>
    <row r="26" spans="1:4" x14ac:dyDescent="0.2">
      <c r="A26" s="2" t="s">
        <v>2</v>
      </c>
      <c r="B26">
        <v>367</v>
      </c>
      <c r="C26">
        <v>764</v>
      </c>
      <c r="D26">
        <v>6460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7772-1931-2346-BAE0-1CE607C3A900}">
  <dimension ref="A1:Q26"/>
  <sheetViews>
    <sheetView zoomScale="120" zoomScaleNormal="120" workbookViewId="0">
      <selection activeCell="N4" sqref="N4"/>
    </sheetView>
  </sheetViews>
  <sheetFormatPr baseColWidth="10" defaultRowHeight="16" x14ac:dyDescent="0.2"/>
  <sheetData>
    <row r="1" spans="1:17" x14ac:dyDescent="0.2">
      <c r="A1" s="2" t="s">
        <v>6</v>
      </c>
      <c r="B1" s="2" t="s">
        <v>7</v>
      </c>
      <c r="C1" s="1">
        <v>1.2</v>
      </c>
      <c r="D1" s="1"/>
      <c r="E1" s="1"/>
      <c r="F1" s="1"/>
      <c r="G1" s="1"/>
      <c r="H1" s="1"/>
      <c r="I1" s="1"/>
      <c r="J1" s="1"/>
      <c r="K1" s="1"/>
    </row>
    <row r="2" spans="1:17" x14ac:dyDescent="0.2">
      <c r="A2" s="1" t="s">
        <v>3</v>
      </c>
      <c r="B2" s="1">
        <v>1</v>
      </c>
      <c r="C2" s="2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N2" t="s">
        <v>9</v>
      </c>
      <c r="O2" t="s">
        <v>10</v>
      </c>
      <c r="P2" t="s">
        <v>11</v>
      </c>
      <c r="Q2" t="s">
        <v>12</v>
      </c>
    </row>
    <row r="3" spans="1:17" x14ac:dyDescent="0.2">
      <c r="A3" s="2" t="s">
        <v>0</v>
      </c>
      <c r="B3" s="1">
        <v>142</v>
      </c>
      <c r="C3" s="1">
        <v>177</v>
      </c>
      <c r="D3" s="1">
        <v>157</v>
      </c>
      <c r="E3" s="1">
        <v>150</v>
      </c>
      <c r="F3" s="1">
        <v>166</v>
      </c>
      <c r="G3" s="1">
        <v>158</v>
      </c>
      <c r="H3" s="1">
        <v>146</v>
      </c>
      <c r="I3" s="1">
        <v>151</v>
      </c>
      <c r="J3" s="1">
        <v>131</v>
      </c>
      <c r="K3" s="1">
        <v>162</v>
      </c>
      <c r="M3" s="2" t="s">
        <v>0</v>
      </c>
      <c r="N3">
        <f>AVERAGE(B3:K3)</f>
        <v>154</v>
      </c>
      <c r="O3">
        <f>MIN(B3:K3)</f>
        <v>131</v>
      </c>
      <c r="P3">
        <f>MAX(B3:K3)</f>
        <v>177</v>
      </c>
      <c r="Q3">
        <f>_xlfn.STDEV.S(B3:K3)</f>
        <v>13.012814197295423</v>
      </c>
    </row>
    <row r="4" spans="1:17" x14ac:dyDescent="0.2">
      <c r="A4" s="2" t="s">
        <v>1</v>
      </c>
      <c r="B4" s="1">
        <v>56</v>
      </c>
      <c r="C4" s="1">
        <v>54</v>
      </c>
      <c r="D4" s="1">
        <v>67</v>
      </c>
      <c r="E4" s="1">
        <v>60</v>
      </c>
      <c r="F4" s="1">
        <v>68</v>
      </c>
      <c r="G4" s="1">
        <v>68</v>
      </c>
      <c r="H4" s="1">
        <v>65</v>
      </c>
      <c r="I4" s="1">
        <v>61</v>
      </c>
      <c r="J4" s="1">
        <v>49</v>
      </c>
      <c r="K4" s="1">
        <v>68</v>
      </c>
      <c r="L4" s="1"/>
      <c r="M4" s="2" t="s">
        <v>1</v>
      </c>
      <c r="N4">
        <f>AVERAGE(B4:L4)</f>
        <v>61.6</v>
      </c>
      <c r="O4">
        <f>MIN(B4:L4)</f>
        <v>49</v>
      </c>
      <c r="P4">
        <f>MAX(B4:L4)</f>
        <v>68</v>
      </c>
      <c r="Q4">
        <f>_xlfn.STDEV.S(B4:L4)</f>
        <v>6.7856056799997306</v>
      </c>
    </row>
    <row r="5" spans="1:17" x14ac:dyDescent="0.2">
      <c r="A5" s="2" t="s">
        <v>2</v>
      </c>
      <c r="B5" s="1">
        <v>70</v>
      </c>
      <c r="C5" s="1">
        <v>78</v>
      </c>
      <c r="D5" s="1">
        <v>99</v>
      </c>
      <c r="E5" s="1">
        <v>67</v>
      </c>
      <c r="F5" s="1">
        <v>86</v>
      </c>
      <c r="G5" s="1">
        <v>82</v>
      </c>
      <c r="H5" s="1">
        <v>92</v>
      </c>
      <c r="I5" s="1">
        <v>77</v>
      </c>
      <c r="J5" s="1">
        <v>65</v>
      </c>
      <c r="K5" s="1">
        <v>99</v>
      </c>
      <c r="M5" s="2" t="s">
        <v>2</v>
      </c>
      <c r="N5">
        <f t="shared" ref="N5" si="0">AVERAGE(B5:K5)</f>
        <v>81.5</v>
      </c>
      <c r="O5">
        <f>MIN(B5:K5)</f>
        <v>65</v>
      </c>
      <c r="P5">
        <f>MAX(B5:K5)</f>
        <v>99</v>
      </c>
      <c r="Q5">
        <f>_xlfn.STDEV.S(B5:K5)</f>
        <v>12.429802894656053</v>
      </c>
    </row>
    <row r="6" spans="1:17" x14ac:dyDescent="0.2">
      <c r="A6" s="1"/>
      <c r="B6" s="1"/>
      <c r="C6" s="1"/>
      <c r="D6" s="1"/>
    </row>
    <row r="7" spans="1:17" x14ac:dyDescent="0.2">
      <c r="A7" s="1" t="s">
        <v>5</v>
      </c>
      <c r="B7" s="1"/>
      <c r="C7" s="1"/>
      <c r="D7" s="1"/>
    </row>
    <row r="8" spans="1:17" x14ac:dyDescent="0.2">
      <c r="A8" s="1" t="s">
        <v>3</v>
      </c>
      <c r="B8" s="1">
        <v>1</v>
      </c>
      <c r="C8" s="2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N8" t="s">
        <v>9</v>
      </c>
      <c r="O8" t="s">
        <v>10</v>
      </c>
      <c r="P8" t="s">
        <v>11</v>
      </c>
      <c r="Q8" t="s">
        <v>12</v>
      </c>
    </row>
    <row r="9" spans="1:17" x14ac:dyDescent="0.2">
      <c r="A9" s="2" t="s">
        <v>0</v>
      </c>
      <c r="B9" s="1">
        <v>42</v>
      </c>
      <c r="C9" s="1">
        <v>652</v>
      </c>
      <c r="D9" s="1">
        <v>1983</v>
      </c>
      <c r="E9" s="1">
        <v>2325</v>
      </c>
      <c r="F9" s="1">
        <v>2178</v>
      </c>
      <c r="G9" s="1">
        <v>2100</v>
      </c>
      <c r="H9" s="1">
        <v>2398</v>
      </c>
      <c r="I9" s="1">
        <v>2482</v>
      </c>
      <c r="J9" s="1">
        <v>2276</v>
      </c>
      <c r="K9" s="1">
        <v>2303</v>
      </c>
      <c r="M9" s="2" t="s">
        <v>0</v>
      </c>
      <c r="N9">
        <f>AVERAGE(B9:K9)</f>
        <v>1873.9</v>
      </c>
      <c r="O9">
        <f>MIN(B9:K9)</f>
        <v>42</v>
      </c>
      <c r="P9">
        <f>MAX(B9:K9)</f>
        <v>2482</v>
      </c>
      <c r="Q9">
        <f>_xlfn.STDEV.S(B9:K9)</f>
        <v>829.8705990159616</v>
      </c>
    </row>
    <row r="10" spans="1:17" x14ac:dyDescent="0.2">
      <c r="A10" s="2" t="s">
        <v>1</v>
      </c>
      <c r="B10" s="1">
        <v>32</v>
      </c>
      <c r="C10" s="1">
        <v>1029</v>
      </c>
      <c r="D10" s="1">
        <v>1942</v>
      </c>
      <c r="E10" s="1">
        <v>2272</v>
      </c>
      <c r="F10" s="1">
        <v>1967</v>
      </c>
      <c r="G10" s="1">
        <v>1865</v>
      </c>
      <c r="H10" s="1">
        <v>2078</v>
      </c>
      <c r="I10" s="1">
        <v>2077</v>
      </c>
      <c r="J10" s="1">
        <v>1908</v>
      </c>
      <c r="K10" s="1">
        <v>2075</v>
      </c>
      <c r="M10" s="2" t="s">
        <v>1</v>
      </c>
      <c r="N10">
        <f t="shared" ref="N10:N11" si="1">AVERAGE(B10:K10)</f>
        <v>1724.5</v>
      </c>
      <c r="O10">
        <f>MIN(B10:K10)</f>
        <v>32</v>
      </c>
      <c r="P10">
        <f>MAX(B10:K10)</f>
        <v>2272</v>
      </c>
      <c r="Q10">
        <f>_xlfn.STDEV.S(B10:K10)</f>
        <v>681.47116185825826</v>
      </c>
    </row>
    <row r="11" spans="1:17" x14ac:dyDescent="0.2">
      <c r="A11" s="2" t="s">
        <v>2</v>
      </c>
      <c r="B11" s="1">
        <v>52</v>
      </c>
      <c r="C11" s="1">
        <v>667</v>
      </c>
      <c r="D11" s="1">
        <v>2557</v>
      </c>
      <c r="E11" s="1">
        <v>2747</v>
      </c>
      <c r="F11" s="1">
        <v>2511</v>
      </c>
      <c r="G11" s="1">
        <v>2557</v>
      </c>
      <c r="H11" s="1">
        <v>2683</v>
      </c>
      <c r="I11" s="1">
        <v>2733</v>
      </c>
      <c r="J11" s="1">
        <v>2619</v>
      </c>
      <c r="K11" s="1">
        <v>2651</v>
      </c>
      <c r="M11" s="2" t="s">
        <v>2</v>
      </c>
      <c r="N11">
        <f t="shared" si="1"/>
        <v>2177.6999999999998</v>
      </c>
      <c r="O11">
        <f>MIN(B11:K11)</f>
        <v>52</v>
      </c>
      <c r="P11">
        <f>MAX(B11:K11)</f>
        <v>2747</v>
      </c>
      <c r="Q11">
        <f>_xlfn.STDEV.S(B11:K11)</f>
        <v>972.17900157898453</v>
      </c>
    </row>
    <row r="17" spans="1:4" x14ac:dyDescent="0.2">
      <c r="A17" t="s">
        <v>13</v>
      </c>
      <c r="B17" t="s">
        <v>14</v>
      </c>
      <c r="C17" t="s">
        <v>15</v>
      </c>
      <c r="D17" t="s">
        <v>16</v>
      </c>
    </row>
    <row r="18" spans="1:4" x14ac:dyDescent="0.2">
      <c r="A18" s="2" t="s">
        <v>0</v>
      </c>
      <c r="B18">
        <v>1329</v>
      </c>
      <c r="C18">
        <v>1933</v>
      </c>
      <c r="D18">
        <v>32075</v>
      </c>
    </row>
    <row r="19" spans="1:4" x14ac:dyDescent="0.2">
      <c r="A19" s="2" t="s">
        <v>1</v>
      </c>
      <c r="B19">
        <v>1227</v>
      </c>
      <c r="C19">
        <v>1764</v>
      </c>
      <c r="D19">
        <v>31127</v>
      </c>
    </row>
    <row r="20" spans="1:4" x14ac:dyDescent="0.2">
      <c r="A20" s="2" t="s">
        <v>2</v>
      </c>
      <c r="B20">
        <v>1329</v>
      </c>
      <c r="C20">
        <v>1933</v>
      </c>
      <c r="D20">
        <v>32075</v>
      </c>
    </row>
    <row r="21" spans="1:4" x14ac:dyDescent="0.2">
      <c r="A21" s="1"/>
    </row>
    <row r="23" spans="1:4" x14ac:dyDescent="0.2">
      <c r="A23" s="1" t="s">
        <v>5</v>
      </c>
      <c r="B23" t="s">
        <v>14</v>
      </c>
      <c r="C23" t="s">
        <v>15</v>
      </c>
      <c r="D23" t="s">
        <v>16</v>
      </c>
    </row>
    <row r="24" spans="1:4" x14ac:dyDescent="0.2">
      <c r="A24" s="2" t="s">
        <v>0</v>
      </c>
      <c r="B24">
        <v>623</v>
      </c>
      <c r="C24">
        <v>1876</v>
      </c>
      <c r="D24">
        <v>15844</v>
      </c>
    </row>
    <row r="25" spans="1:4" x14ac:dyDescent="0.2">
      <c r="A25" s="2" t="s">
        <v>1</v>
      </c>
      <c r="B25">
        <v>575</v>
      </c>
      <c r="C25">
        <v>1737</v>
      </c>
      <c r="D25">
        <v>15498</v>
      </c>
    </row>
    <row r="26" spans="1:4" x14ac:dyDescent="0.2">
      <c r="A26" s="2" t="s">
        <v>2</v>
      </c>
      <c r="B26">
        <v>623</v>
      </c>
      <c r="C26">
        <v>1876</v>
      </c>
      <c r="D26">
        <v>15844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B469-D3AE-2241-A03C-DCC70918E2E8}">
  <dimension ref="A1:Q26"/>
  <sheetViews>
    <sheetView zoomScale="120" zoomScaleNormal="120" workbookViewId="0">
      <selection activeCell="K4" sqref="K4"/>
    </sheetView>
  </sheetViews>
  <sheetFormatPr baseColWidth="10" defaultRowHeight="16" x14ac:dyDescent="0.2"/>
  <sheetData>
    <row r="1" spans="1:17" x14ac:dyDescent="0.2">
      <c r="A1" s="2" t="s">
        <v>6</v>
      </c>
      <c r="B1" s="2" t="s">
        <v>7</v>
      </c>
      <c r="C1" s="1">
        <v>1.2</v>
      </c>
      <c r="D1" s="1"/>
      <c r="E1" s="1"/>
      <c r="F1" s="1"/>
      <c r="G1" s="1"/>
      <c r="H1" s="1"/>
      <c r="I1" s="1"/>
      <c r="J1" s="1"/>
      <c r="K1" s="1"/>
    </row>
    <row r="2" spans="1:17" x14ac:dyDescent="0.2">
      <c r="A2" s="1" t="s">
        <v>3</v>
      </c>
      <c r="B2" s="1">
        <v>1</v>
      </c>
      <c r="C2" s="2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N2" t="s">
        <v>9</v>
      </c>
      <c r="O2" t="s">
        <v>10</v>
      </c>
      <c r="P2" t="s">
        <v>11</v>
      </c>
      <c r="Q2" t="s">
        <v>12</v>
      </c>
    </row>
    <row r="3" spans="1:17" x14ac:dyDescent="0.2">
      <c r="A3" s="2" t="s">
        <v>0</v>
      </c>
      <c r="B3" s="1">
        <v>159</v>
      </c>
      <c r="C3" s="1">
        <v>151</v>
      </c>
      <c r="D3" s="1">
        <v>116</v>
      </c>
      <c r="E3" s="1">
        <v>135</v>
      </c>
      <c r="F3" s="1">
        <v>217</v>
      </c>
      <c r="G3" s="1">
        <v>161</v>
      </c>
      <c r="H3" s="1">
        <v>148</v>
      </c>
      <c r="I3" s="1">
        <v>175</v>
      </c>
      <c r="J3" s="1">
        <v>139</v>
      </c>
      <c r="K3" s="1">
        <v>197</v>
      </c>
      <c r="M3" s="2" t="s">
        <v>0</v>
      </c>
      <c r="N3">
        <f>AVERAGE(B3:K3)</f>
        <v>159.80000000000001</v>
      </c>
      <c r="O3">
        <f>MIN(B3:K3)</f>
        <v>116</v>
      </c>
      <c r="P3">
        <f>MAX(B3:K3)</f>
        <v>217</v>
      </c>
      <c r="Q3">
        <f>_xlfn.STDEV.S(B3:K3)</f>
        <v>29.947361226733236</v>
      </c>
    </row>
    <row r="4" spans="1:17" x14ac:dyDescent="0.2">
      <c r="A4" s="2" t="s">
        <v>1</v>
      </c>
      <c r="B4" s="1">
        <v>81</v>
      </c>
      <c r="C4" s="1">
        <v>91</v>
      </c>
      <c r="D4" s="1">
        <v>79</v>
      </c>
      <c r="E4" s="1">
        <v>78</v>
      </c>
      <c r="F4" s="1">
        <v>75</v>
      </c>
      <c r="G4" s="1">
        <v>74</v>
      </c>
      <c r="H4" s="1">
        <v>81</v>
      </c>
      <c r="I4" s="1">
        <v>82</v>
      </c>
      <c r="J4" s="1">
        <v>87</v>
      </c>
      <c r="K4" s="1">
        <v>78</v>
      </c>
      <c r="M4" s="2" t="s">
        <v>1</v>
      </c>
      <c r="N4">
        <f t="shared" ref="N4:N5" si="0">AVERAGE(B4:K4)</f>
        <v>80.599999999999994</v>
      </c>
      <c r="O4">
        <f>MIN(B4:K4)</f>
        <v>74</v>
      </c>
      <c r="P4">
        <f>MAX(B4:K4)</f>
        <v>91</v>
      </c>
      <c r="Q4">
        <f>_xlfn.STDEV.S(B4:K4)</f>
        <v>5.1897334549409502</v>
      </c>
    </row>
    <row r="5" spans="1:17" x14ac:dyDescent="0.2">
      <c r="A5" s="2" t="s">
        <v>2</v>
      </c>
      <c r="B5" s="1">
        <v>91</v>
      </c>
      <c r="C5" s="1">
        <v>95</v>
      </c>
      <c r="D5" s="1">
        <v>91</v>
      </c>
      <c r="E5" s="1">
        <v>76</v>
      </c>
      <c r="F5" s="1">
        <v>126</v>
      </c>
      <c r="G5" s="1">
        <v>114</v>
      </c>
      <c r="H5" s="1">
        <v>119</v>
      </c>
      <c r="I5" s="1">
        <v>91</v>
      </c>
      <c r="J5" s="1">
        <v>105</v>
      </c>
      <c r="K5" s="1">
        <v>107</v>
      </c>
      <c r="M5" s="2" t="s">
        <v>2</v>
      </c>
      <c r="N5">
        <f t="shared" si="0"/>
        <v>101.5</v>
      </c>
      <c r="O5">
        <f>MIN(B5:K5)</f>
        <v>76</v>
      </c>
      <c r="P5">
        <f>MAX(B5:K5)</f>
        <v>126</v>
      </c>
      <c r="Q5">
        <f>_xlfn.STDEV.S(B5:K5)</f>
        <v>15.378556499229699</v>
      </c>
    </row>
    <row r="6" spans="1:17" x14ac:dyDescent="0.2">
      <c r="A6" s="1"/>
      <c r="B6" s="1"/>
      <c r="C6" s="1"/>
      <c r="D6" s="1"/>
    </row>
    <row r="7" spans="1:17" x14ac:dyDescent="0.2">
      <c r="A7" s="1" t="s">
        <v>5</v>
      </c>
      <c r="B7" s="1"/>
      <c r="C7" s="1"/>
      <c r="D7" s="1"/>
    </row>
    <row r="8" spans="1:17" x14ac:dyDescent="0.2">
      <c r="A8" s="1" t="s">
        <v>3</v>
      </c>
      <c r="B8" s="1">
        <v>1</v>
      </c>
      <c r="C8" s="2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N8" t="s">
        <v>9</v>
      </c>
      <c r="O8" t="s">
        <v>10</v>
      </c>
      <c r="P8" t="s">
        <v>11</v>
      </c>
      <c r="Q8" t="s">
        <v>12</v>
      </c>
    </row>
    <row r="9" spans="1:17" x14ac:dyDescent="0.2">
      <c r="A9" s="2" t="s">
        <v>0</v>
      </c>
      <c r="B9" s="1">
        <v>52</v>
      </c>
      <c r="C9" s="1">
        <v>722</v>
      </c>
      <c r="D9" s="1">
        <v>2274</v>
      </c>
      <c r="E9" s="1">
        <v>2468</v>
      </c>
      <c r="F9" s="1">
        <v>2490</v>
      </c>
      <c r="G9" s="1">
        <v>2443</v>
      </c>
      <c r="H9" s="1">
        <v>2559</v>
      </c>
      <c r="I9" s="1">
        <v>2692</v>
      </c>
      <c r="J9" s="1">
        <v>2653</v>
      </c>
      <c r="K9" s="1">
        <v>2487</v>
      </c>
      <c r="M9" s="2" t="s">
        <v>0</v>
      </c>
      <c r="N9">
        <f>AVERAGE(B9:K9)</f>
        <v>2084</v>
      </c>
      <c r="O9">
        <f>MIN(B9:K9)</f>
        <v>52</v>
      </c>
      <c r="P9">
        <f>MAX(B9:K9)</f>
        <v>2692</v>
      </c>
      <c r="Q9">
        <f>_xlfn.STDEV.S(B9:K9)</f>
        <v>915.4719487176485</v>
      </c>
    </row>
    <row r="10" spans="1:17" x14ac:dyDescent="0.2">
      <c r="A10" s="2" t="s">
        <v>1</v>
      </c>
      <c r="B10" s="1">
        <v>30</v>
      </c>
      <c r="C10" s="1">
        <v>958</v>
      </c>
      <c r="D10" s="1">
        <v>2330</v>
      </c>
      <c r="E10" s="1">
        <v>2410</v>
      </c>
      <c r="F10" s="1">
        <v>2112</v>
      </c>
      <c r="G10" s="1">
        <v>2048</v>
      </c>
      <c r="H10" s="1">
        <v>1811</v>
      </c>
      <c r="I10" s="1">
        <v>2140</v>
      </c>
      <c r="J10" s="1">
        <v>2006</v>
      </c>
      <c r="K10" s="1">
        <v>2102</v>
      </c>
      <c r="M10" s="2" t="s">
        <v>1</v>
      </c>
      <c r="N10">
        <f t="shared" ref="N10:N11" si="1">AVERAGE(B10:K10)</f>
        <v>1794.7</v>
      </c>
      <c r="O10">
        <f>MIN(B10:K10)</f>
        <v>30</v>
      </c>
      <c r="P10">
        <f>MAX(B10:K10)</f>
        <v>2410</v>
      </c>
      <c r="Q10">
        <f>_xlfn.STDEV.S(B10:K10)</f>
        <v>738.07498113523525</v>
      </c>
    </row>
    <row r="11" spans="1:17" x14ac:dyDescent="0.2">
      <c r="A11" s="2" t="s">
        <v>2</v>
      </c>
      <c r="B11" s="1">
        <v>54</v>
      </c>
      <c r="C11" s="1">
        <v>717</v>
      </c>
      <c r="D11" s="1">
        <v>1956</v>
      </c>
      <c r="E11" s="1">
        <v>2294</v>
      </c>
      <c r="F11" s="1">
        <v>2130</v>
      </c>
      <c r="G11" s="1">
        <v>2128</v>
      </c>
      <c r="H11" s="1">
        <v>2166</v>
      </c>
      <c r="I11" s="1">
        <v>2328</v>
      </c>
      <c r="J11" s="1">
        <v>2358</v>
      </c>
      <c r="K11" s="1">
        <v>2333</v>
      </c>
      <c r="M11" s="2" t="s">
        <v>2</v>
      </c>
      <c r="N11">
        <f t="shared" si="1"/>
        <v>1846.4</v>
      </c>
      <c r="O11">
        <f>MIN(B11:K11)</f>
        <v>54</v>
      </c>
      <c r="P11">
        <f>MAX(B11:K11)</f>
        <v>2358</v>
      </c>
      <c r="Q11">
        <f>_xlfn.STDEV.S(B11:K11)</f>
        <v>795.32833192056933</v>
      </c>
    </row>
    <row r="17" spans="1:4" x14ac:dyDescent="0.2">
      <c r="A17" t="s">
        <v>13</v>
      </c>
      <c r="B17" t="s">
        <v>14</v>
      </c>
      <c r="C17" t="s">
        <v>15</v>
      </c>
      <c r="D17" t="s">
        <v>16</v>
      </c>
    </row>
    <row r="18" spans="1:4" x14ac:dyDescent="0.2">
      <c r="A18" s="2" t="s">
        <v>0</v>
      </c>
      <c r="B18">
        <v>1329</v>
      </c>
      <c r="C18">
        <v>1933</v>
      </c>
      <c r="D18">
        <v>32075</v>
      </c>
    </row>
    <row r="19" spans="1:4" x14ac:dyDescent="0.2">
      <c r="A19" s="2" t="s">
        <v>1</v>
      </c>
      <c r="B19">
        <v>1227</v>
      </c>
      <c r="C19">
        <v>1732</v>
      </c>
      <c r="D19">
        <v>30551</v>
      </c>
    </row>
    <row r="20" spans="1:4" x14ac:dyDescent="0.2">
      <c r="A20" s="2" t="s">
        <v>2</v>
      </c>
      <c r="B20">
        <v>1329</v>
      </c>
      <c r="C20">
        <v>1933</v>
      </c>
      <c r="D20">
        <v>32075</v>
      </c>
    </row>
    <row r="21" spans="1:4" x14ac:dyDescent="0.2">
      <c r="A21" s="1"/>
    </row>
    <row r="23" spans="1:4" x14ac:dyDescent="0.2">
      <c r="A23" s="1" t="s">
        <v>5</v>
      </c>
      <c r="B23" t="s">
        <v>14</v>
      </c>
      <c r="C23" t="s">
        <v>15</v>
      </c>
      <c r="D23" t="s">
        <v>16</v>
      </c>
    </row>
    <row r="24" spans="1:4" x14ac:dyDescent="0.2">
      <c r="A24" s="2" t="s">
        <v>0</v>
      </c>
      <c r="B24">
        <v>623</v>
      </c>
      <c r="C24">
        <v>1876</v>
      </c>
      <c r="D24">
        <v>15844</v>
      </c>
    </row>
    <row r="25" spans="1:4" x14ac:dyDescent="0.2">
      <c r="A25" s="2" t="s">
        <v>1</v>
      </c>
      <c r="B25">
        <v>575</v>
      </c>
      <c r="C25">
        <v>1713</v>
      </c>
      <c r="D25">
        <v>15210</v>
      </c>
    </row>
    <row r="26" spans="1:4" x14ac:dyDescent="0.2">
      <c r="A26" s="2" t="s">
        <v>2</v>
      </c>
      <c r="B26">
        <v>625</v>
      </c>
      <c r="C26">
        <v>1876</v>
      </c>
      <c r="D26">
        <v>15850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F913-89F3-0F4B-A979-2FC129B46998}">
  <dimension ref="A1:Q25"/>
  <sheetViews>
    <sheetView zoomScale="120" zoomScaleNormal="120" workbookViewId="0">
      <selection activeCell="B17" sqref="B17:D19"/>
    </sheetView>
  </sheetViews>
  <sheetFormatPr baseColWidth="10" defaultRowHeight="16" x14ac:dyDescent="0.2"/>
  <sheetData>
    <row r="1" spans="1:17" x14ac:dyDescent="0.2">
      <c r="A1" s="2" t="s">
        <v>4</v>
      </c>
      <c r="B1" s="2"/>
      <c r="C1" s="1"/>
      <c r="D1" s="1"/>
      <c r="E1" s="1"/>
      <c r="F1" s="1"/>
      <c r="G1" s="1"/>
      <c r="H1" s="1"/>
      <c r="I1" s="1"/>
      <c r="J1" s="1"/>
      <c r="K1" s="1"/>
    </row>
    <row r="2" spans="1:17" x14ac:dyDescent="0.2">
      <c r="A2" s="1" t="s">
        <v>3</v>
      </c>
      <c r="B2" s="1">
        <v>1</v>
      </c>
      <c r="C2" s="2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N2" t="s">
        <v>9</v>
      </c>
      <c r="O2" t="s">
        <v>10</v>
      </c>
      <c r="P2" t="s">
        <v>11</v>
      </c>
      <c r="Q2" t="s">
        <v>12</v>
      </c>
    </row>
    <row r="3" spans="1:17" x14ac:dyDescent="0.2">
      <c r="A3" s="2" t="s">
        <v>0</v>
      </c>
      <c r="B3" s="1">
        <v>21442</v>
      </c>
      <c r="C3" s="1">
        <v>16305</v>
      </c>
      <c r="D3" s="1">
        <v>19352</v>
      </c>
      <c r="E3" s="1">
        <v>19070</v>
      </c>
      <c r="F3" s="1">
        <v>16800</v>
      </c>
      <c r="G3" s="1">
        <v>17515</v>
      </c>
      <c r="H3" s="1">
        <v>18597</v>
      </c>
      <c r="I3" s="1">
        <v>17176</v>
      </c>
      <c r="J3" s="1">
        <v>17252</v>
      </c>
      <c r="K3" s="1">
        <v>17421</v>
      </c>
      <c r="M3" s="2" t="s">
        <v>0</v>
      </c>
      <c r="N3">
        <f>AVERAGE(B3:K3)</f>
        <v>18093</v>
      </c>
      <c r="O3">
        <f>MIN(B3:K3)</f>
        <v>16305</v>
      </c>
      <c r="P3">
        <f>MAX(B3:K3)</f>
        <v>21442</v>
      </c>
      <c r="Q3">
        <f>_xlfn.STDEV.S(B3:K3)</f>
        <v>1535.2183340923641</v>
      </c>
    </row>
    <row r="4" spans="1:17" x14ac:dyDescent="0.2">
      <c r="A4" s="2" t="s">
        <v>1</v>
      </c>
      <c r="B4" s="1">
        <v>15560</v>
      </c>
      <c r="C4" s="1">
        <v>12133</v>
      </c>
      <c r="D4" s="1">
        <v>15430</v>
      </c>
      <c r="E4" s="1">
        <v>15084</v>
      </c>
      <c r="F4" s="1">
        <v>14065</v>
      </c>
      <c r="G4" s="1">
        <v>14440</v>
      </c>
      <c r="H4" s="1">
        <v>16261</v>
      </c>
      <c r="I4" s="1">
        <v>16288</v>
      </c>
      <c r="J4" s="1">
        <v>16135</v>
      </c>
      <c r="K4" s="1">
        <v>15592</v>
      </c>
      <c r="M4" s="2" t="s">
        <v>1</v>
      </c>
      <c r="N4">
        <f t="shared" ref="N4:N5" si="0">AVERAGE(B4:K4)</f>
        <v>15098.8</v>
      </c>
      <c r="O4">
        <f>MIN(B4:K4)</f>
        <v>12133</v>
      </c>
      <c r="P4">
        <f>MAX(B4:K4)</f>
        <v>16288</v>
      </c>
      <c r="Q4">
        <f>_xlfn.STDEV.S(B4:K4)</f>
        <v>1278.158814684449</v>
      </c>
    </row>
    <row r="5" spans="1:17" x14ac:dyDescent="0.2">
      <c r="A5" s="2" t="s">
        <v>2</v>
      </c>
      <c r="B5" s="1">
        <v>14526</v>
      </c>
      <c r="C5" s="1">
        <v>10712</v>
      </c>
      <c r="D5" s="1">
        <v>14057</v>
      </c>
      <c r="E5" s="1">
        <v>13897</v>
      </c>
      <c r="F5" s="1">
        <v>12730</v>
      </c>
      <c r="G5" s="1">
        <v>13411</v>
      </c>
      <c r="H5" s="1">
        <v>15521</v>
      </c>
      <c r="I5" s="1">
        <v>15283</v>
      </c>
      <c r="J5" s="1">
        <v>15402</v>
      </c>
      <c r="K5" s="1">
        <v>15079</v>
      </c>
      <c r="M5" s="2" t="s">
        <v>2</v>
      </c>
      <c r="N5">
        <f t="shared" si="0"/>
        <v>14061.8</v>
      </c>
      <c r="O5">
        <f>MIN(B5:K5)</f>
        <v>10712</v>
      </c>
      <c r="P5">
        <f>MAX(B5:K5)</f>
        <v>15521</v>
      </c>
      <c r="Q5">
        <f>_xlfn.STDEV.S(B5:K5)</f>
        <v>1494.8980492922476</v>
      </c>
    </row>
    <row r="6" spans="1:17" x14ac:dyDescent="0.2">
      <c r="A6" s="1"/>
      <c r="B6" s="1"/>
      <c r="C6" s="1"/>
      <c r="D6" s="1"/>
    </row>
    <row r="7" spans="1:17" x14ac:dyDescent="0.2">
      <c r="A7" s="1" t="s">
        <v>5</v>
      </c>
      <c r="B7" s="1"/>
      <c r="C7" s="1"/>
      <c r="D7" s="1"/>
    </row>
    <row r="8" spans="1:17" x14ac:dyDescent="0.2">
      <c r="A8" s="1" t="s">
        <v>3</v>
      </c>
      <c r="B8" s="1">
        <v>1</v>
      </c>
      <c r="C8" s="2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N8" t="s">
        <v>9</v>
      </c>
      <c r="O8" t="s">
        <v>10</v>
      </c>
      <c r="P8" t="s">
        <v>11</v>
      </c>
      <c r="Q8" t="s">
        <v>12</v>
      </c>
    </row>
    <row r="9" spans="1:17" x14ac:dyDescent="0.2">
      <c r="A9" s="2" t="s">
        <v>0</v>
      </c>
      <c r="B9" s="1">
        <v>1078</v>
      </c>
      <c r="C9" s="1">
        <v>6818</v>
      </c>
      <c r="D9" s="1">
        <v>4083</v>
      </c>
      <c r="E9" s="1">
        <v>6156</v>
      </c>
      <c r="F9" s="1">
        <v>4935</v>
      </c>
      <c r="G9" s="1">
        <v>7040</v>
      </c>
      <c r="H9" s="1">
        <v>8356</v>
      </c>
      <c r="I9" s="1">
        <v>8561</v>
      </c>
      <c r="J9" s="1">
        <v>5601</v>
      </c>
      <c r="K9" s="1">
        <v>6792</v>
      </c>
      <c r="M9" s="2" t="s">
        <v>0</v>
      </c>
      <c r="N9">
        <f>AVERAGE(B9:K9)</f>
        <v>5942</v>
      </c>
      <c r="O9">
        <f>MIN(B9:K9)</f>
        <v>1078</v>
      </c>
      <c r="P9">
        <f>MAX(B9:K9)</f>
        <v>8561</v>
      </c>
      <c r="Q9">
        <f>_xlfn.STDEV.S(B9:K9)</f>
        <v>2202.840085990003</v>
      </c>
    </row>
    <row r="10" spans="1:17" x14ac:dyDescent="0.2">
      <c r="A10" s="2" t="s">
        <v>1</v>
      </c>
      <c r="B10" s="1">
        <v>1549</v>
      </c>
      <c r="C10" s="1">
        <v>8204</v>
      </c>
      <c r="D10" s="1">
        <v>7080</v>
      </c>
      <c r="E10" s="1">
        <v>7640</v>
      </c>
      <c r="F10" s="1">
        <v>7291</v>
      </c>
      <c r="G10" s="1">
        <v>8970</v>
      </c>
      <c r="H10" s="1">
        <v>9805</v>
      </c>
      <c r="I10" s="1">
        <v>9834</v>
      </c>
      <c r="J10" s="1">
        <v>8871</v>
      </c>
      <c r="K10" s="1">
        <v>9571</v>
      </c>
      <c r="M10" s="2" t="s">
        <v>1</v>
      </c>
      <c r="N10">
        <f t="shared" ref="N10:N11" si="1">AVERAGE(B10:K10)</f>
        <v>7881.5</v>
      </c>
      <c r="O10">
        <f>MIN(B10:K10)</f>
        <v>1549</v>
      </c>
      <c r="P10">
        <f>MAX(B10:K10)</f>
        <v>9834</v>
      </c>
      <c r="Q10">
        <f>_xlfn.STDEV.S(B10:K10)</f>
        <v>2444.5958198078924</v>
      </c>
    </row>
    <row r="11" spans="1:17" x14ac:dyDescent="0.2">
      <c r="A11" s="2" t="s">
        <v>2</v>
      </c>
      <c r="B11" s="1">
        <v>1824</v>
      </c>
      <c r="C11" s="1">
        <v>8438</v>
      </c>
      <c r="D11" s="1">
        <v>9508</v>
      </c>
      <c r="E11" s="1">
        <v>10334</v>
      </c>
      <c r="F11" s="1">
        <v>8242</v>
      </c>
      <c r="G11" s="1">
        <v>9618</v>
      </c>
      <c r="H11" s="1">
        <v>9815</v>
      </c>
      <c r="I11" s="1">
        <v>10132</v>
      </c>
      <c r="J11" s="1">
        <v>9504</v>
      </c>
      <c r="K11" s="1">
        <v>10208</v>
      </c>
      <c r="M11" s="2" t="s">
        <v>2</v>
      </c>
      <c r="N11">
        <f t="shared" si="1"/>
        <v>8762.2999999999993</v>
      </c>
      <c r="O11">
        <f>MIN(B11:K11)</f>
        <v>1824</v>
      </c>
      <c r="P11">
        <f>MAX(B11:K11)</f>
        <v>10334</v>
      </c>
      <c r="Q11">
        <f>_xlfn.STDEV.S(B11:K11)</f>
        <v>2536.3763324869601</v>
      </c>
    </row>
    <row r="16" spans="1:17" x14ac:dyDescent="0.2">
      <c r="A16" t="s">
        <v>13</v>
      </c>
      <c r="B16" t="s">
        <v>14</v>
      </c>
      <c r="C16" t="s">
        <v>15</v>
      </c>
      <c r="D16" t="s">
        <v>16</v>
      </c>
    </row>
    <row r="17" spans="1:4" x14ac:dyDescent="0.2">
      <c r="A17" s="2" t="s">
        <v>0</v>
      </c>
      <c r="B17">
        <v>1199</v>
      </c>
      <c r="C17">
        <v>1290</v>
      </c>
      <c r="D17">
        <v>20083</v>
      </c>
    </row>
    <row r="18" spans="1:4" x14ac:dyDescent="0.2">
      <c r="A18" s="2" t="s">
        <v>1</v>
      </c>
      <c r="B18">
        <v>967</v>
      </c>
      <c r="C18">
        <v>1116</v>
      </c>
      <c r="D18">
        <v>19471</v>
      </c>
    </row>
    <row r="19" spans="1:4" x14ac:dyDescent="0.2">
      <c r="A19" s="2" t="s">
        <v>2</v>
      </c>
      <c r="B19">
        <v>1199</v>
      </c>
      <c r="C19">
        <v>1290</v>
      </c>
      <c r="D19">
        <v>20083</v>
      </c>
    </row>
    <row r="20" spans="1:4" x14ac:dyDescent="0.2">
      <c r="A20" s="1"/>
    </row>
    <row r="22" spans="1:4" x14ac:dyDescent="0.2">
      <c r="A22" s="1" t="s">
        <v>5</v>
      </c>
      <c r="B22" t="s">
        <v>14</v>
      </c>
      <c r="C22" t="s">
        <v>15</v>
      </c>
      <c r="D22" t="s">
        <v>16</v>
      </c>
    </row>
    <row r="23" spans="1:4" x14ac:dyDescent="0.2">
      <c r="A23" s="2" t="s">
        <v>0</v>
      </c>
      <c r="B23">
        <v>558</v>
      </c>
      <c r="C23">
        <v>1247</v>
      </c>
      <c r="D23">
        <v>9954</v>
      </c>
    </row>
    <row r="24" spans="1:4" x14ac:dyDescent="0.2">
      <c r="A24" s="2" t="s">
        <v>1</v>
      </c>
      <c r="B24">
        <v>448</v>
      </c>
      <c r="C24">
        <v>1097</v>
      </c>
      <c r="D24">
        <v>9654</v>
      </c>
    </row>
    <row r="25" spans="1:4" x14ac:dyDescent="0.2">
      <c r="A25" s="2" t="s">
        <v>2</v>
      </c>
      <c r="B25">
        <v>558</v>
      </c>
      <c r="C25">
        <v>1247</v>
      </c>
      <c r="D25">
        <v>9958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Sheet8</vt:lpstr>
      <vt:lpstr>N2_6-31G-2.4</vt:lpstr>
      <vt:lpstr>N2_6-31G-1.2</vt:lpstr>
      <vt:lpstr>N2_cc-PVDZ-1.2</vt:lpstr>
      <vt:lpstr>N2_cc-PVDZ-2.4</vt:lpstr>
      <vt:lpstr>fe2s2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Wan-Hsuan Lin</dc:creator>
  <cp:lastModifiedBy>Wan-Hsuan Lin</cp:lastModifiedBy>
  <dcterms:created xsi:type="dcterms:W3CDTF">2025-08-26T20:26:23Z</dcterms:created>
  <dcterms:modified xsi:type="dcterms:W3CDTF">2025-08-28T13:45:39Z</dcterms:modified>
</cp:coreProperties>
</file>