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\Documents\"/>
    </mc:Choice>
  </mc:AlternateContent>
  <xr:revisionPtr revIDLastSave="0" documentId="8_{08686656-692E-4922-BC3F-C031A660F06B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(8 00am - 8 30am)" sheetId="1" r:id="rId1"/>
    <sheet name="(8 30am - 9 00am)" sheetId="2" r:id="rId2"/>
    <sheet name="(9 00am - 9 30am)" sheetId="3" r:id="rId3"/>
    <sheet name="(9 30am - 10 00am)" sheetId="4" r:id="rId4"/>
    <sheet name="(10 00am - 10 30am)" sheetId="5" r:id="rId5"/>
    <sheet name="(10 30am - 11 00am)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G10" i="6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9" i="6"/>
  <c r="G9" i="5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9" i="4"/>
  <c r="G9" i="3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9" i="2"/>
  <c r="E9" i="2"/>
  <c r="E10" i="4"/>
  <c r="E9" i="4"/>
  <c r="H9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10" i="3"/>
  <c r="G10" i="2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F14" i="1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9" i="6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9" i="4"/>
  <c r="F27" i="6"/>
  <c r="E27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9" i="6"/>
  <c r="F27" i="5"/>
  <c r="E27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E20" i="5"/>
  <c r="E21" i="5"/>
  <c r="E22" i="5"/>
  <c r="E23" i="5"/>
  <c r="E24" i="5"/>
  <c r="E25" i="5"/>
  <c r="E10" i="5"/>
  <c r="E11" i="5"/>
  <c r="E12" i="5"/>
  <c r="E13" i="5"/>
  <c r="E14" i="5"/>
  <c r="E15" i="5"/>
  <c r="E16" i="5"/>
  <c r="E17" i="5"/>
  <c r="E18" i="5"/>
  <c r="E19" i="5"/>
  <c r="E9" i="5"/>
  <c r="F27" i="4"/>
  <c r="E27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F27" i="3"/>
  <c r="E27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9" i="3"/>
  <c r="F27" i="1"/>
  <c r="E27" i="1"/>
  <c r="F9" i="1"/>
  <c r="F10" i="1"/>
  <c r="F11" i="1"/>
  <c r="F12" i="1"/>
  <c r="F13" i="1"/>
  <c r="F15" i="1"/>
  <c r="F16" i="1"/>
  <c r="F17" i="1"/>
  <c r="F18" i="1"/>
  <c r="F19" i="1"/>
  <c r="F20" i="1"/>
  <c r="F21" i="1"/>
  <c r="F22" i="1"/>
  <c r="F23" i="1"/>
  <c r="F24" i="1"/>
  <c r="F25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F27" i="2"/>
  <c r="E27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G10" i="4" l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</calcChain>
</file>

<file path=xl/sharedStrings.xml><?xml version="1.0" encoding="utf-8"?>
<sst xmlns="http://schemas.openxmlformats.org/spreadsheetml/2006/main" count="365" uniqueCount="50">
  <si>
    <t>Passenger Counts By Route and Stop</t>
  </si>
  <si>
    <t>for 5 days starting at Nov 04, 2019</t>
  </si>
  <si>
    <t>(8:00am - 8:30am)</t>
  </si>
  <si>
    <t/>
  </si>
  <si>
    <t>Route: Perimeter</t>
  </si>
  <si>
    <t>Direction:									Loop</t>
  </si>
  <si>
    <t>Stop</t>
  </si>
  <si>
    <t>Boardings</t>
  </si>
  <si>
    <t>Downtown Berkeley: Shattuck at Addison</t>
  </si>
  <si>
    <t>Oxford at University</t>
  </si>
  <si>
    <t>Tolman Hall: Hearst at Arch</t>
  </si>
  <si>
    <t>North Gate: Hearst at Euclid</t>
  </si>
  <si>
    <t>Cory Hall: Hearst at LeRoy</t>
  </si>
  <si>
    <t>Evans Hall: Hearst Mining Circle</t>
  </si>
  <si>
    <t>Gayley at Stadium Rimway</t>
  </si>
  <si>
    <t>Haas School of Business: Piedmont Avenue (south)</t>
  </si>
  <si>
    <t>International House: Piedmont at Bancroft</t>
  </si>
  <si>
    <t>Piedmont at Channing</t>
  </si>
  <si>
    <t>College at Haste</t>
  </si>
  <si>
    <t>Kroeber Hall: Bancroft at College</t>
  </si>
  <si>
    <t>Hearst Memorial Gym: Bancroft at Bowditch</t>
  </si>
  <si>
    <t>Sproul Hall: Bancroft at Telegraph</t>
  </si>
  <si>
    <t>Recreational Sport Facility: Bancroft at Ellsworth</t>
  </si>
  <si>
    <t>Banway Building: Bancroft at Shattuck</t>
  </si>
  <si>
    <t>Shattuck at Kittredge</t>
  </si>
  <si>
    <t>Totals:</t>
  </si>
  <si>
    <t>==================================================</t>
  </si>
  <si>
    <t>Parameters:</t>
  </si>
  <si>
    <t>Start Date</t>
  </si>
  <si>
    <t>Number of Days</t>
  </si>
  <si>
    <t>Start Time</t>
  </si>
  <si>
    <t>End Time</t>
  </si>
  <si>
    <t>Nov 04, 2019</t>
  </si>
  <si>
    <t>5 days</t>
  </si>
  <si>
    <t>8:00am</t>
  </si>
  <si>
    <t>8:30am</t>
  </si>
  <si>
    <t>(8:30am - 9:00am)</t>
  </si>
  <si>
    <t>(9:00am - 9:30am)</t>
  </si>
  <si>
    <t>(9:30am - 10:00am)</t>
  </si>
  <si>
    <t>(10:00am - 10:30am)</t>
  </si>
  <si>
    <t>(10:30am - 11:00am)</t>
  </si>
  <si>
    <t>Average per day</t>
  </si>
  <si>
    <t>Time</t>
  </si>
  <si>
    <t>Latitude</t>
  </si>
  <si>
    <t>Longitude</t>
  </si>
  <si>
    <t>Deboardings</t>
  </si>
  <si>
    <t>Passenger Count</t>
  </si>
  <si>
    <t xml:space="preserve">5-day Total </t>
  </si>
  <si>
    <t xml:space="preserve">Initial </t>
  </si>
  <si>
    <t xml:space="preserve">Assumed initial count: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</si>
</sst>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h:mm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b/>
      <sz val="11"/>
      <color indexed="8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/>
    <xf numFmtId="0" fontId="0" fillId="0" borderId="0" xfId="0"/>
    <xf numFmtId="0" fontId="2" fillId="2" borderId="0" xfId="0" applyFont="1" applyFill="1"/>
    <xf numFmtId="0" fontId="1" fillId="0" borderId="0" xfId="0" applyFont="1"/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167" fontId="0" fillId="0" borderId="0" xfId="0" applyNumberFormat="1"/>
    <xf numFmtId="0" fontId="3" fillId="0" borderId="0" xfId="0" applyFont="1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0" fillId="0" borderId="4" xfId="0" applyBorder="1"/>
    <xf numFmtId="0" fontId="0" fillId="0" borderId="0" xfId="0" applyBorder="1"/>
    <xf numFmtId="167" fontId="0" fillId="0" borderId="0" xfId="0" applyNumberFormat="1" applyBorder="1"/>
    <xf numFmtId="0" fontId="3" fillId="0" borderId="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167" fontId="0" fillId="0" borderId="7" xfId="0" applyNumberForma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0" fontId="0" fillId="0" borderId="0" xfId="0" applyNumberFormat="1" applyBorder="1"/>
    <xf numFmtId="20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zoomScale="85" zoomScaleNormal="85" workbookViewId="0">
      <selection activeCell="K12" sqref="K12"/>
    </sheetView>
  </sheetViews>
  <sheetFormatPr defaultRowHeight="15" x14ac:dyDescent="0.25"/>
  <cols>
    <col min="1" max="1" width="51" customWidth="1"/>
    <col min="2" max="2" width="5.42578125" customWidth="1"/>
    <col min="3" max="3" width="13.42578125" customWidth="1"/>
    <col min="4" max="4" width="14" customWidth="1"/>
    <col min="5" max="5" width="11.42578125" customWidth="1"/>
    <col min="6" max="6" width="13" customWidth="1"/>
    <col min="7" max="7" width="16.5703125" customWidth="1"/>
    <col min="9" max="9" width="11.7109375" customWidth="1"/>
    <col min="10" max="10" width="14.7109375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s="4" t="s">
        <v>2</v>
      </c>
    </row>
    <row r="4" spans="1:10" x14ac:dyDescent="0.25">
      <c r="A4" t="s">
        <v>3</v>
      </c>
      <c r="E4" t="s">
        <v>49</v>
      </c>
    </row>
    <row r="5" spans="1:10" x14ac:dyDescent="0.25">
      <c r="A5" s="4" t="s">
        <v>4</v>
      </c>
      <c r="E5">
        <v>5</v>
      </c>
    </row>
    <row r="6" spans="1:10" ht="15.75" thickBot="1" x14ac:dyDescent="0.3">
      <c r="A6" t="s">
        <v>5</v>
      </c>
    </row>
    <row r="7" spans="1:10" x14ac:dyDescent="0.25">
      <c r="A7" s="1" t="s">
        <v>3</v>
      </c>
      <c r="B7" s="1" t="s">
        <v>3</v>
      </c>
      <c r="C7" s="10" t="s">
        <v>47</v>
      </c>
      <c r="D7" s="8"/>
      <c r="E7" s="12" t="s">
        <v>41</v>
      </c>
      <c r="F7" s="13"/>
      <c r="G7" s="14"/>
      <c r="H7" s="14"/>
      <c r="I7" s="14"/>
      <c r="J7" s="15"/>
    </row>
    <row r="8" spans="1:10" x14ac:dyDescent="0.25">
      <c r="A8" s="1" t="s">
        <v>6</v>
      </c>
      <c r="B8" s="1" t="s">
        <v>3</v>
      </c>
      <c r="C8" s="1" t="s">
        <v>7</v>
      </c>
      <c r="D8" s="1" t="s">
        <v>45</v>
      </c>
      <c r="E8" s="16" t="s">
        <v>7</v>
      </c>
      <c r="F8" s="17" t="s">
        <v>45</v>
      </c>
      <c r="G8" s="17" t="s">
        <v>46</v>
      </c>
      <c r="H8" s="17" t="s">
        <v>42</v>
      </c>
      <c r="I8" s="17" t="s">
        <v>43</v>
      </c>
      <c r="J8" s="18" t="s">
        <v>44</v>
      </c>
    </row>
    <row r="9" spans="1:10" x14ac:dyDescent="0.25">
      <c r="A9" t="s">
        <v>8</v>
      </c>
      <c r="B9" s="1" t="s">
        <v>3</v>
      </c>
      <c r="C9">
        <v>76</v>
      </c>
      <c r="D9">
        <v>0</v>
      </c>
      <c r="E9" s="19">
        <f>C9/5</f>
        <v>15.2</v>
      </c>
      <c r="F9" s="20">
        <f>D9/5</f>
        <v>0</v>
      </c>
      <c r="G9" s="20">
        <f>E9-F9+E5</f>
        <v>20.2</v>
      </c>
      <c r="H9" s="34">
        <v>0.33333333333333331</v>
      </c>
      <c r="I9" s="22">
        <v>37.871032999999997</v>
      </c>
      <c r="J9" s="23">
        <v>-122.267655</v>
      </c>
    </row>
    <row r="10" spans="1:10" x14ac:dyDescent="0.25">
      <c r="A10" t="s">
        <v>9</v>
      </c>
      <c r="B10" s="1" t="s">
        <v>3</v>
      </c>
      <c r="C10">
        <v>30</v>
      </c>
      <c r="D10">
        <v>14</v>
      </c>
      <c r="E10" s="19">
        <f t="shared" ref="E10:F25" si="0">C10/5</f>
        <v>6</v>
      </c>
      <c r="F10" s="20">
        <f t="shared" si="0"/>
        <v>2.8</v>
      </c>
      <c r="G10" s="20">
        <f>G9+E10-F10</f>
        <v>23.4</v>
      </c>
      <c r="H10" s="34">
        <v>0.3347222222222222</v>
      </c>
      <c r="I10" s="24">
        <v>37.872731999999999</v>
      </c>
      <c r="J10" s="23">
        <v>-122.265998</v>
      </c>
    </row>
    <row r="11" spans="1:10" x14ac:dyDescent="0.25">
      <c r="A11" t="s">
        <v>10</v>
      </c>
      <c r="B11" s="1" t="s">
        <v>3</v>
      </c>
      <c r="C11">
        <v>15</v>
      </c>
      <c r="D11">
        <v>0</v>
      </c>
      <c r="E11" s="19">
        <f t="shared" si="0"/>
        <v>3</v>
      </c>
      <c r="F11" s="20">
        <f t="shared" si="0"/>
        <v>0</v>
      </c>
      <c r="G11" s="20">
        <f>G10+E11-F11</f>
        <v>26.4</v>
      </c>
      <c r="H11" s="34">
        <v>0.33611111111111108</v>
      </c>
      <c r="I11" s="24">
        <v>37.874454</v>
      </c>
      <c r="J11" s="23">
        <v>-122.264207</v>
      </c>
    </row>
    <row r="12" spans="1:10" x14ac:dyDescent="0.25">
      <c r="A12" t="s">
        <v>11</v>
      </c>
      <c r="B12" s="1" t="s">
        <v>3</v>
      </c>
      <c r="C12">
        <v>0</v>
      </c>
      <c r="D12">
        <v>12</v>
      </c>
      <c r="E12" s="19">
        <f t="shared" si="0"/>
        <v>0</v>
      </c>
      <c r="F12" s="20">
        <f t="shared" si="0"/>
        <v>2.4</v>
      </c>
      <c r="G12" s="20">
        <f t="shared" ref="G12:G25" si="1">G11+E12-F12</f>
        <v>24</v>
      </c>
      <c r="H12" s="34">
        <v>0.33680555555555558</v>
      </c>
      <c r="I12" s="24">
        <v>37.874972999999997</v>
      </c>
      <c r="J12" s="23">
        <v>-122.260559</v>
      </c>
    </row>
    <row r="13" spans="1:10" x14ac:dyDescent="0.25">
      <c r="A13" t="s">
        <v>12</v>
      </c>
      <c r="B13" s="1" t="s">
        <v>3</v>
      </c>
      <c r="C13">
        <v>1</v>
      </c>
      <c r="D13">
        <v>23</v>
      </c>
      <c r="E13" s="19">
        <f t="shared" si="0"/>
        <v>0.2</v>
      </c>
      <c r="F13" s="20">
        <f t="shared" si="0"/>
        <v>4.5999999999999996</v>
      </c>
      <c r="G13" s="20">
        <f t="shared" si="1"/>
        <v>19.600000000000001</v>
      </c>
      <c r="H13" s="34">
        <v>0.33749999999999997</v>
      </c>
      <c r="I13" s="24">
        <v>37.875337000000002</v>
      </c>
      <c r="J13" s="23">
        <v>-122.257988</v>
      </c>
    </row>
    <row r="14" spans="1:10" x14ac:dyDescent="0.25">
      <c r="A14" t="s">
        <v>13</v>
      </c>
      <c r="B14" s="1" t="s">
        <v>3</v>
      </c>
      <c r="C14">
        <v>3</v>
      </c>
      <c r="D14">
        <v>60</v>
      </c>
      <c r="E14" s="19">
        <f t="shared" si="0"/>
        <v>0.6</v>
      </c>
      <c r="F14" s="20">
        <f t="shared" si="0"/>
        <v>12</v>
      </c>
      <c r="G14" s="20">
        <f t="shared" si="1"/>
        <v>8.2000000000000028</v>
      </c>
      <c r="H14" s="34">
        <v>0.33888888888888885</v>
      </c>
      <c r="I14" s="24">
        <v>37.873399999999997</v>
      </c>
      <c r="J14" s="23">
        <v>-122.25739799999999</v>
      </c>
    </row>
    <row r="15" spans="1:10" x14ac:dyDescent="0.25">
      <c r="A15" t="s">
        <v>14</v>
      </c>
      <c r="B15" s="1" t="s">
        <v>3</v>
      </c>
      <c r="C15">
        <v>0</v>
      </c>
      <c r="D15">
        <v>1</v>
      </c>
      <c r="E15" s="19">
        <f t="shared" si="0"/>
        <v>0</v>
      </c>
      <c r="F15" s="20">
        <f t="shared" si="0"/>
        <v>0.2</v>
      </c>
      <c r="G15" s="20">
        <f t="shared" si="1"/>
        <v>8.0000000000000036</v>
      </c>
      <c r="H15" s="34">
        <v>0.34027777777777773</v>
      </c>
      <c r="I15" s="24">
        <v>37.872653</v>
      </c>
      <c r="J15" s="23">
        <v>-122.253958</v>
      </c>
    </row>
    <row r="16" spans="1:10" x14ac:dyDescent="0.25">
      <c r="A16" t="s">
        <v>15</v>
      </c>
      <c r="B16" s="1" t="s">
        <v>3</v>
      </c>
      <c r="C16">
        <v>0</v>
      </c>
      <c r="D16">
        <v>12</v>
      </c>
      <c r="E16" s="19">
        <f t="shared" si="0"/>
        <v>0</v>
      </c>
      <c r="F16" s="20">
        <f t="shared" si="0"/>
        <v>2.4</v>
      </c>
      <c r="G16" s="20">
        <f t="shared" si="1"/>
        <v>5.6000000000000032</v>
      </c>
      <c r="H16" s="34">
        <v>0.34097222222222223</v>
      </c>
      <c r="I16" s="24">
        <v>37.871006999999999</v>
      </c>
      <c r="J16" s="23">
        <v>-122.252809</v>
      </c>
    </row>
    <row r="17" spans="1:10" x14ac:dyDescent="0.25">
      <c r="A17" t="s">
        <v>16</v>
      </c>
      <c r="B17" s="1" t="s">
        <v>3</v>
      </c>
      <c r="C17">
        <v>2</v>
      </c>
      <c r="D17">
        <v>2</v>
      </c>
      <c r="E17" s="19">
        <f t="shared" si="0"/>
        <v>0.4</v>
      </c>
      <c r="F17" s="20">
        <f t="shared" si="0"/>
        <v>0.4</v>
      </c>
      <c r="G17" s="20">
        <f t="shared" si="1"/>
        <v>5.6000000000000032</v>
      </c>
      <c r="H17" s="34">
        <v>0.34166666666666662</v>
      </c>
      <c r="I17" s="22">
        <v>37.869788</v>
      </c>
      <c r="J17" s="23">
        <v>-122.252386</v>
      </c>
    </row>
    <row r="18" spans="1:10" x14ac:dyDescent="0.25">
      <c r="A18" t="s">
        <v>17</v>
      </c>
      <c r="B18" s="1" t="s">
        <v>3</v>
      </c>
      <c r="C18">
        <v>8</v>
      </c>
      <c r="D18">
        <v>1</v>
      </c>
      <c r="E18" s="19">
        <f t="shared" si="0"/>
        <v>1.6</v>
      </c>
      <c r="F18" s="20">
        <f t="shared" si="0"/>
        <v>0.2</v>
      </c>
      <c r="G18" s="20">
        <f t="shared" si="1"/>
        <v>7.0000000000000027</v>
      </c>
      <c r="H18" s="34">
        <v>0.3430555555555555</v>
      </c>
      <c r="I18" s="25">
        <v>37.867480999999998</v>
      </c>
      <c r="J18" s="26">
        <v>-122.251982</v>
      </c>
    </row>
    <row r="19" spans="1:10" x14ac:dyDescent="0.25">
      <c r="A19" t="s">
        <v>18</v>
      </c>
      <c r="B19" s="1" t="s">
        <v>3</v>
      </c>
      <c r="C19">
        <v>3</v>
      </c>
      <c r="D19">
        <v>1</v>
      </c>
      <c r="E19" s="19">
        <f t="shared" si="0"/>
        <v>0.6</v>
      </c>
      <c r="F19" s="20">
        <f t="shared" si="0"/>
        <v>0.2</v>
      </c>
      <c r="G19" s="20">
        <f t="shared" si="1"/>
        <v>7.4000000000000021</v>
      </c>
      <c r="H19" s="34">
        <v>0.34583333333333338</v>
      </c>
      <c r="I19" s="22">
        <v>37.866779999999999</v>
      </c>
      <c r="J19" s="23">
        <v>-122.254085</v>
      </c>
    </row>
    <row r="20" spans="1:10" x14ac:dyDescent="0.25">
      <c r="A20" t="s">
        <v>19</v>
      </c>
      <c r="B20" s="1" t="s">
        <v>3</v>
      </c>
      <c r="C20">
        <v>2</v>
      </c>
      <c r="D20">
        <v>0</v>
      </c>
      <c r="E20" s="19">
        <f t="shared" si="0"/>
        <v>0.4</v>
      </c>
      <c r="F20" s="20">
        <f t="shared" si="0"/>
        <v>0</v>
      </c>
      <c r="G20" s="20">
        <f t="shared" si="1"/>
        <v>7.8000000000000025</v>
      </c>
      <c r="H20" s="34">
        <v>0.34722222222222227</v>
      </c>
      <c r="I20" s="22">
        <v>37.869278999999999</v>
      </c>
      <c r="J20" s="23">
        <v>-122.255129</v>
      </c>
    </row>
    <row r="21" spans="1:10" x14ac:dyDescent="0.25">
      <c r="A21" t="s">
        <v>20</v>
      </c>
      <c r="B21" s="1" t="s">
        <v>3</v>
      </c>
      <c r="C21">
        <v>0</v>
      </c>
      <c r="D21">
        <v>0</v>
      </c>
      <c r="E21" s="19">
        <f t="shared" si="0"/>
        <v>0</v>
      </c>
      <c r="F21" s="20">
        <f t="shared" si="0"/>
        <v>0</v>
      </c>
      <c r="G21" s="20">
        <f t="shared" si="1"/>
        <v>7.8000000000000025</v>
      </c>
      <c r="H21" s="34">
        <v>0.34791666666666665</v>
      </c>
      <c r="I21" s="22">
        <v>37.869047000000002</v>
      </c>
      <c r="J21" s="23">
        <v>-122.256972</v>
      </c>
    </row>
    <row r="22" spans="1:10" x14ac:dyDescent="0.25">
      <c r="A22" t="s">
        <v>21</v>
      </c>
      <c r="B22" s="1" t="s">
        <v>3</v>
      </c>
      <c r="C22">
        <v>0</v>
      </c>
      <c r="D22">
        <v>3</v>
      </c>
      <c r="E22" s="19">
        <f t="shared" si="0"/>
        <v>0</v>
      </c>
      <c r="F22" s="20">
        <f t="shared" si="0"/>
        <v>0.6</v>
      </c>
      <c r="G22" s="20">
        <f t="shared" si="1"/>
        <v>7.2000000000000028</v>
      </c>
      <c r="H22" s="34">
        <v>0.34930555555555554</v>
      </c>
      <c r="I22" s="22">
        <v>37.868704000000001</v>
      </c>
      <c r="J22" s="23">
        <v>-122.259691</v>
      </c>
    </row>
    <row r="23" spans="1:10" x14ac:dyDescent="0.25">
      <c r="A23" t="s">
        <v>22</v>
      </c>
      <c r="B23" s="1" t="s">
        <v>3</v>
      </c>
      <c r="C23">
        <v>6</v>
      </c>
      <c r="D23">
        <v>0</v>
      </c>
      <c r="E23" s="19">
        <f t="shared" si="0"/>
        <v>1.2</v>
      </c>
      <c r="F23" s="20">
        <f t="shared" si="0"/>
        <v>0</v>
      </c>
      <c r="G23" s="20">
        <f t="shared" si="1"/>
        <v>8.4000000000000021</v>
      </c>
      <c r="H23" s="34">
        <v>0.35069444444444442</v>
      </c>
      <c r="I23" s="27">
        <v>37.868160000000003</v>
      </c>
      <c r="J23" s="23">
        <v>-122.26410199999999</v>
      </c>
    </row>
    <row r="24" spans="1:10" x14ac:dyDescent="0.25">
      <c r="A24" t="s">
        <v>23</v>
      </c>
      <c r="B24" s="1" t="s">
        <v>3</v>
      </c>
      <c r="C24">
        <v>5</v>
      </c>
      <c r="D24">
        <v>0</v>
      </c>
      <c r="E24" s="19">
        <f t="shared" si="0"/>
        <v>1</v>
      </c>
      <c r="F24" s="20">
        <f t="shared" si="0"/>
        <v>0</v>
      </c>
      <c r="G24" s="20">
        <f t="shared" si="1"/>
        <v>9.4000000000000021</v>
      </c>
      <c r="H24" s="34">
        <v>0.3520833333333333</v>
      </c>
      <c r="I24" s="22">
        <v>37.867697</v>
      </c>
      <c r="J24" s="23">
        <v>-122.267503</v>
      </c>
    </row>
    <row r="25" spans="1:10" ht="15.75" thickBot="1" x14ac:dyDescent="0.3">
      <c r="A25" t="s">
        <v>24</v>
      </c>
      <c r="B25" s="1" t="s">
        <v>3</v>
      </c>
      <c r="C25">
        <v>0</v>
      </c>
      <c r="D25">
        <v>8</v>
      </c>
      <c r="E25" s="28">
        <f t="shared" si="0"/>
        <v>0</v>
      </c>
      <c r="F25" s="29">
        <f t="shared" si="0"/>
        <v>1.6</v>
      </c>
      <c r="G25" s="29">
        <f t="shared" si="1"/>
        <v>7.8000000000000025</v>
      </c>
      <c r="H25" s="35">
        <v>0.3527777777777778</v>
      </c>
      <c r="I25" s="31">
        <v>37.869109000000002</v>
      </c>
      <c r="J25" s="32">
        <v>-122.26770399999999</v>
      </c>
    </row>
    <row r="26" spans="1:10" s="3" customFormat="1" x14ac:dyDescent="0.25">
      <c r="A26" s="2" t="s">
        <v>3</v>
      </c>
    </row>
    <row r="27" spans="1:10" x14ac:dyDescent="0.25">
      <c r="A27" s="1" t="s">
        <v>25</v>
      </c>
      <c r="B27" s="1" t="s">
        <v>3</v>
      </c>
      <c r="C27">
        <v>151</v>
      </c>
      <c r="D27">
        <v>137</v>
      </c>
      <c r="E27">
        <f>C27/5</f>
        <v>30.2</v>
      </c>
      <c r="F27" s="3">
        <f>D27/5</f>
        <v>27.4</v>
      </c>
    </row>
    <row r="28" spans="1:10" x14ac:dyDescent="0.25">
      <c r="A28" t="s">
        <v>3</v>
      </c>
    </row>
    <row r="29" spans="1:10" x14ac:dyDescent="0.25">
      <c r="A29" t="s">
        <v>3</v>
      </c>
    </row>
    <row r="30" spans="1:10" x14ac:dyDescent="0.25">
      <c r="A30" t="s">
        <v>26</v>
      </c>
    </row>
    <row r="31" spans="1:10" x14ac:dyDescent="0.25">
      <c r="A31" t="s">
        <v>3</v>
      </c>
    </row>
    <row r="32" spans="1:10" x14ac:dyDescent="0.25">
      <c r="A32" t="s">
        <v>27</v>
      </c>
    </row>
    <row r="33" spans="1:4" x14ac:dyDescent="0.25">
      <c r="A33" s="1" t="s">
        <v>28</v>
      </c>
      <c r="B33" s="1" t="s">
        <v>29</v>
      </c>
      <c r="C33" s="1" t="s">
        <v>30</v>
      </c>
      <c r="D33" s="1" t="s">
        <v>31</v>
      </c>
    </row>
    <row r="34" spans="1:4" x14ac:dyDescent="0.25">
      <c r="A34" t="s">
        <v>32</v>
      </c>
      <c r="B34" t="s">
        <v>33</v>
      </c>
      <c r="C34" t="s">
        <v>34</v>
      </c>
      <c r="D34" t="s">
        <v>35</v>
      </c>
    </row>
    <row r="35" spans="1:4" x14ac:dyDescent="0.25">
      <c r="A35" t="s">
        <v>3</v>
      </c>
    </row>
  </sheetData>
  <mergeCells count="2">
    <mergeCell ref="C7:D7"/>
    <mergeCell ref="E7:F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8C0EF-71C5-4BFF-9235-8FAE262D2616}">
  <dimension ref="A1:J27"/>
  <sheetViews>
    <sheetView topLeftCell="A6" zoomScale="85" zoomScaleNormal="85" workbookViewId="0">
      <selection activeCell="E6" sqref="E6"/>
    </sheetView>
  </sheetViews>
  <sheetFormatPr defaultRowHeight="15" x14ac:dyDescent="0.25"/>
  <cols>
    <col min="1" max="1" width="45" customWidth="1"/>
    <col min="3" max="3" width="13.28515625" customWidth="1"/>
    <col min="4" max="4" width="13.42578125" customWidth="1"/>
    <col min="5" max="5" width="12.5703125" customWidth="1"/>
    <col min="6" max="6" width="12.140625" customWidth="1"/>
    <col min="7" max="7" width="16.28515625" customWidth="1"/>
    <col min="8" max="8" width="10.5703125" bestFit="1" customWidth="1"/>
  </cols>
  <sheetData>
    <row r="1" spans="1:10" x14ac:dyDescent="0.25">
      <c r="A1" s="3" t="s">
        <v>0</v>
      </c>
      <c r="B1" s="3"/>
      <c r="C1" s="3"/>
      <c r="D1" s="3"/>
      <c r="E1" s="3"/>
    </row>
    <row r="2" spans="1:10" x14ac:dyDescent="0.25">
      <c r="A2" s="3" t="s">
        <v>1</v>
      </c>
      <c r="B2" s="3"/>
      <c r="C2" s="3"/>
      <c r="D2" s="3"/>
      <c r="E2" s="3"/>
    </row>
    <row r="3" spans="1:10" x14ac:dyDescent="0.25">
      <c r="A3" s="7" t="s">
        <v>36</v>
      </c>
      <c r="B3" s="7"/>
      <c r="C3" s="3"/>
      <c r="D3" s="3"/>
      <c r="E3" s="3"/>
    </row>
    <row r="4" spans="1:10" x14ac:dyDescent="0.25">
      <c r="A4" s="3" t="s">
        <v>3</v>
      </c>
      <c r="B4" s="3"/>
      <c r="C4" s="3"/>
      <c r="D4" s="3"/>
      <c r="E4" s="11" t="s">
        <v>48</v>
      </c>
    </row>
    <row r="5" spans="1:10" x14ac:dyDescent="0.25">
      <c r="A5" s="7" t="s">
        <v>4</v>
      </c>
      <c r="B5" s="7"/>
      <c r="C5" s="3"/>
      <c r="D5" s="3"/>
      <c r="E5" s="3">
        <v>7.8</v>
      </c>
    </row>
    <row r="6" spans="1:10" ht="15.75" thickBot="1" x14ac:dyDescent="0.3">
      <c r="A6" s="3" t="s">
        <v>5</v>
      </c>
      <c r="B6" s="3"/>
      <c r="C6" s="3"/>
      <c r="D6" s="3"/>
      <c r="E6" s="3"/>
    </row>
    <row r="7" spans="1:10" x14ac:dyDescent="0.25">
      <c r="A7" s="2" t="s">
        <v>3</v>
      </c>
      <c r="B7" s="2" t="s">
        <v>3</v>
      </c>
      <c r="C7" s="10" t="s">
        <v>47</v>
      </c>
      <c r="D7" s="8"/>
      <c r="E7" s="12" t="s">
        <v>41</v>
      </c>
      <c r="F7" s="13"/>
      <c r="G7" s="14"/>
      <c r="H7" s="14"/>
      <c r="I7" s="14"/>
      <c r="J7" s="15"/>
    </row>
    <row r="8" spans="1:10" x14ac:dyDescent="0.25">
      <c r="A8" s="2" t="s">
        <v>6</v>
      </c>
      <c r="B8" s="2" t="s">
        <v>3</v>
      </c>
      <c r="C8" s="2" t="s">
        <v>7</v>
      </c>
      <c r="D8" s="2" t="s">
        <v>45</v>
      </c>
      <c r="E8" s="16" t="s">
        <v>7</v>
      </c>
      <c r="F8" s="17" t="s">
        <v>45</v>
      </c>
      <c r="G8" s="17" t="s">
        <v>46</v>
      </c>
      <c r="H8" s="17" t="s">
        <v>42</v>
      </c>
      <c r="I8" s="17" t="s">
        <v>43</v>
      </c>
      <c r="J8" s="18" t="s">
        <v>44</v>
      </c>
    </row>
    <row r="9" spans="1:10" x14ac:dyDescent="0.25">
      <c r="A9" s="3" t="s">
        <v>8</v>
      </c>
      <c r="B9" s="2" t="s">
        <v>3</v>
      </c>
      <c r="C9" s="3">
        <v>85</v>
      </c>
      <c r="D9" s="3">
        <v>0</v>
      </c>
      <c r="E9" s="19">
        <f>C9/5</f>
        <v>17</v>
      </c>
      <c r="F9" s="20">
        <f>D9/5</f>
        <v>0</v>
      </c>
      <c r="G9" s="20">
        <f>E9-F9 +E5</f>
        <v>24.8</v>
      </c>
      <c r="H9" s="21">
        <v>0.35416666666666669</v>
      </c>
      <c r="I9" s="22">
        <v>37.871032999999997</v>
      </c>
      <c r="J9" s="23">
        <v>-122.267655</v>
      </c>
    </row>
    <row r="10" spans="1:10" x14ac:dyDescent="0.25">
      <c r="A10" s="3" t="s">
        <v>9</v>
      </c>
      <c r="B10" s="2" t="s">
        <v>3</v>
      </c>
      <c r="C10" s="3">
        <v>6</v>
      </c>
      <c r="D10" s="3">
        <v>8</v>
      </c>
      <c r="E10" s="19">
        <f t="shared" ref="E10:E25" si="0">C10/5</f>
        <v>1.2</v>
      </c>
      <c r="F10" s="20">
        <f t="shared" ref="F10:F25" si="1">D10/5</f>
        <v>1.6</v>
      </c>
      <c r="G10" s="20">
        <f>G9+E10-F10</f>
        <v>24.4</v>
      </c>
      <c r="H10" s="21">
        <v>0.35555555555555557</v>
      </c>
      <c r="I10" s="24">
        <v>37.872731999999999</v>
      </c>
      <c r="J10" s="23">
        <v>-122.265998</v>
      </c>
    </row>
    <row r="11" spans="1:10" x14ac:dyDescent="0.25">
      <c r="A11" s="3" t="s">
        <v>10</v>
      </c>
      <c r="B11" s="2" t="s">
        <v>3</v>
      </c>
      <c r="C11" s="3">
        <v>3</v>
      </c>
      <c r="D11" s="3">
        <v>2</v>
      </c>
      <c r="E11" s="19">
        <f t="shared" si="0"/>
        <v>0.6</v>
      </c>
      <c r="F11" s="20">
        <f t="shared" si="1"/>
        <v>0.4</v>
      </c>
      <c r="G11" s="20">
        <f>G10+E11-F11</f>
        <v>24.6</v>
      </c>
      <c r="H11" s="21">
        <v>0.35694444444444445</v>
      </c>
      <c r="I11" s="24">
        <v>37.874454</v>
      </c>
      <c r="J11" s="23">
        <v>-122.264207</v>
      </c>
    </row>
    <row r="12" spans="1:10" x14ac:dyDescent="0.25">
      <c r="A12" s="3" t="s">
        <v>11</v>
      </c>
      <c r="B12" s="2" t="s">
        <v>3</v>
      </c>
      <c r="C12" s="3">
        <v>1</v>
      </c>
      <c r="D12" s="3">
        <v>17</v>
      </c>
      <c r="E12" s="19">
        <f t="shared" si="0"/>
        <v>0.2</v>
      </c>
      <c r="F12" s="20">
        <f t="shared" si="1"/>
        <v>3.4</v>
      </c>
      <c r="G12" s="20">
        <f>G11+E12-F12</f>
        <v>21.400000000000002</v>
      </c>
      <c r="H12" s="21">
        <v>0.3576388888888889</v>
      </c>
      <c r="I12" s="24">
        <v>37.874972999999997</v>
      </c>
      <c r="J12" s="23">
        <v>-122.260559</v>
      </c>
    </row>
    <row r="13" spans="1:10" x14ac:dyDescent="0.25">
      <c r="A13" s="3" t="s">
        <v>12</v>
      </c>
      <c r="B13" s="2" t="s">
        <v>3</v>
      </c>
      <c r="C13" s="3">
        <v>5</v>
      </c>
      <c r="D13" s="3">
        <v>20</v>
      </c>
      <c r="E13" s="19">
        <f t="shared" si="0"/>
        <v>1</v>
      </c>
      <c r="F13" s="20">
        <f t="shared" si="1"/>
        <v>4</v>
      </c>
      <c r="G13" s="20">
        <f t="shared" ref="G13:G25" si="2">G12+E13-F13</f>
        <v>18.400000000000002</v>
      </c>
      <c r="H13" s="21">
        <v>0.35833333333333328</v>
      </c>
      <c r="I13" s="24">
        <v>37.875337000000002</v>
      </c>
      <c r="J13" s="23">
        <v>-122.257988</v>
      </c>
    </row>
    <row r="14" spans="1:10" x14ac:dyDescent="0.25">
      <c r="A14" s="3" t="s">
        <v>13</v>
      </c>
      <c r="B14" s="2" t="s">
        <v>3</v>
      </c>
      <c r="C14" s="3">
        <v>0</v>
      </c>
      <c r="D14" s="3">
        <v>15</v>
      </c>
      <c r="E14" s="19">
        <f t="shared" si="0"/>
        <v>0</v>
      </c>
      <c r="F14" s="20">
        <f t="shared" si="1"/>
        <v>3</v>
      </c>
      <c r="G14" s="20">
        <f t="shared" si="2"/>
        <v>15.400000000000002</v>
      </c>
      <c r="H14" s="21">
        <v>0.35972222222222217</v>
      </c>
      <c r="I14" s="24">
        <v>37.873399999999997</v>
      </c>
      <c r="J14" s="23">
        <v>-122.25739799999999</v>
      </c>
    </row>
    <row r="15" spans="1:10" x14ac:dyDescent="0.25">
      <c r="A15" s="3" t="s">
        <v>14</v>
      </c>
      <c r="B15" s="2" t="s">
        <v>3</v>
      </c>
      <c r="C15" s="3">
        <v>8</v>
      </c>
      <c r="D15" s="3">
        <v>4</v>
      </c>
      <c r="E15" s="19">
        <f t="shared" si="0"/>
        <v>1.6</v>
      </c>
      <c r="F15" s="20">
        <f t="shared" si="1"/>
        <v>0.8</v>
      </c>
      <c r="G15" s="20">
        <f t="shared" si="2"/>
        <v>16.200000000000003</v>
      </c>
      <c r="H15" s="21">
        <v>0.36111111111111105</v>
      </c>
      <c r="I15" s="24">
        <v>37.872653</v>
      </c>
      <c r="J15" s="23">
        <v>-122.253958</v>
      </c>
    </row>
    <row r="16" spans="1:10" x14ac:dyDescent="0.25">
      <c r="A16" s="3" t="s">
        <v>15</v>
      </c>
      <c r="B16" s="2" t="s">
        <v>3</v>
      </c>
      <c r="C16" s="3">
        <v>0</v>
      </c>
      <c r="D16" s="3">
        <v>9</v>
      </c>
      <c r="E16" s="19">
        <f t="shared" si="0"/>
        <v>0</v>
      </c>
      <c r="F16" s="20">
        <f t="shared" si="1"/>
        <v>1.8</v>
      </c>
      <c r="G16" s="20">
        <f t="shared" si="2"/>
        <v>14.400000000000002</v>
      </c>
      <c r="H16" s="21">
        <v>0.36180555555555555</v>
      </c>
      <c r="I16" s="24">
        <v>37.871006999999999</v>
      </c>
      <c r="J16" s="23">
        <v>-122.252809</v>
      </c>
    </row>
    <row r="17" spans="1:10" x14ac:dyDescent="0.25">
      <c r="A17" s="3" t="s">
        <v>16</v>
      </c>
      <c r="B17" s="2" t="s">
        <v>3</v>
      </c>
      <c r="C17" s="3">
        <v>4</v>
      </c>
      <c r="D17" s="3">
        <v>7</v>
      </c>
      <c r="E17" s="19">
        <f t="shared" si="0"/>
        <v>0.8</v>
      </c>
      <c r="F17" s="20">
        <f t="shared" si="1"/>
        <v>1.4</v>
      </c>
      <c r="G17" s="20">
        <f t="shared" si="2"/>
        <v>13.800000000000002</v>
      </c>
      <c r="H17" s="21">
        <v>0.36249999999999993</v>
      </c>
      <c r="I17" s="22">
        <v>37.869788</v>
      </c>
      <c r="J17" s="23">
        <v>-122.252386</v>
      </c>
    </row>
    <row r="18" spans="1:10" x14ac:dyDescent="0.25">
      <c r="A18" s="3" t="s">
        <v>17</v>
      </c>
      <c r="B18" s="2" t="s">
        <v>3</v>
      </c>
      <c r="C18" s="3">
        <v>5</v>
      </c>
      <c r="D18" s="3">
        <v>0</v>
      </c>
      <c r="E18" s="19">
        <f t="shared" si="0"/>
        <v>1</v>
      </c>
      <c r="F18" s="20">
        <f t="shared" si="1"/>
        <v>0</v>
      </c>
      <c r="G18" s="20">
        <f t="shared" si="2"/>
        <v>14.800000000000002</v>
      </c>
      <c r="H18" s="21">
        <v>0.36388888888888882</v>
      </c>
      <c r="I18" s="25">
        <v>37.867480999999998</v>
      </c>
      <c r="J18" s="26">
        <v>-122.251982</v>
      </c>
    </row>
    <row r="19" spans="1:10" x14ac:dyDescent="0.25">
      <c r="A19" s="3" t="s">
        <v>18</v>
      </c>
      <c r="B19" s="2" t="s">
        <v>3</v>
      </c>
      <c r="C19" s="3">
        <v>26</v>
      </c>
      <c r="D19" s="3">
        <v>12</v>
      </c>
      <c r="E19" s="19">
        <f t="shared" si="0"/>
        <v>5.2</v>
      </c>
      <c r="F19" s="20">
        <f t="shared" si="1"/>
        <v>2.4</v>
      </c>
      <c r="G19" s="20">
        <f t="shared" si="2"/>
        <v>17.600000000000005</v>
      </c>
      <c r="H19" s="21">
        <v>0.3666666666666667</v>
      </c>
      <c r="I19" s="22">
        <v>37.866779999999999</v>
      </c>
      <c r="J19" s="23">
        <v>-122.254085</v>
      </c>
    </row>
    <row r="20" spans="1:10" x14ac:dyDescent="0.25">
      <c r="A20" s="3" t="s">
        <v>19</v>
      </c>
      <c r="B20" s="2" t="s">
        <v>3</v>
      </c>
      <c r="C20" s="3">
        <v>3</v>
      </c>
      <c r="D20" s="3">
        <v>2</v>
      </c>
      <c r="E20" s="19">
        <f t="shared" si="0"/>
        <v>0.6</v>
      </c>
      <c r="F20" s="20">
        <f t="shared" si="1"/>
        <v>0.4</v>
      </c>
      <c r="G20" s="20">
        <f t="shared" si="2"/>
        <v>17.800000000000008</v>
      </c>
      <c r="H20" s="21">
        <v>0.36805555555555558</v>
      </c>
      <c r="I20" s="22">
        <v>37.869278999999999</v>
      </c>
      <c r="J20" s="23">
        <v>-122.255129</v>
      </c>
    </row>
    <row r="21" spans="1:10" x14ac:dyDescent="0.25">
      <c r="A21" s="3" t="s">
        <v>20</v>
      </c>
      <c r="B21" s="2" t="s">
        <v>3</v>
      </c>
      <c r="C21" s="3">
        <v>1</v>
      </c>
      <c r="D21" s="3">
        <v>1</v>
      </c>
      <c r="E21" s="19">
        <f t="shared" si="0"/>
        <v>0.2</v>
      </c>
      <c r="F21" s="20">
        <f t="shared" si="1"/>
        <v>0.2</v>
      </c>
      <c r="G21" s="20">
        <f t="shared" si="2"/>
        <v>17.800000000000008</v>
      </c>
      <c r="H21" s="21">
        <v>0.36874999999999997</v>
      </c>
      <c r="I21" s="22">
        <v>37.869047000000002</v>
      </c>
      <c r="J21" s="23">
        <v>-122.256972</v>
      </c>
    </row>
    <row r="22" spans="1:10" x14ac:dyDescent="0.25">
      <c r="A22" s="3" t="s">
        <v>21</v>
      </c>
      <c r="B22" s="2" t="s">
        <v>3</v>
      </c>
      <c r="C22" s="3">
        <v>3</v>
      </c>
      <c r="D22" s="3">
        <v>12</v>
      </c>
      <c r="E22" s="19">
        <f t="shared" si="0"/>
        <v>0.6</v>
      </c>
      <c r="F22" s="20">
        <f t="shared" si="1"/>
        <v>2.4</v>
      </c>
      <c r="G22" s="20">
        <f t="shared" si="2"/>
        <v>16.000000000000011</v>
      </c>
      <c r="H22" s="21">
        <v>0.37013888888888885</v>
      </c>
      <c r="I22" s="22">
        <v>37.868704000000001</v>
      </c>
      <c r="J22" s="23">
        <v>-122.259691</v>
      </c>
    </row>
    <row r="23" spans="1:10" x14ac:dyDescent="0.25">
      <c r="A23" s="3" t="s">
        <v>22</v>
      </c>
      <c r="B23" s="2" t="s">
        <v>3</v>
      </c>
      <c r="C23" s="3">
        <v>7</v>
      </c>
      <c r="D23" s="3">
        <v>1</v>
      </c>
      <c r="E23" s="19">
        <f t="shared" si="0"/>
        <v>1.4</v>
      </c>
      <c r="F23" s="20">
        <f t="shared" si="1"/>
        <v>0.2</v>
      </c>
      <c r="G23" s="20">
        <f t="shared" si="2"/>
        <v>17.20000000000001</v>
      </c>
      <c r="H23" s="21">
        <v>0.37152777777777773</v>
      </c>
      <c r="I23" s="27">
        <v>37.868160000000003</v>
      </c>
      <c r="J23" s="23">
        <v>-122.26410199999999</v>
      </c>
    </row>
    <row r="24" spans="1:10" x14ac:dyDescent="0.25">
      <c r="A24" s="3" t="s">
        <v>23</v>
      </c>
      <c r="B24" s="2" t="s">
        <v>3</v>
      </c>
      <c r="C24" s="3">
        <v>19</v>
      </c>
      <c r="D24" s="3">
        <v>1</v>
      </c>
      <c r="E24" s="19">
        <f t="shared" si="0"/>
        <v>3.8</v>
      </c>
      <c r="F24" s="20">
        <f t="shared" si="1"/>
        <v>0.2</v>
      </c>
      <c r="G24" s="20">
        <f t="shared" si="2"/>
        <v>20.800000000000011</v>
      </c>
      <c r="H24" s="21">
        <v>0.37291666666666662</v>
      </c>
      <c r="I24" s="22">
        <v>37.867697</v>
      </c>
      <c r="J24" s="23">
        <v>-122.267503</v>
      </c>
    </row>
    <row r="25" spans="1:10" ht="15.75" thickBot="1" x14ac:dyDescent="0.3">
      <c r="A25" s="3" t="s">
        <v>24</v>
      </c>
      <c r="B25" s="2" t="s">
        <v>3</v>
      </c>
      <c r="C25" s="3">
        <v>0</v>
      </c>
      <c r="D25" s="3">
        <v>11</v>
      </c>
      <c r="E25" s="28">
        <f t="shared" si="0"/>
        <v>0</v>
      </c>
      <c r="F25" s="29">
        <f t="shared" si="1"/>
        <v>2.2000000000000002</v>
      </c>
      <c r="G25" s="29">
        <f t="shared" si="2"/>
        <v>18.600000000000012</v>
      </c>
      <c r="H25" s="30">
        <v>0.37361111111111112</v>
      </c>
      <c r="I25" s="31">
        <v>37.869109000000002</v>
      </c>
      <c r="J25" s="32">
        <v>-122.26770399999999</v>
      </c>
    </row>
    <row r="26" spans="1:10" x14ac:dyDescent="0.25">
      <c r="A26" s="5" t="s">
        <v>3</v>
      </c>
      <c r="B26" s="6"/>
      <c r="C26" s="6"/>
      <c r="D26" s="6"/>
      <c r="E26" s="6"/>
    </row>
    <row r="27" spans="1:10" x14ac:dyDescent="0.25">
      <c r="A27" s="2" t="s">
        <v>25</v>
      </c>
      <c r="B27" s="2" t="s">
        <v>3</v>
      </c>
      <c r="C27" s="3">
        <v>176</v>
      </c>
      <c r="D27" s="3">
        <v>122</v>
      </c>
      <c r="E27" s="3">
        <f>C27/5</f>
        <v>35.200000000000003</v>
      </c>
      <c r="F27" s="3">
        <f>D27/5</f>
        <v>24.4</v>
      </c>
    </row>
  </sheetData>
  <mergeCells count="3">
    <mergeCell ref="C7:D7"/>
    <mergeCell ref="A26:E26"/>
    <mergeCell ref="E7:F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0D9C4-D886-4446-851D-EAD7A4FAB5EC}">
  <dimension ref="A1:M28"/>
  <sheetViews>
    <sheetView topLeftCell="A3" zoomScale="85" zoomScaleNormal="85" workbookViewId="0">
      <selection activeCell="E7" sqref="E7:F7"/>
    </sheetView>
  </sheetViews>
  <sheetFormatPr defaultRowHeight="15" x14ac:dyDescent="0.25"/>
  <cols>
    <col min="1" max="1" width="44.85546875" customWidth="1"/>
    <col min="3" max="3" width="10.42578125" customWidth="1"/>
    <col min="4" max="4" width="12" customWidth="1"/>
    <col min="5" max="5" width="11.85546875" customWidth="1"/>
    <col min="6" max="6" width="12.42578125" customWidth="1"/>
    <col min="7" max="7" width="16.140625" customWidth="1"/>
  </cols>
  <sheetData>
    <row r="1" spans="1:13" x14ac:dyDescent="0.25">
      <c r="A1" s="3" t="s">
        <v>0</v>
      </c>
      <c r="B1" s="3"/>
      <c r="C1" s="3"/>
      <c r="D1" s="3"/>
      <c r="E1" s="3"/>
    </row>
    <row r="2" spans="1:13" x14ac:dyDescent="0.25">
      <c r="A2" s="3" t="s">
        <v>1</v>
      </c>
      <c r="B2" s="3"/>
      <c r="C2" s="3"/>
      <c r="D2" s="3"/>
      <c r="E2" s="3"/>
    </row>
    <row r="3" spans="1:13" x14ac:dyDescent="0.25">
      <c r="A3" s="7" t="s">
        <v>37</v>
      </c>
      <c r="B3" s="3"/>
      <c r="C3" s="3"/>
      <c r="D3" s="3"/>
      <c r="E3" s="3"/>
    </row>
    <row r="4" spans="1:13" x14ac:dyDescent="0.25">
      <c r="A4" s="3" t="s">
        <v>3</v>
      </c>
      <c r="B4" s="3"/>
      <c r="C4" s="3"/>
      <c r="D4" s="3"/>
      <c r="E4" s="3"/>
    </row>
    <row r="5" spans="1:13" x14ac:dyDescent="0.25">
      <c r="A5" s="7" t="s">
        <v>4</v>
      </c>
      <c r="B5" s="3"/>
      <c r="C5" s="3"/>
      <c r="D5" s="3"/>
      <c r="E5" s="3" t="s">
        <v>48</v>
      </c>
    </row>
    <row r="6" spans="1:13" ht="15.75" thickBot="1" x14ac:dyDescent="0.3">
      <c r="A6" s="3" t="s">
        <v>5</v>
      </c>
      <c r="B6" s="3"/>
      <c r="C6" s="3"/>
      <c r="D6" s="3"/>
      <c r="E6" s="3">
        <v>18.600000000000001</v>
      </c>
    </row>
    <row r="7" spans="1:13" x14ac:dyDescent="0.25">
      <c r="A7" s="2" t="s">
        <v>3</v>
      </c>
      <c r="B7" s="2" t="s">
        <v>3</v>
      </c>
      <c r="C7" s="10" t="s">
        <v>47</v>
      </c>
      <c r="D7" s="8"/>
      <c r="E7" s="12" t="s">
        <v>41</v>
      </c>
      <c r="F7" s="13"/>
      <c r="G7" s="14"/>
      <c r="H7" s="14"/>
      <c r="I7" s="14"/>
      <c r="J7" s="15"/>
    </row>
    <row r="8" spans="1:13" x14ac:dyDescent="0.25">
      <c r="A8" s="2" t="s">
        <v>6</v>
      </c>
      <c r="B8" s="2" t="s">
        <v>3</v>
      </c>
      <c r="C8" s="2" t="s">
        <v>7</v>
      </c>
      <c r="D8" s="2" t="s">
        <v>45</v>
      </c>
      <c r="E8" s="16" t="s">
        <v>7</v>
      </c>
      <c r="F8" s="17" t="s">
        <v>45</v>
      </c>
      <c r="G8" s="17" t="s">
        <v>46</v>
      </c>
      <c r="H8" s="17" t="s">
        <v>42</v>
      </c>
      <c r="I8" s="17" t="s">
        <v>43</v>
      </c>
      <c r="J8" s="18" t="s">
        <v>44</v>
      </c>
    </row>
    <row r="9" spans="1:13" x14ac:dyDescent="0.25">
      <c r="A9" s="3" t="s">
        <v>8</v>
      </c>
      <c r="B9" s="2" t="s">
        <v>3</v>
      </c>
      <c r="C9" s="3">
        <v>84</v>
      </c>
      <c r="D9" s="3">
        <v>0</v>
      </c>
      <c r="E9" s="19">
        <f>C9/5</f>
        <v>16.8</v>
      </c>
      <c r="F9" s="20">
        <f>D9/5</f>
        <v>0</v>
      </c>
      <c r="G9" s="20">
        <f>E9 - F9 + E6</f>
        <v>35.400000000000006</v>
      </c>
      <c r="H9" s="21">
        <f>L9+$M$9</f>
        <v>0.375</v>
      </c>
      <c r="I9" s="22">
        <v>37.871032999999997</v>
      </c>
      <c r="J9" s="23">
        <v>-122.267655</v>
      </c>
      <c r="L9" s="9">
        <v>0.35416666666666669</v>
      </c>
      <c r="M9" s="9">
        <v>2.0833333333333332E-2</v>
      </c>
    </row>
    <row r="10" spans="1:13" x14ac:dyDescent="0.25">
      <c r="A10" s="3" t="s">
        <v>9</v>
      </c>
      <c r="B10" s="2" t="s">
        <v>3</v>
      </c>
      <c r="C10" s="3">
        <v>28</v>
      </c>
      <c r="D10" s="3">
        <v>9</v>
      </c>
      <c r="E10" s="19">
        <f t="shared" ref="E10:F25" si="0">C10/5</f>
        <v>5.6</v>
      </c>
      <c r="F10" s="20">
        <f t="shared" si="0"/>
        <v>1.8</v>
      </c>
      <c r="G10" s="20">
        <f>G9+E10-F10</f>
        <v>39.20000000000001</v>
      </c>
      <c r="H10" s="21">
        <f>L10+$M$9</f>
        <v>0.37638888888888888</v>
      </c>
      <c r="I10" s="24">
        <v>37.872731999999999</v>
      </c>
      <c r="J10" s="23">
        <v>-122.265998</v>
      </c>
      <c r="L10" s="9">
        <v>0.35555555555555557</v>
      </c>
    </row>
    <row r="11" spans="1:13" x14ac:dyDescent="0.25">
      <c r="A11" s="3" t="s">
        <v>10</v>
      </c>
      <c r="B11" s="2" t="s">
        <v>3</v>
      </c>
      <c r="C11" s="3">
        <v>32</v>
      </c>
      <c r="D11" s="3">
        <v>0</v>
      </c>
      <c r="E11" s="19">
        <f t="shared" si="0"/>
        <v>6.4</v>
      </c>
      <c r="F11" s="20">
        <f t="shared" si="0"/>
        <v>0</v>
      </c>
      <c r="G11" s="20">
        <f>G10+E11-F11</f>
        <v>45.600000000000009</v>
      </c>
      <c r="H11" s="21">
        <f t="shared" ref="H11:H25" si="1">L11+$M$9</f>
        <v>0.37777777777777777</v>
      </c>
      <c r="I11" s="24">
        <v>37.874454</v>
      </c>
      <c r="J11" s="23">
        <v>-122.264207</v>
      </c>
      <c r="L11" s="9">
        <v>0.35694444444444445</v>
      </c>
    </row>
    <row r="12" spans="1:13" x14ac:dyDescent="0.25">
      <c r="A12" s="3" t="s">
        <v>11</v>
      </c>
      <c r="B12" s="2" t="s">
        <v>3</v>
      </c>
      <c r="C12" s="3">
        <v>2</v>
      </c>
      <c r="D12" s="3">
        <v>17</v>
      </c>
      <c r="E12" s="19">
        <f t="shared" si="0"/>
        <v>0.4</v>
      </c>
      <c r="F12" s="20">
        <f t="shared" si="0"/>
        <v>3.4</v>
      </c>
      <c r="G12" s="20">
        <f t="shared" ref="G12:G25" si="2">G11+E12-F12</f>
        <v>42.600000000000009</v>
      </c>
      <c r="H12" s="21">
        <f t="shared" si="1"/>
        <v>0.37847222222222221</v>
      </c>
      <c r="I12" s="24">
        <v>37.874972999999997</v>
      </c>
      <c r="J12" s="23">
        <v>-122.260559</v>
      </c>
      <c r="L12" s="9">
        <v>0.3576388888888889</v>
      </c>
    </row>
    <row r="13" spans="1:13" x14ac:dyDescent="0.25">
      <c r="A13" s="3" t="s">
        <v>12</v>
      </c>
      <c r="B13" s="2" t="s">
        <v>3</v>
      </c>
      <c r="C13" s="3">
        <v>2</v>
      </c>
      <c r="D13" s="3">
        <v>77</v>
      </c>
      <c r="E13" s="19">
        <f t="shared" si="0"/>
        <v>0.4</v>
      </c>
      <c r="F13" s="20">
        <f t="shared" si="0"/>
        <v>15.4</v>
      </c>
      <c r="G13" s="20">
        <f t="shared" si="2"/>
        <v>27.600000000000009</v>
      </c>
      <c r="H13" s="21">
        <f t="shared" si="1"/>
        <v>0.3791666666666666</v>
      </c>
      <c r="I13" s="24">
        <v>37.875337000000002</v>
      </c>
      <c r="J13" s="23">
        <v>-122.257988</v>
      </c>
      <c r="L13" s="9">
        <v>0.35833333333333328</v>
      </c>
    </row>
    <row r="14" spans="1:13" x14ac:dyDescent="0.25">
      <c r="A14" s="3" t="s">
        <v>13</v>
      </c>
      <c r="B14" s="2" t="s">
        <v>3</v>
      </c>
      <c r="C14" s="3">
        <v>9</v>
      </c>
      <c r="D14" s="3">
        <v>51</v>
      </c>
      <c r="E14" s="19">
        <f t="shared" si="0"/>
        <v>1.8</v>
      </c>
      <c r="F14" s="20">
        <f t="shared" si="0"/>
        <v>10.199999999999999</v>
      </c>
      <c r="G14" s="20">
        <f t="shared" si="2"/>
        <v>19.20000000000001</v>
      </c>
      <c r="H14" s="21">
        <f t="shared" si="1"/>
        <v>0.38055555555555548</v>
      </c>
      <c r="I14" s="24">
        <v>37.873399999999997</v>
      </c>
      <c r="J14" s="23">
        <v>-122.25739799999999</v>
      </c>
      <c r="L14" s="9">
        <v>0.35972222222222217</v>
      </c>
    </row>
    <row r="15" spans="1:13" x14ac:dyDescent="0.25">
      <c r="A15" s="3" t="s">
        <v>14</v>
      </c>
      <c r="B15" s="2" t="s">
        <v>3</v>
      </c>
      <c r="C15" s="3">
        <v>2</v>
      </c>
      <c r="D15" s="3">
        <v>5</v>
      </c>
      <c r="E15" s="19">
        <f t="shared" si="0"/>
        <v>0.4</v>
      </c>
      <c r="F15" s="20">
        <f t="shared" si="0"/>
        <v>1</v>
      </c>
      <c r="G15" s="20">
        <f t="shared" si="2"/>
        <v>18.600000000000009</v>
      </c>
      <c r="H15" s="21">
        <f t="shared" si="1"/>
        <v>0.38194444444444436</v>
      </c>
      <c r="I15" s="24">
        <v>37.872653</v>
      </c>
      <c r="J15" s="23">
        <v>-122.253958</v>
      </c>
      <c r="L15" s="9">
        <v>0.36111111111111105</v>
      </c>
    </row>
    <row r="16" spans="1:13" x14ac:dyDescent="0.25">
      <c r="A16" s="3" t="s">
        <v>15</v>
      </c>
      <c r="B16" s="2" t="s">
        <v>3</v>
      </c>
      <c r="C16" s="3">
        <v>1</v>
      </c>
      <c r="D16" s="3">
        <v>19</v>
      </c>
      <c r="E16" s="19">
        <f t="shared" si="0"/>
        <v>0.2</v>
      </c>
      <c r="F16" s="20">
        <f t="shared" si="0"/>
        <v>3.8</v>
      </c>
      <c r="G16" s="20">
        <f t="shared" si="2"/>
        <v>15.000000000000007</v>
      </c>
      <c r="H16" s="21">
        <f t="shared" si="1"/>
        <v>0.38263888888888886</v>
      </c>
      <c r="I16" s="24">
        <v>37.871006999999999</v>
      </c>
      <c r="J16" s="23">
        <v>-122.252809</v>
      </c>
      <c r="L16" s="9">
        <v>0.36180555555555555</v>
      </c>
    </row>
    <row r="17" spans="1:12" x14ac:dyDescent="0.25">
      <c r="A17" s="3" t="s">
        <v>16</v>
      </c>
      <c r="B17" s="2" t="s">
        <v>3</v>
      </c>
      <c r="C17" s="3">
        <v>2</v>
      </c>
      <c r="D17" s="3">
        <v>2</v>
      </c>
      <c r="E17" s="19">
        <f t="shared" si="0"/>
        <v>0.4</v>
      </c>
      <c r="F17" s="20">
        <f t="shared" si="0"/>
        <v>0.4</v>
      </c>
      <c r="G17" s="20">
        <f t="shared" si="2"/>
        <v>15.000000000000007</v>
      </c>
      <c r="H17" s="21">
        <f t="shared" si="1"/>
        <v>0.38333333333333325</v>
      </c>
      <c r="I17" s="22">
        <v>37.869788</v>
      </c>
      <c r="J17" s="23">
        <v>-122.252386</v>
      </c>
      <c r="L17" s="9">
        <v>0.36249999999999993</v>
      </c>
    </row>
    <row r="18" spans="1:12" x14ac:dyDescent="0.25">
      <c r="A18" s="3" t="s">
        <v>17</v>
      </c>
      <c r="B18" s="2" t="s">
        <v>3</v>
      </c>
      <c r="C18" s="3">
        <v>3</v>
      </c>
      <c r="D18" s="3">
        <v>2</v>
      </c>
      <c r="E18" s="19">
        <f t="shared" si="0"/>
        <v>0.6</v>
      </c>
      <c r="F18" s="20">
        <f t="shared" si="0"/>
        <v>0.4</v>
      </c>
      <c r="G18" s="20">
        <f t="shared" si="2"/>
        <v>15.200000000000006</v>
      </c>
      <c r="H18" s="21">
        <f t="shared" si="1"/>
        <v>0.38472222222222213</v>
      </c>
      <c r="I18" s="25">
        <v>37.867480999999998</v>
      </c>
      <c r="J18" s="26">
        <v>-122.251982</v>
      </c>
      <c r="L18" s="9">
        <v>0.36388888888888882</v>
      </c>
    </row>
    <row r="19" spans="1:12" x14ac:dyDescent="0.25">
      <c r="A19" s="3" t="s">
        <v>18</v>
      </c>
      <c r="B19" s="2" t="s">
        <v>3</v>
      </c>
      <c r="C19" s="3">
        <v>15</v>
      </c>
      <c r="D19" s="3">
        <v>3</v>
      </c>
      <c r="E19" s="19">
        <f t="shared" si="0"/>
        <v>3</v>
      </c>
      <c r="F19" s="20">
        <f t="shared" si="0"/>
        <v>0.6</v>
      </c>
      <c r="G19" s="20">
        <f t="shared" si="2"/>
        <v>17.600000000000005</v>
      </c>
      <c r="H19" s="21">
        <f t="shared" si="1"/>
        <v>0.38750000000000001</v>
      </c>
      <c r="I19" s="22">
        <v>37.866779999999999</v>
      </c>
      <c r="J19" s="23">
        <v>-122.254085</v>
      </c>
      <c r="L19" s="9">
        <v>0.3666666666666667</v>
      </c>
    </row>
    <row r="20" spans="1:12" x14ac:dyDescent="0.25">
      <c r="A20" s="3" t="s">
        <v>19</v>
      </c>
      <c r="B20" s="2" t="s">
        <v>3</v>
      </c>
      <c r="C20" s="3">
        <v>3</v>
      </c>
      <c r="D20" s="3">
        <v>1</v>
      </c>
      <c r="E20" s="19">
        <f t="shared" si="0"/>
        <v>0.6</v>
      </c>
      <c r="F20" s="20">
        <f t="shared" si="0"/>
        <v>0.2</v>
      </c>
      <c r="G20" s="20">
        <f t="shared" si="2"/>
        <v>18.000000000000007</v>
      </c>
      <c r="H20" s="21">
        <f t="shared" si="1"/>
        <v>0.3888888888888889</v>
      </c>
      <c r="I20" s="22">
        <v>37.869278999999999</v>
      </c>
      <c r="J20" s="23">
        <v>-122.255129</v>
      </c>
      <c r="L20" s="9">
        <v>0.36805555555555558</v>
      </c>
    </row>
    <row r="21" spans="1:12" x14ac:dyDescent="0.25">
      <c r="A21" s="3" t="s">
        <v>20</v>
      </c>
      <c r="B21" s="2" t="s">
        <v>3</v>
      </c>
      <c r="C21" s="3">
        <v>4</v>
      </c>
      <c r="D21" s="3">
        <v>1</v>
      </c>
      <c r="E21" s="19">
        <f t="shared" si="0"/>
        <v>0.8</v>
      </c>
      <c r="F21" s="20">
        <f t="shared" si="0"/>
        <v>0.2</v>
      </c>
      <c r="G21" s="20">
        <f t="shared" si="2"/>
        <v>18.600000000000009</v>
      </c>
      <c r="H21" s="21">
        <f t="shared" si="1"/>
        <v>0.38958333333333328</v>
      </c>
      <c r="I21" s="22">
        <v>37.869047000000002</v>
      </c>
      <c r="J21" s="23">
        <v>-122.256972</v>
      </c>
      <c r="L21" s="9">
        <v>0.36874999999999997</v>
      </c>
    </row>
    <row r="22" spans="1:12" x14ac:dyDescent="0.25">
      <c r="A22" s="3" t="s">
        <v>21</v>
      </c>
      <c r="B22" s="2" t="s">
        <v>3</v>
      </c>
      <c r="C22" s="3">
        <v>13</v>
      </c>
      <c r="D22" s="3">
        <v>7</v>
      </c>
      <c r="E22" s="19">
        <f t="shared" si="0"/>
        <v>2.6</v>
      </c>
      <c r="F22" s="20">
        <f t="shared" si="0"/>
        <v>1.4</v>
      </c>
      <c r="G22" s="20">
        <f t="shared" si="2"/>
        <v>19.800000000000011</v>
      </c>
      <c r="H22" s="21">
        <f t="shared" si="1"/>
        <v>0.39097222222222217</v>
      </c>
      <c r="I22" s="22">
        <v>37.868704000000001</v>
      </c>
      <c r="J22" s="23">
        <v>-122.259691</v>
      </c>
      <c r="L22" s="9">
        <v>0.37013888888888885</v>
      </c>
    </row>
    <row r="23" spans="1:12" x14ac:dyDescent="0.25">
      <c r="A23" s="3" t="s">
        <v>22</v>
      </c>
      <c r="B23" s="2" t="s">
        <v>3</v>
      </c>
      <c r="C23" s="3">
        <v>10</v>
      </c>
      <c r="D23" s="3">
        <v>2</v>
      </c>
      <c r="E23" s="19">
        <f t="shared" si="0"/>
        <v>2</v>
      </c>
      <c r="F23" s="20">
        <f t="shared" si="0"/>
        <v>0.4</v>
      </c>
      <c r="G23" s="20">
        <f t="shared" si="2"/>
        <v>21.400000000000013</v>
      </c>
      <c r="H23" s="21">
        <f t="shared" si="1"/>
        <v>0.39236111111111105</v>
      </c>
      <c r="I23" s="27">
        <v>37.868160000000003</v>
      </c>
      <c r="J23" s="23">
        <v>-122.26410199999999</v>
      </c>
      <c r="L23" s="9">
        <v>0.37152777777777773</v>
      </c>
    </row>
    <row r="24" spans="1:12" x14ac:dyDescent="0.25">
      <c r="A24" s="3" t="s">
        <v>23</v>
      </c>
      <c r="B24" s="2" t="s">
        <v>3</v>
      </c>
      <c r="C24" s="3">
        <v>19</v>
      </c>
      <c r="D24" s="3">
        <v>1</v>
      </c>
      <c r="E24" s="19">
        <f t="shared" si="0"/>
        <v>3.8</v>
      </c>
      <c r="F24" s="20">
        <f t="shared" si="0"/>
        <v>0.2</v>
      </c>
      <c r="G24" s="20">
        <f t="shared" si="2"/>
        <v>25.000000000000014</v>
      </c>
      <c r="H24" s="21">
        <f t="shared" si="1"/>
        <v>0.39374999999999993</v>
      </c>
      <c r="I24" s="22">
        <v>37.867697</v>
      </c>
      <c r="J24" s="23">
        <v>-122.267503</v>
      </c>
      <c r="L24" s="9">
        <v>0.37291666666666662</v>
      </c>
    </row>
    <row r="25" spans="1:12" ht="15.75" thickBot="1" x14ac:dyDescent="0.3">
      <c r="A25" s="3" t="s">
        <v>24</v>
      </c>
      <c r="B25" s="2" t="s">
        <v>3</v>
      </c>
      <c r="C25" s="3">
        <v>0</v>
      </c>
      <c r="D25" s="3">
        <v>12</v>
      </c>
      <c r="E25" s="28">
        <f t="shared" si="0"/>
        <v>0</v>
      </c>
      <c r="F25" s="29">
        <f t="shared" si="0"/>
        <v>2.4</v>
      </c>
      <c r="G25" s="29">
        <f t="shared" si="2"/>
        <v>22.600000000000016</v>
      </c>
      <c r="H25" s="30">
        <f t="shared" si="1"/>
        <v>0.39444444444444443</v>
      </c>
      <c r="I25" s="31">
        <v>37.869109000000002</v>
      </c>
      <c r="J25" s="32">
        <v>-122.26770399999999</v>
      </c>
      <c r="L25" s="9">
        <v>0.37361111111111112</v>
      </c>
    </row>
    <row r="26" spans="1:12" x14ac:dyDescent="0.25">
      <c r="A26" s="5" t="s">
        <v>3</v>
      </c>
      <c r="B26" s="6"/>
      <c r="C26" s="6"/>
      <c r="D26" s="6"/>
      <c r="E26" s="6"/>
    </row>
    <row r="27" spans="1:12" x14ac:dyDescent="0.25">
      <c r="A27" s="2" t="s">
        <v>25</v>
      </c>
      <c r="B27" s="2" t="s">
        <v>3</v>
      </c>
      <c r="C27" s="3">
        <v>229</v>
      </c>
      <c r="D27" s="3">
        <v>209</v>
      </c>
      <c r="E27" s="3">
        <f>C27/5</f>
        <v>45.8</v>
      </c>
      <c r="F27" s="3">
        <f>D27/5</f>
        <v>41.8</v>
      </c>
    </row>
    <row r="28" spans="1:12" x14ac:dyDescent="0.25">
      <c r="A28" s="3" t="s">
        <v>3</v>
      </c>
      <c r="B28" s="3"/>
      <c r="C28" s="3"/>
      <c r="D28" s="3"/>
      <c r="E28" s="3"/>
    </row>
  </sheetData>
  <mergeCells count="3">
    <mergeCell ref="C7:D7"/>
    <mergeCell ref="A26:E26"/>
    <mergeCell ref="E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B0E8C-4D09-47C9-81EF-654EF8BF7459}">
  <dimension ref="A1:O28"/>
  <sheetViews>
    <sheetView topLeftCell="A3" zoomScale="85" zoomScaleNormal="85" workbookViewId="0">
      <selection activeCell="E6" sqref="E6"/>
    </sheetView>
  </sheetViews>
  <sheetFormatPr defaultRowHeight="15" x14ac:dyDescent="0.25"/>
  <cols>
    <col min="1" max="1" width="38" customWidth="1"/>
    <col min="3" max="3" width="10.85546875" customWidth="1"/>
    <col min="4" max="4" width="14.140625" customWidth="1"/>
    <col min="5" max="5" width="10.42578125" customWidth="1"/>
    <col min="6" max="6" width="12.42578125" customWidth="1"/>
    <col min="7" max="7" width="17.5703125" style="3" customWidth="1"/>
    <col min="10" max="10" width="13.42578125" customWidth="1"/>
  </cols>
  <sheetData>
    <row r="1" spans="1:15" x14ac:dyDescent="0.25">
      <c r="A1" s="3" t="s">
        <v>0</v>
      </c>
      <c r="B1" s="3"/>
      <c r="C1" s="3"/>
      <c r="D1" s="3"/>
      <c r="E1" s="3"/>
    </row>
    <row r="2" spans="1:15" x14ac:dyDescent="0.25">
      <c r="A2" s="3" t="s">
        <v>1</v>
      </c>
      <c r="B2" s="3"/>
      <c r="C2" s="3"/>
      <c r="D2" s="3"/>
      <c r="E2" s="3"/>
    </row>
    <row r="3" spans="1:15" x14ac:dyDescent="0.25">
      <c r="A3" s="7" t="s">
        <v>38</v>
      </c>
      <c r="B3" s="7"/>
      <c r="C3" s="3"/>
      <c r="D3" s="3"/>
      <c r="E3" s="3"/>
    </row>
    <row r="4" spans="1:15" x14ac:dyDescent="0.25">
      <c r="A4" s="3" t="s">
        <v>3</v>
      </c>
      <c r="B4" s="3"/>
      <c r="C4" s="3"/>
      <c r="D4" s="3"/>
      <c r="E4" s="3" t="s">
        <v>48</v>
      </c>
    </row>
    <row r="5" spans="1:15" x14ac:dyDescent="0.25">
      <c r="A5" s="7" t="s">
        <v>4</v>
      </c>
      <c r="B5" s="7"/>
      <c r="C5" s="3"/>
      <c r="D5" s="3"/>
      <c r="E5" s="3">
        <v>22.6</v>
      </c>
    </row>
    <row r="6" spans="1:15" ht="15.75" thickBot="1" x14ac:dyDescent="0.3">
      <c r="A6" s="3" t="s">
        <v>5</v>
      </c>
      <c r="B6" s="3"/>
      <c r="C6" s="3"/>
      <c r="D6" s="3"/>
      <c r="E6" s="3"/>
    </row>
    <row r="7" spans="1:15" x14ac:dyDescent="0.25">
      <c r="A7" s="2" t="s">
        <v>3</v>
      </c>
      <c r="B7" s="2" t="s">
        <v>3</v>
      </c>
      <c r="C7" s="10" t="s">
        <v>47</v>
      </c>
      <c r="D7" s="8"/>
      <c r="E7" s="12" t="s">
        <v>41</v>
      </c>
      <c r="F7" s="13"/>
      <c r="G7" s="33"/>
      <c r="H7" s="14"/>
      <c r="I7" s="14"/>
      <c r="J7" s="15"/>
    </row>
    <row r="8" spans="1:15" x14ac:dyDescent="0.25">
      <c r="A8" s="2" t="s">
        <v>6</v>
      </c>
      <c r="B8" s="2" t="s">
        <v>3</v>
      </c>
      <c r="C8" s="2" t="s">
        <v>7</v>
      </c>
      <c r="D8" s="2" t="s">
        <v>45</v>
      </c>
      <c r="E8" s="16" t="s">
        <v>7</v>
      </c>
      <c r="F8" s="17" t="s">
        <v>45</v>
      </c>
      <c r="G8" s="17" t="s">
        <v>46</v>
      </c>
      <c r="H8" s="17" t="s">
        <v>42</v>
      </c>
      <c r="I8" s="17" t="s">
        <v>43</v>
      </c>
      <c r="J8" s="18" t="s">
        <v>44</v>
      </c>
    </row>
    <row r="9" spans="1:15" x14ac:dyDescent="0.25">
      <c r="A9" s="3" t="s">
        <v>8</v>
      </c>
      <c r="B9" s="2" t="s">
        <v>3</v>
      </c>
      <c r="C9" s="3">
        <v>70</v>
      </c>
      <c r="D9" s="3">
        <v>0</v>
      </c>
      <c r="E9" s="19">
        <f>(C9/5) + 3.7</f>
        <v>17.7</v>
      </c>
      <c r="F9" s="20">
        <f>D9/5</f>
        <v>0</v>
      </c>
      <c r="G9" s="20">
        <f>E9-F9+E5</f>
        <v>40.299999999999997</v>
      </c>
      <c r="H9" s="21">
        <f>N9+$O$9</f>
        <v>0.39583333333333331</v>
      </c>
      <c r="I9" s="22">
        <v>37.871032999999997</v>
      </c>
      <c r="J9" s="23">
        <v>-122.267655</v>
      </c>
      <c r="N9" s="9">
        <v>0.375</v>
      </c>
      <c r="O9" s="9">
        <v>2.0833333333333332E-2</v>
      </c>
    </row>
    <row r="10" spans="1:15" x14ac:dyDescent="0.25">
      <c r="A10" s="3" t="s">
        <v>9</v>
      </c>
      <c r="B10" s="2" t="s">
        <v>3</v>
      </c>
      <c r="C10" s="3">
        <v>21</v>
      </c>
      <c r="D10" s="3">
        <v>20</v>
      </c>
      <c r="E10" s="19">
        <f>C10/5</f>
        <v>4.2</v>
      </c>
      <c r="F10" s="20">
        <f>D10/5</f>
        <v>4</v>
      </c>
      <c r="G10" s="20">
        <f>G9+E10-F10</f>
        <v>40.5</v>
      </c>
      <c r="H10" s="21">
        <f>N10+$O$9</f>
        <v>0.3972222222222222</v>
      </c>
      <c r="I10" s="24">
        <v>37.872731999999999</v>
      </c>
      <c r="J10" s="23">
        <v>-122.265998</v>
      </c>
      <c r="N10" s="9">
        <v>0.37638888888888888</v>
      </c>
    </row>
    <row r="11" spans="1:15" x14ac:dyDescent="0.25">
      <c r="A11" s="3" t="s">
        <v>10</v>
      </c>
      <c r="B11" s="2" t="s">
        <v>3</v>
      </c>
      <c r="C11" s="3">
        <v>8</v>
      </c>
      <c r="D11" s="3">
        <v>0</v>
      </c>
      <c r="E11" s="19">
        <f t="shared" ref="E10:E25" si="0">C11/5</f>
        <v>1.6</v>
      </c>
      <c r="F11" s="20">
        <f>D11/5</f>
        <v>0</v>
      </c>
      <c r="G11" s="20">
        <f>G10+E11-F11</f>
        <v>42.1</v>
      </c>
      <c r="H11" s="21">
        <f>N11+$O$9</f>
        <v>0.39861111111111108</v>
      </c>
      <c r="I11" s="24">
        <v>37.874454</v>
      </c>
      <c r="J11" s="23">
        <v>-122.264207</v>
      </c>
      <c r="N11" s="9">
        <v>0.37777777777777777</v>
      </c>
    </row>
    <row r="12" spans="1:15" x14ac:dyDescent="0.25">
      <c r="A12" s="3" t="s">
        <v>11</v>
      </c>
      <c r="B12" s="2" t="s">
        <v>3</v>
      </c>
      <c r="C12" s="3">
        <v>0</v>
      </c>
      <c r="D12" s="3">
        <v>15</v>
      </c>
      <c r="E12" s="19">
        <f t="shared" si="0"/>
        <v>0</v>
      </c>
      <c r="F12" s="20">
        <f>D12/5</f>
        <v>3</v>
      </c>
      <c r="G12" s="20">
        <f>G11+E12-F12</f>
        <v>39.1</v>
      </c>
      <c r="H12" s="21">
        <f>N12+$O$9</f>
        <v>0.39930555555555552</v>
      </c>
      <c r="I12" s="24">
        <v>37.874972999999997</v>
      </c>
      <c r="J12" s="23">
        <v>-122.260559</v>
      </c>
      <c r="N12" s="9">
        <v>0.37847222222222221</v>
      </c>
    </row>
    <row r="13" spans="1:15" x14ac:dyDescent="0.25">
      <c r="A13" s="3" t="s">
        <v>12</v>
      </c>
      <c r="B13" s="2" t="s">
        <v>3</v>
      </c>
      <c r="C13" s="3">
        <v>1</v>
      </c>
      <c r="D13" s="3">
        <v>27</v>
      </c>
      <c r="E13" s="19">
        <f t="shared" si="0"/>
        <v>0.2</v>
      </c>
      <c r="F13" s="20">
        <f>D13/5</f>
        <v>5.4</v>
      </c>
      <c r="G13" s="20">
        <f t="shared" ref="G13:G25" si="1">G12+E13-F13</f>
        <v>33.900000000000006</v>
      </c>
      <c r="H13" s="21">
        <f>N13+$O$9</f>
        <v>0.39999999999999991</v>
      </c>
      <c r="I13" s="24">
        <v>37.875337000000002</v>
      </c>
      <c r="J13" s="23">
        <v>-122.257988</v>
      </c>
      <c r="N13" s="9">
        <v>0.3791666666666666</v>
      </c>
    </row>
    <row r="14" spans="1:15" x14ac:dyDescent="0.25">
      <c r="A14" s="3" t="s">
        <v>13</v>
      </c>
      <c r="B14" s="2" t="s">
        <v>3</v>
      </c>
      <c r="C14" s="3">
        <v>4</v>
      </c>
      <c r="D14" s="3">
        <v>43</v>
      </c>
      <c r="E14" s="19">
        <f t="shared" si="0"/>
        <v>0.8</v>
      </c>
      <c r="F14" s="20">
        <f>D14/5</f>
        <v>8.6</v>
      </c>
      <c r="G14" s="20">
        <f t="shared" si="1"/>
        <v>26.1</v>
      </c>
      <c r="H14" s="21">
        <f>N14+$O$9</f>
        <v>0.4013888888888888</v>
      </c>
      <c r="I14" s="24">
        <v>37.873399999999997</v>
      </c>
      <c r="J14" s="23">
        <v>-122.25739799999999</v>
      </c>
      <c r="N14" s="9">
        <v>0.38055555555555548</v>
      </c>
    </row>
    <row r="15" spans="1:15" x14ac:dyDescent="0.25">
      <c r="A15" s="3" t="s">
        <v>14</v>
      </c>
      <c r="B15" s="2" t="s">
        <v>3</v>
      </c>
      <c r="C15" s="3">
        <v>1</v>
      </c>
      <c r="D15" s="3">
        <v>1</v>
      </c>
      <c r="E15" s="19">
        <f t="shared" si="0"/>
        <v>0.2</v>
      </c>
      <c r="F15" s="20">
        <f>D15/5</f>
        <v>0.2</v>
      </c>
      <c r="G15" s="20">
        <f t="shared" si="1"/>
        <v>26.1</v>
      </c>
      <c r="H15" s="21">
        <f>N15+$O$9</f>
        <v>0.40277777777777768</v>
      </c>
      <c r="I15" s="24">
        <v>37.872653</v>
      </c>
      <c r="J15" s="23">
        <v>-122.253958</v>
      </c>
      <c r="N15" s="9">
        <v>0.38194444444444436</v>
      </c>
    </row>
    <row r="16" spans="1:15" x14ac:dyDescent="0.25">
      <c r="A16" s="3" t="s">
        <v>15</v>
      </c>
      <c r="B16" s="2" t="s">
        <v>3</v>
      </c>
      <c r="C16" s="3">
        <v>0</v>
      </c>
      <c r="D16" s="3">
        <v>10</v>
      </c>
      <c r="E16" s="19">
        <f t="shared" si="0"/>
        <v>0</v>
      </c>
      <c r="F16" s="20">
        <f>D16/5</f>
        <v>2</v>
      </c>
      <c r="G16" s="20">
        <f t="shared" si="1"/>
        <v>24.1</v>
      </c>
      <c r="H16" s="21">
        <f>N16+$O$9</f>
        <v>0.40347222222222218</v>
      </c>
      <c r="I16" s="24">
        <v>37.871006999999999</v>
      </c>
      <c r="J16" s="23">
        <v>-122.252809</v>
      </c>
      <c r="N16" s="9">
        <v>0.38263888888888886</v>
      </c>
    </row>
    <row r="17" spans="1:14" x14ac:dyDescent="0.25">
      <c r="A17" s="3" t="s">
        <v>16</v>
      </c>
      <c r="B17" s="2" t="s">
        <v>3</v>
      </c>
      <c r="C17" s="3">
        <v>0</v>
      </c>
      <c r="D17" s="3">
        <v>7</v>
      </c>
      <c r="E17" s="19">
        <f t="shared" si="0"/>
        <v>0</v>
      </c>
      <c r="F17" s="20">
        <f>D17/5</f>
        <v>1.4</v>
      </c>
      <c r="G17" s="20">
        <f t="shared" si="1"/>
        <v>22.700000000000003</v>
      </c>
      <c r="H17" s="21">
        <f>N17+$O$9</f>
        <v>0.40416666666666656</v>
      </c>
      <c r="I17" s="22">
        <v>37.869788</v>
      </c>
      <c r="J17" s="23">
        <v>-122.252386</v>
      </c>
      <c r="N17" s="9">
        <v>0.38333333333333325</v>
      </c>
    </row>
    <row r="18" spans="1:14" x14ac:dyDescent="0.25">
      <c r="A18" s="3" t="s">
        <v>17</v>
      </c>
      <c r="B18" s="2" t="s">
        <v>3</v>
      </c>
      <c r="C18" s="3">
        <v>6</v>
      </c>
      <c r="D18" s="3">
        <v>2</v>
      </c>
      <c r="E18" s="19">
        <f t="shared" si="0"/>
        <v>1.2</v>
      </c>
      <c r="F18" s="20">
        <f>D18/5</f>
        <v>0.4</v>
      </c>
      <c r="G18" s="20">
        <f t="shared" si="1"/>
        <v>23.500000000000004</v>
      </c>
      <c r="H18" s="21">
        <f>N18+$O$9</f>
        <v>0.40555555555555545</v>
      </c>
      <c r="I18" s="25">
        <v>37.867480999999998</v>
      </c>
      <c r="J18" s="26">
        <v>-122.251982</v>
      </c>
      <c r="N18" s="9">
        <v>0.38472222222222213</v>
      </c>
    </row>
    <row r="19" spans="1:14" x14ac:dyDescent="0.25">
      <c r="A19" s="3" t="s">
        <v>18</v>
      </c>
      <c r="B19" s="2" t="s">
        <v>3</v>
      </c>
      <c r="C19" s="3">
        <v>29</v>
      </c>
      <c r="D19" s="3">
        <v>5</v>
      </c>
      <c r="E19" s="19">
        <f t="shared" si="0"/>
        <v>5.8</v>
      </c>
      <c r="F19" s="20">
        <f>D19/5</f>
        <v>1</v>
      </c>
      <c r="G19" s="20">
        <f t="shared" si="1"/>
        <v>28.300000000000004</v>
      </c>
      <c r="H19" s="21">
        <f>N19+$O$9</f>
        <v>0.40833333333333333</v>
      </c>
      <c r="I19" s="22">
        <v>37.866779999999999</v>
      </c>
      <c r="J19" s="23">
        <v>-122.254085</v>
      </c>
      <c r="N19" s="9">
        <v>0.38750000000000001</v>
      </c>
    </row>
    <row r="20" spans="1:14" x14ac:dyDescent="0.25">
      <c r="A20" s="3" t="s">
        <v>19</v>
      </c>
      <c r="B20" s="2" t="s">
        <v>3</v>
      </c>
      <c r="C20" s="3">
        <v>6</v>
      </c>
      <c r="D20" s="3">
        <v>2</v>
      </c>
      <c r="E20" s="19">
        <f t="shared" si="0"/>
        <v>1.2</v>
      </c>
      <c r="F20" s="20">
        <f>D20/5</f>
        <v>0.4</v>
      </c>
      <c r="G20" s="20">
        <f t="shared" si="1"/>
        <v>29.100000000000005</v>
      </c>
      <c r="H20" s="21">
        <f>N20+$O$9</f>
        <v>0.40972222222222221</v>
      </c>
      <c r="I20" s="22">
        <v>37.869278999999999</v>
      </c>
      <c r="J20" s="23">
        <v>-122.255129</v>
      </c>
      <c r="N20" s="9">
        <v>0.3888888888888889</v>
      </c>
    </row>
    <row r="21" spans="1:14" x14ac:dyDescent="0.25">
      <c r="A21" s="3" t="s">
        <v>20</v>
      </c>
      <c r="B21" s="2" t="s">
        <v>3</v>
      </c>
      <c r="C21" s="3">
        <v>1</v>
      </c>
      <c r="D21" s="3">
        <v>0</v>
      </c>
      <c r="E21" s="19">
        <f t="shared" si="0"/>
        <v>0.2</v>
      </c>
      <c r="F21" s="20">
        <f>D21/5</f>
        <v>0</v>
      </c>
      <c r="G21" s="20">
        <f t="shared" si="1"/>
        <v>29.300000000000004</v>
      </c>
      <c r="H21" s="21">
        <f>N21+$O$9</f>
        <v>0.4104166666666666</v>
      </c>
      <c r="I21" s="22">
        <v>37.869047000000002</v>
      </c>
      <c r="J21" s="23">
        <v>-122.256972</v>
      </c>
      <c r="N21" s="9">
        <v>0.38958333333333328</v>
      </c>
    </row>
    <row r="22" spans="1:14" x14ac:dyDescent="0.25">
      <c r="A22" s="3" t="s">
        <v>21</v>
      </c>
      <c r="B22" s="2" t="s">
        <v>3</v>
      </c>
      <c r="C22" s="3">
        <v>6</v>
      </c>
      <c r="D22" s="3">
        <v>4</v>
      </c>
      <c r="E22" s="19">
        <f t="shared" si="0"/>
        <v>1.2</v>
      </c>
      <c r="F22" s="20">
        <f>D22/5</f>
        <v>0.8</v>
      </c>
      <c r="G22" s="20">
        <f t="shared" si="1"/>
        <v>29.700000000000003</v>
      </c>
      <c r="H22" s="21">
        <f>N22+$O$9</f>
        <v>0.41180555555555548</v>
      </c>
      <c r="I22" s="22">
        <v>37.868704000000001</v>
      </c>
      <c r="J22" s="23">
        <v>-122.259691</v>
      </c>
      <c r="N22" s="9">
        <v>0.39097222222222217</v>
      </c>
    </row>
    <row r="23" spans="1:14" x14ac:dyDescent="0.25">
      <c r="A23" s="3" t="s">
        <v>22</v>
      </c>
      <c r="B23" s="2" t="s">
        <v>3</v>
      </c>
      <c r="C23" s="3">
        <v>9</v>
      </c>
      <c r="D23" s="3">
        <v>1</v>
      </c>
      <c r="E23" s="19">
        <f t="shared" si="0"/>
        <v>1.8</v>
      </c>
      <c r="F23" s="20">
        <f>D23/5</f>
        <v>0.2</v>
      </c>
      <c r="G23" s="20">
        <f t="shared" si="1"/>
        <v>31.300000000000004</v>
      </c>
      <c r="H23" s="21">
        <f>N23+$O$9</f>
        <v>0.41319444444444436</v>
      </c>
      <c r="I23" s="27">
        <v>37.868160000000003</v>
      </c>
      <c r="J23" s="23">
        <v>-122.26410199999999</v>
      </c>
      <c r="N23" s="9">
        <v>0.39236111111111105</v>
      </c>
    </row>
    <row r="24" spans="1:14" x14ac:dyDescent="0.25">
      <c r="A24" s="3" t="s">
        <v>23</v>
      </c>
      <c r="B24" s="2" t="s">
        <v>3</v>
      </c>
      <c r="C24" s="3">
        <v>29</v>
      </c>
      <c r="D24" s="3">
        <v>2</v>
      </c>
      <c r="E24" s="19">
        <f t="shared" si="0"/>
        <v>5.8</v>
      </c>
      <c r="F24" s="20">
        <f>D24/5</f>
        <v>0.4</v>
      </c>
      <c r="G24" s="20">
        <f t="shared" si="1"/>
        <v>36.700000000000003</v>
      </c>
      <c r="H24" s="21">
        <f>N24+$O$9</f>
        <v>0.41458333333333325</v>
      </c>
      <c r="I24" s="22">
        <v>37.867697</v>
      </c>
      <c r="J24" s="23">
        <v>-122.267503</v>
      </c>
      <c r="N24" s="9">
        <v>0.39374999999999993</v>
      </c>
    </row>
    <row r="25" spans="1:14" ht="15.75" thickBot="1" x14ac:dyDescent="0.3">
      <c r="A25" s="3" t="s">
        <v>24</v>
      </c>
      <c r="B25" s="2" t="s">
        <v>3</v>
      </c>
      <c r="C25" s="3">
        <v>0</v>
      </c>
      <c r="D25" s="3">
        <v>10</v>
      </c>
      <c r="E25" s="28">
        <f t="shared" si="0"/>
        <v>0</v>
      </c>
      <c r="F25" s="29">
        <f>D25/5</f>
        <v>2</v>
      </c>
      <c r="G25" s="29">
        <f t="shared" si="1"/>
        <v>34.700000000000003</v>
      </c>
      <c r="H25" s="30">
        <f>N25+$O$9</f>
        <v>0.41527777777777775</v>
      </c>
      <c r="I25" s="31">
        <v>37.869109000000002</v>
      </c>
      <c r="J25" s="32">
        <v>-122.26770399999999</v>
      </c>
      <c r="N25" s="9">
        <v>0.39444444444444443</v>
      </c>
    </row>
    <row r="26" spans="1:14" x14ac:dyDescent="0.25">
      <c r="A26" s="5" t="s">
        <v>3</v>
      </c>
      <c r="B26" s="6"/>
      <c r="C26" s="6"/>
      <c r="D26" s="6"/>
      <c r="E26" s="6"/>
    </row>
    <row r="27" spans="1:14" x14ac:dyDescent="0.25">
      <c r="A27" s="2" t="s">
        <v>25</v>
      </c>
      <c r="B27" s="2" t="s">
        <v>3</v>
      </c>
      <c r="C27" s="3">
        <v>191</v>
      </c>
      <c r="D27" s="3">
        <v>149</v>
      </c>
      <c r="E27" s="3">
        <f>C27/5</f>
        <v>38.200000000000003</v>
      </c>
      <c r="F27" s="3">
        <f>D27/5</f>
        <v>29.8</v>
      </c>
    </row>
    <row r="28" spans="1:14" x14ac:dyDescent="0.25">
      <c r="A28" s="3" t="s">
        <v>3</v>
      </c>
      <c r="B28" s="3"/>
      <c r="C28" s="3"/>
      <c r="D28" s="3"/>
      <c r="E28" s="3"/>
    </row>
  </sheetData>
  <mergeCells count="3">
    <mergeCell ref="C7:D7"/>
    <mergeCell ref="A26:E26"/>
    <mergeCell ref="E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3808-5A07-4E8D-B48B-70DD456E33BA}">
  <dimension ref="A1:M28"/>
  <sheetViews>
    <sheetView zoomScale="85" zoomScaleNormal="85" workbookViewId="0">
      <selection activeCell="E6" sqref="E6"/>
    </sheetView>
  </sheetViews>
  <sheetFormatPr defaultRowHeight="15" x14ac:dyDescent="0.25"/>
  <cols>
    <col min="1" max="1" width="39.5703125" customWidth="1"/>
    <col min="3" max="3" width="9.7109375" bestFit="1" customWidth="1"/>
    <col min="4" max="4" width="12.5703125" customWidth="1"/>
    <col min="5" max="6" width="12" customWidth="1"/>
    <col min="7" max="7" width="15.85546875" bestFit="1" customWidth="1"/>
    <col min="9" max="9" width="10.7109375" customWidth="1"/>
    <col min="10" max="10" width="13.7109375" customWidth="1"/>
  </cols>
  <sheetData>
    <row r="1" spans="1:13" x14ac:dyDescent="0.25">
      <c r="A1" s="3" t="s">
        <v>0</v>
      </c>
      <c r="B1" s="3"/>
      <c r="C1" s="3"/>
      <c r="D1" s="3"/>
      <c r="E1" s="3"/>
    </row>
    <row r="2" spans="1:13" x14ac:dyDescent="0.25">
      <c r="A2" s="3" t="s">
        <v>1</v>
      </c>
      <c r="B2" s="3"/>
      <c r="C2" s="3"/>
      <c r="D2" s="3"/>
      <c r="E2" s="3"/>
    </row>
    <row r="3" spans="1:13" x14ac:dyDescent="0.25">
      <c r="A3" s="7" t="s">
        <v>39</v>
      </c>
      <c r="B3" s="7"/>
      <c r="C3" s="3"/>
      <c r="D3" s="3"/>
      <c r="E3" s="3"/>
    </row>
    <row r="4" spans="1:13" x14ac:dyDescent="0.25">
      <c r="A4" s="3" t="s">
        <v>3</v>
      </c>
      <c r="B4" s="3"/>
      <c r="C4" s="3"/>
      <c r="D4" s="3"/>
      <c r="E4" s="3" t="s">
        <v>48</v>
      </c>
    </row>
    <row r="5" spans="1:13" x14ac:dyDescent="0.25">
      <c r="A5" s="7" t="s">
        <v>4</v>
      </c>
      <c r="B5" s="7"/>
      <c r="C5" s="3"/>
      <c r="D5" s="3"/>
      <c r="E5" s="3">
        <v>34.700000000000003</v>
      </c>
    </row>
    <row r="6" spans="1:13" ht="15.75" thickBot="1" x14ac:dyDescent="0.3">
      <c r="A6" s="3" t="s">
        <v>5</v>
      </c>
      <c r="B6" s="3"/>
      <c r="C6" s="3"/>
      <c r="D6" s="3"/>
      <c r="E6" s="3"/>
    </row>
    <row r="7" spans="1:13" x14ac:dyDescent="0.25">
      <c r="A7" s="2" t="s">
        <v>3</v>
      </c>
      <c r="B7" s="2" t="s">
        <v>3</v>
      </c>
      <c r="C7" s="10" t="s">
        <v>47</v>
      </c>
      <c r="D7" s="8"/>
      <c r="E7" s="12" t="s">
        <v>41</v>
      </c>
      <c r="F7" s="13"/>
      <c r="G7" s="14"/>
      <c r="H7" s="14"/>
      <c r="I7" s="14"/>
      <c r="J7" s="15"/>
    </row>
    <row r="8" spans="1:13" x14ac:dyDescent="0.25">
      <c r="A8" s="2" t="s">
        <v>6</v>
      </c>
      <c r="B8" s="2" t="s">
        <v>3</v>
      </c>
      <c r="C8" s="2" t="s">
        <v>7</v>
      </c>
      <c r="D8" s="2" t="s">
        <v>45</v>
      </c>
      <c r="E8" s="16" t="s">
        <v>7</v>
      </c>
      <c r="F8" s="17" t="s">
        <v>45</v>
      </c>
      <c r="G8" s="17" t="s">
        <v>46</v>
      </c>
      <c r="H8" s="17" t="s">
        <v>42</v>
      </c>
      <c r="I8" s="17" t="s">
        <v>43</v>
      </c>
      <c r="J8" s="18" t="s">
        <v>44</v>
      </c>
    </row>
    <row r="9" spans="1:13" x14ac:dyDescent="0.25">
      <c r="A9" s="3" t="s">
        <v>8</v>
      </c>
      <c r="B9" s="2" t="s">
        <v>3</v>
      </c>
      <c r="C9" s="3">
        <v>58</v>
      </c>
      <c r="D9" s="3">
        <v>0</v>
      </c>
      <c r="E9" s="19">
        <f>C9/5</f>
        <v>11.6</v>
      </c>
      <c r="F9" s="20">
        <f>D9/5</f>
        <v>0</v>
      </c>
      <c r="G9" s="20">
        <f>E9-F9+E5</f>
        <v>46.300000000000004</v>
      </c>
      <c r="H9" s="21">
        <v>0.41666666666666669</v>
      </c>
      <c r="I9" s="22">
        <v>37.871032999999997</v>
      </c>
      <c r="J9" s="23">
        <v>-122.267655</v>
      </c>
      <c r="K9" s="9"/>
      <c r="L9" s="9"/>
      <c r="M9" s="9"/>
    </row>
    <row r="10" spans="1:13" x14ac:dyDescent="0.25">
      <c r="A10" s="3" t="s">
        <v>9</v>
      </c>
      <c r="B10" s="2" t="s">
        <v>3</v>
      </c>
      <c r="C10" s="3">
        <v>29</v>
      </c>
      <c r="D10" s="3">
        <v>25</v>
      </c>
      <c r="E10" s="19">
        <f>C10/5</f>
        <v>5.8</v>
      </c>
      <c r="F10" s="20">
        <f>D10/5</f>
        <v>5</v>
      </c>
      <c r="G10" s="20">
        <f>G9+E10-F10</f>
        <v>47.1</v>
      </c>
      <c r="H10" s="21">
        <v>0.41805555555555557</v>
      </c>
      <c r="I10" s="24">
        <v>37.872731999999999</v>
      </c>
      <c r="J10" s="23">
        <v>-122.265998</v>
      </c>
      <c r="K10" s="9"/>
      <c r="L10" s="9"/>
    </row>
    <row r="11" spans="1:13" x14ac:dyDescent="0.25">
      <c r="A11" s="3" t="s">
        <v>10</v>
      </c>
      <c r="B11" s="2" t="s">
        <v>3</v>
      </c>
      <c r="C11" s="3">
        <v>16</v>
      </c>
      <c r="D11" s="3">
        <v>2</v>
      </c>
      <c r="E11" s="19">
        <f>C11/5</f>
        <v>3.2</v>
      </c>
      <c r="F11" s="20">
        <f>D11/5</f>
        <v>0.4</v>
      </c>
      <c r="G11" s="20">
        <f>G10+E11-F11</f>
        <v>49.900000000000006</v>
      </c>
      <c r="H11" s="21">
        <v>0.41944444444444445</v>
      </c>
      <c r="I11" s="24">
        <v>37.874454</v>
      </c>
      <c r="J11" s="23">
        <v>-122.264207</v>
      </c>
      <c r="K11" s="9"/>
      <c r="L11" s="9"/>
    </row>
    <row r="12" spans="1:13" x14ac:dyDescent="0.25">
      <c r="A12" s="3" t="s">
        <v>11</v>
      </c>
      <c r="B12" s="2" t="s">
        <v>3</v>
      </c>
      <c r="C12" s="3">
        <v>4</v>
      </c>
      <c r="D12" s="3">
        <v>18</v>
      </c>
      <c r="E12" s="19">
        <f>C12/5</f>
        <v>0.8</v>
      </c>
      <c r="F12" s="20">
        <f>D12/5</f>
        <v>3.6</v>
      </c>
      <c r="G12" s="20">
        <f t="shared" ref="G12:G25" si="0">G11+E12-F12</f>
        <v>47.1</v>
      </c>
      <c r="H12" s="21">
        <v>0.4201388888888889</v>
      </c>
      <c r="I12" s="24">
        <v>37.874972999999997</v>
      </c>
      <c r="J12" s="23">
        <v>-122.260559</v>
      </c>
      <c r="K12" s="9"/>
      <c r="L12" s="9"/>
    </row>
    <row r="13" spans="1:13" x14ac:dyDescent="0.25">
      <c r="A13" s="3" t="s">
        <v>12</v>
      </c>
      <c r="B13" s="2" t="s">
        <v>3</v>
      </c>
      <c r="C13" s="3">
        <v>11</v>
      </c>
      <c r="D13" s="3">
        <v>79</v>
      </c>
      <c r="E13" s="19">
        <f>C13/5</f>
        <v>2.2000000000000002</v>
      </c>
      <c r="F13" s="20">
        <f>D13/5</f>
        <v>15.8</v>
      </c>
      <c r="G13" s="20">
        <f t="shared" si="0"/>
        <v>33.5</v>
      </c>
      <c r="H13" s="21">
        <v>0.42083333333333328</v>
      </c>
      <c r="I13" s="24">
        <v>37.875337000000002</v>
      </c>
      <c r="J13" s="23">
        <v>-122.257988</v>
      </c>
      <c r="K13" s="9"/>
      <c r="L13" s="9"/>
    </row>
    <row r="14" spans="1:13" x14ac:dyDescent="0.25">
      <c r="A14" s="3" t="s">
        <v>13</v>
      </c>
      <c r="B14" s="2" t="s">
        <v>3</v>
      </c>
      <c r="C14" s="3">
        <v>3</v>
      </c>
      <c r="D14" s="3">
        <v>53</v>
      </c>
      <c r="E14" s="19">
        <f>C14/5</f>
        <v>0.6</v>
      </c>
      <c r="F14" s="20">
        <f>D14/5</f>
        <v>10.6</v>
      </c>
      <c r="G14" s="20">
        <f t="shared" si="0"/>
        <v>23.5</v>
      </c>
      <c r="H14" s="21">
        <v>0.42222222222222217</v>
      </c>
      <c r="I14" s="24">
        <v>37.873399999999997</v>
      </c>
      <c r="J14" s="23">
        <v>-122.25739799999999</v>
      </c>
      <c r="K14" s="9"/>
      <c r="L14" s="9"/>
    </row>
    <row r="15" spans="1:13" x14ac:dyDescent="0.25">
      <c r="A15" s="3" t="s">
        <v>14</v>
      </c>
      <c r="B15" s="2" t="s">
        <v>3</v>
      </c>
      <c r="C15" s="3">
        <v>0</v>
      </c>
      <c r="D15" s="3">
        <v>3</v>
      </c>
      <c r="E15" s="19">
        <f>C15/5</f>
        <v>0</v>
      </c>
      <c r="F15" s="20">
        <f>D15/5</f>
        <v>0.6</v>
      </c>
      <c r="G15" s="20">
        <f t="shared" si="0"/>
        <v>22.9</v>
      </c>
      <c r="H15" s="21">
        <v>0.42361111111111105</v>
      </c>
      <c r="I15" s="24">
        <v>37.872653</v>
      </c>
      <c r="J15" s="23">
        <v>-122.253958</v>
      </c>
      <c r="K15" s="9"/>
      <c r="L15" s="9"/>
    </row>
    <row r="16" spans="1:13" x14ac:dyDescent="0.25">
      <c r="A16" s="3" t="s">
        <v>15</v>
      </c>
      <c r="B16" s="2" t="s">
        <v>3</v>
      </c>
      <c r="C16" s="3">
        <v>0</v>
      </c>
      <c r="D16" s="3">
        <v>6</v>
      </c>
      <c r="E16" s="19">
        <f>C16/5</f>
        <v>0</v>
      </c>
      <c r="F16" s="20">
        <f>D16/5</f>
        <v>1.2</v>
      </c>
      <c r="G16" s="20">
        <f t="shared" si="0"/>
        <v>21.7</v>
      </c>
      <c r="H16" s="21">
        <v>0.42430555555555555</v>
      </c>
      <c r="I16" s="24">
        <v>37.871006999999999</v>
      </c>
      <c r="J16" s="23">
        <v>-122.252809</v>
      </c>
      <c r="K16" s="9"/>
      <c r="L16" s="9"/>
    </row>
    <row r="17" spans="1:12" x14ac:dyDescent="0.25">
      <c r="A17" s="3" t="s">
        <v>16</v>
      </c>
      <c r="B17" s="2" t="s">
        <v>3</v>
      </c>
      <c r="C17" s="3">
        <v>2</v>
      </c>
      <c r="D17" s="3">
        <v>10</v>
      </c>
      <c r="E17" s="19">
        <f>C17/5</f>
        <v>0.4</v>
      </c>
      <c r="F17" s="20">
        <f>D17/5</f>
        <v>2</v>
      </c>
      <c r="G17" s="20">
        <f t="shared" si="0"/>
        <v>20.099999999999998</v>
      </c>
      <c r="H17" s="21">
        <v>0.42499999999999993</v>
      </c>
      <c r="I17" s="22">
        <v>37.869788</v>
      </c>
      <c r="J17" s="23">
        <v>-122.252386</v>
      </c>
      <c r="K17" s="9"/>
      <c r="L17" s="9"/>
    </row>
    <row r="18" spans="1:12" x14ac:dyDescent="0.25">
      <c r="A18" s="3" t="s">
        <v>17</v>
      </c>
      <c r="B18" s="2" t="s">
        <v>3</v>
      </c>
      <c r="C18" s="3">
        <v>2</v>
      </c>
      <c r="D18" s="3">
        <v>3</v>
      </c>
      <c r="E18" s="19">
        <f>C18/5</f>
        <v>0.4</v>
      </c>
      <c r="F18" s="20">
        <f>D18/5</f>
        <v>0.6</v>
      </c>
      <c r="G18" s="20">
        <f t="shared" si="0"/>
        <v>19.899999999999995</v>
      </c>
      <c r="H18" s="21">
        <v>0.42638888888888882</v>
      </c>
      <c r="I18" s="25">
        <v>37.867480999999998</v>
      </c>
      <c r="J18" s="26">
        <v>-122.251982</v>
      </c>
      <c r="K18" s="9"/>
      <c r="L18" s="9"/>
    </row>
    <row r="19" spans="1:12" x14ac:dyDescent="0.25">
      <c r="A19" s="3" t="s">
        <v>18</v>
      </c>
      <c r="B19" s="2" t="s">
        <v>3</v>
      </c>
      <c r="C19" s="3">
        <v>8</v>
      </c>
      <c r="D19" s="3">
        <v>4</v>
      </c>
      <c r="E19" s="19">
        <f>C19/5</f>
        <v>1.6</v>
      </c>
      <c r="F19" s="20">
        <f>D19/5</f>
        <v>0.8</v>
      </c>
      <c r="G19" s="20">
        <f t="shared" si="0"/>
        <v>20.699999999999996</v>
      </c>
      <c r="H19" s="21">
        <v>0.4291666666666667</v>
      </c>
      <c r="I19" s="22">
        <v>37.866779999999999</v>
      </c>
      <c r="J19" s="23">
        <v>-122.254085</v>
      </c>
      <c r="K19" s="9"/>
      <c r="L19" s="9"/>
    </row>
    <row r="20" spans="1:12" x14ac:dyDescent="0.25">
      <c r="A20" s="3" t="s">
        <v>19</v>
      </c>
      <c r="B20" s="2" t="s">
        <v>3</v>
      </c>
      <c r="C20" s="3">
        <v>4</v>
      </c>
      <c r="D20" s="3">
        <v>1</v>
      </c>
      <c r="E20" s="19">
        <f>C20/5</f>
        <v>0.8</v>
      </c>
      <c r="F20" s="20">
        <f>D20/5</f>
        <v>0.2</v>
      </c>
      <c r="G20" s="20">
        <f t="shared" si="0"/>
        <v>21.299999999999997</v>
      </c>
      <c r="H20" s="21">
        <v>0.43055555555555558</v>
      </c>
      <c r="I20" s="22">
        <v>37.869278999999999</v>
      </c>
      <c r="J20" s="23">
        <v>-122.255129</v>
      </c>
      <c r="K20" s="9"/>
      <c r="L20" s="9"/>
    </row>
    <row r="21" spans="1:12" x14ac:dyDescent="0.25">
      <c r="A21" s="3" t="s">
        <v>20</v>
      </c>
      <c r="B21" s="2" t="s">
        <v>3</v>
      </c>
      <c r="C21" s="3">
        <v>2</v>
      </c>
      <c r="D21" s="3">
        <v>0</v>
      </c>
      <c r="E21" s="19">
        <f>C21/5</f>
        <v>0.4</v>
      </c>
      <c r="F21" s="20">
        <f>D21/5</f>
        <v>0</v>
      </c>
      <c r="G21" s="20">
        <f t="shared" si="0"/>
        <v>21.699999999999996</v>
      </c>
      <c r="H21" s="21">
        <v>0.43124999999999997</v>
      </c>
      <c r="I21" s="22">
        <v>37.869047000000002</v>
      </c>
      <c r="J21" s="23">
        <v>-122.256972</v>
      </c>
      <c r="K21" s="9"/>
      <c r="L21" s="9"/>
    </row>
    <row r="22" spans="1:12" x14ac:dyDescent="0.25">
      <c r="A22" s="3" t="s">
        <v>21</v>
      </c>
      <c r="B22" s="2" t="s">
        <v>3</v>
      </c>
      <c r="C22" s="3">
        <v>9</v>
      </c>
      <c r="D22" s="3">
        <v>6</v>
      </c>
      <c r="E22" s="19">
        <f>C22/5</f>
        <v>1.8</v>
      </c>
      <c r="F22" s="20">
        <f>D22/5</f>
        <v>1.2</v>
      </c>
      <c r="G22" s="20">
        <f t="shared" si="0"/>
        <v>22.299999999999997</v>
      </c>
      <c r="H22" s="21">
        <v>0.43263888888888885</v>
      </c>
      <c r="I22" s="22">
        <v>37.868704000000001</v>
      </c>
      <c r="J22" s="23">
        <v>-122.259691</v>
      </c>
      <c r="K22" s="9"/>
      <c r="L22" s="9"/>
    </row>
    <row r="23" spans="1:12" x14ac:dyDescent="0.25">
      <c r="A23" s="3" t="s">
        <v>22</v>
      </c>
      <c r="B23" s="2" t="s">
        <v>3</v>
      </c>
      <c r="C23" s="3">
        <v>2</v>
      </c>
      <c r="D23" s="3">
        <v>2</v>
      </c>
      <c r="E23" s="19">
        <f>C23/5</f>
        <v>0.4</v>
      </c>
      <c r="F23" s="20">
        <f>D23/5</f>
        <v>0.4</v>
      </c>
      <c r="G23" s="20">
        <f t="shared" si="0"/>
        <v>22.299999999999997</v>
      </c>
      <c r="H23" s="21">
        <v>0.43402777777777773</v>
      </c>
      <c r="I23" s="27">
        <v>37.868160000000003</v>
      </c>
      <c r="J23" s="23">
        <v>-122.26410199999999</v>
      </c>
      <c r="K23" s="9"/>
      <c r="L23" s="9"/>
    </row>
    <row r="24" spans="1:12" x14ac:dyDescent="0.25">
      <c r="A24" s="3" t="s">
        <v>23</v>
      </c>
      <c r="B24" s="2" t="s">
        <v>3</v>
      </c>
      <c r="C24" s="3">
        <v>10</v>
      </c>
      <c r="D24" s="3">
        <v>4</v>
      </c>
      <c r="E24" s="19">
        <f>C24/5</f>
        <v>2</v>
      </c>
      <c r="F24" s="20">
        <f>D24/5</f>
        <v>0.8</v>
      </c>
      <c r="G24" s="20">
        <f t="shared" si="0"/>
        <v>23.499999999999996</v>
      </c>
      <c r="H24" s="21">
        <v>0.43541666666666662</v>
      </c>
      <c r="I24" s="22">
        <v>37.867697</v>
      </c>
      <c r="J24" s="23">
        <v>-122.267503</v>
      </c>
      <c r="K24" s="9"/>
      <c r="L24" s="9"/>
    </row>
    <row r="25" spans="1:12" ht="15.75" thickBot="1" x14ac:dyDescent="0.3">
      <c r="A25" s="3" t="s">
        <v>24</v>
      </c>
      <c r="B25" s="2" t="s">
        <v>3</v>
      </c>
      <c r="C25" s="3">
        <v>0</v>
      </c>
      <c r="D25" s="3">
        <v>3</v>
      </c>
      <c r="E25" s="28">
        <f>C25/5</f>
        <v>0</v>
      </c>
      <c r="F25" s="29">
        <f>D25/5</f>
        <v>0.6</v>
      </c>
      <c r="G25" s="29">
        <f t="shared" si="0"/>
        <v>22.899999999999995</v>
      </c>
      <c r="H25" s="30">
        <v>0.43611111111111112</v>
      </c>
      <c r="I25" s="31">
        <v>37.869109000000002</v>
      </c>
      <c r="J25" s="32">
        <v>-122.26770399999999</v>
      </c>
      <c r="K25" s="9"/>
      <c r="L25" s="9"/>
    </row>
    <row r="26" spans="1:12" x14ac:dyDescent="0.25">
      <c r="A26" s="5" t="s">
        <v>3</v>
      </c>
      <c r="B26" s="6"/>
      <c r="C26" s="6"/>
      <c r="D26" s="6"/>
      <c r="E26" s="6"/>
    </row>
    <row r="27" spans="1:12" x14ac:dyDescent="0.25">
      <c r="A27" s="2" t="s">
        <v>25</v>
      </c>
      <c r="B27" s="2" t="s">
        <v>3</v>
      </c>
      <c r="C27" s="3">
        <v>160</v>
      </c>
      <c r="D27" s="3">
        <v>219</v>
      </c>
      <c r="E27" s="3">
        <f>C27/5</f>
        <v>32</v>
      </c>
      <c r="F27">
        <f>D27/5</f>
        <v>43.8</v>
      </c>
    </row>
    <row r="28" spans="1:12" x14ac:dyDescent="0.25">
      <c r="A28" s="3" t="s">
        <v>3</v>
      </c>
      <c r="B28" s="3"/>
      <c r="C28" s="3"/>
      <c r="D28" s="3"/>
      <c r="E28" s="3"/>
    </row>
  </sheetData>
  <mergeCells count="3">
    <mergeCell ref="C7:D7"/>
    <mergeCell ref="A26:E26"/>
    <mergeCell ref="E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4D074-2C47-494F-B1D9-03D88D1907D2}">
  <dimension ref="A1:N27"/>
  <sheetViews>
    <sheetView zoomScale="85" zoomScaleNormal="85" workbookViewId="0">
      <selection activeCell="L3" sqref="L3"/>
    </sheetView>
  </sheetViews>
  <sheetFormatPr defaultRowHeight="15" x14ac:dyDescent="0.25"/>
  <cols>
    <col min="1" max="1" width="55.42578125" customWidth="1"/>
    <col min="3" max="3" width="11.42578125" customWidth="1"/>
    <col min="4" max="4" width="12.7109375" customWidth="1"/>
    <col min="5" max="5" width="11.85546875" customWidth="1"/>
    <col min="6" max="6" width="13.5703125" customWidth="1"/>
    <col min="7" max="7" width="15.42578125" customWidth="1"/>
    <col min="9" max="9" width="11.7109375" customWidth="1"/>
    <col min="10" max="10" width="15" customWidth="1"/>
  </cols>
  <sheetData>
    <row r="1" spans="1:14" x14ac:dyDescent="0.25">
      <c r="A1" s="3" t="s">
        <v>0</v>
      </c>
      <c r="B1" s="3"/>
      <c r="C1" s="3"/>
      <c r="D1" s="3"/>
      <c r="E1" s="3"/>
    </row>
    <row r="2" spans="1:14" x14ac:dyDescent="0.25">
      <c r="A2" s="3" t="s">
        <v>1</v>
      </c>
      <c r="B2" s="3"/>
      <c r="C2" s="3"/>
      <c r="D2" s="3"/>
      <c r="E2" s="3"/>
    </row>
    <row r="3" spans="1:14" x14ac:dyDescent="0.25">
      <c r="A3" s="7" t="s">
        <v>40</v>
      </c>
      <c r="B3" s="7"/>
      <c r="C3" s="3"/>
      <c r="D3" s="3"/>
      <c r="E3" s="3"/>
    </row>
    <row r="4" spans="1:14" x14ac:dyDescent="0.25">
      <c r="A4" s="3" t="s">
        <v>3</v>
      </c>
      <c r="B4" s="3"/>
      <c r="C4" s="3"/>
      <c r="D4" s="3"/>
      <c r="E4" s="3" t="s">
        <v>48</v>
      </c>
    </row>
    <row r="5" spans="1:14" x14ac:dyDescent="0.25">
      <c r="A5" s="7" t="s">
        <v>4</v>
      </c>
      <c r="B5" s="7"/>
      <c r="C5" s="3"/>
      <c r="D5" s="3"/>
      <c r="E5" s="3">
        <v>22.9</v>
      </c>
    </row>
    <row r="6" spans="1:14" ht="15.75" thickBot="1" x14ac:dyDescent="0.3">
      <c r="A6" s="3" t="s">
        <v>5</v>
      </c>
      <c r="B6" s="3"/>
      <c r="C6" s="3"/>
      <c r="D6" s="3"/>
      <c r="E6" s="3"/>
    </row>
    <row r="7" spans="1:14" x14ac:dyDescent="0.25">
      <c r="A7" s="2" t="s">
        <v>3</v>
      </c>
      <c r="B7" s="2" t="s">
        <v>3</v>
      </c>
      <c r="C7" s="10" t="s">
        <v>47</v>
      </c>
      <c r="D7" s="8"/>
      <c r="E7" s="12" t="s">
        <v>41</v>
      </c>
      <c r="F7" s="13"/>
      <c r="G7" s="14"/>
      <c r="H7" s="14"/>
      <c r="I7" s="14"/>
      <c r="J7" s="15"/>
    </row>
    <row r="8" spans="1:14" x14ac:dyDescent="0.25">
      <c r="A8" s="2" t="s">
        <v>6</v>
      </c>
      <c r="B8" s="2" t="s">
        <v>3</v>
      </c>
      <c r="C8" s="2" t="s">
        <v>7</v>
      </c>
      <c r="D8" s="2" t="s">
        <v>45</v>
      </c>
      <c r="E8" s="16" t="s">
        <v>7</v>
      </c>
      <c r="F8" s="17" t="s">
        <v>45</v>
      </c>
      <c r="G8" s="17" t="s">
        <v>46</v>
      </c>
      <c r="H8" s="17" t="s">
        <v>42</v>
      </c>
      <c r="I8" s="17" t="s">
        <v>43</v>
      </c>
      <c r="J8" s="18" t="s">
        <v>44</v>
      </c>
    </row>
    <row r="9" spans="1:14" x14ac:dyDescent="0.25">
      <c r="A9" s="3" t="s">
        <v>8</v>
      </c>
      <c r="B9" s="2" t="s">
        <v>3</v>
      </c>
      <c r="C9" s="3">
        <v>37</v>
      </c>
      <c r="D9" s="3">
        <v>0</v>
      </c>
      <c r="E9" s="19">
        <f>C9/5</f>
        <v>7.4</v>
      </c>
      <c r="F9" s="20">
        <f>D9/5</f>
        <v>0</v>
      </c>
      <c r="G9" s="20">
        <f>E9-F9+E5</f>
        <v>30.299999999999997</v>
      </c>
      <c r="H9" s="21">
        <f>M9+$N$9</f>
        <v>0.4375</v>
      </c>
      <c r="I9" s="22">
        <v>37.871032999999997</v>
      </c>
      <c r="J9" s="23">
        <v>-122.267655</v>
      </c>
      <c r="M9" s="9">
        <v>0.375</v>
      </c>
      <c r="N9" s="9">
        <v>6.25E-2</v>
      </c>
    </row>
    <row r="10" spans="1:14" x14ac:dyDescent="0.25">
      <c r="A10" s="3" t="s">
        <v>9</v>
      </c>
      <c r="B10" s="2" t="s">
        <v>3</v>
      </c>
      <c r="C10" s="3">
        <v>5</v>
      </c>
      <c r="D10" s="3">
        <v>2</v>
      </c>
      <c r="E10" s="19">
        <f t="shared" ref="E10:F25" si="0">C10/5</f>
        <v>1</v>
      </c>
      <c r="F10" s="20">
        <f t="shared" si="0"/>
        <v>0.4</v>
      </c>
      <c r="G10" s="20">
        <f>G9+E10-F10</f>
        <v>30.9</v>
      </c>
      <c r="H10" s="21">
        <f>M10+$N$9</f>
        <v>0.43888888888888888</v>
      </c>
      <c r="I10" s="24">
        <v>37.872731999999999</v>
      </c>
      <c r="J10" s="23">
        <v>-122.265998</v>
      </c>
      <c r="M10" s="9">
        <v>0.37638888888888888</v>
      </c>
    </row>
    <row r="11" spans="1:14" x14ac:dyDescent="0.25">
      <c r="A11" s="3" t="s">
        <v>10</v>
      </c>
      <c r="B11" s="2" t="s">
        <v>3</v>
      </c>
      <c r="C11" s="3">
        <v>3</v>
      </c>
      <c r="D11" s="3">
        <v>4</v>
      </c>
      <c r="E11" s="19">
        <f t="shared" si="0"/>
        <v>0.6</v>
      </c>
      <c r="F11" s="20">
        <f t="shared" si="0"/>
        <v>0.8</v>
      </c>
      <c r="G11" s="20">
        <f>G10+E11-F11</f>
        <v>30.7</v>
      </c>
      <c r="H11" s="21">
        <f>M11+$N$9</f>
        <v>0.44027777777777777</v>
      </c>
      <c r="I11" s="24">
        <v>37.874454</v>
      </c>
      <c r="J11" s="23">
        <v>-122.264207</v>
      </c>
      <c r="M11" s="9">
        <v>0.37777777777777777</v>
      </c>
    </row>
    <row r="12" spans="1:14" x14ac:dyDescent="0.25">
      <c r="A12" s="3" t="s">
        <v>11</v>
      </c>
      <c r="B12" s="2" t="s">
        <v>3</v>
      </c>
      <c r="C12" s="3">
        <v>1</v>
      </c>
      <c r="D12" s="3">
        <v>7</v>
      </c>
      <c r="E12" s="19">
        <f t="shared" si="0"/>
        <v>0.2</v>
      </c>
      <c r="F12" s="20">
        <f t="shared" si="0"/>
        <v>1.4</v>
      </c>
      <c r="G12" s="20">
        <f t="shared" ref="G12:G25" si="1">G11+E12-F12</f>
        <v>29.5</v>
      </c>
      <c r="H12" s="21">
        <f>M12+$N$9</f>
        <v>0.44097222222222221</v>
      </c>
      <c r="I12" s="24">
        <v>37.874972999999997</v>
      </c>
      <c r="J12" s="23">
        <v>-122.260559</v>
      </c>
      <c r="M12" s="9">
        <v>0.37847222222222221</v>
      </c>
    </row>
    <row r="13" spans="1:14" x14ac:dyDescent="0.25">
      <c r="A13" s="3" t="s">
        <v>12</v>
      </c>
      <c r="B13" s="2" t="s">
        <v>3</v>
      </c>
      <c r="C13" s="3">
        <v>5</v>
      </c>
      <c r="D13" s="3">
        <v>19</v>
      </c>
      <c r="E13" s="19">
        <f t="shared" si="0"/>
        <v>1</v>
      </c>
      <c r="F13" s="20">
        <f t="shared" si="0"/>
        <v>3.8</v>
      </c>
      <c r="G13" s="20">
        <f t="shared" si="1"/>
        <v>26.7</v>
      </c>
      <c r="H13" s="21">
        <f>M13+$N$9</f>
        <v>0.4416666666666666</v>
      </c>
      <c r="I13" s="24">
        <v>37.875337000000002</v>
      </c>
      <c r="J13" s="23">
        <v>-122.257988</v>
      </c>
      <c r="M13" s="9">
        <v>0.3791666666666666</v>
      </c>
    </row>
    <row r="14" spans="1:14" x14ac:dyDescent="0.25">
      <c r="A14" s="3" t="s">
        <v>13</v>
      </c>
      <c r="B14" s="2" t="s">
        <v>3</v>
      </c>
      <c r="C14" s="3">
        <v>6</v>
      </c>
      <c r="D14" s="3">
        <v>19</v>
      </c>
      <c r="E14" s="19">
        <f t="shared" si="0"/>
        <v>1.2</v>
      </c>
      <c r="F14" s="20">
        <f t="shared" si="0"/>
        <v>3.8</v>
      </c>
      <c r="G14" s="20">
        <f t="shared" si="1"/>
        <v>24.099999999999998</v>
      </c>
      <c r="H14" s="21">
        <f>M14+$N$9</f>
        <v>0.44305555555555548</v>
      </c>
      <c r="I14" s="24">
        <v>37.873399999999997</v>
      </c>
      <c r="J14" s="23">
        <v>-122.25739799999999</v>
      </c>
      <c r="M14" s="9">
        <v>0.38055555555555548</v>
      </c>
    </row>
    <row r="15" spans="1:14" x14ac:dyDescent="0.25">
      <c r="A15" s="3" t="s">
        <v>14</v>
      </c>
      <c r="B15" s="2" t="s">
        <v>3</v>
      </c>
      <c r="C15" s="3">
        <v>4</v>
      </c>
      <c r="D15" s="3">
        <v>2</v>
      </c>
      <c r="E15" s="19">
        <f t="shared" si="0"/>
        <v>0.8</v>
      </c>
      <c r="F15" s="20">
        <f t="shared" si="0"/>
        <v>0.4</v>
      </c>
      <c r="G15" s="20">
        <f t="shared" si="1"/>
        <v>24.5</v>
      </c>
      <c r="H15" s="21">
        <f>M15+$N$9</f>
        <v>0.44444444444444436</v>
      </c>
      <c r="I15" s="24">
        <v>37.872653</v>
      </c>
      <c r="J15" s="23">
        <v>-122.253958</v>
      </c>
      <c r="M15" s="9">
        <v>0.38194444444444436</v>
      </c>
    </row>
    <row r="16" spans="1:14" x14ac:dyDescent="0.25">
      <c r="A16" s="3" t="s">
        <v>15</v>
      </c>
      <c r="B16" s="2" t="s">
        <v>3</v>
      </c>
      <c r="C16" s="3">
        <v>2</v>
      </c>
      <c r="D16" s="3">
        <v>2</v>
      </c>
      <c r="E16" s="19">
        <f t="shared" si="0"/>
        <v>0.4</v>
      </c>
      <c r="F16" s="20">
        <f t="shared" si="0"/>
        <v>0.4</v>
      </c>
      <c r="G16" s="20">
        <f t="shared" si="1"/>
        <v>24.5</v>
      </c>
      <c r="H16" s="21">
        <f>M16+$N$9</f>
        <v>0.44513888888888886</v>
      </c>
      <c r="I16" s="24">
        <v>37.871006999999999</v>
      </c>
      <c r="J16" s="23">
        <v>-122.252809</v>
      </c>
      <c r="M16" s="9">
        <v>0.38263888888888886</v>
      </c>
    </row>
    <row r="17" spans="1:13" x14ac:dyDescent="0.25">
      <c r="A17" s="3" t="s">
        <v>16</v>
      </c>
      <c r="B17" s="2" t="s">
        <v>3</v>
      </c>
      <c r="C17" s="3">
        <v>2</v>
      </c>
      <c r="D17" s="3">
        <v>3</v>
      </c>
      <c r="E17" s="19">
        <f t="shared" si="0"/>
        <v>0.4</v>
      </c>
      <c r="F17" s="20">
        <f t="shared" si="0"/>
        <v>0.6</v>
      </c>
      <c r="G17" s="20">
        <f t="shared" si="1"/>
        <v>24.299999999999997</v>
      </c>
      <c r="H17" s="21">
        <f>M17+$N$9</f>
        <v>0.44583333333333325</v>
      </c>
      <c r="I17" s="22">
        <v>37.869788</v>
      </c>
      <c r="J17" s="23">
        <v>-122.252386</v>
      </c>
      <c r="M17" s="9">
        <v>0.38333333333333325</v>
      </c>
    </row>
    <row r="18" spans="1:13" x14ac:dyDescent="0.25">
      <c r="A18" s="3" t="s">
        <v>17</v>
      </c>
      <c r="B18" s="2" t="s">
        <v>3</v>
      </c>
      <c r="C18" s="3">
        <v>5</v>
      </c>
      <c r="D18" s="3">
        <v>2</v>
      </c>
      <c r="E18" s="19">
        <f t="shared" si="0"/>
        <v>1</v>
      </c>
      <c r="F18" s="20">
        <f t="shared" si="0"/>
        <v>0.4</v>
      </c>
      <c r="G18" s="20">
        <f t="shared" si="1"/>
        <v>24.9</v>
      </c>
      <c r="H18" s="21">
        <f>M18+$N$9</f>
        <v>0.44722222222222213</v>
      </c>
      <c r="I18" s="25">
        <v>37.867480999999998</v>
      </c>
      <c r="J18" s="26">
        <v>-122.251982</v>
      </c>
      <c r="M18" s="9">
        <v>0.38472222222222213</v>
      </c>
    </row>
    <row r="19" spans="1:13" x14ac:dyDescent="0.25">
      <c r="A19" s="3" t="s">
        <v>18</v>
      </c>
      <c r="B19" s="2" t="s">
        <v>3</v>
      </c>
      <c r="C19" s="3">
        <v>19</v>
      </c>
      <c r="D19" s="3">
        <v>9</v>
      </c>
      <c r="E19" s="19">
        <f t="shared" si="0"/>
        <v>3.8</v>
      </c>
      <c r="F19" s="20">
        <f t="shared" si="0"/>
        <v>1.8</v>
      </c>
      <c r="G19" s="20">
        <f t="shared" si="1"/>
        <v>26.9</v>
      </c>
      <c r="H19" s="21">
        <f>M19+$N$9</f>
        <v>0.45</v>
      </c>
      <c r="I19" s="22">
        <v>37.866779999999999</v>
      </c>
      <c r="J19" s="23">
        <v>-122.254085</v>
      </c>
      <c r="M19" s="9">
        <v>0.38750000000000001</v>
      </c>
    </row>
    <row r="20" spans="1:13" x14ac:dyDescent="0.25">
      <c r="A20" s="3" t="s">
        <v>19</v>
      </c>
      <c r="B20" s="2" t="s">
        <v>3</v>
      </c>
      <c r="C20" s="3">
        <v>3</v>
      </c>
      <c r="D20" s="3">
        <v>3</v>
      </c>
      <c r="E20" s="19">
        <f t="shared" si="0"/>
        <v>0.6</v>
      </c>
      <c r="F20" s="20">
        <f t="shared" si="0"/>
        <v>0.6</v>
      </c>
      <c r="G20" s="20">
        <f t="shared" si="1"/>
        <v>26.9</v>
      </c>
      <c r="H20" s="21">
        <f>M20+$N$9</f>
        <v>0.4513888888888889</v>
      </c>
      <c r="I20" s="22">
        <v>37.869278999999999</v>
      </c>
      <c r="J20" s="23">
        <v>-122.255129</v>
      </c>
      <c r="M20" s="9">
        <v>0.3888888888888889</v>
      </c>
    </row>
    <row r="21" spans="1:13" x14ac:dyDescent="0.25">
      <c r="A21" s="3" t="s">
        <v>20</v>
      </c>
      <c r="B21" s="2" t="s">
        <v>3</v>
      </c>
      <c r="C21" s="3">
        <v>3</v>
      </c>
      <c r="D21" s="3">
        <v>1</v>
      </c>
      <c r="E21" s="19">
        <f t="shared" si="0"/>
        <v>0.6</v>
      </c>
      <c r="F21" s="20">
        <f t="shared" si="0"/>
        <v>0.2</v>
      </c>
      <c r="G21" s="20">
        <f t="shared" si="1"/>
        <v>27.3</v>
      </c>
      <c r="H21" s="21">
        <f>M21+$N$9</f>
        <v>0.45208333333333328</v>
      </c>
      <c r="I21" s="22">
        <v>37.869047000000002</v>
      </c>
      <c r="J21" s="23">
        <v>-122.256972</v>
      </c>
      <c r="M21" s="9">
        <v>0.38958333333333328</v>
      </c>
    </row>
    <row r="22" spans="1:13" x14ac:dyDescent="0.25">
      <c r="A22" s="3" t="s">
        <v>21</v>
      </c>
      <c r="B22" s="2" t="s">
        <v>3</v>
      </c>
      <c r="C22" s="3">
        <v>11</v>
      </c>
      <c r="D22" s="3">
        <v>9</v>
      </c>
      <c r="E22" s="19">
        <f t="shared" si="0"/>
        <v>2.2000000000000002</v>
      </c>
      <c r="F22" s="20">
        <f t="shared" si="0"/>
        <v>1.8</v>
      </c>
      <c r="G22" s="20">
        <f t="shared" si="1"/>
        <v>27.7</v>
      </c>
      <c r="H22" s="21">
        <f>M22+$N$9</f>
        <v>0.45347222222222217</v>
      </c>
      <c r="I22" s="22">
        <v>37.868704000000001</v>
      </c>
      <c r="J22" s="23">
        <v>-122.259691</v>
      </c>
      <c r="M22" s="9">
        <v>0.39097222222222217</v>
      </c>
    </row>
    <row r="23" spans="1:13" x14ac:dyDescent="0.25">
      <c r="A23" s="3" t="s">
        <v>22</v>
      </c>
      <c r="B23" s="2" t="s">
        <v>3</v>
      </c>
      <c r="C23" s="3">
        <v>2</v>
      </c>
      <c r="D23" s="3">
        <v>0</v>
      </c>
      <c r="E23" s="19">
        <f t="shared" si="0"/>
        <v>0.4</v>
      </c>
      <c r="F23" s="20">
        <f t="shared" si="0"/>
        <v>0</v>
      </c>
      <c r="G23" s="20">
        <f t="shared" si="1"/>
        <v>28.099999999999998</v>
      </c>
      <c r="H23" s="21">
        <f>M23+$N$9</f>
        <v>0.45486111111111105</v>
      </c>
      <c r="I23" s="27">
        <v>37.868160000000003</v>
      </c>
      <c r="J23" s="23">
        <v>-122.26410199999999</v>
      </c>
      <c r="M23" s="9">
        <v>0.39236111111111105</v>
      </c>
    </row>
    <row r="24" spans="1:13" x14ac:dyDescent="0.25">
      <c r="A24" s="3" t="s">
        <v>23</v>
      </c>
      <c r="B24" s="2" t="s">
        <v>3</v>
      </c>
      <c r="C24" s="3">
        <v>25</v>
      </c>
      <c r="D24" s="3">
        <v>1</v>
      </c>
      <c r="E24" s="19">
        <f t="shared" si="0"/>
        <v>5</v>
      </c>
      <c r="F24" s="20">
        <f t="shared" si="0"/>
        <v>0.2</v>
      </c>
      <c r="G24" s="20">
        <f t="shared" si="1"/>
        <v>32.899999999999991</v>
      </c>
      <c r="H24" s="21">
        <f>M24+$N$9</f>
        <v>0.45624999999999993</v>
      </c>
      <c r="I24" s="22">
        <v>37.867697</v>
      </c>
      <c r="J24" s="23">
        <v>-122.267503</v>
      </c>
      <c r="M24" s="9">
        <v>0.39374999999999993</v>
      </c>
    </row>
    <row r="25" spans="1:13" ht="15.75" thickBot="1" x14ac:dyDescent="0.3">
      <c r="A25" s="3" t="s">
        <v>24</v>
      </c>
      <c r="B25" s="2" t="s">
        <v>3</v>
      </c>
      <c r="C25" s="3">
        <v>0</v>
      </c>
      <c r="D25" s="3">
        <v>12</v>
      </c>
      <c r="E25" s="28">
        <f t="shared" si="0"/>
        <v>0</v>
      </c>
      <c r="F25" s="29">
        <f t="shared" si="0"/>
        <v>2.4</v>
      </c>
      <c r="G25" s="29">
        <f t="shared" si="1"/>
        <v>30.499999999999993</v>
      </c>
      <c r="H25" s="30">
        <f>M25+$N$9</f>
        <v>0.45694444444444443</v>
      </c>
      <c r="I25" s="31">
        <v>37.869109000000002</v>
      </c>
      <c r="J25" s="32">
        <v>-122.26770399999999</v>
      </c>
      <c r="M25" s="9">
        <v>0.39444444444444443</v>
      </c>
    </row>
    <row r="26" spans="1:13" x14ac:dyDescent="0.25">
      <c r="A26" s="5" t="s">
        <v>3</v>
      </c>
      <c r="B26" s="6"/>
      <c r="C26" s="6"/>
      <c r="D26" s="6"/>
      <c r="E26" s="6"/>
    </row>
    <row r="27" spans="1:13" x14ac:dyDescent="0.25">
      <c r="A27" s="2" t="s">
        <v>25</v>
      </c>
      <c r="B27" s="2" t="s">
        <v>3</v>
      </c>
      <c r="C27" s="3">
        <v>133</v>
      </c>
      <c r="D27" s="3">
        <v>95</v>
      </c>
      <c r="E27" s="3">
        <f>C27/5</f>
        <v>26.6</v>
      </c>
      <c r="F27" s="3">
        <f>D27/5</f>
        <v>19</v>
      </c>
    </row>
  </sheetData>
  <mergeCells count="3">
    <mergeCell ref="C7:D7"/>
    <mergeCell ref="A26:E26"/>
    <mergeCell ref="E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(8 00am - 8 30am)</vt:lpstr>
      <vt:lpstr>(8 30am - 9 00am)</vt:lpstr>
      <vt:lpstr>(9 00am - 9 30am)</vt:lpstr>
      <vt:lpstr>(9 30am - 10 00am)</vt:lpstr>
      <vt:lpstr>(10 00am - 10 30am)</vt:lpstr>
      <vt:lpstr>(10 30am - 11 00am)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Ruth</cp:lastModifiedBy>
  <dcterms:created xsi:type="dcterms:W3CDTF">2019-11-11T07:33:26Z</dcterms:created>
  <dcterms:modified xsi:type="dcterms:W3CDTF">2019-11-14T01:42:28Z</dcterms:modified>
</cp:coreProperties>
</file>