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03" windowHeight="8495" activeTab="2"/>
  </bookViews>
  <sheets>
    <sheet name="资产&amp;负债结构分析" sheetId="2" r:id="rId1"/>
    <sheet name="(经营性&amp;金融性)资产&amp;负债结构分析" sheetId="4" r:id="rId2"/>
    <sheet name="利润&amp;现金流结构分析" sheetId="3" r:id="rId3"/>
  </sheets>
  <calcPr calcId="144525"/>
</workbook>
</file>

<file path=xl/sharedStrings.xml><?xml version="1.0" encoding="utf-8"?>
<sst xmlns="http://schemas.openxmlformats.org/spreadsheetml/2006/main" count="157" uniqueCount="135">
  <si>
    <t>项目</t>
  </si>
  <si>
    <t>流动资产</t>
  </si>
  <si>
    <t>货币资金</t>
  </si>
  <si>
    <t>流动负债</t>
  </si>
  <si>
    <t>短期借款</t>
  </si>
  <si>
    <t>应收票据</t>
  </si>
  <si>
    <t>应付票据</t>
  </si>
  <si>
    <t>应收账款</t>
  </si>
  <si>
    <t>应付账款</t>
  </si>
  <si>
    <t>预付款项</t>
  </si>
  <si>
    <t>合同负债</t>
  </si>
  <si>
    <t>存货</t>
  </si>
  <si>
    <t>应付职工薪酬</t>
  </si>
  <si>
    <t>流动资产合计</t>
  </si>
  <si>
    <t>应交税费</t>
  </si>
  <si>
    <t>货币资金占流动资产比率</t>
  </si>
  <si>
    <t>其他应付款</t>
  </si>
  <si>
    <t>应收票据占流动资产比率</t>
  </si>
  <si>
    <t>流动负债合计</t>
  </si>
  <si>
    <t>应收账款占流动资产比率</t>
  </si>
  <si>
    <t>短期借款占流动负债比率</t>
  </si>
  <si>
    <t>预付款项占流动资产比率</t>
  </si>
  <si>
    <t>应付票据占流动负债比率</t>
  </si>
  <si>
    <t>存货占流动资产比率</t>
  </si>
  <si>
    <t>应付账款占流动负债比率</t>
  </si>
  <si>
    <t>非流动资产</t>
  </si>
  <si>
    <t>长期股权投资</t>
  </si>
  <si>
    <t>合同负债占流动负债比率</t>
  </si>
  <si>
    <t>其他权益工具投资</t>
  </si>
  <si>
    <t>应付职工薪酬占流动负债比率</t>
  </si>
  <si>
    <t>固定资产</t>
  </si>
  <si>
    <t>应交税费占流动负债比率</t>
  </si>
  <si>
    <t>在建工程</t>
  </si>
  <si>
    <t>其他应付款占流动负债比率</t>
  </si>
  <si>
    <t>长期待摊费用</t>
  </si>
  <si>
    <t>非流动负债</t>
  </si>
  <si>
    <t>长期借款</t>
  </si>
  <si>
    <t>无形资产</t>
  </si>
  <si>
    <t>长期应付款</t>
  </si>
  <si>
    <t>开发支出</t>
  </si>
  <si>
    <t>递延所得税负债</t>
  </si>
  <si>
    <t>商誉</t>
  </si>
  <si>
    <t>递延收益</t>
  </si>
  <si>
    <t>非流动资产合计</t>
  </si>
  <si>
    <t>其他非流动负债</t>
  </si>
  <si>
    <t>长期股权投资占非流动资产比率</t>
  </si>
  <si>
    <t>非流动负债合计</t>
  </si>
  <si>
    <t>其他权益工具投资占非流动资产比率</t>
  </si>
  <si>
    <t>长期借款占非流动负债比率</t>
  </si>
  <si>
    <t>固定资产占非流动资产比率</t>
  </si>
  <si>
    <t>长期应付款占非流动负债比率</t>
  </si>
  <si>
    <t>在建工程占非流动资产比率</t>
  </si>
  <si>
    <t>递延所得税负债占非流动负债比率</t>
  </si>
  <si>
    <t>长期待摊费用占非流动资产比率</t>
  </si>
  <si>
    <t>递延收益占非流动负债比率</t>
  </si>
  <si>
    <t>无形资产占非流动资产比率</t>
  </si>
  <si>
    <t>其他非流动负债占非流动负债比率</t>
  </si>
  <si>
    <t>开发支出占非流动资产比率</t>
  </si>
  <si>
    <t>商誉占非流动资产比率</t>
  </si>
  <si>
    <t>经营性资产</t>
  </si>
  <si>
    <t>经营性负债</t>
  </si>
  <si>
    <t>预收款项</t>
  </si>
  <si>
    <t>金融性资产
（投资性资产）</t>
  </si>
  <si>
    <t>交易性金融资产</t>
  </si>
  <si>
    <t>递延收益-非流动负债</t>
  </si>
  <si>
    <t>金融性负债</t>
  </si>
  <si>
    <t>应付利息</t>
  </si>
  <si>
    <t>持有至到期投资</t>
  </si>
  <si>
    <t>应付股利</t>
  </si>
  <si>
    <t>投资性房地产</t>
  </si>
  <si>
    <t>应付债券</t>
  </si>
  <si>
    <t>长期应收款</t>
  </si>
  <si>
    <t>交易性金融负债</t>
  </si>
  <si>
    <t>应收利息</t>
  </si>
  <si>
    <t>长期应付款合计</t>
  </si>
  <si>
    <t>应收股利</t>
  </si>
  <si>
    <t>递延所得税资产</t>
  </si>
  <si>
    <t>一年内到期的非流动资产</t>
  </si>
  <si>
    <t>一年内到期的非流动负债</t>
  </si>
  <si>
    <t>资产合计</t>
  </si>
  <si>
    <t>负债合计</t>
  </si>
  <si>
    <t>总资产</t>
  </si>
  <si>
    <t>经营性资产占比</t>
  </si>
  <si>
    <t>总负债</t>
  </si>
  <si>
    <t>经营性负债占比</t>
  </si>
  <si>
    <t>金融性资产占比</t>
  </si>
  <si>
    <t>金融性负债占比</t>
  </si>
  <si>
    <t>营业收入</t>
  </si>
  <si>
    <t>经营现金流</t>
  </si>
  <si>
    <t>经营活动产生的现金流量净额</t>
  </si>
  <si>
    <t>营业成本</t>
  </si>
  <si>
    <t>投资现金流</t>
  </si>
  <si>
    <t>资本性支出</t>
  </si>
  <si>
    <t>营业税金及附加</t>
  </si>
  <si>
    <t>投资支付的现金</t>
  </si>
  <si>
    <t>销售费用</t>
  </si>
  <si>
    <t>投资活动产生的现金流量净额</t>
  </si>
  <si>
    <t>管理费用</t>
  </si>
  <si>
    <t>筹资现金流</t>
  </si>
  <si>
    <t>吸收投资收到的现金</t>
  </si>
  <si>
    <t>研发费用</t>
  </si>
  <si>
    <t>取得借款收到的现金</t>
  </si>
  <si>
    <t>财务费用</t>
  </si>
  <si>
    <t>偿还债务支付的现金</t>
  </si>
  <si>
    <t>资产减值损失</t>
  </si>
  <si>
    <t>分配股利、利润或偿付利息支付的现金</t>
  </si>
  <si>
    <t>信用减值损失</t>
  </si>
  <si>
    <t>支付其他与筹资活动有关的现金</t>
  </si>
  <si>
    <t>投资收益</t>
  </si>
  <si>
    <t>筹资活动产生的现金流量净额</t>
  </si>
  <si>
    <t>资产处置收益</t>
  </si>
  <si>
    <t>自由现金流</t>
  </si>
  <si>
    <t>其他收益</t>
  </si>
  <si>
    <t>营业外收入</t>
  </si>
  <si>
    <t>自由现金流均值(FCF)</t>
  </si>
  <si>
    <t>营业外支出</t>
  </si>
  <si>
    <t>折现率(r)</t>
  </si>
  <si>
    <t>持续经营净利润</t>
  </si>
  <si>
    <t>永续年金增长率(g)</t>
  </si>
  <si>
    <t>毛利</t>
  </si>
  <si>
    <t>自由现金流增长率(G)</t>
  </si>
  <si>
    <t>毛利率</t>
  </si>
  <si>
    <t>核心利润</t>
  </si>
  <si>
    <t>第一年价值</t>
  </si>
  <si>
    <t>核心利润率</t>
  </si>
  <si>
    <t>第二年价值</t>
  </si>
  <si>
    <t>核心利润获现率</t>
  </si>
  <si>
    <t>第三年价值</t>
  </si>
  <si>
    <t>销售费用率</t>
  </si>
  <si>
    <t>永续年金价值</t>
  </si>
  <si>
    <t>管理费用率</t>
  </si>
  <si>
    <t>永续经营三年后DCF价值</t>
  </si>
  <si>
    <t>营业外收入占比</t>
  </si>
  <si>
    <t>永续经营3年后企业股价</t>
  </si>
  <si>
    <t>净利润营收占比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</si>
</sst>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  <numFmt numFmtId="177" formatCode="0.0%"/>
    <numFmt numFmtId="178" formatCode="0.00_ "/>
    <numFmt numFmtId="179" formatCode="\+0;\-0;0;@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4" fillId="2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19" fillId="30" borderId="13" applyNumberFormat="0" applyAlignment="0" applyProtection="0">
      <alignment vertical="center"/>
    </xf>
    <xf numFmtId="0" fontId="18" fillId="30" borderId="11" applyNumberFormat="0" applyAlignment="0" applyProtection="0">
      <alignment vertical="center"/>
    </xf>
    <xf numFmtId="0" fontId="9" fillId="12" borderId="8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178" fontId="0" fillId="0" borderId="1" xfId="0" applyNumberFormat="1" applyBorder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4" borderId="1" xfId="0" applyFill="1" applyBorder="1">
      <alignment vertical="center"/>
    </xf>
    <xf numFmtId="177" fontId="0" fillId="4" borderId="1" xfId="11" applyNumberFormat="1" applyFill="1" applyBorder="1">
      <alignment vertical="center"/>
    </xf>
    <xf numFmtId="0" fontId="0" fillId="4" borderId="1" xfId="0" applyFont="1" applyFill="1" applyBorder="1">
      <alignment vertical="center"/>
    </xf>
    <xf numFmtId="10" fontId="0" fillId="4" borderId="1" xfId="11" applyNumberFormat="1" applyFont="1" applyFill="1" applyBorder="1">
      <alignment vertical="center"/>
    </xf>
    <xf numFmtId="0" fontId="0" fillId="4" borderId="2" xfId="0" applyFont="1" applyFill="1" applyBorder="1" applyAlignment="1">
      <alignment vertical="center"/>
    </xf>
    <xf numFmtId="176" fontId="0" fillId="4" borderId="1" xfId="11" applyNumberFormat="1" applyFont="1" applyFill="1" applyBorder="1">
      <alignment vertical="center"/>
    </xf>
    <xf numFmtId="10" fontId="0" fillId="2" borderId="1" xfId="11" applyNumberFormat="1" applyFill="1" applyBorder="1">
      <alignment vertical="center"/>
    </xf>
    <xf numFmtId="0" fontId="2" fillId="0" borderId="0" xfId="0" applyFont="1">
      <alignment vertical="center"/>
    </xf>
    <xf numFmtId="179" fontId="0" fillId="0" borderId="0" xfId="0" applyNumberFormat="1">
      <alignment vertical="center"/>
    </xf>
    <xf numFmtId="9" fontId="1" fillId="0" borderId="0" xfId="0" applyNumberFormat="1" applyFont="1" applyFill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6" borderId="1" xfId="0" applyFill="1" applyBorder="1">
      <alignment vertical="center"/>
    </xf>
    <xf numFmtId="10" fontId="0" fillId="6" borderId="1" xfId="11" applyNumberFormat="1" applyFill="1" applyBorder="1">
      <alignment vertical="center"/>
    </xf>
    <xf numFmtId="0" fontId="0" fillId="0" borderId="1" xfId="0" applyFont="1" applyBorder="1">
      <alignment vertical="center"/>
    </xf>
    <xf numFmtId="9" fontId="0" fillId="6" borderId="1" xfId="1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2" borderId="1" xfId="1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1"/>
  <sheetViews>
    <sheetView topLeftCell="A7" workbookViewId="0">
      <selection activeCell="J19" sqref="J19:L24"/>
    </sheetView>
  </sheetViews>
  <sheetFormatPr defaultColWidth="8.72131147540984" defaultRowHeight="14.4"/>
  <cols>
    <col min="2" max="2" width="10.6393442622951" customWidth="1"/>
    <col min="3" max="3" width="32.9262295081967" customWidth="1"/>
    <col min="4" max="4" width="7.45081967213115" customWidth="1"/>
    <col min="5" max="6" width="9.45081967213115" customWidth="1"/>
    <col min="8" max="8" width="10.6393442622951" customWidth="1"/>
    <col min="9" max="9" width="30.9262295081967" customWidth="1"/>
    <col min="10" max="10" width="8.45081967213115" customWidth="1"/>
    <col min="11" max="12" width="9.45081967213115" customWidth="1"/>
  </cols>
  <sheetData>
    <row r="2" spans="2:12">
      <c r="B2" s="2"/>
      <c r="C2" s="2"/>
      <c r="D2" s="2">
        <v>2019</v>
      </c>
      <c r="E2" s="2">
        <v>2018</v>
      </c>
      <c r="F2" s="2">
        <v>2017</v>
      </c>
      <c r="H2" s="2"/>
      <c r="I2" s="2"/>
      <c r="J2" s="2">
        <v>2019</v>
      </c>
      <c r="K2" s="2">
        <v>2018</v>
      </c>
      <c r="L2" s="2">
        <v>2017</v>
      </c>
    </row>
    <row r="3" spans="2:12">
      <c r="B3" s="2"/>
      <c r="C3" s="2" t="s">
        <v>0</v>
      </c>
      <c r="D3" s="31"/>
      <c r="E3" s="32"/>
      <c r="F3" s="33"/>
      <c r="H3" s="2"/>
      <c r="I3" s="2" t="s">
        <v>0</v>
      </c>
      <c r="J3" s="31"/>
      <c r="K3" s="32"/>
      <c r="L3" s="33"/>
    </row>
    <row r="4" spans="2:12">
      <c r="B4" s="3" t="s">
        <v>1</v>
      </c>
      <c r="C4" s="2" t="s">
        <v>2</v>
      </c>
      <c r="D4" s="2"/>
      <c r="E4" s="2"/>
      <c r="F4" s="2"/>
      <c r="H4" s="23" t="s">
        <v>3</v>
      </c>
      <c r="I4" s="2" t="s">
        <v>4</v>
      </c>
      <c r="J4" s="2"/>
      <c r="K4" s="2"/>
      <c r="L4" s="2"/>
    </row>
    <row r="5" spans="2:12">
      <c r="B5" s="3"/>
      <c r="C5" s="2" t="s">
        <v>5</v>
      </c>
      <c r="D5" s="2"/>
      <c r="E5" s="2"/>
      <c r="F5" s="2"/>
      <c r="H5" s="24"/>
      <c r="I5" s="2" t="s">
        <v>6</v>
      </c>
      <c r="J5" s="2"/>
      <c r="K5" s="2"/>
      <c r="L5" s="2"/>
    </row>
    <row r="6" spans="2:12">
      <c r="B6" s="3"/>
      <c r="C6" s="2" t="s">
        <v>7</v>
      </c>
      <c r="D6" s="2"/>
      <c r="E6" s="2"/>
      <c r="F6" s="2"/>
      <c r="H6" s="24"/>
      <c r="I6" s="2" t="s">
        <v>8</v>
      </c>
      <c r="J6" s="2"/>
      <c r="K6" s="2"/>
      <c r="L6" s="2"/>
    </row>
    <row r="7" spans="2:12">
      <c r="B7" s="3"/>
      <c r="C7" s="2" t="s">
        <v>9</v>
      </c>
      <c r="D7" s="2"/>
      <c r="E7" s="2"/>
      <c r="F7" s="2"/>
      <c r="H7" s="24"/>
      <c r="I7" s="2" t="s">
        <v>10</v>
      </c>
      <c r="J7" s="2"/>
      <c r="K7" s="2"/>
      <c r="L7" s="2"/>
    </row>
    <row r="8" spans="2:12">
      <c r="B8" s="3"/>
      <c r="C8" s="2" t="s">
        <v>11</v>
      </c>
      <c r="D8" s="2"/>
      <c r="E8" s="2"/>
      <c r="F8" s="2"/>
      <c r="H8" s="24"/>
      <c r="I8" s="2" t="s">
        <v>12</v>
      </c>
      <c r="J8" s="2"/>
      <c r="K8" s="2"/>
      <c r="L8" s="2"/>
    </row>
    <row r="9" spans="2:12">
      <c r="B9" s="3"/>
      <c r="C9" s="2" t="s">
        <v>13</v>
      </c>
      <c r="D9" s="2"/>
      <c r="E9" s="2"/>
      <c r="F9" s="5"/>
      <c r="H9" s="24"/>
      <c r="I9" s="2" t="s">
        <v>14</v>
      </c>
      <c r="J9" s="2"/>
      <c r="K9" s="2"/>
      <c r="L9" s="2"/>
    </row>
    <row r="10" spans="2:12">
      <c r="B10" s="3"/>
      <c r="C10" s="4" t="s">
        <v>15</v>
      </c>
      <c r="D10" s="34" t="e">
        <f>D4/D9</f>
        <v>#DIV/0!</v>
      </c>
      <c r="E10" s="34" t="e">
        <f>E4/E9</f>
        <v>#DIV/0!</v>
      </c>
      <c r="F10" s="34" t="e">
        <f>F4/F9</f>
        <v>#DIV/0!</v>
      </c>
      <c r="H10" s="24"/>
      <c r="I10" s="2" t="s">
        <v>16</v>
      </c>
      <c r="J10" s="2"/>
      <c r="K10" s="2"/>
      <c r="L10" s="2"/>
    </row>
    <row r="11" spans="2:12">
      <c r="B11" s="3"/>
      <c r="C11" s="4" t="s">
        <v>17</v>
      </c>
      <c r="D11" s="34" t="e">
        <f>D5/D9</f>
        <v>#DIV/0!</v>
      </c>
      <c r="E11" s="34" t="e">
        <f>E5/E9</f>
        <v>#DIV/0!</v>
      </c>
      <c r="F11" s="34" t="e">
        <f>F5/F9</f>
        <v>#DIV/0!</v>
      </c>
      <c r="H11" s="24"/>
      <c r="I11" s="2" t="s">
        <v>18</v>
      </c>
      <c r="J11" s="2"/>
      <c r="K11" s="2"/>
      <c r="L11" s="5"/>
    </row>
    <row r="12" spans="2:12">
      <c r="B12" s="3"/>
      <c r="C12" s="4" t="s">
        <v>19</v>
      </c>
      <c r="D12" s="34" t="e">
        <f>D6/D9</f>
        <v>#DIV/0!</v>
      </c>
      <c r="E12" s="34" t="e">
        <f>E6/E9</f>
        <v>#DIV/0!</v>
      </c>
      <c r="F12" s="34" t="e">
        <f>F6/F9</f>
        <v>#DIV/0!</v>
      </c>
      <c r="H12" s="24"/>
      <c r="I12" s="4" t="s">
        <v>20</v>
      </c>
      <c r="J12" s="34" t="e">
        <f t="shared" ref="J12:L12" si="0">J4/J11</f>
        <v>#DIV/0!</v>
      </c>
      <c r="K12" s="34" t="e">
        <f t="shared" si="0"/>
        <v>#DIV/0!</v>
      </c>
      <c r="L12" s="34" t="e">
        <f t="shared" si="0"/>
        <v>#DIV/0!</v>
      </c>
    </row>
    <row r="13" spans="2:12">
      <c r="B13" s="3"/>
      <c r="C13" s="4" t="s">
        <v>21</v>
      </c>
      <c r="D13" s="34" t="e">
        <f>D7/D9</f>
        <v>#DIV/0!</v>
      </c>
      <c r="E13" s="34" t="e">
        <f>E7/E9</f>
        <v>#DIV/0!</v>
      </c>
      <c r="F13" s="34" t="e">
        <f>F7/F9</f>
        <v>#DIV/0!</v>
      </c>
      <c r="H13" s="24"/>
      <c r="I13" s="4" t="s">
        <v>22</v>
      </c>
      <c r="J13" s="34" t="e">
        <f t="shared" ref="J13:L13" si="1">J5/J11</f>
        <v>#DIV/0!</v>
      </c>
      <c r="K13" s="34" t="e">
        <f t="shared" si="1"/>
        <v>#DIV/0!</v>
      </c>
      <c r="L13" s="34" t="e">
        <f t="shared" si="1"/>
        <v>#DIV/0!</v>
      </c>
    </row>
    <row r="14" spans="2:12">
      <c r="B14" s="3"/>
      <c r="C14" s="4" t="s">
        <v>23</v>
      </c>
      <c r="D14" s="34" t="e">
        <f>D8/D9</f>
        <v>#DIV/0!</v>
      </c>
      <c r="E14" s="34" t="e">
        <f>E8/E9</f>
        <v>#DIV/0!</v>
      </c>
      <c r="F14" s="34" t="e">
        <f>F8/F9</f>
        <v>#DIV/0!</v>
      </c>
      <c r="H14" s="24"/>
      <c r="I14" s="4" t="s">
        <v>24</v>
      </c>
      <c r="J14" s="34" t="e">
        <f t="shared" ref="J14:L14" si="2">J6/J11</f>
        <v>#DIV/0!</v>
      </c>
      <c r="K14" s="34" t="e">
        <f t="shared" si="2"/>
        <v>#DIV/0!</v>
      </c>
      <c r="L14" s="34" t="e">
        <f t="shared" si="2"/>
        <v>#DIV/0!</v>
      </c>
    </row>
    <row r="15" spans="2:12">
      <c r="B15" s="3" t="s">
        <v>25</v>
      </c>
      <c r="C15" s="2" t="s">
        <v>26</v>
      </c>
      <c r="D15" s="2"/>
      <c r="E15" s="2"/>
      <c r="F15" s="2"/>
      <c r="H15" s="24"/>
      <c r="I15" s="4" t="s">
        <v>27</v>
      </c>
      <c r="J15" s="34" t="e">
        <f t="shared" ref="J15:L15" si="3">J7/J11</f>
        <v>#DIV/0!</v>
      </c>
      <c r="K15" s="34" t="e">
        <f t="shared" si="3"/>
        <v>#DIV/0!</v>
      </c>
      <c r="L15" s="34" t="e">
        <f t="shared" si="3"/>
        <v>#DIV/0!</v>
      </c>
    </row>
    <row r="16" spans="2:12">
      <c r="B16" s="3"/>
      <c r="C16" s="2" t="s">
        <v>28</v>
      </c>
      <c r="D16" s="2"/>
      <c r="E16" s="2"/>
      <c r="F16" s="2"/>
      <c r="H16" s="24"/>
      <c r="I16" s="4" t="s">
        <v>29</v>
      </c>
      <c r="J16" s="34" t="e">
        <f t="shared" ref="J16:L16" si="4">J8/J11</f>
        <v>#DIV/0!</v>
      </c>
      <c r="K16" s="34" t="e">
        <f t="shared" si="4"/>
        <v>#DIV/0!</v>
      </c>
      <c r="L16" s="34" t="e">
        <f t="shared" si="4"/>
        <v>#DIV/0!</v>
      </c>
    </row>
    <row r="17" spans="2:12">
      <c r="B17" s="3"/>
      <c r="C17" s="2" t="s">
        <v>30</v>
      </c>
      <c r="D17" s="2"/>
      <c r="E17" s="2"/>
      <c r="F17" s="2"/>
      <c r="H17" s="24"/>
      <c r="I17" s="4" t="s">
        <v>31</v>
      </c>
      <c r="J17" s="34" t="e">
        <f t="shared" ref="J17:L17" si="5">J9/J11</f>
        <v>#DIV/0!</v>
      </c>
      <c r="K17" s="34" t="e">
        <f t="shared" si="5"/>
        <v>#DIV/0!</v>
      </c>
      <c r="L17" s="34" t="e">
        <f t="shared" si="5"/>
        <v>#DIV/0!</v>
      </c>
    </row>
    <row r="18" spans="2:12">
      <c r="B18" s="3"/>
      <c r="C18" s="2" t="s">
        <v>32</v>
      </c>
      <c r="D18" s="2"/>
      <c r="E18" s="2"/>
      <c r="F18" s="2"/>
      <c r="H18" s="24"/>
      <c r="I18" s="4" t="s">
        <v>33</v>
      </c>
      <c r="J18" s="34" t="e">
        <f t="shared" ref="J18:L18" si="6">J10/J11</f>
        <v>#DIV/0!</v>
      </c>
      <c r="K18" s="34" t="e">
        <f t="shared" si="6"/>
        <v>#DIV/0!</v>
      </c>
      <c r="L18" s="34" t="e">
        <f t="shared" si="6"/>
        <v>#DIV/0!</v>
      </c>
    </row>
    <row r="19" spans="2:12">
      <c r="B19" s="3"/>
      <c r="C19" s="2" t="s">
        <v>34</v>
      </c>
      <c r="D19" s="2"/>
      <c r="E19" s="2"/>
      <c r="F19" s="2"/>
      <c r="H19" s="3" t="s">
        <v>35</v>
      </c>
      <c r="I19" s="2" t="s">
        <v>36</v>
      </c>
      <c r="J19" s="2"/>
      <c r="K19" s="2"/>
      <c r="L19" s="2"/>
    </row>
    <row r="20" spans="2:12">
      <c r="B20" s="3"/>
      <c r="C20" s="2" t="s">
        <v>37</v>
      </c>
      <c r="D20" s="2"/>
      <c r="E20" s="2"/>
      <c r="F20" s="2"/>
      <c r="H20" s="3"/>
      <c r="I20" s="2" t="s">
        <v>38</v>
      </c>
      <c r="J20" s="2"/>
      <c r="K20" s="2"/>
      <c r="L20" s="2"/>
    </row>
    <row r="21" spans="2:12">
      <c r="B21" s="3"/>
      <c r="C21" s="2" t="s">
        <v>39</v>
      </c>
      <c r="D21" s="2"/>
      <c r="E21" s="2"/>
      <c r="F21" s="2"/>
      <c r="H21" s="3"/>
      <c r="I21" s="2" t="s">
        <v>40</v>
      </c>
      <c r="J21" s="2"/>
      <c r="K21" s="2"/>
      <c r="L21" s="2"/>
    </row>
    <row r="22" spans="2:12">
      <c r="B22" s="3"/>
      <c r="C22" s="2" t="s">
        <v>41</v>
      </c>
      <c r="D22" s="2"/>
      <c r="E22" s="2"/>
      <c r="F22" s="2"/>
      <c r="H22" s="3"/>
      <c r="I22" s="2" t="s">
        <v>42</v>
      </c>
      <c r="J22" s="29"/>
      <c r="K22" s="29"/>
      <c r="L22" s="29"/>
    </row>
    <row r="23" spans="2:12">
      <c r="B23" s="3"/>
      <c r="C23" s="2" t="s">
        <v>43</v>
      </c>
      <c r="D23" s="2"/>
      <c r="E23" s="2"/>
      <c r="F23" s="2"/>
      <c r="H23" s="3"/>
      <c r="I23" s="2" t="s">
        <v>44</v>
      </c>
      <c r="J23" s="2"/>
      <c r="K23" s="2"/>
      <c r="L23" s="2"/>
    </row>
    <row r="24" spans="2:12">
      <c r="B24" s="3"/>
      <c r="C24" s="4" t="s">
        <v>45</v>
      </c>
      <c r="D24" s="34" t="e">
        <f>D15/D23</f>
        <v>#DIV/0!</v>
      </c>
      <c r="E24" s="34" t="e">
        <f>E15/E23</f>
        <v>#DIV/0!</v>
      </c>
      <c r="F24" s="34" t="e">
        <f>F15/F23</f>
        <v>#DIV/0!</v>
      </c>
      <c r="H24" s="3"/>
      <c r="I24" s="2" t="s">
        <v>46</v>
      </c>
      <c r="J24" s="2"/>
      <c r="K24" s="2"/>
      <c r="L24" s="2"/>
    </row>
    <row r="25" spans="2:12">
      <c r="B25" s="3"/>
      <c r="C25" s="4" t="s">
        <v>47</v>
      </c>
      <c r="D25" s="34" t="e">
        <f>D16/D23</f>
        <v>#DIV/0!</v>
      </c>
      <c r="E25" s="34" t="e">
        <f>E16/E23</f>
        <v>#DIV/0!</v>
      </c>
      <c r="F25" s="34" t="e">
        <f>F16/F23</f>
        <v>#DIV/0!</v>
      </c>
      <c r="H25" s="3"/>
      <c r="I25" s="4" t="s">
        <v>48</v>
      </c>
      <c r="J25" s="34" t="e">
        <f t="shared" ref="J25:L25" si="7">J19/J24</f>
        <v>#DIV/0!</v>
      </c>
      <c r="K25" s="34" t="e">
        <f t="shared" si="7"/>
        <v>#DIV/0!</v>
      </c>
      <c r="L25" s="34" t="e">
        <f t="shared" si="7"/>
        <v>#DIV/0!</v>
      </c>
    </row>
    <row r="26" spans="2:12">
      <c r="B26" s="3"/>
      <c r="C26" s="4" t="s">
        <v>49</v>
      </c>
      <c r="D26" s="34" t="e">
        <f>D17/D23</f>
        <v>#DIV/0!</v>
      </c>
      <c r="E26" s="34" t="e">
        <f>E17/E23</f>
        <v>#DIV/0!</v>
      </c>
      <c r="F26" s="34" t="e">
        <f>F17/F23</f>
        <v>#DIV/0!</v>
      </c>
      <c r="H26" s="3"/>
      <c r="I26" s="4" t="s">
        <v>50</v>
      </c>
      <c r="J26" s="34" t="e">
        <f t="shared" ref="J26:L26" si="8">J20/J24</f>
        <v>#DIV/0!</v>
      </c>
      <c r="K26" s="34" t="e">
        <f t="shared" si="8"/>
        <v>#DIV/0!</v>
      </c>
      <c r="L26" s="34" t="e">
        <f t="shared" si="8"/>
        <v>#DIV/0!</v>
      </c>
    </row>
    <row r="27" spans="2:12">
      <c r="B27" s="3"/>
      <c r="C27" s="4" t="s">
        <v>51</v>
      </c>
      <c r="D27" s="34" t="e">
        <f>D18/D23</f>
        <v>#DIV/0!</v>
      </c>
      <c r="E27" s="34" t="e">
        <f>E18/E23</f>
        <v>#DIV/0!</v>
      </c>
      <c r="F27" s="34" t="e">
        <f>F18/F23</f>
        <v>#DIV/0!</v>
      </c>
      <c r="H27" s="3"/>
      <c r="I27" s="4" t="s">
        <v>52</v>
      </c>
      <c r="J27" s="34" t="e">
        <f t="shared" ref="J27:L27" si="9">J21/J24</f>
        <v>#DIV/0!</v>
      </c>
      <c r="K27" s="34" t="e">
        <f t="shared" si="9"/>
        <v>#DIV/0!</v>
      </c>
      <c r="L27" s="34" t="e">
        <f t="shared" si="9"/>
        <v>#DIV/0!</v>
      </c>
    </row>
    <row r="28" spans="2:12">
      <c r="B28" s="3"/>
      <c r="C28" s="4" t="s">
        <v>53</v>
      </c>
      <c r="D28" s="34" t="e">
        <f>D19/D23</f>
        <v>#DIV/0!</v>
      </c>
      <c r="E28" s="34" t="e">
        <f>E19/E23</f>
        <v>#DIV/0!</v>
      </c>
      <c r="F28" s="34" t="e">
        <f>F19/F23</f>
        <v>#DIV/0!</v>
      </c>
      <c r="H28" s="3"/>
      <c r="I28" s="4" t="s">
        <v>54</v>
      </c>
      <c r="J28" s="34" t="e">
        <f t="shared" ref="J28:L28" si="10">J22/J24</f>
        <v>#DIV/0!</v>
      </c>
      <c r="K28" s="34" t="e">
        <f t="shared" si="10"/>
        <v>#DIV/0!</v>
      </c>
      <c r="L28" s="34" t="e">
        <f t="shared" si="10"/>
        <v>#DIV/0!</v>
      </c>
    </row>
    <row r="29" spans="2:12">
      <c r="B29" s="3"/>
      <c r="C29" s="4" t="s">
        <v>55</v>
      </c>
      <c r="D29" s="34" t="e">
        <f>D20/D23</f>
        <v>#DIV/0!</v>
      </c>
      <c r="E29" s="34" t="e">
        <f>E20/E23</f>
        <v>#DIV/0!</v>
      </c>
      <c r="F29" s="34" t="e">
        <f>F20/F23</f>
        <v>#DIV/0!</v>
      </c>
      <c r="H29" s="3"/>
      <c r="I29" s="4" t="s">
        <v>56</v>
      </c>
      <c r="J29" s="34" t="e">
        <f t="shared" ref="J29:L29" si="11">J23/J24</f>
        <v>#DIV/0!</v>
      </c>
      <c r="K29" s="34" t="e">
        <f t="shared" si="11"/>
        <v>#DIV/0!</v>
      </c>
      <c r="L29" s="34" t="e">
        <f t="shared" si="11"/>
        <v>#DIV/0!</v>
      </c>
    </row>
    <row r="30" spans="2:6">
      <c r="B30" s="3"/>
      <c r="C30" s="4" t="s">
        <v>57</v>
      </c>
      <c r="D30" s="34" t="e">
        <f>D21/D23</f>
        <v>#DIV/0!</v>
      </c>
      <c r="E30" s="34" t="e">
        <f>E21/E23</f>
        <v>#DIV/0!</v>
      </c>
      <c r="F30" s="34" t="e">
        <f>F21/F23</f>
        <v>#DIV/0!</v>
      </c>
    </row>
    <row r="31" spans="2:6">
      <c r="B31" s="3"/>
      <c r="C31" s="4" t="s">
        <v>58</v>
      </c>
      <c r="D31" s="34" t="e">
        <f>D22/D23</f>
        <v>#DIV/0!</v>
      </c>
      <c r="E31" s="34" t="e">
        <f>E22/E23</f>
        <v>#DIV/0!</v>
      </c>
      <c r="F31" s="34" t="e">
        <f>F22/F23</f>
        <v>#DIV/0!</v>
      </c>
    </row>
  </sheetData>
  <mergeCells count="6">
    <mergeCell ref="D3:F3"/>
    <mergeCell ref="J3:L3"/>
    <mergeCell ref="B4:B14"/>
    <mergeCell ref="B15:B31"/>
    <mergeCell ref="H4:H18"/>
    <mergeCell ref="H19:H2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2"/>
  <sheetViews>
    <sheetView workbookViewId="0">
      <selection activeCell="J4" sqref="J4:L20"/>
    </sheetView>
  </sheetViews>
  <sheetFormatPr defaultColWidth="8.72131147540984" defaultRowHeight="14.4"/>
  <cols>
    <col min="1" max="1" width="7.26229508196721" customWidth="1"/>
    <col min="2" max="2" width="14.983606557377" customWidth="1"/>
    <col min="3" max="3" width="32.9262295081967" customWidth="1"/>
    <col min="4" max="4" width="13.155737704918" customWidth="1"/>
    <col min="5" max="6" width="9.45081967213115" customWidth="1"/>
    <col min="8" max="8" width="10.6393442622951" customWidth="1"/>
    <col min="9" max="9" width="24.5081967213115" customWidth="1"/>
    <col min="10" max="10" width="10.0737704918033" customWidth="1"/>
    <col min="11" max="12" width="9.45081967213115" customWidth="1"/>
  </cols>
  <sheetData>
    <row r="2" spans="2:12">
      <c r="B2" s="2"/>
      <c r="C2" s="2"/>
      <c r="D2" s="2">
        <v>2019</v>
      </c>
      <c r="E2" s="2">
        <v>2018</v>
      </c>
      <c r="F2" s="2">
        <v>2017</v>
      </c>
      <c r="H2" s="2"/>
      <c r="I2" s="2"/>
      <c r="J2" s="2">
        <v>2019</v>
      </c>
      <c r="K2" s="2">
        <v>2018</v>
      </c>
      <c r="L2" s="2">
        <v>2017</v>
      </c>
    </row>
    <row r="3" spans="2:12">
      <c r="B3" s="2"/>
      <c r="C3" s="2" t="s">
        <v>0</v>
      </c>
      <c r="D3" s="3"/>
      <c r="E3" s="3"/>
      <c r="F3" s="3"/>
      <c r="H3" s="2"/>
      <c r="I3" s="2" t="s">
        <v>0</v>
      </c>
      <c r="J3" s="3"/>
      <c r="K3" s="3"/>
      <c r="L3" s="3"/>
    </row>
    <row r="4" spans="2:12">
      <c r="B4" s="3" t="s">
        <v>59</v>
      </c>
      <c r="C4" s="2" t="s">
        <v>2</v>
      </c>
      <c r="D4" s="2"/>
      <c r="E4" s="2"/>
      <c r="F4" s="2"/>
      <c r="H4" s="3" t="s">
        <v>60</v>
      </c>
      <c r="I4" s="2" t="s">
        <v>6</v>
      </c>
      <c r="J4" s="2"/>
      <c r="K4" s="2"/>
      <c r="L4" s="2"/>
    </row>
    <row r="5" spans="2:12">
      <c r="B5" s="3"/>
      <c r="C5" s="2" t="s">
        <v>30</v>
      </c>
      <c r="D5" s="2"/>
      <c r="E5" s="2"/>
      <c r="F5" s="2"/>
      <c r="H5" s="3"/>
      <c r="I5" s="2" t="s">
        <v>8</v>
      </c>
      <c r="J5" s="2"/>
      <c r="K5" s="2"/>
      <c r="L5" s="2"/>
    </row>
    <row r="6" spans="2:12">
      <c r="B6" s="3"/>
      <c r="C6" s="2" t="s">
        <v>5</v>
      </c>
      <c r="D6" s="2"/>
      <c r="E6" s="2"/>
      <c r="F6" s="2"/>
      <c r="H6" s="3"/>
      <c r="I6" s="2" t="s">
        <v>61</v>
      </c>
      <c r="J6" s="2"/>
      <c r="K6" s="2"/>
      <c r="L6" s="2"/>
    </row>
    <row r="7" spans="2:12">
      <c r="B7" s="3"/>
      <c r="C7" s="2" t="s">
        <v>7</v>
      </c>
      <c r="D7" s="2"/>
      <c r="E7" s="2"/>
      <c r="F7" s="2"/>
      <c r="H7" s="3"/>
      <c r="I7" s="2" t="s">
        <v>12</v>
      </c>
      <c r="J7" s="2"/>
      <c r="K7" s="2"/>
      <c r="L7" s="2"/>
    </row>
    <row r="8" spans="2:12">
      <c r="B8" s="3"/>
      <c r="C8" s="2" t="s">
        <v>9</v>
      </c>
      <c r="D8" s="2"/>
      <c r="E8" s="2"/>
      <c r="F8" s="2"/>
      <c r="H8" s="3"/>
      <c r="I8" s="2" t="s">
        <v>14</v>
      </c>
      <c r="J8" s="2"/>
      <c r="K8" s="2"/>
      <c r="L8" s="2"/>
    </row>
    <row r="9" spans="2:12">
      <c r="B9" s="3"/>
      <c r="C9" s="2" t="s">
        <v>11</v>
      </c>
      <c r="D9" s="2"/>
      <c r="E9" s="2"/>
      <c r="F9" s="2"/>
      <c r="H9" s="3"/>
      <c r="I9" s="2" t="s">
        <v>10</v>
      </c>
      <c r="J9" s="2"/>
      <c r="K9" s="2"/>
      <c r="L9" s="5"/>
    </row>
    <row r="10" spans="2:12">
      <c r="B10" s="3"/>
      <c r="C10" s="2" t="s">
        <v>37</v>
      </c>
      <c r="D10" s="2"/>
      <c r="E10" s="2"/>
      <c r="F10" s="2"/>
      <c r="H10" s="3"/>
      <c r="I10" s="2" t="s">
        <v>40</v>
      </c>
      <c r="J10" s="2"/>
      <c r="K10" s="2"/>
      <c r="L10" s="2"/>
    </row>
    <row r="11" spans="2:12">
      <c r="B11" s="20" t="s">
        <v>62</v>
      </c>
      <c r="C11" s="21" t="s">
        <v>63</v>
      </c>
      <c r="D11" s="22"/>
      <c r="E11" s="22"/>
      <c r="F11" s="22"/>
      <c r="H11" s="3"/>
      <c r="I11" s="29" t="s">
        <v>64</v>
      </c>
      <c r="J11" s="29"/>
      <c r="K11" s="29"/>
      <c r="L11" s="29"/>
    </row>
    <row r="12" spans="2:12">
      <c r="B12" s="3"/>
      <c r="C12" s="21" t="s">
        <v>26</v>
      </c>
      <c r="D12" s="21"/>
      <c r="E12" s="21"/>
      <c r="F12" s="21"/>
      <c r="H12" s="23" t="s">
        <v>65</v>
      </c>
      <c r="I12" s="22" t="s">
        <v>66</v>
      </c>
      <c r="J12" s="22"/>
      <c r="K12" s="22"/>
      <c r="L12" s="22"/>
    </row>
    <row r="13" spans="2:12">
      <c r="B13" s="3"/>
      <c r="C13" s="21" t="s">
        <v>67</v>
      </c>
      <c r="D13" s="21"/>
      <c r="E13" s="21"/>
      <c r="F13" s="21"/>
      <c r="H13" s="24"/>
      <c r="I13" s="22" t="s">
        <v>68</v>
      </c>
      <c r="J13" s="22"/>
      <c r="K13" s="22"/>
      <c r="L13" s="22"/>
    </row>
    <row r="14" spans="2:12">
      <c r="B14" s="3"/>
      <c r="C14" s="21" t="s">
        <v>69</v>
      </c>
      <c r="D14" s="21"/>
      <c r="E14" s="21"/>
      <c r="F14" s="21"/>
      <c r="H14" s="24"/>
      <c r="I14" s="22" t="s">
        <v>70</v>
      </c>
      <c r="J14" s="22"/>
      <c r="K14" s="22"/>
      <c r="L14" s="22"/>
    </row>
    <row r="15" spans="2:12">
      <c r="B15" s="3"/>
      <c r="C15" s="21" t="s">
        <v>71</v>
      </c>
      <c r="D15" s="21"/>
      <c r="E15" s="21"/>
      <c r="F15" s="21"/>
      <c r="H15" s="24"/>
      <c r="I15" s="22" t="s">
        <v>72</v>
      </c>
      <c r="J15" s="22"/>
      <c r="K15" s="22"/>
      <c r="L15" s="22"/>
    </row>
    <row r="16" spans="2:12">
      <c r="B16" s="3"/>
      <c r="C16" s="21" t="s">
        <v>73</v>
      </c>
      <c r="D16" s="21"/>
      <c r="E16" s="21"/>
      <c r="F16" s="21"/>
      <c r="H16" s="24"/>
      <c r="I16" s="22" t="s">
        <v>74</v>
      </c>
      <c r="J16" s="22"/>
      <c r="K16" s="22"/>
      <c r="L16" s="22"/>
    </row>
    <row r="17" spans="2:12">
      <c r="B17" s="3"/>
      <c r="C17" s="21" t="s">
        <v>75</v>
      </c>
      <c r="D17" s="21"/>
      <c r="E17" s="21"/>
      <c r="F17" s="21"/>
      <c r="H17" s="24"/>
      <c r="I17" s="22" t="s">
        <v>36</v>
      </c>
      <c r="J17" s="22"/>
      <c r="K17" s="22"/>
      <c r="L17" s="22"/>
    </row>
    <row r="18" spans="2:12">
      <c r="B18" s="3"/>
      <c r="C18" s="21" t="s">
        <v>76</v>
      </c>
      <c r="D18" s="21"/>
      <c r="E18" s="21"/>
      <c r="F18" s="21"/>
      <c r="H18" s="24"/>
      <c r="I18" s="22" t="s">
        <v>4</v>
      </c>
      <c r="J18" s="22"/>
      <c r="K18" s="22"/>
      <c r="L18" s="22"/>
    </row>
    <row r="19" spans="2:12">
      <c r="B19" s="3"/>
      <c r="C19" s="21" t="s">
        <v>77</v>
      </c>
      <c r="D19" s="21"/>
      <c r="E19" s="21"/>
      <c r="F19" s="21"/>
      <c r="H19" s="25"/>
      <c r="I19" s="22" t="s">
        <v>78</v>
      </c>
      <c r="J19" s="22"/>
      <c r="K19" s="22"/>
      <c r="L19" s="22"/>
    </row>
    <row r="20" spans="2:12">
      <c r="B20" s="26"/>
      <c r="C20" s="22" t="s">
        <v>79</v>
      </c>
      <c r="D20" s="2"/>
      <c r="E20" s="2"/>
      <c r="F20" s="2"/>
      <c r="H20" s="26"/>
      <c r="I20" s="22" t="s">
        <v>80</v>
      </c>
      <c r="J20" s="22"/>
      <c r="K20" s="22"/>
      <c r="L20" s="22"/>
    </row>
    <row r="21" spans="2:12">
      <c r="B21" s="3" t="s">
        <v>81</v>
      </c>
      <c r="C21" s="27" t="s">
        <v>82</v>
      </c>
      <c r="D21" s="28" t="e">
        <f>SUM(D4:D10)/D20</f>
        <v>#DIV/0!</v>
      </c>
      <c r="E21" s="28" t="e">
        <f>SUM(E4:E10)/E20</f>
        <v>#DIV/0!</v>
      </c>
      <c r="F21" s="28" t="e">
        <f>SUM(F4:F10)/F20</f>
        <v>#DIV/0!</v>
      </c>
      <c r="H21" s="3" t="s">
        <v>83</v>
      </c>
      <c r="I21" s="27" t="s">
        <v>84</v>
      </c>
      <c r="J21" s="30" t="e">
        <f>SUM(J4:J11)/J20</f>
        <v>#DIV/0!</v>
      </c>
      <c r="K21" s="30" t="e">
        <f>SUM(K4:K11)/K20</f>
        <v>#DIV/0!</v>
      </c>
      <c r="L21" s="30" t="e">
        <f>SUM(L4:L11)/L20</f>
        <v>#DIV/0!</v>
      </c>
    </row>
    <row r="22" spans="2:12">
      <c r="B22" s="3"/>
      <c r="C22" s="27" t="s">
        <v>85</v>
      </c>
      <c r="D22" s="28" t="e">
        <f>SUM(D11:D19)/D20</f>
        <v>#DIV/0!</v>
      </c>
      <c r="E22" s="28" t="e">
        <f>SUM(E11:E19)/E20</f>
        <v>#DIV/0!</v>
      </c>
      <c r="F22" s="28" t="e">
        <f>SUM(F11:F19)/F20</f>
        <v>#DIV/0!</v>
      </c>
      <c r="H22" s="3"/>
      <c r="I22" s="27" t="s">
        <v>86</v>
      </c>
      <c r="J22" s="30" t="e">
        <f>SUM(J12:J19)/J20</f>
        <v>#DIV/0!</v>
      </c>
      <c r="K22" s="30" t="e">
        <f>SUM(K12:K19)/K20</f>
        <v>#DIV/0!</v>
      </c>
      <c r="L22" s="30" t="e">
        <f>SUM(L12:L19)/L20</f>
        <v>#DIV/0!</v>
      </c>
    </row>
  </sheetData>
  <mergeCells count="8">
    <mergeCell ref="D3:F3"/>
    <mergeCell ref="J3:L3"/>
    <mergeCell ref="B4:B10"/>
    <mergeCell ref="B11:B19"/>
    <mergeCell ref="B21:B22"/>
    <mergeCell ref="H4:H11"/>
    <mergeCell ref="H12:H19"/>
    <mergeCell ref="H21:H2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7"/>
  <sheetViews>
    <sheetView tabSelected="1" workbookViewId="0">
      <selection activeCell="K19" sqref="K19"/>
    </sheetView>
  </sheetViews>
  <sheetFormatPr defaultColWidth="8.72131147540984" defaultRowHeight="14.4"/>
  <cols>
    <col min="2" max="2" width="14.7295081967213" customWidth="1"/>
    <col min="3" max="5" width="10.4508196721311" customWidth="1"/>
    <col min="7" max="7" width="10.6393442622951" customWidth="1"/>
    <col min="8" max="8" width="32.7704918032787" customWidth="1"/>
    <col min="9" max="9" width="9.16393442622951" customWidth="1"/>
    <col min="10" max="11" width="9.45081967213115" customWidth="1"/>
    <col min="12" max="12" width="8.72131147540984" style="1"/>
  </cols>
  <sheetData>
    <row r="2" spans="2:11">
      <c r="B2" s="2"/>
      <c r="C2" s="2">
        <v>2019</v>
      </c>
      <c r="D2" s="2">
        <v>2018</v>
      </c>
      <c r="E2" s="2">
        <v>2017</v>
      </c>
      <c r="G2" s="3"/>
      <c r="H2" s="3"/>
      <c r="I2" s="2">
        <v>2019</v>
      </c>
      <c r="J2" s="2">
        <v>2018</v>
      </c>
      <c r="K2" s="2">
        <v>2017</v>
      </c>
    </row>
    <row r="3" spans="2:11">
      <c r="B3" s="2" t="s">
        <v>0</v>
      </c>
      <c r="C3" s="3"/>
      <c r="D3" s="3"/>
      <c r="E3" s="3"/>
      <c r="G3" s="2"/>
      <c r="H3" s="2" t="s">
        <v>0</v>
      </c>
      <c r="I3" s="3"/>
      <c r="J3" s="3"/>
      <c r="K3" s="3"/>
    </row>
    <row r="4" spans="2:12">
      <c r="B4" s="2" t="s">
        <v>87</v>
      </c>
      <c r="C4" s="2">
        <v>54.14</v>
      </c>
      <c r="D4" s="2">
        <v>42.11</v>
      </c>
      <c r="E4" s="2">
        <v>27.95</v>
      </c>
      <c r="G4" s="3" t="s">
        <v>88</v>
      </c>
      <c r="H4" s="4" t="s">
        <v>89</v>
      </c>
      <c r="I4" s="4">
        <v>16.6</v>
      </c>
      <c r="J4" s="4">
        <v>7.99</v>
      </c>
      <c r="K4" s="4">
        <v>1.54</v>
      </c>
      <c r="L4" s="18"/>
    </row>
    <row r="5" spans="2:11">
      <c r="B5" s="2" t="s">
        <v>90</v>
      </c>
      <c r="C5" s="2">
        <v>33.69</v>
      </c>
      <c r="D5" s="2">
        <v>33.02</v>
      </c>
      <c r="E5" s="2">
        <v>24.2</v>
      </c>
      <c r="G5" s="3" t="s">
        <v>91</v>
      </c>
      <c r="H5" s="2" t="s">
        <v>92</v>
      </c>
      <c r="I5" s="2">
        <v>4.4</v>
      </c>
      <c r="J5" s="2">
        <v>4.98</v>
      </c>
      <c r="K5" s="2">
        <v>2.13</v>
      </c>
    </row>
    <row r="6" spans="2:11">
      <c r="B6" s="2" t="s">
        <v>93</v>
      </c>
      <c r="C6" s="2">
        <v>0.519326</v>
      </c>
      <c r="D6" s="2">
        <v>0.432499</v>
      </c>
      <c r="E6" s="2">
        <v>0.35542</v>
      </c>
      <c r="G6" s="3"/>
      <c r="H6" s="2" t="s">
        <v>94</v>
      </c>
      <c r="I6" s="2">
        <v>3.72</v>
      </c>
      <c r="J6" s="2">
        <v>3.13</v>
      </c>
      <c r="K6" s="2">
        <v>10.98</v>
      </c>
    </row>
    <row r="7" spans="2:11">
      <c r="B7" s="2" t="s">
        <v>95</v>
      </c>
      <c r="C7" s="2">
        <v>1.11</v>
      </c>
      <c r="D7" s="2">
        <v>1.15</v>
      </c>
      <c r="E7" s="2">
        <v>0.96461</v>
      </c>
      <c r="G7" s="3"/>
      <c r="H7" s="4" t="s">
        <v>96</v>
      </c>
      <c r="I7" s="4">
        <v>-4.52</v>
      </c>
      <c r="J7" s="4">
        <v>-2.81</v>
      </c>
      <c r="K7" s="4">
        <v>-0.858475</v>
      </c>
    </row>
    <row r="8" spans="2:11">
      <c r="B8" s="2" t="s">
        <v>97</v>
      </c>
      <c r="C8" s="2">
        <v>1.93</v>
      </c>
      <c r="D8" s="2">
        <v>2.13</v>
      </c>
      <c r="E8" s="2">
        <v>1.62</v>
      </c>
      <c r="G8" s="3" t="s">
        <v>98</v>
      </c>
      <c r="H8" s="2" t="s">
        <v>99</v>
      </c>
      <c r="I8" s="2">
        <v>0</v>
      </c>
      <c r="J8" s="2">
        <v>0</v>
      </c>
      <c r="K8" s="2">
        <v>0</v>
      </c>
    </row>
    <row r="9" spans="2:11">
      <c r="B9" s="2" t="s">
        <v>100</v>
      </c>
      <c r="C9" s="2">
        <v>2.42</v>
      </c>
      <c r="D9" s="2">
        <v>1.72</v>
      </c>
      <c r="E9" s="2">
        <v>1.25</v>
      </c>
      <c r="G9" s="3"/>
      <c r="H9" s="2" t="s">
        <v>101</v>
      </c>
      <c r="I9" s="2">
        <v>10.74</v>
      </c>
      <c r="J9" s="2">
        <v>11.76</v>
      </c>
      <c r="K9" s="2">
        <v>11.47</v>
      </c>
    </row>
    <row r="10" spans="2:11">
      <c r="B10" s="2" t="s">
        <v>102</v>
      </c>
      <c r="C10" s="2">
        <v>-0.310794</v>
      </c>
      <c r="D10" s="2">
        <v>-0.301576</v>
      </c>
      <c r="E10" s="2">
        <v>0.846269</v>
      </c>
      <c r="G10" s="3"/>
      <c r="H10" s="2" t="s">
        <v>103</v>
      </c>
      <c r="I10" s="2">
        <v>11.74</v>
      </c>
      <c r="J10" s="2">
        <v>11.84</v>
      </c>
      <c r="K10" s="5">
        <v>7.96</v>
      </c>
    </row>
    <row r="11" spans="2:11">
      <c r="B11" s="2" t="s">
        <v>104</v>
      </c>
      <c r="C11" s="2">
        <v>0.332299</v>
      </c>
      <c r="D11" s="2">
        <v>1.19</v>
      </c>
      <c r="E11" s="5">
        <v>0.3796422</v>
      </c>
      <c r="G11" s="3"/>
      <c r="H11" s="2" t="s">
        <v>105</v>
      </c>
      <c r="I11" s="2">
        <v>3.71</v>
      </c>
      <c r="J11" s="2">
        <v>1.42</v>
      </c>
      <c r="K11" s="2">
        <v>0.8663</v>
      </c>
    </row>
    <row r="12" spans="2:11">
      <c r="B12" s="2" t="s">
        <v>106</v>
      </c>
      <c r="C12" s="2">
        <v>0.183412</v>
      </c>
      <c r="D12" s="2">
        <v>0</v>
      </c>
      <c r="E12" s="2">
        <v>0</v>
      </c>
      <c r="G12" s="3"/>
      <c r="H12" s="2" t="s">
        <v>107</v>
      </c>
      <c r="I12" s="2">
        <v>1.04</v>
      </c>
      <c r="J12" s="2">
        <v>1.22</v>
      </c>
      <c r="K12" s="2">
        <v>1.21</v>
      </c>
    </row>
    <row r="13" spans="2:11">
      <c r="B13" s="2" t="s">
        <v>108</v>
      </c>
      <c r="C13" s="2">
        <v>0.086406</v>
      </c>
      <c r="D13" s="2">
        <v>0.178664</v>
      </c>
      <c r="E13" s="2">
        <v>0.373031</v>
      </c>
      <c r="G13" s="3"/>
      <c r="H13" s="4" t="s">
        <v>109</v>
      </c>
      <c r="I13" s="4">
        <v>-4.54</v>
      </c>
      <c r="J13" s="4">
        <v>-1.52</v>
      </c>
      <c r="K13" s="4">
        <v>1.51</v>
      </c>
    </row>
    <row r="14" spans="2:11">
      <c r="B14" s="2" t="s">
        <v>110</v>
      </c>
      <c r="C14" s="2">
        <v>-0.010076</v>
      </c>
      <c r="D14" s="2">
        <v>-0.032925</v>
      </c>
      <c r="E14" s="2">
        <v>0.001162</v>
      </c>
      <c r="G14" s="6" t="s">
        <v>111</v>
      </c>
      <c r="H14" s="7" t="s">
        <v>111</v>
      </c>
      <c r="I14" s="7">
        <f>I4-I5</f>
        <v>12.2</v>
      </c>
      <c r="J14" s="7">
        <f>J4-J5</f>
        <v>3.01</v>
      </c>
      <c r="K14" s="7">
        <f>K4-K5</f>
        <v>-0.59</v>
      </c>
    </row>
    <row r="15" spans="2:11">
      <c r="B15" s="2" t="s">
        <v>112</v>
      </c>
      <c r="C15" s="2">
        <v>0.531747</v>
      </c>
      <c r="D15" s="2">
        <v>0.376225</v>
      </c>
      <c r="E15" s="2">
        <v>0.257995</v>
      </c>
      <c r="G15" s="8"/>
      <c r="H15" s="8"/>
      <c r="I15" s="8"/>
      <c r="J15" s="8"/>
      <c r="K15" s="8"/>
    </row>
    <row r="16" spans="2:11">
      <c r="B16" s="2" t="s">
        <v>113</v>
      </c>
      <c r="C16" s="2">
        <v>0.071888</v>
      </c>
      <c r="D16" s="2">
        <v>0.025893</v>
      </c>
      <c r="E16" s="2">
        <v>0.081474</v>
      </c>
      <c r="G16" s="8"/>
      <c r="H16" s="9" t="s">
        <v>114</v>
      </c>
      <c r="I16" s="9">
        <f>SUM(I14:K14)/3</f>
        <v>4.87333333333333</v>
      </c>
      <c r="J16" s="8"/>
      <c r="K16" s="8"/>
    </row>
    <row r="17" spans="2:11">
      <c r="B17" s="2" t="s">
        <v>115</v>
      </c>
      <c r="C17" s="2">
        <v>0.008736</v>
      </c>
      <c r="D17" s="2">
        <v>0.004354</v>
      </c>
      <c r="E17" s="2">
        <v>0.001872</v>
      </c>
      <c r="G17" s="8"/>
      <c r="H17" s="9" t="s">
        <v>116</v>
      </c>
      <c r="I17" s="19">
        <v>0.08</v>
      </c>
      <c r="J17" s="8"/>
      <c r="K17" s="8"/>
    </row>
    <row r="18" spans="2:11">
      <c r="B18" s="2" t="s">
        <v>117</v>
      </c>
      <c r="C18" s="2">
        <v>12.12</v>
      </c>
      <c r="D18" s="2">
        <v>7.47</v>
      </c>
      <c r="E18" s="2">
        <v>3.63</v>
      </c>
      <c r="G18" s="8"/>
      <c r="H18" s="9" t="s">
        <v>118</v>
      </c>
      <c r="I18" s="19">
        <v>0.03</v>
      </c>
      <c r="J18" s="8"/>
      <c r="K18" s="8"/>
    </row>
    <row r="19" spans="2:11">
      <c r="B19" s="10" t="s">
        <v>119</v>
      </c>
      <c r="C19" s="10">
        <f>C4-C5</f>
        <v>20.45</v>
      </c>
      <c r="D19" s="10">
        <f>D4-D5</f>
        <v>9.09</v>
      </c>
      <c r="E19" s="10">
        <f>E4-E5</f>
        <v>3.75</v>
      </c>
      <c r="G19" s="8"/>
      <c r="H19" s="9" t="s">
        <v>120</v>
      </c>
      <c r="I19" s="19">
        <v>0.1</v>
      </c>
      <c r="J19" s="8"/>
      <c r="K19" s="8"/>
    </row>
    <row r="20" spans="2:11">
      <c r="B20" s="10" t="s">
        <v>121</v>
      </c>
      <c r="C20" s="11">
        <f>C19/C4</f>
        <v>0.377724418175102</v>
      </c>
      <c r="D20" s="11">
        <f>D19/D4</f>
        <v>0.215863215388269</v>
      </c>
      <c r="E20" s="11">
        <f>E19/E4</f>
        <v>0.134168157423971</v>
      </c>
      <c r="G20" s="8"/>
      <c r="H20" s="9"/>
      <c r="I20" s="9"/>
      <c r="J20" s="8"/>
      <c r="K20" s="8"/>
    </row>
    <row r="21" spans="2:11">
      <c r="B21" s="12" t="s">
        <v>122</v>
      </c>
      <c r="C21" s="12">
        <f>C4-C5-C6-C7-C8-C9-C10</f>
        <v>14.781468</v>
      </c>
      <c r="D21" s="12">
        <f>D4-D5-D6-D7-D8-D9-D10</f>
        <v>3.959077</v>
      </c>
      <c r="E21" s="12">
        <f>E4-E5-E6-E7-E8-E9-E10</f>
        <v>-1.286299</v>
      </c>
      <c r="G21" s="8"/>
      <c r="H21" s="9" t="s">
        <v>123</v>
      </c>
      <c r="I21" s="9">
        <f>I16*(1+I19)/POWER(1+I17,1)</f>
        <v>4.96358024691358</v>
      </c>
      <c r="J21" s="8"/>
      <c r="K21" s="8"/>
    </row>
    <row r="22" spans="2:11">
      <c r="B22" s="12" t="s">
        <v>124</v>
      </c>
      <c r="C22" s="13">
        <f>C21/C4</f>
        <v>0.273023051348356</v>
      </c>
      <c r="D22" s="13">
        <f>D21/D4</f>
        <v>0.0940175017810495</v>
      </c>
      <c r="E22" s="13">
        <f>E21/E4</f>
        <v>-0.0460214311270125</v>
      </c>
      <c r="G22" s="8"/>
      <c r="H22" s="9" t="s">
        <v>125</v>
      </c>
      <c r="I22" s="9">
        <f>I16*POWER(1+I19,2)/POWER(1+I17,2)</f>
        <v>5.0554983996342</v>
      </c>
      <c r="J22" s="8"/>
      <c r="K22" s="8"/>
    </row>
    <row r="23" spans="2:11">
      <c r="B23" s="14" t="s">
        <v>126</v>
      </c>
      <c r="C23" s="15">
        <f>C21/I4</f>
        <v>0.890449879518072</v>
      </c>
      <c r="D23" s="15">
        <f>D21/J4</f>
        <v>0.495504005006257</v>
      </c>
      <c r="E23" s="15">
        <f>E21/K4</f>
        <v>-0.835259090909091</v>
      </c>
      <c r="G23" s="8"/>
      <c r="H23" s="9" t="s">
        <v>127</v>
      </c>
      <c r="I23" s="9">
        <f>I16*POWER(1+I19,3)/POWER(1+I17,3)</f>
        <v>5.14911874036817</v>
      </c>
      <c r="J23" s="8"/>
      <c r="K23" s="8"/>
    </row>
    <row r="24" spans="2:11">
      <c r="B24" s="4" t="s">
        <v>128</v>
      </c>
      <c r="C24" s="16">
        <f>C7/C4</f>
        <v>0.0205024011821204</v>
      </c>
      <c r="D24" s="16">
        <f>D7/D4</f>
        <v>0.0273094276893849</v>
      </c>
      <c r="E24" s="16">
        <f>E7/E4</f>
        <v>0.0345119856887299</v>
      </c>
      <c r="G24" s="8"/>
      <c r="H24" s="9" t="s">
        <v>129</v>
      </c>
      <c r="I24" s="9">
        <f>(SUM(I21:I23)*(1+I18))/I17-I18</f>
        <v>195.260541356543</v>
      </c>
      <c r="J24" s="8"/>
      <c r="K24" s="8"/>
    </row>
    <row r="25" spans="2:11">
      <c r="B25" s="4" t="s">
        <v>130</v>
      </c>
      <c r="C25" s="16">
        <f>C8/C4</f>
        <v>0.0356483191725157</v>
      </c>
      <c r="D25" s="16">
        <f>D8/D4</f>
        <v>0.050581809546426</v>
      </c>
      <c r="E25" s="16">
        <f>E8/E4</f>
        <v>0.0579606440071556</v>
      </c>
      <c r="G25" s="8"/>
      <c r="H25" s="9" t="s">
        <v>131</v>
      </c>
      <c r="I25" s="9">
        <f>SUM(I21:I24)</f>
        <v>210.428738743459</v>
      </c>
      <c r="J25" s="8"/>
      <c r="K25" s="8"/>
    </row>
    <row r="26" spans="2:9">
      <c r="B26" s="4" t="s">
        <v>132</v>
      </c>
      <c r="C26" s="16">
        <f>C16/C4</f>
        <v>0.00132781677133358</v>
      </c>
      <c r="D26" s="16">
        <f>D16/D4</f>
        <v>0.000614889574922821</v>
      </c>
      <c r="E26" s="16">
        <f>E16/E4</f>
        <v>0.00291499105545617</v>
      </c>
      <c r="H26" s="17" t="s">
        <v>133</v>
      </c>
      <c r="I26" s="17">
        <f>I25/9.39</f>
        <v>22.4098763305068</v>
      </c>
    </row>
    <row r="27" spans="2:5">
      <c r="B27" s="4" t="s">
        <v>134</v>
      </c>
      <c r="C27" s="16">
        <f>C18/C4</f>
        <v>0.22386405615072</v>
      </c>
      <c r="D27" s="16">
        <f>D18/D4</f>
        <v>0.177392543338874</v>
      </c>
      <c r="E27" s="16">
        <f>E18/E4</f>
        <v>0.129874776386404</v>
      </c>
    </row>
  </sheetData>
  <mergeCells count="5">
    <mergeCell ref="G2:H2"/>
    <mergeCell ref="C3:E3"/>
    <mergeCell ref="I3:K3"/>
    <mergeCell ref="G5:G7"/>
    <mergeCell ref="G8:G1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资产&amp;负债结构分析</vt:lpstr>
      <vt:lpstr>(经营性&amp;金融性)资产&amp;负债结构分析</vt:lpstr>
      <vt:lpstr>利润&amp;现金流结构分析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</dc:creator>
  <cp:lastModifiedBy>王雷</cp:lastModifiedBy>
  <dcterms:created xsi:type="dcterms:W3CDTF">2020-12-30T00:58:00Z</dcterms:created>
  <dcterms:modified xsi:type="dcterms:W3CDTF">2021-02-19T04:39:56Z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