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luk\PycharmProjects\bloomberg_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3" i="1" l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K155" i="1"/>
  <c r="K156" i="1" s="1"/>
  <c r="I152" i="1"/>
  <c r="I151" i="1"/>
  <c r="I150" i="1"/>
  <c r="I149" i="1"/>
  <c r="I148" i="1"/>
  <c r="I147" i="1"/>
  <c r="I146" i="1"/>
  <c r="I145" i="1"/>
  <c r="I144" i="1"/>
  <c r="I143" i="1"/>
  <c r="I142" i="1"/>
  <c r="I141" i="1"/>
  <c r="P159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I14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I2" i="1"/>
  <c r="P158" i="1" l="1"/>
</calcChain>
</file>

<file path=xl/sharedStrings.xml><?xml version="1.0" encoding="utf-8"?>
<sst xmlns="http://schemas.openxmlformats.org/spreadsheetml/2006/main" count="321" uniqueCount="293">
  <si>
    <t>B01086</t>
  </si>
  <si>
    <t>SUN HUNG KAI INVESTMENT SERVICES LTD</t>
  </si>
  <si>
    <t>B01089</t>
  </si>
  <si>
    <t>HSBC BROKING SECURITIES (HONG KONG) LTD</t>
  </si>
  <si>
    <t>B01115</t>
  </si>
  <si>
    <t>SHENWAN HONGYUAN SECURITIES (H.K.) LTD</t>
  </si>
  <si>
    <t>B01118</t>
  </si>
  <si>
    <t>EAST ASIA SECURITIES CO LTD</t>
  </si>
  <si>
    <t>B01119</t>
  </si>
  <si>
    <t>CELESTIAL SECURITIES LTD</t>
  </si>
  <si>
    <t>B01130</t>
  </si>
  <si>
    <t>BOCI SECURITIES LTD</t>
  </si>
  <si>
    <t>B01143</t>
  </si>
  <si>
    <t>HAITONG INTERNATIONAL SECURITIES CO LTD</t>
  </si>
  <si>
    <t>B01148</t>
  </si>
  <si>
    <t>CHINA MERCHANTS SECURITIES (HK) CO LTD</t>
  </si>
  <si>
    <t>B01161</t>
  </si>
  <si>
    <t>UBS SECURITIES HONG KONG LTD</t>
  </si>
  <si>
    <t>B01169</t>
  </si>
  <si>
    <t>PUBLIC FINANCIAL SECURITIES LTD</t>
  </si>
  <si>
    <t>B01173</t>
  </si>
  <si>
    <t>RIFA SECURITIES LTD</t>
  </si>
  <si>
    <t>B01183</t>
  </si>
  <si>
    <t>CHONG HING SECURITIES LTD</t>
  </si>
  <si>
    <t>B01224</t>
  </si>
  <si>
    <t>MERRILL LYNCH FAR EAST LTD</t>
  </si>
  <si>
    <t>B01252</t>
  </si>
  <si>
    <t>CORPORATE BROKERS LTD</t>
  </si>
  <si>
    <t>B01256</t>
  </si>
  <si>
    <t>SINOLINK SECURITIES (HONG KONG) CO LTD</t>
  </si>
  <si>
    <t>B01264</t>
  </si>
  <si>
    <t>KIM ENG SECURITIES (HONG KONG) LTD</t>
  </si>
  <si>
    <t>B01265</t>
  </si>
  <si>
    <t>OCBC WING HANG SHARES BROKERAGE CO. LTD</t>
  </si>
  <si>
    <t>B01272</t>
  </si>
  <si>
    <t>FB SECURITIES (HONG KONG) LTD</t>
  </si>
  <si>
    <t>B01274</t>
  </si>
  <si>
    <t>MORGAN STANLEY HONG KONG SECURITIES LTD</t>
  </si>
  <si>
    <t>B01275</t>
  </si>
  <si>
    <t>SANFULL SECURITIES LTD</t>
  </si>
  <si>
    <t>B01284</t>
  </si>
  <si>
    <t>HANG SENG SECURITIES LTD</t>
  </si>
  <si>
    <t>B01289</t>
  </si>
  <si>
    <t>SOUTH CHINA SECURITIES LTD</t>
  </si>
  <si>
    <t>B01290</t>
  </si>
  <si>
    <t>SPS SECURITIES LTD</t>
  </si>
  <si>
    <t>B01329</t>
  </si>
  <si>
    <t>BLOOMYEARS LTD</t>
  </si>
  <si>
    <t>B01340</t>
  </si>
  <si>
    <t>LEHIN SECURITIES LTD</t>
  </si>
  <si>
    <t>B01343</t>
  </si>
  <si>
    <t>CELETIO INVESTMENTS LTD</t>
  </si>
  <si>
    <t>B01345</t>
  </si>
  <si>
    <t>PHILLIP SECURITIES (HONG KONG) LTD</t>
  </si>
  <si>
    <t>B01347</t>
  </si>
  <si>
    <t>CGS-CIMB SECURITIES (HONG KONG) LTD</t>
  </si>
  <si>
    <t>B01351</t>
  </si>
  <si>
    <t>WING FUNG SECURITIES LTD</t>
  </si>
  <si>
    <t>B01353</t>
  </si>
  <si>
    <t>UOB KAY HIAN (HONG KONG) LTD</t>
  </si>
  <si>
    <t>B01373</t>
  </si>
  <si>
    <t>CHRISTFUND SECURITIES LTD</t>
  </si>
  <si>
    <t>B01386</t>
  </si>
  <si>
    <t>SBI CHINA CAPITAL FINANCIAL SERVICES LTD</t>
  </si>
  <si>
    <t>B01407</t>
  </si>
  <si>
    <t>WIN WONG SECURITIES LTD</t>
  </si>
  <si>
    <t>B01413</t>
  </si>
  <si>
    <t>CORE PACIFIC - YAMAICHI INTERNATIONAL</t>
  </si>
  <si>
    <t>B01415</t>
  </si>
  <si>
    <t>TARZAN STOCK &amp; SHARES LTD</t>
  </si>
  <si>
    <t>B01423</t>
  </si>
  <si>
    <t>PRUDENTIAL BROKERAGE LTD</t>
  </si>
  <si>
    <t>B01443</t>
  </si>
  <si>
    <t>YING WAH SECURITIES CO LTD</t>
  </si>
  <si>
    <t>B01444</t>
  </si>
  <si>
    <t>BAILI SECURITIES CO LTD</t>
  </si>
  <si>
    <t>B01455</t>
  </si>
  <si>
    <t>NATIONAL RESOURCES SECURITIES LTD</t>
  </si>
  <si>
    <t>B01458</t>
  </si>
  <si>
    <t>YICKO SECURITIES LTD</t>
  </si>
  <si>
    <t>B01459</t>
  </si>
  <si>
    <t>IFAST SECURITIES (HK) LTD</t>
  </si>
  <si>
    <t>B01469</t>
  </si>
  <si>
    <t>KAISER SECURITIES LTD</t>
  </si>
  <si>
    <t>B01491</t>
  </si>
  <si>
    <t>CREDIT SUISSE SECURITIES (HONG KONG) LTD</t>
  </si>
  <si>
    <t>B01497</t>
  </si>
  <si>
    <t>SINOPAC SECURITIES (ASIA) LTD</t>
  </si>
  <si>
    <t>B01510</t>
  </si>
  <si>
    <t>ORIENTAL PATRON SECURITIES LTD</t>
  </si>
  <si>
    <t>B01511</t>
  </si>
  <si>
    <t>TAT LEE SECURITIES CO LTD</t>
  </si>
  <si>
    <t>B01514</t>
  </si>
  <si>
    <t>KARL-THOMSON SECURITIES CO LTD</t>
  </si>
  <si>
    <t>B01528</t>
  </si>
  <si>
    <t>EAA SECURITIES LTD</t>
  </si>
  <si>
    <t>B01556</t>
  </si>
  <si>
    <t>LUK FOOK SECURITIES (HK) LTD</t>
  </si>
  <si>
    <t>B01563</t>
  </si>
  <si>
    <t>HUARONG INTERNATIONAL SECURITIES LTD</t>
  </si>
  <si>
    <t>B01564</t>
  </si>
  <si>
    <t>ABCI SECURITIES CO LTD</t>
  </si>
  <si>
    <t>B01565</t>
  </si>
  <si>
    <t>GUOTAI JUNAN SECURITIES (HONG KONG) LTD</t>
  </si>
  <si>
    <t>B01567</t>
  </si>
  <si>
    <t>PRIME SECURITIES LTD</t>
  </si>
  <si>
    <t>B01575</t>
  </si>
  <si>
    <t>MASTER TRADEMORE SECURITIES LTD</t>
  </si>
  <si>
    <t>B01581</t>
  </si>
  <si>
    <t>KINGSWAY FINANCIAL SERVICES GROUP LTD</t>
  </si>
  <si>
    <t>B01584</t>
  </si>
  <si>
    <t>CHIEF SECURITIES LTD</t>
  </si>
  <si>
    <t>B01585</t>
  </si>
  <si>
    <t>SINO GRADE SECURITIES LTD</t>
  </si>
  <si>
    <t>B01590</t>
  </si>
  <si>
    <t>INTERACTIVE BROKERS HONG KONG LTD</t>
  </si>
  <si>
    <t>B01606</t>
  </si>
  <si>
    <t>EWARTON SECURITIES LTD</t>
  </si>
  <si>
    <t>B01610</t>
  </si>
  <si>
    <t>KGI ASIA LTD</t>
  </si>
  <si>
    <t>B01623</t>
  </si>
  <si>
    <t>TAI FUNG KUENTAI SECURITIES CO LTD</t>
  </si>
  <si>
    <t>B01642</t>
  </si>
  <si>
    <t>KMT SECURITIES LTD</t>
  </si>
  <si>
    <t>B01649</t>
  </si>
  <si>
    <t>CINDA INTERNATIONAL SECURITIES LTD</t>
  </si>
  <si>
    <t>B01662</t>
  </si>
  <si>
    <t>BOKHARY SECURITIES LTD</t>
  </si>
  <si>
    <t>B01665</t>
  </si>
  <si>
    <t>WINSOME STOCK CO LTD</t>
  </si>
  <si>
    <t>B01666</t>
  </si>
  <si>
    <t>GLORY SUN SECURITIES LTD</t>
  </si>
  <si>
    <t>B01668</t>
  </si>
  <si>
    <t>BRIGHT SMART SECURITIES INTERNATIONAL</t>
  </si>
  <si>
    <t>B01673</t>
  </si>
  <si>
    <t>FULBRIGHT SECURITIES LTD</t>
  </si>
  <si>
    <t>B01676</t>
  </si>
  <si>
    <t>TAI SHING STOCK INVESTMENT CO LTD</t>
  </si>
  <si>
    <t>B01695</t>
  </si>
  <si>
    <t>DAH SING SECURITIES LTD</t>
  </si>
  <si>
    <t>B01700</t>
  </si>
  <si>
    <t>REALINK FINANCIAL TRADE LTD</t>
  </si>
  <si>
    <t>B01705</t>
  </si>
  <si>
    <t>HENIK SECURITIES LTD</t>
  </si>
  <si>
    <t>B01710</t>
  </si>
  <si>
    <t>SINO-RICH SECURITIES &amp; FUTURES LTD</t>
  </si>
  <si>
    <t>B01712</t>
  </si>
  <si>
    <t>WAH SANG SECURITIES LTD</t>
  </si>
  <si>
    <t>B01727</t>
  </si>
  <si>
    <t>ICBC (ASIA) SECURITIES LTD</t>
  </si>
  <si>
    <t>B01762</t>
  </si>
  <si>
    <t>DBS VICKERS (HONG KONG) LTD</t>
  </si>
  <si>
    <t>B01769</t>
  </si>
  <si>
    <t>ONE CHINA SECURITIES LTD</t>
  </si>
  <si>
    <t>B01773</t>
  </si>
  <si>
    <t>TOYO SECURITIES ASIA LTD</t>
  </si>
  <si>
    <t>B01777</t>
  </si>
  <si>
    <t>DAIWA CAPITAL MARKETS HONG KONG LTD</t>
  </si>
  <si>
    <t>B01788</t>
  </si>
  <si>
    <t>SUNRISE SECURITIES LTD</t>
  </si>
  <si>
    <t>B01813</t>
  </si>
  <si>
    <t>CCB INTERNATIONAL SECURITIES LTD</t>
  </si>
  <si>
    <t>B01818</t>
  </si>
  <si>
    <t>I-ACCESS INVESTORS LTD</t>
  </si>
  <si>
    <t>B01825</t>
  </si>
  <si>
    <t>GUOYUAN SECURITIES BROKERAGE (HONG KONG)</t>
  </si>
  <si>
    <t>B01826</t>
  </si>
  <si>
    <t>GF SECURITIES (HONG KONG) BROKERAGE LTD</t>
  </si>
  <si>
    <t>B01829</t>
  </si>
  <si>
    <t>HUATAI FINANCIAL HOLDINGS (HONG KONG)</t>
  </si>
  <si>
    <t>B01842</t>
  </si>
  <si>
    <t>BOCOM INTERNATIONAL SECURITIES LTD</t>
  </si>
  <si>
    <t>B01843</t>
  </si>
  <si>
    <t>TD KING SECURITIES LTD</t>
  </si>
  <si>
    <t>B01849</t>
  </si>
  <si>
    <t>CIS SECURITIES ASSET MANAGEMENT LTD</t>
  </si>
  <si>
    <t>B01858</t>
  </si>
  <si>
    <t>YUANTA SECURITIES (HONG KONG) CO LTD</t>
  </si>
  <si>
    <t>B01875</t>
  </si>
  <si>
    <t>GUODU SECURITIES (HONG KONG) LTD</t>
  </si>
  <si>
    <t>B01885</t>
  </si>
  <si>
    <t>HAFOO SECURITIES LTD</t>
  </si>
  <si>
    <t>B01886</t>
  </si>
  <si>
    <t>CNI SECURITIES GROUP LTD</t>
  </si>
  <si>
    <t>B01890</t>
  </si>
  <si>
    <t>GUOSEN SECURITIES (HK) BROKERAGE CO LTD</t>
  </si>
  <si>
    <t>B01894</t>
  </si>
  <si>
    <t>MAYFAIR &amp; AYERS FINANCIAL GROUP LTD</t>
  </si>
  <si>
    <t>B01900</t>
  </si>
  <si>
    <t>ORIENT SECURITIES (HONG KONG) LTD</t>
  </si>
  <si>
    <t>B01904</t>
  </si>
  <si>
    <t>VALUABLE CAPITAL LTD</t>
  </si>
  <si>
    <t>B01905</t>
  </si>
  <si>
    <t>ESSENCE INTERNATIONAL SECURITIES</t>
  </si>
  <si>
    <t>B01912</t>
  </si>
  <si>
    <t>THE CORE SECURITIES COMPANY LTD</t>
  </si>
  <si>
    <t>B01915</t>
  </si>
  <si>
    <t>FUYUAN SECURITIES LTD</t>
  </si>
  <si>
    <t>B01929</t>
  </si>
  <si>
    <t>CHINA GALAXY INTERNATIONAL SECURITIES</t>
  </si>
  <si>
    <t>B01939</t>
  </si>
  <si>
    <t>SOOCHOW SECURITIES INTERNATIONAL</t>
  </si>
  <si>
    <t>B01940</t>
  </si>
  <si>
    <t>SOFI SECURITIES (HONG KONG) LTD</t>
  </si>
  <si>
    <t>B01947</t>
  </si>
  <si>
    <t>FUBON SECURITIES (HONG KONG) LTD</t>
  </si>
  <si>
    <t>B01955</t>
  </si>
  <si>
    <t>FUTU SECURITIES INTERNATIONAL</t>
  </si>
  <si>
    <t>B01962</t>
  </si>
  <si>
    <t>CHINA SECURITIES (INTERNATIONAL)</t>
  </si>
  <si>
    <t>B02060</t>
  </si>
  <si>
    <t>LEGO SECURITIES LTD</t>
  </si>
  <si>
    <t>B02068</t>
  </si>
  <si>
    <t>CANFIELD SECURITIES CO LTD</t>
  </si>
  <si>
    <t>B02085</t>
  </si>
  <si>
    <t>JOY RICH SECURITIES INVESTMENT LTD</t>
  </si>
  <si>
    <t>B02089</t>
  </si>
  <si>
    <t>TONGFANG SECURITIES LTD</t>
  </si>
  <si>
    <t>B02102</t>
  </si>
  <si>
    <t>ZINVEST GLOBAL LTD</t>
  </si>
  <si>
    <t>B02120</t>
  </si>
  <si>
    <t>LIVERMORE HOLDINGS LTD</t>
  </si>
  <si>
    <t>B02123</t>
  </si>
  <si>
    <t>CHINA SOUTHERN INTERNATIONAL LTD</t>
  </si>
  <si>
    <t>B02132</t>
  </si>
  <si>
    <t>MONEX BOOM SECURITIES (H.K.) LTD</t>
  </si>
  <si>
    <t>B02159</t>
  </si>
  <si>
    <t>USMART SECURITIES LTD</t>
  </si>
  <si>
    <t>B02176</t>
  </si>
  <si>
    <t>CHINA PA SECURITIES (HONG KONG) CO LTD</t>
  </si>
  <si>
    <t>C00002</t>
  </si>
  <si>
    <t>BANK OF COMMUNICATIONS TRUSTEE LTD</t>
  </si>
  <si>
    <t>C00003</t>
  </si>
  <si>
    <t>THE BANK OF EAST ASIA LTD</t>
  </si>
  <si>
    <t>C00010</t>
  </si>
  <si>
    <t>CITIBANK N.A.</t>
  </si>
  <si>
    <t>C00015</t>
  </si>
  <si>
    <t>DBS BANK (HONG KONG) LTD</t>
  </si>
  <si>
    <t>C00016</t>
  </si>
  <si>
    <t>DBS BANK LTD</t>
  </si>
  <si>
    <t>C00018</t>
  </si>
  <si>
    <t>HANG SENG BANK LTD</t>
  </si>
  <si>
    <t>C00019</t>
  </si>
  <si>
    <t>THE HONGKONG AND SHANGHAI BANKING</t>
  </si>
  <si>
    <t>C00028</t>
  </si>
  <si>
    <t>NANYANG COMMERCIAL BANK LTD</t>
  </si>
  <si>
    <t>C00033</t>
  </si>
  <si>
    <t>BANK OF CHINA (HONG KONG) LTD</t>
  </si>
  <si>
    <t>C00036</t>
  </si>
  <si>
    <t>CHINA CONSTRUCTION BANK (ASIA)</t>
  </si>
  <si>
    <t>C00037</t>
  </si>
  <si>
    <t>SHANGHAI COMMERCIAL BANK LTD</t>
  </si>
  <si>
    <t>C00039</t>
  </si>
  <si>
    <t>STANDARD CHARTERED BANK (HONG KONG) LTD</t>
  </si>
  <si>
    <t>C00041</t>
  </si>
  <si>
    <t>OCBC WING HANG BANK LTD</t>
  </si>
  <si>
    <t>C00042</t>
  </si>
  <si>
    <t>CMB WING LUNG BANK LTD</t>
  </si>
  <si>
    <t>C00048</t>
  </si>
  <si>
    <t>CHIYU BANKING CORPORATION LTD</t>
  </si>
  <si>
    <t>C00058</t>
  </si>
  <si>
    <t>CHINA CITIC BANK INTERNATIONAL LTD</t>
  </si>
  <si>
    <t>C00074</t>
  </si>
  <si>
    <t>DEUTSCHE BANK AG</t>
  </si>
  <si>
    <t>C00088</t>
  </si>
  <si>
    <t>CHINA MERCHANTS BANK CO LTD</t>
  </si>
  <si>
    <t>C00093</t>
  </si>
  <si>
    <t>BNP PARIBAS SECURITIES SERVICES</t>
  </si>
  <si>
    <t>C00095</t>
  </si>
  <si>
    <t>EFG BANK AG</t>
  </si>
  <si>
    <t>C00100</t>
  </si>
  <si>
    <t>JPMORGAN CHASE BANK, NATIONAL</t>
  </si>
  <si>
    <t>B01184</t>
  </si>
  <si>
    <t>CHINA TONGHAI SECURITIES LTD</t>
  </si>
  <si>
    <t>Column1</t>
  </si>
  <si>
    <t>Column2</t>
  </si>
  <si>
    <t>Column3</t>
  </si>
  <si>
    <t>Column4</t>
  </si>
  <si>
    <t>Column5</t>
  </si>
  <si>
    <t>Po Sang Securities and Futures Limited</t>
  </si>
  <si>
    <t>Hafoo Securities Limited</t>
  </si>
  <si>
    <t>Futu Securities International (Hong Kong) Limited</t>
  </si>
  <si>
    <t>Barclays Capital Asia Limited</t>
  </si>
  <si>
    <t>Hang Seng Securities Limited</t>
  </si>
  <si>
    <t>Unknown</t>
  </si>
  <si>
    <t>Broker Code</t>
  </si>
  <si>
    <t>Bid Size</t>
  </si>
  <si>
    <t>Ask Size</t>
  </si>
  <si>
    <t>HSBC</t>
  </si>
  <si>
    <t>CCASS Net change</t>
  </si>
  <si>
    <t>Match</t>
  </si>
  <si>
    <t>Broker</t>
  </si>
  <si>
    <t>Net change in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</si>
</sst>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10416C"/>
      <name val="Arial"/>
      <family val="2"/>
    </font>
    <font>
      <b/>
      <sz val="11"/>
      <color rgb="FF10416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D1DDE6"/>
      </left>
      <right style="medium">
        <color rgb="FFD1DDE6"/>
      </right>
      <top/>
      <bottom/>
      <diagonal/>
    </border>
    <border>
      <left/>
      <right style="medium">
        <color rgb="FFD1DDE6"/>
      </right>
      <top/>
      <bottom/>
      <diagonal/>
    </border>
    <border>
      <left style="medium">
        <color rgb="FFD1DD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3" fontId="1" fillId="2" borderId="1" xfId="0" applyNumberFormat="1" applyFont="1" applyFill="1" applyBorder="1" applyAlignment="1">
      <alignment horizontal="right" vertical="center" wrapText="1" indent="1"/>
    </xf>
    <xf numFmtId="3" fontId="0" fillId="0" borderId="0" xfId="0" applyNumberFormat="1"/>
    <xf numFmtId="0" fontId="1" fillId="2" borderId="2" xfId="0" applyFont="1" applyFill="1" applyBorder="1" applyAlignment="1">
      <alignment horizontal="left" vertical="center" wrapText="1" indent="1"/>
    </xf>
    <xf numFmtId="0" fontId="0" fillId="3" borderId="4" xfId="0" applyFont="1" applyFill="1" applyBorder="1"/>
    <xf numFmtId="0" fontId="0" fillId="0" borderId="4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5" xfId="0" applyFont="1" applyFill="1" applyBorder="1"/>
    <xf numFmtId="0" fontId="0" fillId="3" borderId="0" xfId="0" applyFont="1" applyFill="1" applyBorder="1"/>
    <xf numFmtId="0" fontId="0" fillId="4" borderId="4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medium">
          <color rgb="FFD1DDE6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16C"/>
        <name val="Arial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1" justifyLastLine="0" shrinkToFit="0" readingOrder="0"/>
      <border diagonalUp="0" diagonalDown="0">
        <left style="medium">
          <color rgb="FFD1DDE6"/>
        </left>
        <right style="medium">
          <color rgb="FFD1DDE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16C"/>
        <name val="Arial"/>
        <scheme val="none"/>
      </font>
      <numFmt numFmtId="3" formatCode="#,##0"/>
      <fill>
        <patternFill patternType="solid">
          <fgColor indexed="64"/>
          <bgColor rgb="FFF2F6F8"/>
        </patternFill>
      </fill>
      <alignment horizontal="right" vertical="center" textRotation="0" wrapText="1" indent="1" justifyLastLine="0" shrinkToFit="0" readingOrder="0"/>
      <border diagonalUp="0" diagonalDown="0">
        <left style="medium">
          <color rgb="FFD1DDE6"/>
        </left>
        <right style="medium">
          <color rgb="FFD1DDE6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0416C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 style="medium">
          <color rgb="FFD1DDE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16C"/>
        <name val="Arial"/>
        <scheme val="none"/>
      </font>
      <fill>
        <patternFill patternType="solid">
          <fgColor indexed="64"/>
          <bgColor rgb="FFF2F6F8"/>
        </patternFill>
      </fill>
      <alignment horizontal="left" vertical="center" textRotation="0" wrapText="1" indent="1" justifyLastLine="0" shrinkToFit="0" readingOrder="0"/>
      <border diagonalUp="0" diagonalDown="0">
        <left/>
        <right style="medium">
          <color rgb="FFD1DDE6"/>
        </right>
        <top/>
        <bottom/>
        <vertical/>
        <horizontal/>
      </border>
    </dxf>
    <dxf>
      <border outline="0">
        <left style="medium">
          <color rgb="FFD1DDE6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E1:I138" totalsRowShown="0" tableBorderDxfId="14">
  <autoFilter ref="E1:I138"/>
  <tableColumns count="5">
    <tableColumn id="1" name="Column1" dataDxfId="13"/>
    <tableColumn id="2" name="Column2" dataDxfId="12"/>
    <tableColumn id="3" name="Column3" dataDxfId="11"/>
    <tableColumn id="4" name="Column4" dataDxfId="10"/>
    <tableColumn id="5" name="Column5" dataDxfId="9">
      <calculatedColumnFormula>H2-G2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N140:O157" totalsRowShown="0" headerRowDxfId="0" dataDxfId="4" headerRowBorderDxfId="2" tableBorderDxfId="3" totalsRowBorderDxfId="1">
  <autoFilter ref="N140:O157"/>
  <tableColumns count="2">
    <tableColumn id="2" name="Broker" dataDxfId="8"/>
    <tableColumn id="3" name="Net change in shar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59"/>
  <sheetViews>
    <sheetView tabSelected="1" workbookViewId="0">
      <selection activeCell="Q4" sqref="Q4"/>
    </sheetView>
  </sheetViews>
  <sheetFormatPr defaultRowHeight="15" x14ac:dyDescent="0.25"/>
  <cols>
    <col min="5" max="6" width="13.28515625" customWidth="1"/>
    <col min="7" max="8" width="13.85546875" hidden="1" customWidth="1"/>
    <col min="9" max="9" width="11" customWidth="1"/>
    <col min="10" max="10" width="40" bestFit="1" customWidth="1"/>
    <col min="13" max="13" width="14" bestFit="1" customWidth="1"/>
    <col min="14" max="14" width="41.140625" bestFit="1" customWidth="1"/>
    <col min="15" max="15" width="21.85546875" bestFit="1" customWidth="1"/>
    <col min="16" max="16" width="11" customWidth="1"/>
  </cols>
  <sheetData>
    <row r="1" spans="5:9" x14ac:dyDescent="0.25">
      <c r="E1" s="4" t="s">
        <v>274</v>
      </c>
      <c r="F1" s="1" t="s">
        <v>275</v>
      </c>
      <c r="G1" s="2" t="s">
        <v>276</v>
      </c>
      <c r="H1" s="2" t="s">
        <v>277</v>
      </c>
      <c r="I1" s="3" t="s">
        <v>278</v>
      </c>
    </row>
    <row r="2" spans="5:9" x14ac:dyDescent="0.25">
      <c r="E2" t="s">
        <v>0</v>
      </c>
      <c r="F2" t="s">
        <v>1</v>
      </c>
      <c r="G2">
        <v>672000</v>
      </c>
      <c r="H2">
        <v>672000</v>
      </c>
      <c r="I2">
        <f>H2-G2</f>
        <v>0</v>
      </c>
    </row>
    <row r="3" spans="5:9" x14ac:dyDescent="0.25">
      <c r="E3" t="s">
        <v>2</v>
      </c>
      <c r="F3" t="s">
        <v>3</v>
      </c>
      <c r="G3">
        <v>148000</v>
      </c>
      <c r="H3">
        <v>148000</v>
      </c>
      <c r="I3">
        <f t="shared" ref="I3:I13" si="0">H3-G3</f>
        <v>0</v>
      </c>
    </row>
    <row r="4" spans="5:9" x14ac:dyDescent="0.25">
      <c r="E4" t="s">
        <v>4</v>
      </c>
      <c r="F4" t="s">
        <v>5</v>
      </c>
      <c r="G4">
        <v>84000</v>
      </c>
      <c r="H4">
        <v>84000</v>
      </c>
      <c r="I4">
        <f t="shared" si="0"/>
        <v>0</v>
      </c>
    </row>
    <row r="5" spans="5:9" x14ac:dyDescent="0.25">
      <c r="E5" t="s">
        <v>6</v>
      </c>
      <c r="F5" t="s">
        <v>7</v>
      </c>
      <c r="G5">
        <v>880000</v>
      </c>
      <c r="H5">
        <v>880000</v>
      </c>
      <c r="I5">
        <f t="shared" si="0"/>
        <v>0</v>
      </c>
    </row>
    <row r="6" spans="5:9" x14ac:dyDescent="0.25">
      <c r="E6" t="s">
        <v>8</v>
      </c>
      <c r="F6" t="s">
        <v>9</v>
      </c>
      <c r="G6">
        <v>10000</v>
      </c>
      <c r="H6">
        <v>10000</v>
      </c>
      <c r="I6">
        <f t="shared" si="0"/>
        <v>0</v>
      </c>
    </row>
    <row r="7" spans="5:9" x14ac:dyDescent="0.25">
      <c r="E7" t="s">
        <v>10</v>
      </c>
      <c r="F7" t="s">
        <v>11</v>
      </c>
      <c r="G7">
        <v>3906000</v>
      </c>
      <c r="H7">
        <v>3906000</v>
      </c>
      <c r="I7">
        <f t="shared" si="0"/>
        <v>0</v>
      </c>
    </row>
    <row r="8" spans="5:9" x14ac:dyDescent="0.25">
      <c r="E8" t="s">
        <v>12</v>
      </c>
      <c r="F8" t="s">
        <v>13</v>
      </c>
      <c r="G8">
        <v>86000</v>
      </c>
      <c r="H8">
        <v>86000</v>
      </c>
      <c r="I8">
        <f t="shared" si="0"/>
        <v>0</v>
      </c>
    </row>
    <row r="9" spans="5:9" x14ac:dyDescent="0.25">
      <c r="E9" t="s">
        <v>14</v>
      </c>
      <c r="F9" t="s">
        <v>15</v>
      </c>
      <c r="G9">
        <v>980000</v>
      </c>
      <c r="H9">
        <v>980000</v>
      </c>
      <c r="I9">
        <f t="shared" si="0"/>
        <v>0</v>
      </c>
    </row>
    <row r="10" spans="5:9" x14ac:dyDescent="0.25">
      <c r="E10" t="s">
        <v>16</v>
      </c>
      <c r="F10" t="s">
        <v>17</v>
      </c>
      <c r="G10">
        <v>1223964</v>
      </c>
      <c r="H10">
        <v>1223964</v>
      </c>
      <c r="I10">
        <f t="shared" si="0"/>
        <v>0</v>
      </c>
    </row>
    <row r="11" spans="5:9" x14ac:dyDescent="0.25">
      <c r="E11" t="s">
        <v>18</v>
      </c>
      <c r="F11" t="s">
        <v>19</v>
      </c>
      <c r="G11">
        <v>80000</v>
      </c>
      <c r="H11">
        <v>80000</v>
      </c>
      <c r="I11">
        <f t="shared" si="0"/>
        <v>0</v>
      </c>
    </row>
    <row r="12" spans="5:9" x14ac:dyDescent="0.25">
      <c r="E12" t="s">
        <v>20</v>
      </c>
      <c r="F12" t="s">
        <v>21</v>
      </c>
      <c r="G12">
        <v>40000</v>
      </c>
      <c r="H12">
        <v>40000</v>
      </c>
      <c r="I12">
        <f t="shared" si="0"/>
        <v>0</v>
      </c>
    </row>
    <row r="13" spans="5:9" x14ac:dyDescent="0.25">
      <c r="E13" t="s">
        <v>22</v>
      </c>
      <c r="F13" t="s">
        <v>23</v>
      </c>
      <c r="G13">
        <v>778000</v>
      </c>
      <c r="H13">
        <v>778000</v>
      </c>
      <c r="I13">
        <f t="shared" si="0"/>
        <v>0</v>
      </c>
    </row>
    <row r="14" spans="5:9" x14ac:dyDescent="0.25">
      <c r="E14" t="s">
        <v>272</v>
      </c>
      <c r="F14" t="s">
        <v>273</v>
      </c>
      <c r="G14">
        <v>0</v>
      </c>
      <c r="H14">
        <v>6000</v>
      </c>
      <c r="I14">
        <f>H14-G14</f>
        <v>6000</v>
      </c>
    </row>
    <row r="15" spans="5:9" x14ac:dyDescent="0.25">
      <c r="E15" t="s">
        <v>24</v>
      </c>
      <c r="F15" t="s">
        <v>25</v>
      </c>
      <c r="G15">
        <v>144000</v>
      </c>
      <c r="H15">
        <v>190000</v>
      </c>
      <c r="I15">
        <f>H15-G15</f>
        <v>46000</v>
      </c>
    </row>
    <row r="16" spans="5:9" x14ac:dyDescent="0.25">
      <c r="E16" t="s">
        <v>26</v>
      </c>
      <c r="F16" t="s">
        <v>27</v>
      </c>
      <c r="G16">
        <v>20000</v>
      </c>
      <c r="H16">
        <v>20000</v>
      </c>
      <c r="I16">
        <f>H16-G16</f>
        <v>0</v>
      </c>
    </row>
    <row r="17" spans="5:13" x14ac:dyDescent="0.25">
      <c r="E17" t="s">
        <v>28</v>
      </c>
      <c r="F17" t="s">
        <v>29</v>
      </c>
      <c r="G17">
        <v>20000</v>
      </c>
      <c r="H17">
        <v>20000</v>
      </c>
      <c r="I17">
        <f>H17-G17</f>
        <v>0</v>
      </c>
    </row>
    <row r="18" spans="5:13" x14ac:dyDescent="0.25">
      <c r="E18" t="s">
        <v>30</v>
      </c>
      <c r="F18" t="s">
        <v>31</v>
      </c>
      <c r="G18">
        <v>132000</v>
      </c>
      <c r="H18">
        <v>132000</v>
      </c>
      <c r="I18">
        <f>H18-G18</f>
        <v>0</v>
      </c>
    </row>
    <row r="19" spans="5:13" x14ac:dyDescent="0.25">
      <c r="E19" t="s">
        <v>32</v>
      </c>
      <c r="F19" t="s">
        <v>33</v>
      </c>
      <c r="G19">
        <v>10000</v>
      </c>
      <c r="H19">
        <v>10000</v>
      </c>
      <c r="I19">
        <f>H19-G19</f>
        <v>0</v>
      </c>
    </row>
    <row r="20" spans="5:13" x14ac:dyDescent="0.25">
      <c r="E20" t="s">
        <v>34</v>
      </c>
      <c r="F20" t="s">
        <v>35</v>
      </c>
      <c r="G20">
        <v>30000</v>
      </c>
      <c r="H20">
        <v>30000</v>
      </c>
      <c r="I20">
        <f>H20-G20</f>
        <v>0</v>
      </c>
    </row>
    <row r="21" spans="5:13" x14ac:dyDescent="0.25">
      <c r="E21" t="s">
        <v>36</v>
      </c>
      <c r="F21" t="s">
        <v>37</v>
      </c>
      <c r="G21">
        <v>1078000</v>
      </c>
      <c r="H21">
        <v>1078000</v>
      </c>
      <c r="I21">
        <f>H21-G21</f>
        <v>0</v>
      </c>
    </row>
    <row r="22" spans="5:13" x14ac:dyDescent="0.25">
      <c r="E22" t="s">
        <v>38</v>
      </c>
      <c r="F22" t="s">
        <v>39</v>
      </c>
      <c r="G22">
        <v>10000</v>
      </c>
      <c r="H22">
        <v>10000</v>
      </c>
      <c r="I22">
        <f>H22-G22</f>
        <v>0</v>
      </c>
    </row>
    <row r="23" spans="5:13" x14ac:dyDescent="0.25">
      <c r="E23" t="s">
        <v>40</v>
      </c>
      <c r="F23" t="s">
        <v>41</v>
      </c>
      <c r="G23">
        <v>6528000</v>
      </c>
      <c r="H23">
        <v>6548000</v>
      </c>
      <c r="I23">
        <f>H23-G23</f>
        <v>20000</v>
      </c>
    </row>
    <row r="24" spans="5:13" x14ac:dyDescent="0.25">
      <c r="E24" t="s">
        <v>42</v>
      </c>
      <c r="F24" t="s">
        <v>43</v>
      </c>
      <c r="G24">
        <v>42000</v>
      </c>
      <c r="H24">
        <v>42000</v>
      </c>
      <c r="I24">
        <f>H24-G24</f>
        <v>0</v>
      </c>
      <c r="K24" t="s">
        <v>283</v>
      </c>
      <c r="L24">
        <v>2000</v>
      </c>
      <c r="M24">
        <v>0</v>
      </c>
    </row>
    <row r="25" spans="5:13" x14ac:dyDescent="0.25">
      <c r="E25" t="s">
        <v>44</v>
      </c>
      <c r="F25" t="s">
        <v>45</v>
      </c>
      <c r="G25">
        <v>22000</v>
      </c>
      <c r="H25">
        <v>22000</v>
      </c>
      <c r="I25">
        <f>H25-G25</f>
        <v>0</v>
      </c>
      <c r="K25" t="s">
        <v>282</v>
      </c>
      <c r="L25">
        <v>0</v>
      </c>
      <c r="M25">
        <v>4000</v>
      </c>
    </row>
    <row r="26" spans="5:13" x14ac:dyDescent="0.25">
      <c r="E26" t="s">
        <v>46</v>
      </c>
      <c r="F26" t="s">
        <v>47</v>
      </c>
      <c r="G26">
        <v>40000</v>
      </c>
      <c r="H26">
        <v>40000</v>
      </c>
      <c r="I26">
        <f>H26-G26</f>
        <v>0</v>
      </c>
      <c r="K26" t="s">
        <v>281</v>
      </c>
      <c r="L26">
        <v>20000</v>
      </c>
      <c r="M26">
        <v>0</v>
      </c>
    </row>
    <row r="27" spans="5:13" x14ac:dyDescent="0.25">
      <c r="E27" t="s">
        <v>48</v>
      </c>
      <c r="F27" t="s">
        <v>49</v>
      </c>
      <c r="G27">
        <v>1420</v>
      </c>
      <c r="H27">
        <v>1420</v>
      </c>
      <c r="I27">
        <f>H27-G27</f>
        <v>0</v>
      </c>
      <c r="K27" t="s">
        <v>280</v>
      </c>
      <c r="L27">
        <v>68000</v>
      </c>
      <c r="M27">
        <v>0</v>
      </c>
    </row>
    <row r="28" spans="5:13" x14ac:dyDescent="0.25">
      <c r="E28" t="s">
        <v>50</v>
      </c>
      <c r="F28" t="s">
        <v>51</v>
      </c>
      <c r="G28">
        <v>100000</v>
      </c>
      <c r="H28">
        <v>100000</v>
      </c>
      <c r="I28">
        <f>H28-G28</f>
        <v>0</v>
      </c>
      <c r="K28" t="s">
        <v>279</v>
      </c>
      <c r="L28">
        <v>4000</v>
      </c>
      <c r="M28">
        <v>0</v>
      </c>
    </row>
    <row r="29" spans="5:13" x14ac:dyDescent="0.25">
      <c r="E29" t="s">
        <v>52</v>
      </c>
      <c r="F29" t="s">
        <v>53</v>
      </c>
      <c r="G29">
        <v>13828000</v>
      </c>
      <c r="H29">
        <v>13828000</v>
      </c>
      <c r="I29">
        <f>H29-G29</f>
        <v>0</v>
      </c>
    </row>
    <row r="30" spans="5:13" x14ac:dyDescent="0.25">
      <c r="E30" t="s">
        <v>54</v>
      </c>
      <c r="F30" t="s">
        <v>55</v>
      </c>
      <c r="G30">
        <v>4996000</v>
      </c>
      <c r="H30">
        <v>4996000</v>
      </c>
      <c r="I30">
        <f>H30-G30</f>
        <v>0</v>
      </c>
    </row>
    <row r="31" spans="5:13" x14ac:dyDescent="0.25">
      <c r="E31" t="s">
        <v>56</v>
      </c>
      <c r="F31" t="s">
        <v>57</v>
      </c>
      <c r="G31">
        <v>250000</v>
      </c>
      <c r="H31">
        <v>250000</v>
      </c>
      <c r="I31">
        <f>H31-G31</f>
        <v>0</v>
      </c>
    </row>
    <row r="32" spans="5:13" x14ac:dyDescent="0.25">
      <c r="E32" t="s">
        <v>58</v>
      </c>
      <c r="F32" t="s">
        <v>59</v>
      </c>
      <c r="G32">
        <v>1388000</v>
      </c>
      <c r="H32">
        <v>1318000</v>
      </c>
      <c r="I32">
        <f>H32-G32</f>
        <v>-70000</v>
      </c>
    </row>
    <row r="33" spans="5:9" x14ac:dyDescent="0.25">
      <c r="E33" t="s">
        <v>60</v>
      </c>
      <c r="F33" t="s">
        <v>61</v>
      </c>
      <c r="G33">
        <v>20000</v>
      </c>
      <c r="H33">
        <v>20000</v>
      </c>
      <c r="I33">
        <f>H33-G33</f>
        <v>0</v>
      </c>
    </row>
    <row r="34" spans="5:9" x14ac:dyDescent="0.25">
      <c r="E34" t="s">
        <v>62</v>
      </c>
      <c r="F34" t="s">
        <v>63</v>
      </c>
      <c r="G34">
        <v>500000</v>
      </c>
      <c r="H34">
        <v>500000</v>
      </c>
      <c r="I34">
        <f>H34-G34</f>
        <v>0</v>
      </c>
    </row>
    <row r="35" spans="5:9" x14ac:dyDescent="0.25">
      <c r="E35" t="s">
        <v>64</v>
      </c>
      <c r="F35" t="s">
        <v>65</v>
      </c>
      <c r="G35">
        <v>11950</v>
      </c>
      <c r="H35">
        <v>11950</v>
      </c>
      <c r="I35">
        <f>H35-G35</f>
        <v>0</v>
      </c>
    </row>
    <row r="36" spans="5:9" x14ac:dyDescent="0.25">
      <c r="E36" t="s">
        <v>66</v>
      </c>
      <c r="F36" t="s">
        <v>67</v>
      </c>
      <c r="G36">
        <v>208000</v>
      </c>
      <c r="H36">
        <v>208000</v>
      </c>
      <c r="I36">
        <f>H36-G36</f>
        <v>0</v>
      </c>
    </row>
    <row r="37" spans="5:9" x14ac:dyDescent="0.25">
      <c r="E37" t="s">
        <v>68</v>
      </c>
      <c r="F37" t="s">
        <v>69</v>
      </c>
      <c r="G37">
        <v>360000</v>
      </c>
      <c r="H37">
        <v>360000</v>
      </c>
      <c r="I37">
        <f>H37-G37</f>
        <v>0</v>
      </c>
    </row>
    <row r="38" spans="5:9" x14ac:dyDescent="0.25">
      <c r="E38" t="s">
        <v>70</v>
      </c>
      <c r="F38" t="s">
        <v>71</v>
      </c>
      <c r="G38">
        <v>2000</v>
      </c>
      <c r="H38">
        <v>2000</v>
      </c>
      <c r="I38">
        <f>H38-G38</f>
        <v>0</v>
      </c>
    </row>
    <row r="39" spans="5:9" x14ac:dyDescent="0.25">
      <c r="E39" t="s">
        <v>72</v>
      </c>
      <c r="F39" t="s">
        <v>73</v>
      </c>
      <c r="G39">
        <v>200000</v>
      </c>
      <c r="H39">
        <v>200000</v>
      </c>
      <c r="I39">
        <f>H39-G39</f>
        <v>0</v>
      </c>
    </row>
    <row r="40" spans="5:9" x14ac:dyDescent="0.25">
      <c r="E40" t="s">
        <v>74</v>
      </c>
      <c r="F40" t="s">
        <v>75</v>
      </c>
      <c r="G40">
        <v>70000</v>
      </c>
      <c r="H40">
        <v>70000</v>
      </c>
      <c r="I40">
        <f>H40-G40</f>
        <v>0</v>
      </c>
    </row>
    <row r="41" spans="5:9" x14ac:dyDescent="0.25">
      <c r="E41" t="s">
        <v>76</v>
      </c>
      <c r="F41" t="s">
        <v>77</v>
      </c>
      <c r="G41">
        <v>12000</v>
      </c>
      <c r="H41">
        <v>12000</v>
      </c>
      <c r="I41">
        <f>H41-G41</f>
        <v>0</v>
      </c>
    </row>
    <row r="42" spans="5:9" x14ac:dyDescent="0.25">
      <c r="E42" t="s">
        <v>78</v>
      </c>
      <c r="F42" t="s">
        <v>79</v>
      </c>
      <c r="G42">
        <v>10000</v>
      </c>
      <c r="H42">
        <v>10000</v>
      </c>
      <c r="I42">
        <f>H42-G42</f>
        <v>0</v>
      </c>
    </row>
    <row r="43" spans="5:9" x14ac:dyDescent="0.25">
      <c r="E43" t="s">
        <v>80</v>
      </c>
      <c r="F43" t="s">
        <v>81</v>
      </c>
      <c r="G43">
        <v>264000</v>
      </c>
      <c r="H43">
        <v>264000</v>
      </c>
      <c r="I43">
        <f>H43-G43</f>
        <v>0</v>
      </c>
    </row>
    <row r="44" spans="5:9" x14ac:dyDescent="0.25">
      <c r="E44" t="s">
        <v>82</v>
      </c>
      <c r="F44" t="s">
        <v>83</v>
      </c>
      <c r="G44">
        <v>20000</v>
      </c>
      <c r="H44">
        <v>20000</v>
      </c>
      <c r="I44">
        <f>H44-G44</f>
        <v>0</v>
      </c>
    </row>
    <row r="45" spans="5:9" x14ac:dyDescent="0.25">
      <c r="E45" t="s">
        <v>84</v>
      </c>
      <c r="F45" t="s">
        <v>85</v>
      </c>
      <c r="G45">
        <v>50000</v>
      </c>
      <c r="H45">
        <v>66000</v>
      </c>
      <c r="I45">
        <f>H45-G45</f>
        <v>16000</v>
      </c>
    </row>
    <row r="46" spans="5:9" x14ac:dyDescent="0.25">
      <c r="E46" t="s">
        <v>86</v>
      </c>
      <c r="F46" t="s">
        <v>87</v>
      </c>
      <c r="G46">
        <v>168000</v>
      </c>
      <c r="H46">
        <v>168000</v>
      </c>
      <c r="I46">
        <f>H46-G46</f>
        <v>0</v>
      </c>
    </row>
    <row r="47" spans="5:9" x14ac:dyDescent="0.25">
      <c r="E47" t="s">
        <v>88</v>
      </c>
      <c r="F47" t="s">
        <v>89</v>
      </c>
      <c r="G47">
        <v>50000</v>
      </c>
      <c r="H47">
        <v>50000</v>
      </c>
      <c r="I47">
        <f>H47-G47</f>
        <v>0</v>
      </c>
    </row>
    <row r="48" spans="5:9" x14ac:dyDescent="0.25">
      <c r="E48" t="s">
        <v>90</v>
      </c>
      <c r="F48" t="s">
        <v>91</v>
      </c>
      <c r="G48">
        <v>150000</v>
      </c>
      <c r="H48">
        <v>150000</v>
      </c>
      <c r="I48">
        <f>H48-G48</f>
        <v>0</v>
      </c>
    </row>
    <row r="49" spans="5:9" x14ac:dyDescent="0.25">
      <c r="E49" t="s">
        <v>92</v>
      </c>
      <c r="F49" t="s">
        <v>93</v>
      </c>
      <c r="G49">
        <v>72000</v>
      </c>
      <c r="H49">
        <v>72000</v>
      </c>
      <c r="I49">
        <f>H49-G49</f>
        <v>0</v>
      </c>
    </row>
    <row r="50" spans="5:9" x14ac:dyDescent="0.25">
      <c r="E50" t="s">
        <v>94</v>
      </c>
      <c r="F50" t="s">
        <v>95</v>
      </c>
      <c r="G50">
        <v>10000</v>
      </c>
      <c r="H50">
        <v>10000</v>
      </c>
      <c r="I50">
        <f>H50-G50</f>
        <v>0</v>
      </c>
    </row>
    <row r="51" spans="5:9" x14ac:dyDescent="0.25">
      <c r="E51" t="s">
        <v>96</v>
      </c>
      <c r="F51" t="s">
        <v>97</v>
      </c>
      <c r="G51">
        <v>150000</v>
      </c>
      <c r="H51">
        <v>150000</v>
      </c>
      <c r="I51">
        <f>H51-G51</f>
        <v>0</v>
      </c>
    </row>
    <row r="52" spans="5:9" x14ac:dyDescent="0.25">
      <c r="E52" t="s">
        <v>98</v>
      </c>
      <c r="F52" t="s">
        <v>99</v>
      </c>
      <c r="G52">
        <v>70000</v>
      </c>
      <c r="H52">
        <v>70000</v>
      </c>
      <c r="I52">
        <f>H52-G52</f>
        <v>0</v>
      </c>
    </row>
    <row r="53" spans="5:9" x14ac:dyDescent="0.25">
      <c r="E53" t="s">
        <v>100</v>
      </c>
      <c r="F53" t="s">
        <v>101</v>
      </c>
      <c r="G53">
        <v>412000</v>
      </c>
      <c r="H53">
        <v>412000</v>
      </c>
      <c r="I53">
        <f>H53-G53</f>
        <v>0</v>
      </c>
    </row>
    <row r="54" spans="5:9" x14ac:dyDescent="0.25">
      <c r="E54" t="s">
        <v>102</v>
      </c>
      <c r="F54" t="s">
        <v>103</v>
      </c>
      <c r="G54">
        <v>24541660</v>
      </c>
      <c r="H54">
        <v>24541660</v>
      </c>
      <c r="I54">
        <f>H54-G54</f>
        <v>0</v>
      </c>
    </row>
    <row r="55" spans="5:9" x14ac:dyDescent="0.25">
      <c r="E55" t="s">
        <v>104</v>
      </c>
      <c r="F55" t="s">
        <v>105</v>
      </c>
      <c r="G55">
        <v>60000</v>
      </c>
      <c r="H55">
        <v>60000</v>
      </c>
      <c r="I55">
        <f>H55-G55</f>
        <v>0</v>
      </c>
    </row>
    <row r="56" spans="5:9" x14ac:dyDescent="0.25">
      <c r="E56" t="s">
        <v>106</v>
      </c>
      <c r="F56" t="s">
        <v>107</v>
      </c>
      <c r="G56">
        <v>70000</v>
      </c>
      <c r="H56">
        <v>70000</v>
      </c>
      <c r="I56">
        <f>H56-G56</f>
        <v>0</v>
      </c>
    </row>
    <row r="57" spans="5:9" x14ac:dyDescent="0.25">
      <c r="E57" t="s">
        <v>108</v>
      </c>
      <c r="F57" t="s">
        <v>109</v>
      </c>
      <c r="G57">
        <v>20000</v>
      </c>
      <c r="H57">
        <v>20000</v>
      </c>
      <c r="I57">
        <f>H57-G57</f>
        <v>0</v>
      </c>
    </row>
    <row r="58" spans="5:9" x14ac:dyDescent="0.25">
      <c r="E58" t="s">
        <v>110</v>
      </c>
      <c r="F58" t="s">
        <v>111</v>
      </c>
      <c r="G58">
        <v>694000</v>
      </c>
      <c r="H58">
        <v>704000</v>
      </c>
      <c r="I58">
        <f>H58-G58</f>
        <v>10000</v>
      </c>
    </row>
    <row r="59" spans="5:9" x14ac:dyDescent="0.25">
      <c r="E59" t="s">
        <v>112</v>
      </c>
      <c r="F59" t="s">
        <v>113</v>
      </c>
      <c r="G59">
        <v>76000</v>
      </c>
      <c r="H59">
        <v>76000</v>
      </c>
      <c r="I59">
        <f>H59-G59</f>
        <v>0</v>
      </c>
    </row>
    <row r="60" spans="5:9" x14ac:dyDescent="0.25">
      <c r="E60" t="s">
        <v>114</v>
      </c>
      <c r="F60" t="s">
        <v>115</v>
      </c>
      <c r="G60">
        <v>42490000</v>
      </c>
      <c r="H60">
        <v>42490000</v>
      </c>
      <c r="I60">
        <f>H60-G60</f>
        <v>0</v>
      </c>
    </row>
    <row r="61" spans="5:9" x14ac:dyDescent="0.25">
      <c r="E61" t="s">
        <v>116</v>
      </c>
      <c r="F61" t="s">
        <v>117</v>
      </c>
      <c r="G61">
        <v>30000</v>
      </c>
      <c r="H61">
        <v>30000</v>
      </c>
      <c r="I61">
        <f>H61-G61</f>
        <v>0</v>
      </c>
    </row>
    <row r="62" spans="5:9" x14ac:dyDescent="0.25">
      <c r="E62" t="s">
        <v>118</v>
      </c>
      <c r="F62" t="s">
        <v>119</v>
      </c>
      <c r="G62">
        <v>158000</v>
      </c>
      <c r="H62">
        <v>158000</v>
      </c>
      <c r="I62">
        <f>H62-G62</f>
        <v>0</v>
      </c>
    </row>
    <row r="63" spans="5:9" x14ac:dyDescent="0.25">
      <c r="E63" t="s">
        <v>120</v>
      </c>
      <c r="F63" t="s">
        <v>121</v>
      </c>
      <c r="G63">
        <v>174000</v>
      </c>
      <c r="H63">
        <v>174000</v>
      </c>
      <c r="I63">
        <f>H63-G63</f>
        <v>0</v>
      </c>
    </row>
    <row r="64" spans="5:9" x14ac:dyDescent="0.25">
      <c r="E64" t="s">
        <v>122</v>
      </c>
      <c r="F64" t="s">
        <v>123</v>
      </c>
      <c r="G64">
        <v>30000</v>
      </c>
      <c r="H64">
        <v>30000</v>
      </c>
      <c r="I64">
        <f>H64-G64</f>
        <v>0</v>
      </c>
    </row>
    <row r="65" spans="5:9" x14ac:dyDescent="0.25">
      <c r="E65" t="s">
        <v>124</v>
      </c>
      <c r="F65" t="s">
        <v>125</v>
      </c>
      <c r="G65">
        <v>26000</v>
      </c>
      <c r="H65">
        <v>26000</v>
      </c>
      <c r="I65">
        <f>H65-G65</f>
        <v>0</v>
      </c>
    </row>
    <row r="66" spans="5:9" x14ac:dyDescent="0.25">
      <c r="E66" t="s">
        <v>126</v>
      </c>
      <c r="F66" t="s">
        <v>127</v>
      </c>
      <c r="G66">
        <v>20000</v>
      </c>
      <c r="H66">
        <v>20000</v>
      </c>
      <c r="I66">
        <f>H66-G66</f>
        <v>0</v>
      </c>
    </row>
    <row r="67" spans="5:9" x14ac:dyDescent="0.25">
      <c r="E67" t="s">
        <v>128</v>
      </c>
      <c r="F67" t="s">
        <v>129</v>
      </c>
      <c r="G67">
        <v>100000</v>
      </c>
      <c r="H67">
        <v>100000</v>
      </c>
      <c r="I67">
        <f>H67-G67</f>
        <v>0</v>
      </c>
    </row>
    <row r="68" spans="5:9" x14ac:dyDescent="0.25">
      <c r="E68" t="s">
        <v>130</v>
      </c>
      <c r="F68" t="s">
        <v>131</v>
      </c>
      <c r="G68">
        <v>30000</v>
      </c>
      <c r="H68">
        <v>30000</v>
      </c>
      <c r="I68">
        <f>H68-G68</f>
        <v>0</v>
      </c>
    </row>
    <row r="69" spans="5:9" x14ac:dyDescent="0.25">
      <c r="E69" t="s">
        <v>132</v>
      </c>
      <c r="F69" t="s">
        <v>133</v>
      </c>
      <c r="G69">
        <v>2770000</v>
      </c>
      <c r="H69">
        <v>2590000</v>
      </c>
      <c r="I69">
        <f>H69-G69</f>
        <v>-180000</v>
      </c>
    </row>
    <row r="70" spans="5:9" x14ac:dyDescent="0.25">
      <c r="E70" t="s">
        <v>134</v>
      </c>
      <c r="F70" t="s">
        <v>135</v>
      </c>
      <c r="G70">
        <v>280000</v>
      </c>
      <c r="H70">
        <v>280000</v>
      </c>
      <c r="I70">
        <f>H70-G70</f>
        <v>0</v>
      </c>
    </row>
    <row r="71" spans="5:9" x14ac:dyDescent="0.25">
      <c r="E71" t="s">
        <v>136</v>
      </c>
      <c r="F71" t="s">
        <v>137</v>
      </c>
      <c r="G71">
        <v>10000</v>
      </c>
      <c r="H71">
        <v>10000</v>
      </c>
      <c r="I71">
        <f>H71-G71</f>
        <v>0</v>
      </c>
    </row>
    <row r="72" spans="5:9" x14ac:dyDescent="0.25">
      <c r="E72" t="s">
        <v>138</v>
      </c>
      <c r="F72" t="s">
        <v>139</v>
      </c>
      <c r="G72">
        <v>402000</v>
      </c>
      <c r="H72">
        <v>402000</v>
      </c>
      <c r="I72">
        <f>H72-G72</f>
        <v>0</v>
      </c>
    </row>
    <row r="73" spans="5:9" x14ac:dyDescent="0.25">
      <c r="E73" t="s">
        <v>140</v>
      </c>
      <c r="F73" t="s">
        <v>141</v>
      </c>
      <c r="G73">
        <v>134000</v>
      </c>
      <c r="H73">
        <v>134000</v>
      </c>
      <c r="I73">
        <f>H73-G73</f>
        <v>0</v>
      </c>
    </row>
    <row r="74" spans="5:9" x14ac:dyDescent="0.25">
      <c r="E74" t="s">
        <v>142</v>
      </c>
      <c r="F74" t="s">
        <v>143</v>
      </c>
      <c r="G74">
        <v>30000</v>
      </c>
      <c r="H74">
        <v>30000</v>
      </c>
      <c r="I74">
        <f>H74-G74</f>
        <v>0</v>
      </c>
    </row>
    <row r="75" spans="5:9" x14ac:dyDescent="0.25">
      <c r="E75" t="s">
        <v>144</v>
      </c>
      <c r="F75" t="s">
        <v>145</v>
      </c>
      <c r="G75">
        <v>66000</v>
      </c>
      <c r="H75">
        <v>66000</v>
      </c>
      <c r="I75">
        <f>H75-G75</f>
        <v>0</v>
      </c>
    </row>
    <row r="76" spans="5:9" x14ac:dyDescent="0.25">
      <c r="E76" t="s">
        <v>146</v>
      </c>
      <c r="F76" t="s">
        <v>147</v>
      </c>
      <c r="G76">
        <v>20000</v>
      </c>
      <c r="H76">
        <v>20000</v>
      </c>
      <c r="I76">
        <f>H76-G76</f>
        <v>0</v>
      </c>
    </row>
    <row r="77" spans="5:9" x14ac:dyDescent="0.25">
      <c r="E77" t="s">
        <v>148</v>
      </c>
      <c r="F77" t="s">
        <v>149</v>
      </c>
      <c r="G77">
        <v>2202000</v>
      </c>
      <c r="H77">
        <v>2202000</v>
      </c>
      <c r="I77">
        <f>H77-G77</f>
        <v>0</v>
      </c>
    </row>
    <row r="78" spans="5:9" x14ac:dyDescent="0.25">
      <c r="E78" t="s">
        <v>150</v>
      </c>
      <c r="F78" t="s">
        <v>151</v>
      </c>
      <c r="G78">
        <v>2600000</v>
      </c>
      <c r="H78">
        <v>2600000</v>
      </c>
      <c r="I78">
        <f>H78-G78</f>
        <v>0</v>
      </c>
    </row>
    <row r="79" spans="5:9" x14ac:dyDescent="0.25">
      <c r="E79" t="s">
        <v>152</v>
      </c>
      <c r="F79" t="s">
        <v>153</v>
      </c>
      <c r="G79">
        <v>1880</v>
      </c>
      <c r="H79">
        <v>1880</v>
      </c>
      <c r="I79">
        <f>H79-G79</f>
        <v>0</v>
      </c>
    </row>
    <row r="80" spans="5:9" x14ac:dyDescent="0.25">
      <c r="E80" t="s">
        <v>154</v>
      </c>
      <c r="F80" t="s">
        <v>155</v>
      </c>
      <c r="G80">
        <v>94000</v>
      </c>
      <c r="H80">
        <v>94000</v>
      </c>
      <c r="I80">
        <f>H80-G80</f>
        <v>0</v>
      </c>
    </row>
    <row r="81" spans="5:9" x14ac:dyDescent="0.25">
      <c r="E81" t="s">
        <v>156</v>
      </c>
      <c r="F81" t="s">
        <v>157</v>
      </c>
      <c r="G81">
        <v>4000</v>
      </c>
      <c r="H81">
        <v>4000</v>
      </c>
      <c r="I81">
        <f>H81-G81</f>
        <v>0</v>
      </c>
    </row>
    <row r="82" spans="5:9" x14ac:dyDescent="0.25">
      <c r="E82" t="s">
        <v>158</v>
      </c>
      <c r="F82" t="s">
        <v>159</v>
      </c>
      <c r="G82">
        <v>120000</v>
      </c>
      <c r="H82">
        <v>120000</v>
      </c>
      <c r="I82">
        <f>H82-G82</f>
        <v>0</v>
      </c>
    </row>
    <row r="83" spans="5:9" x14ac:dyDescent="0.25">
      <c r="E83" t="s">
        <v>160</v>
      </c>
      <c r="F83" t="s">
        <v>161</v>
      </c>
      <c r="G83">
        <v>6000</v>
      </c>
      <c r="H83">
        <v>6000</v>
      </c>
      <c r="I83">
        <f>H83-G83</f>
        <v>0</v>
      </c>
    </row>
    <row r="84" spans="5:9" x14ac:dyDescent="0.25">
      <c r="E84" t="s">
        <v>162</v>
      </c>
      <c r="F84" t="s">
        <v>163</v>
      </c>
      <c r="G84">
        <v>886000</v>
      </c>
      <c r="H84">
        <v>886000</v>
      </c>
      <c r="I84">
        <f>H84-G84</f>
        <v>0</v>
      </c>
    </row>
    <row r="85" spans="5:9" x14ac:dyDescent="0.25">
      <c r="E85" t="s">
        <v>164</v>
      </c>
      <c r="F85" t="s">
        <v>165</v>
      </c>
      <c r="G85">
        <v>2000</v>
      </c>
      <c r="H85">
        <v>2000</v>
      </c>
      <c r="I85">
        <f>H85-G85</f>
        <v>0</v>
      </c>
    </row>
    <row r="86" spans="5:9" x14ac:dyDescent="0.25">
      <c r="E86" t="s">
        <v>166</v>
      </c>
      <c r="F86" t="s">
        <v>167</v>
      </c>
      <c r="G86">
        <v>22859960</v>
      </c>
      <c r="H86">
        <v>22859960</v>
      </c>
      <c r="I86">
        <f>H86-G86</f>
        <v>0</v>
      </c>
    </row>
    <row r="87" spans="5:9" x14ac:dyDescent="0.25">
      <c r="E87" t="s">
        <v>168</v>
      </c>
      <c r="F87" t="s">
        <v>169</v>
      </c>
      <c r="G87">
        <v>6000</v>
      </c>
      <c r="H87">
        <v>6000</v>
      </c>
      <c r="I87">
        <f>H87-G87</f>
        <v>0</v>
      </c>
    </row>
    <row r="88" spans="5:9" x14ac:dyDescent="0.25">
      <c r="E88" t="s">
        <v>170</v>
      </c>
      <c r="F88" t="s">
        <v>171</v>
      </c>
      <c r="G88">
        <v>1630000</v>
      </c>
      <c r="H88">
        <v>1630000</v>
      </c>
      <c r="I88">
        <f>H88-G88</f>
        <v>0</v>
      </c>
    </row>
    <row r="89" spans="5:9" x14ac:dyDescent="0.25">
      <c r="E89" t="s">
        <v>172</v>
      </c>
      <c r="F89" t="s">
        <v>173</v>
      </c>
      <c r="G89">
        <v>398000</v>
      </c>
      <c r="H89">
        <v>382000</v>
      </c>
      <c r="I89">
        <f>H89-G89</f>
        <v>-16000</v>
      </c>
    </row>
    <row r="90" spans="5:9" x14ac:dyDescent="0.25">
      <c r="E90" t="s">
        <v>174</v>
      </c>
      <c r="F90" t="s">
        <v>175</v>
      </c>
      <c r="G90">
        <v>4000</v>
      </c>
      <c r="H90">
        <v>4000</v>
      </c>
      <c r="I90">
        <f>H90-G90</f>
        <v>0</v>
      </c>
    </row>
    <row r="91" spans="5:9" x14ac:dyDescent="0.25">
      <c r="E91" t="s">
        <v>176</v>
      </c>
      <c r="F91" t="s">
        <v>177</v>
      </c>
      <c r="G91">
        <v>248000</v>
      </c>
      <c r="H91">
        <v>248000</v>
      </c>
      <c r="I91">
        <f>H91-G91</f>
        <v>0</v>
      </c>
    </row>
    <row r="92" spans="5:9" x14ac:dyDescent="0.25">
      <c r="E92" t="s">
        <v>178</v>
      </c>
      <c r="F92" t="s">
        <v>179</v>
      </c>
      <c r="G92">
        <v>28000</v>
      </c>
      <c r="H92">
        <v>28000</v>
      </c>
      <c r="I92">
        <f>H92-G92</f>
        <v>0</v>
      </c>
    </row>
    <row r="93" spans="5:9" x14ac:dyDescent="0.25">
      <c r="E93" t="s">
        <v>180</v>
      </c>
      <c r="F93" t="s">
        <v>181</v>
      </c>
      <c r="G93">
        <v>306000</v>
      </c>
      <c r="H93">
        <v>374000</v>
      </c>
      <c r="I93">
        <f>H93-G93</f>
        <v>68000</v>
      </c>
    </row>
    <row r="94" spans="5:9" x14ac:dyDescent="0.25">
      <c r="E94" t="s">
        <v>182</v>
      </c>
      <c r="F94" t="s">
        <v>183</v>
      </c>
      <c r="G94">
        <v>2000</v>
      </c>
      <c r="H94">
        <v>2000</v>
      </c>
      <c r="I94">
        <f>H94-G94</f>
        <v>0</v>
      </c>
    </row>
    <row r="95" spans="5:9" x14ac:dyDescent="0.25">
      <c r="E95" t="s">
        <v>184</v>
      </c>
      <c r="F95" t="s">
        <v>185</v>
      </c>
      <c r="G95">
        <v>14954000</v>
      </c>
      <c r="H95">
        <v>14954000</v>
      </c>
      <c r="I95">
        <f>H95-G95</f>
        <v>0</v>
      </c>
    </row>
    <row r="96" spans="5:9" x14ac:dyDescent="0.25">
      <c r="E96" t="s">
        <v>186</v>
      </c>
      <c r="F96" t="s">
        <v>187</v>
      </c>
      <c r="G96">
        <v>650000</v>
      </c>
      <c r="H96">
        <v>650000</v>
      </c>
      <c r="I96">
        <f>H96-G96</f>
        <v>0</v>
      </c>
    </row>
    <row r="97" spans="5:9" x14ac:dyDescent="0.25">
      <c r="E97" t="s">
        <v>188</v>
      </c>
      <c r="F97" t="s">
        <v>189</v>
      </c>
      <c r="G97">
        <v>6000</v>
      </c>
      <c r="H97">
        <v>6000</v>
      </c>
      <c r="I97">
        <f>H97-G97</f>
        <v>0</v>
      </c>
    </row>
    <row r="98" spans="5:9" x14ac:dyDescent="0.25">
      <c r="E98" t="s">
        <v>190</v>
      </c>
      <c r="F98" t="s">
        <v>191</v>
      </c>
      <c r="G98">
        <v>152000</v>
      </c>
      <c r="H98">
        <v>180000</v>
      </c>
      <c r="I98">
        <f>H98-G98</f>
        <v>28000</v>
      </c>
    </row>
    <row r="99" spans="5:9" x14ac:dyDescent="0.25">
      <c r="E99" t="s">
        <v>192</v>
      </c>
      <c r="F99" t="s">
        <v>193</v>
      </c>
      <c r="G99">
        <v>44000</v>
      </c>
      <c r="H99">
        <v>44000</v>
      </c>
      <c r="I99">
        <f>H99-G99</f>
        <v>0</v>
      </c>
    </row>
    <row r="100" spans="5:9" x14ac:dyDescent="0.25">
      <c r="E100" t="s">
        <v>194</v>
      </c>
      <c r="F100" t="s">
        <v>195</v>
      </c>
      <c r="G100">
        <v>61456568</v>
      </c>
      <c r="H100">
        <v>61456568</v>
      </c>
      <c r="I100">
        <f>H100-G100</f>
        <v>0</v>
      </c>
    </row>
    <row r="101" spans="5:9" x14ac:dyDescent="0.25">
      <c r="E101" t="s">
        <v>196</v>
      </c>
      <c r="F101" t="s">
        <v>197</v>
      </c>
      <c r="G101">
        <v>2000</v>
      </c>
      <c r="H101">
        <v>2000</v>
      </c>
      <c r="I101">
        <f>H101-G101</f>
        <v>0</v>
      </c>
    </row>
    <row r="102" spans="5:9" x14ac:dyDescent="0.25">
      <c r="E102" t="s">
        <v>198</v>
      </c>
      <c r="F102" t="s">
        <v>199</v>
      </c>
      <c r="G102">
        <v>410000</v>
      </c>
      <c r="H102">
        <v>410000</v>
      </c>
      <c r="I102">
        <f>H102-G102</f>
        <v>0</v>
      </c>
    </row>
    <row r="103" spans="5:9" x14ac:dyDescent="0.25">
      <c r="E103" t="s">
        <v>200</v>
      </c>
      <c r="F103" t="s">
        <v>201</v>
      </c>
      <c r="G103">
        <v>36000</v>
      </c>
      <c r="H103">
        <v>36000</v>
      </c>
      <c r="I103">
        <f>H103-G103</f>
        <v>0</v>
      </c>
    </row>
    <row r="104" spans="5:9" x14ac:dyDescent="0.25">
      <c r="E104" t="s">
        <v>202</v>
      </c>
      <c r="F104" t="s">
        <v>203</v>
      </c>
      <c r="G104">
        <v>16000</v>
      </c>
      <c r="H104">
        <v>16000</v>
      </c>
      <c r="I104">
        <f>H104-G104</f>
        <v>0</v>
      </c>
    </row>
    <row r="105" spans="5:9" x14ac:dyDescent="0.25">
      <c r="E105" t="s">
        <v>204</v>
      </c>
      <c r="F105" t="s">
        <v>205</v>
      </c>
      <c r="G105">
        <v>60000</v>
      </c>
      <c r="H105">
        <v>60000</v>
      </c>
      <c r="I105">
        <f>H105-G105</f>
        <v>0</v>
      </c>
    </row>
    <row r="106" spans="5:9" x14ac:dyDescent="0.25">
      <c r="E106" t="s">
        <v>206</v>
      </c>
      <c r="F106" t="s">
        <v>207</v>
      </c>
      <c r="G106">
        <v>19790000</v>
      </c>
      <c r="H106">
        <v>19810000</v>
      </c>
      <c r="I106">
        <f>H106-G106</f>
        <v>20000</v>
      </c>
    </row>
    <row r="107" spans="5:9" x14ac:dyDescent="0.25">
      <c r="E107" t="s">
        <v>208</v>
      </c>
      <c r="F107" t="s">
        <v>209</v>
      </c>
      <c r="G107">
        <v>160000</v>
      </c>
      <c r="H107">
        <v>160000</v>
      </c>
      <c r="I107">
        <f>H107-G107</f>
        <v>0</v>
      </c>
    </row>
    <row r="108" spans="5:9" x14ac:dyDescent="0.25">
      <c r="E108" t="s">
        <v>210</v>
      </c>
      <c r="F108" t="s">
        <v>211</v>
      </c>
      <c r="G108">
        <v>500000</v>
      </c>
      <c r="H108">
        <v>520000</v>
      </c>
      <c r="I108">
        <f>H108-G108</f>
        <v>20000</v>
      </c>
    </row>
    <row r="109" spans="5:9" x14ac:dyDescent="0.25">
      <c r="E109" t="s">
        <v>212</v>
      </c>
      <c r="F109" t="s">
        <v>213</v>
      </c>
      <c r="G109">
        <v>20000</v>
      </c>
      <c r="H109">
        <v>20000</v>
      </c>
      <c r="I109">
        <f>H109-G109</f>
        <v>0</v>
      </c>
    </row>
    <row r="110" spans="5:9" x14ac:dyDescent="0.25">
      <c r="E110" t="s">
        <v>214</v>
      </c>
      <c r="F110" t="s">
        <v>215</v>
      </c>
      <c r="G110">
        <v>40000</v>
      </c>
      <c r="H110">
        <v>40000</v>
      </c>
      <c r="I110">
        <f>H110-G110</f>
        <v>0</v>
      </c>
    </row>
    <row r="111" spans="5:9" x14ac:dyDescent="0.25">
      <c r="E111" t="s">
        <v>216</v>
      </c>
      <c r="F111" t="s">
        <v>217</v>
      </c>
      <c r="G111">
        <v>8000</v>
      </c>
      <c r="H111">
        <v>8000</v>
      </c>
      <c r="I111">
        <f>H111-G111</f>
        <v>0</v>
      </c>
    </row>
    <row r="112" spans="5:9" x14ac:dyDescent="0.25">
      <c r="E112" t="s">
        <v>218</v>
      </c>
      <c r="F112" t="s">
        <v>219</v>
      </c>
      <c r="G112">
        <v>36000</v>
      </c>
      <c r="H112">
        <v>36000</v>
      </c>
      <c r="I112">
        <f>H112-G112</f>
        <v>0</v>
      </c>
    </row>
    <row r="113" spans="5:9" x14ac:dyDescent="0.25">
      <c r="E113" t="s">
        <v>220</v>
      </c>
      <c r="F113" t="s">
        <v>221</v>
      </c>
      <c r="G113">
        <v>30000</v>
      </c>
      <c r="H113">
        <v>30000</v>
      </c>
      <c r="I113">
        <f>H113-G113</f>
        <v>0</v>
      </c>
    </row>
    <row r="114" spans="5:9" x14ac:dyDescent="0.25">
      <c r="E114" t="s">
        <v>222</v>
      </c>
      <c r="F114" t="s">
        <v>223</v>
      </c>
      <c r="G114">
        <v>20000</v>
      </c>
      <c r="H114">
        <v>20000</v>
      </c>
      <c r="I114">
        <f>H114-G114</f>
        <v>0</v>
      </c>
    </row>
    <row r="115" spans="5:9" x14ac:dyDescent="0.25">
      <c r="E115" t="s">
        <v>224</v>
      </c>
      <c r="F115" t="s">
        <v>225</v>
      </c>
      <c r="G115">
        <v>8360000</v>
      </c>
      <c r="H115">
        <v>8360000</v>
      </c>
      <c r="I115">
        <f>H115-G115</f>
        <v>0</v>
      </c>
    </row>
    <row r="116" spans="5:9" x14ac:dyDescent="0.25">
      <c r="E116" t="s">
        <v>226</v>
      </c>
      <c r="F116" t="s">
        <v>227</v>
      </c>
      <c r="G116">
        <v>8000</v>
      </c>
      <c r="H116">
        <v>8000</v>
      </c>
      <c r="I116">
        <f>H116-G116</f>
        <v>0</v>
      </c>
    </row>
    <row r="117" spans="5:9" x14ac:dyDescent="0.25">
      <c r="E117" t="s">
        <v>228</v>
      </c>
      <c r="F117" t="s">
        <v>229</v>
      </c>
      <c r="G117">
        <v>2000</v>
      </c>
      <c r="H117">
        <v>2000</v>
      </c>
      <c r="I117">
        <f>H117-G117</f>
        <v>0</v>
      </c>
    </row>
    <row r="118" spans="5:9" x14ac:dyDescent="0.25">
      <c r="E118" t="s">
        <v>230</v>
      </c>
      <c r="F118" t="s">
        <v>231</v>
      </c>
      <c r="G118">
        <v>498000</v>
      </c>
      <c r="H118">
        <v>498000</v>
      </c>
      <c r="I118">
        <f>H118-G118</f>
        <v>0</v>
      </c>
    </row>
    <row r="119" spans="5:9" x14ac:dyDescent="0.25">
      <c r="E119" t="s">
        <v>232</v>
      </c>
      <c r="F119" t="s">
        <v>233</v>
      </c>
      <c r="G119">
        <v>2212000</v>
      </c>
      <c r="H119">
        <v>2212000</v>
      </c>
      <c r="I119">
        <f>H119-G119</f>
        <v>0</v>
      </c>
    </row>
    <row r="120" spans="5:9" x14ac:dyDescent="0.25">
      <c r="E120" t="s">
        <v>234</v>
      </c>
      <c r="F120" t="s">
        <v>235</v>
      </c>
      <c r="G120">
        <v>4446000</v>
      </c>
      <c r="H120">
        <v>6015175</v>
      </c>
      <c r="I120">
        <f>H120-G120</f>
        <v>1569175</v>
      </c>
    </row>
    <row r="121" spans="5:9" x14ac:dyDescent="0.25">
      <c r="E121" t="s">
        <v>236</v>
      </c>
      <c r="F121" t="s">
        <v>237</v>
      </c>
      <c r="G121">
        <v>1454000</v>
      </c>
      <c r="H121">
        <v>1454000</v>
      </c>
      <c r="I121">
        <f>H121-G121</f>
        <v>0</v>
      </c>
    </row>
    <row r="122" spans="5:9" x14ac:dyDescent="0.25">
      <c r="E122" t="s">
        <v>238</v>
      </c>
      <c r="F122" t="s">
        <v>239</v>
      </c>
      <c r="G122">
        <v>6874000</v>
      </c>
      <c r="H122">
        <v>6874000</v>
      </c>
      <c r="I122">
        <f>H122-G122</f>
        <v>0</v>
      </c>
    </row>
    <row r="123" spans="5:9" x14ac:dyDescent="0.25">
      <c r="E123" t="s">
        <v>240</v>
      </c>
      <c r="F123" t="s">
        <v>241</v>
      </c>
      <c r="G123">
        <v>18000</v>
      </c>
      <c r="H123">
        <v>18000</v>
      </c>
      <c r="I123">
        <f>H123-G123</f>
        <v>0</v>
      </c>
    </row>
    <row r="124" spans="5:9" x14ac:dyDescent="0.25">
      <c r="E124" t="s">
        <v>242</v>
      </c>
      <c r="F124" t="s">
        <v>243</v>
      </c>
      <c r="G124">
        <v>198047656</v>
      </c>
      <c r="H124">
        <v>197907656</v>
      </c>
      <c r="I124">
        <f>H124-G124</f>
        <v>-140000</v>
      </c>
    </row>
    <row r="125" spans="5:9" x14ac:dyDescent="0.25">
      <c r="E125" t="s">
        <v>244</v>
      </c>
      <c r="F125" t="s">
        <v>245</v>
      </c>
      <c r="G125">
        <v>1242000</v>
      </c>
      <c r="H125">
        <v>1242000</v>
      </c>
      <c r="I125">
        <f>H125-G125</f>
        <v>0</v>
      </c>
    </row>
    <row r="126" spans="5:9" x14ac:dyDescent="0.25">
      <c r="E126" t="s">
        <v>246</v>
      </c>
      <c r="F126" t="s">
        <v>247</v>
      </c>
      <c r="G126">
        <v>21167000</v>
      </c>
      <c r="H126">
        <v>21343000</v>
      </c>
      <c r="I126">
        <f>H126-G126</f>
        <v>176000</v>
      </c>
    </row>
    <row r="127" spans="5:9" x14ac:dyDescent="0.25">
      <c r="E127" t="s">
        <v>248</v>
      </c>
      <c r="F127" t="s">
        <v>249</v>
      </c>
      <c r="G127">
        <v>176000</v>
      </c>
      <c r="H127">
        <v>176000</v>
      </c>
      <c r="I127">
        <f>H127-G127</f>
        <v>0</v>
      </c>
    </row>
    <row r="128" spans="5:9" x14ac:dyDescent="0.25">
      <c r="E128" t="s">
        <v>250</v>
      </c>
      <c r="F128" t="s">
        <v>251</v>
      </c>
      <c r="G128">
        <v>908000</v>
      </c>
      <c r="H128">
        <v>908000</v>
      </c>
      <c r="I128">
        <f>H128-G128</f>
        <v>0</v>
      </c>
    </row>
    <row r="129" spans="5:16" x14ac:dyDescent="0.25">
      <c r="E129" t="s">
        <v>252</v>
      </c>
      <c r="F129" t="s">
        <v>253</v>
      </c>
      <c r="G129">
        <v>5332000</v>
      </c>
      <c r="H129">
        <v>5332000</v>
      </c>
      <c r="I129">
        <f>H129-G129</f>
        <v>0</v>
      </c>
    </row>
    <row r="130" spans="5:16" x14ac:dyDescent="0.25">
      <c r="E130" t="s">
        <v>254</v>
      </c>
      <c r="F130" t="s">
        <v>255</v>
      </c>
      <c r="G130">
        <v>414000</v>
      </c>
      <c r="H130">
        <v>414000</v>
      </c>
      <c r="I130">
        <f>H130-G130</f>
        <v>0</v>
      </c>
    </row>
    <row r="131" spans="5:16" x14ac:dyDescent="0.25">
      <c r="E131" t="s">
        <v>256</v>
      </c>
      <c r="F131" t="s">
        <v>257</v>
      </c>
      <c r="G131">
        <v>552000</v>
      </c>
      <c r="H131">
        <v>552000</v>
      </c>
      <c r="I131">
        <f>H131-G131</f>
        <v>0</v>
      </c>
    </row>
    <row r="132" spans="5:16" x14ac:dyDescent="0.25">
      <c r="E132" t="s">
        <v>258</v>
      </c>
      <c r="F132" t="s">
        <v>259</v>
      </c>
      <c r="G132">
        <v>116000</v>
      </c>
      <c r="H132">
        <v>116000</v>
      </c>
      <c r="I132">
        <f>H132-G132</f>
        <v>0</v>
      </c>
    </row>
    <row r="133" spans="5:16" x14ac:dyDescent="0.25">
      <c r="E133" t="s">
        <v>260</v>
      </c>
      <c r="F133" t="s">
        <v>261</v>
      </c>
      <c r="G133">
        <v>3644000</v>
      </c>
      <c r="H133">
        <v>3644000</v>
      </c>
      <c r="I133">
        <f>H133-G133</f>
        <v>0</v>
      </c>
    </row>
    <row r="134" spans="5:16" x14ac:dyDescent="0.25">
      <c r="E134" t="s">
        <v>262</v>
      </c>
      <c r="F134" t="s">
        <v>263</v>
      </c>
      <c r="G134">
        <v>1653175</v>
      </c>
      <c r="H134">
        <v>84000</v>
      </c>
      <c r="I134">
        <f>H134-G134</f>
        <v>-1569175</v>
      </c>
    </row>
    <row r="135" spans="5:16" x14ac:dyDescent="0.25">
      <c r="E135" t="s">
        <v>264</v>
      </c>
      <c r="F135" t="s">
        <v>265</v>
      </c>
      <c r="G135">
        <v>156000</v>
      </c>
      <c r="H135">
        <v>156000</v>
      </c>
      <c r="I135">
        <f>H135-G135</f>
        <v>0</v>
      </c>
    </row>
    <row r="136" spans="5:16" x14ac:dyDescent="0.25">
      <c r="E136" t="s">
        <v>266</v>
      </c>
      <c r="F136" t="s">
        <v>267</v>
      </c>
      <c r="G136">
        <v>746464</v>
      </c>
      <c r="H136">
        <v>742464</v>
      </c>
      <c r="I136">
        <f>H136-G136</f>
        <v>-4000</v>
      </c>
    </row>
    <row r="137" spans="5:16" x14ac:dyDescent="0.25">
      <c r="E137" t="s">
        <v>268</v>
      </c>
      <c r="F137" t="s">
        <v>269</v>
      </c>
      <c r="G137">
        <v>380000</v>
      </c>
      <c r="H137">
        <v>380000</v>
      </c>
      <c r="I137">
        <f>H137-G137</f>
        <v>0</v>
      </c>
    </row>
    <row r="138" spans="5:16" x14ac:dyDescent="0.25">
      <c r="E138" t="s">
        <v>270</v>
      </c>
      <c r="F138" t="s">
        <v>271</v>
      </c>
      <c r="G138">
        <v>438773</v>
      </c>
      <c r="H138">
        <v>438773</v>
      </c>
      <c r="I138">
        <f>H138-G138</f>
        <v>0</v>
      </c>
    </row>
    <row r="140" spans="5:16" x14ac:dyDescent="0.25">
      <c r="F140" t="s">
        <v>290</v>
      </c>
      <c r="I140" t="s">
        <v>289</v>
      </c>
      <c r="J140" t="s">
        <v>285</v>
      </c>
      <c r="K140" t="s">
        <v>286</v>
      </c>
      <c r="L140" t="s">
        <v>287</v>
      </c>
      <c r="N140" s="11" t="s">
        <v>291</v>
      </c>
      <c r="O140" s="11" t="s">
        <v>292</v>
      </c>
    </row>
    <row r="141" spans="5:16" x14ac:dyDescent="0.25">
      <c r="F141">
        <f>K141-L141</f>
        <v>10000</v>
      </c>
      <c r="I141">
        <f>VLOOKUP(J141,Table4[],2,FALSE)</f>
        <v>-180000</v>
      </c>
      <c r="J141" t="s">
        <v>133</v>
      </c>
      <c r="K141">
        <v>10000</v>
      </c>
      <c r="L141">
        <v>0</v>
      </c>
      <c r="N141" s="5" t="s">
        <v>273</v>
      </c>
      <c r="O141" s="5">
        <v>6000</v>
      </c>
      <c r="P141">
        <f>ABS(O141)</f>
        <v>6000</v>
      </c>
    </row>
    <row r="142" spans="5:16" x14ac:dyDescent="0.25">
      <c r="F142">
        <f t="shared" ref="F142:F153" si="1">K142-L142</f>
        <v>-230000</v>
      </c>
      <c r="I142" t="e">
        <f>VLOOKUP(J142,Table4[],2,FALSE)</f>
        <v>#N/A</v>
      </c>
      <c r="J142" t="s">
        <v>284</v>
      </c>
      <c r="K142">
        <v>38000</v>
      </c>
      <c r="L142">
        <v>268000</v>
      </c>
      <c r="N142" s="6" t="s">
        <v>25</v>
      </c>
      <c r="O142" s="6">
        <v>46000</v>
      </c>
      <c r="P142">
        <f t="shared" ref="P142:P157" si="2">ABS(O142)</f>
        <v>46000</v>
      </c>
    </row>
    <row r="143" spans="5:16" x14ac:dyDescent="0.25">
      <c r="F143">
        <f t="shared" si="1"/>
        <v>2000</v>
      </c>
      <c r="I143">
        <f>VLOOKUP(J143,Table4[],2,FALSE)</f>
        <v>20000</v>
      </c>
      <c r="J143" t="s">
        <v>211</v>
      </c>
      <c r="K143">
        <v>2000</v>
      </c>
      <c r="L143">
        <v>0</v>
      </c>
      <c r="N143" s="5" t="s">
        <v>41</v>
      </c>
      <c r="O143" s="5">
        <v>20000</v>
      </c>
      <c r="P143">
        <f t="shared" si="2"/>
        <v>20000</v>
      </c>
    </row>
    <row r="144" spans="5:16" x14ac:dyDescent="0.25">
      <c r="F144">
        <f t="shared" si="1"/>
        <v>28000</v>
      </c>
      <c r="I144">
        <f>VLOOKUP(J144,Table4[],2,FALSE)</f>
        <v>28000</v>
      </c>
      <c r="J144" s="8" t="s">
        <v>191</v>
      </c>
      <c r="K144">
        <v>28000</v>
      </c>
      <c r="L144">
        <v>0</v>
      </c>
      <c r="N144" s="6" t="s">
        <v>59</v>
      </c>
      <c r="O144" s="6">
        <v>-70000</v>
      </c>
      <c r="P144">
        <f t="shared" si="2"/>
        <v>70000</v>
      </c>
    </row>
    <row r="145" spans="6:16" x14ac:dyDescent="0.25">
      <c r="F145">
        <f t="shared" si="1"/>
        <v>10000</v>
      </c>
      <c r="I145">
        <f>VLOOKUP(J145,Table4[],2,FALSE)</f>
        <v>10000</v>
      </c>
      <c r="J145" s="8" t="s">
        <v>111</v>
      </c>
      <c r="K145">
        <v>10000</v>
      </c>
      <c r="L145">
        <v>0</v>
      </c>
      <c r="N145" s="5" t="s">
        <v>85</v>
      </c>
      <c r="O145" s="5">
        <v>16000</v>
      </c>
      <c r="P145">
        <f t="shared" si="2"/>
        <v>16000</v>
      </c>
    </row>
    <row r="146" spans="6:16" x14ac:dyDescent="0.25">
      <c r="F146">
        <f t="shared" si="1"/>
        <v>10000</v>
      </c>
      <c r="I146">
        <f>VLOOKUP(J146,Table4[],2,FALSE)</f>
        <v>176000</v>
      </c>
      <c r="J146" s="7" t="s">
        <v>247</v>
      </c>
      <c r="K146">
        <v>10000</v>
      </c>
      <c r="L146">
        <v>0</v>
      </c>
      <c r="N146" s="6" t="s">
        <v>111</v>
      </c>
      <c r="O146" s="6">
        <v>10000</v>
      </c>
      <c r="P146">
        <f t="shared" si="2"/>
        <v>10000</v>
      </c>
    </row>
    <row r="147" spans="6:16" x14ac:dyDescent="0.25">
      <c r="F147">
        <f t="shared" si="1"/>
        <v>24000</v>
      </c>
      <c r="I147">
        <f>VLOOKUP(J147,Table4[],2,FALSE)</f>
        <v>20000</v>
      </c>
      <c r="J147" s="7" t="s">
        <v>207</v>
      </c>
      <c r="K147">
        <v>24000</v>
      </c>
      <c r="L147">
        <v>0</v>
      </c>
      <c r="N147" s="5" t="s">
        <v>133</v>
      </c>
      <c r="O147" s="5">
        <v>-180000</v>
      </c>
      <c r="P147">
        <f t="shared" si="2"/>
        <v>180000</v>
      </c>
    </row>
    <row r="148" spans="6:16" x14ac:dyDescent="0.25">
      <c r="F148">
        <f t="shared" si="1"/>
        <v>-8000</v>
      </c>
      <c r="I148">
        <f>VLOOKUP(J148,Table4[],2,FALSE)</f>
        <v>-70000</v>
      </c>
      <c r="J148" s="8" t="s">
        <v>59</v>
      </c>
      <c r="K148">
        <v>0</v>
      </c>
      <c r="L148">
        <v>8000</v>
      </c>
      <c r="N148" s="6" t="s">
        <v>173</v>
      </c>
      <c r="O148" s="6">
        <v>-16000</v>
      </c>
      <c r="P148">
        <f t="shared" si="2"/>
        <v>16000</v>
      </c>
    </row>
    <row r="149" spans="6:16" x14ac:dyDescent="0.25">
      <c r="F149">
        <f t="shared" si="1"/>
        <v>2000</v>
      </c>
      <c r="I149">
        <f>VLOOKUP(J149,Table4[],2,FALSE)</f>
        <v>20000</v>
      </c>
      <c r="J149" s="7" t="s">
        <v>41</v>
      </c>
      <c r="K149">
        <v>2000</v>
      </c>
      <c r="L149">
        <v>0</v>
      </c>
      <c r="N149" s="5" t="s">
        <v>181</v>
      </c>
      <c r="O149" s="5">
        <v>68000</v>
      </c>
      <c r="P149">
        <f t="shared" si="2"/>
        <v>68000</v>
      </c>
    </row>
    <row r="150" spans="6:16" x14ac:dyDescent="0.25">
      <c r="F150">
        <f t="shared" si="1"/>
        <v>-4000</v>
      </c>
      <c r="I150" t="e">
        <f>VLOOKUP(J150,Table4[],2,FALSE)</f>
        <v>#N/A</v>
      </c>
      <c r="J150" t="s">
        <v>282</v>
      </c>
      <c r="K150">
        <v>0</v>
      </c>
      <c r="L150">
        <v>4000</v>
      </c>
      <c r="N150" s="6" t="s">
        <v>191</v>
      </c>
      <c r="O150" s="6">
        <v>28000</v>
      </c>
      <c r="P150">
        <f t="shared" si="2"/>
        <v>28000</v>
      </c>
    </row>
    <row r="151" spans="6:16" x14ac:dyDescent="0.25">
      <c r="F151">
        <f t="shared" si="1"/>
        <v>68000</v>
      </c>
      <c r="I151">
        <f>VLOOKUP(J151,Table4[],2,FALSE)</f>
        <v>68000</v>
      </c>
      <c r="J151" s="7" t="s">
        <v>181</v>
      </c>
      <c r="K151">
        <v>68000</v>
      </c>
      <c r="L151">
        <v>0</v>
      </c>
      <c r="N151" s="5" t="s">
        <v>207</v>
      </c>
      <c r="O151" s="5">
        <v>20000</v>
      </c>
      <c r="P151">
        <f t="shared" si="2"/>
        <v>20000</v>
      </c>
    </row>
    <row r="152" spans="6:16" x14ac:dyDescent="0.25">
      <c r="F152">
        <f t="shared" si="1"/>
        <v>4000</v>
      </c>
      <c r="I152" t="e">
        <f>VLOOKUP(J152,Table4[],2,FALSE)</f>
        <v>#N/A</v>
      </c>
      <c r="J152" t="s">
        <v>279</v>
      </c>
      <c r="K152">
        <v>4000</v>
      </c>
      <c r="L152">
        <v>0</v>
      </c>
      <c r="N152" s="6" t="s">
        <v>211</v>
      </c>
      <c r="O152" s="6">
        <v>20000</v>
      </c>
      <c r="P152">
        <f t="shared" si="2"/>
        <v>20000</v>
      </c>
    </row>
    <row r="153" spans="6:16" x14ac:dyDescent="0.25">
      <c r="F153">
        <f t="shared" si="1"/>
        <v>-6000</v>
      </c>
      <c r="I153" t="e">
        <f>VLOOKUP(J153,Table4[],2,FALSE)</f>
        <v>#N/A</v>
      </c>
      <c r="J153" s="10" t="s">
        <v>288</v>
      </c>
      <c r="K153">
        <v>0</v>
      </c>
      <c r="L153">
        <v>6000</v>
      </c>
      <c r="N153" s="5" t="s">
        <v>235</v>
      </c>
      <c r="O153" s="5">
        <v>1569175</v>
      </c>
      <c r="P153">
        <f t="shared" si="2"/>
        <v>1569175</v>
      </c>
    </row>
    <row r="154" spans="6:16" x14ac:dyDescent="0.25">
      <c r="N154" s="6" t="s">
        <v>243</v>
      </c>
      <c r="O154" s="6">
        <v>-140000</v>
      </c>
      <c r="P154">
        <f t="shared" si="2"/>
        <v>140000</v>
      </c>
    </row>
    <row r="155" spans="6:16" x14ac:dyDescent="0.25">
      <c r="K155">
        <f>SUM(K141:K152,L141:L152)</f>
        <v>476000</v>
      </c>
      <c r="N155" s="5" t="s">
        <v>247</v>
      </c>
      <c r="O155" s="5">
        <v>176000</v>
      </c>
      <c r="P155">
        <f t="shared" si="2"/>
        <v>176000</v>
      </c>
    </row>
    <row r="156" spans="6:16" x14ac:dyDescent="0.25">
      <c r="K156">
        <f>K155-24000</f>
        <v>452000</v>
      </c>
      <c r="N156" s="6" t="s">
        <v>263</v>
      </c>
      <c r="O156" s="6">
        <v>-1569175</v>
      </c>
      <c r="P156">
        <f t="shared" si="2"/>
        <v>1569175</v>
      </c>
    </row>
    <row r="157" spans="6:16" x14ac:dyDescent="0.25">
      <c r="N157" s="9" t="s">
        <v>267</v>
      </c>
      <c r="O157" s="9">
        <v>-4000</v>
      </c>
      <c r="P157">
        <f t="shared" si="2"/>
        <v>4000</v>
      </c>
    </row>
    <row r="158" spans="6:16" x14ac:dyDescent="0.25">
      <c r="P158">
        <f>SUM(P141:P157)</f>
        <v>3958350</v>
      </c>
    </row>
    <row r="159" spans="6:16" x14ac:dyDescent="0.25">
      <c r="P159">
        <f>SUM(O141:O157)</f>
        <v>0</v>
      </c>
    </row>
  </sheetData>
  <conditionalFormatting sqref="F141:F153">
    <cfRule type="cellIs" dxfId="6" priority="1" operator="equal">
      <formula>I141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Luk</dc:creator>
  <cp:lastModifiedBy>Nicolas Luk</cp:lastModifiedBy>
  <dcterms:created xsi:type="dcterms:W3CDTF">2021-08-20T03:27:50Z</dcterms:created>
  <dcterms:modified xsi:type="dcterms:W3CDTF">2021-08-20T06:13:24Z</dcterms:modified>
</cp:coreProperties>
</file>