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512a5b4b9cbd9d/UCB/temp/UCB-VIRT-DATA-PT-08-2023-U-LOLC/01-Lesson-Plans/01-Excel/2/Activities/11-Stu_ProductPivot/Solved/"/>
    </mc:Choice>
  </mc:AlternateContent>
  <xr:revisionPtr revIDLastSave="3" documentId="13_ncr:1_{FADF396C-6544-D24B-92AA-FE7D5C83228B}" xr6:coauthVersionLast="47" xr6:coauthVersionMax="47" xr10:uidLastSave="{C9336B4C-8A1A-4C1A-BECE-2D2735D3E714}"/>
  <bookViews>
    <workbookView xWindow="-120" yWindow="-120" windowWidth="29040" windowHeight="15720" activeTab="2" xr2:uid="{00000000-000D-0000-FFFF-FFFF00000000}"/>
  </bookViews>
  <sheets>
    <sheet name="Product List" sheetId="1" r:id="rId1"/>
    <sheet name="Orders" sheetId="2" r:id="rId2"/>
    <sheet name="Pivot Table" sheetId="4" r:id="rId3"/>
  </sheets>
  <calcPr calcId="191029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A9" i="1"/>
  <c r="A13" i="1"/>
  <c r="A14" i="1"/>
  <c r="A11" i="1"/>
  <c r="D3" i="2"/>
  <c r="A4" i="1"/>
  <c r="A6" i="1"/>
  <c r="A7" i="1"/>
  <c r="A8" i="1"/>
  <c r="D4" i="2"/>
  <c r="D5" i="2"/>
  <c r="A10" i="1"/>
  <c r="D6" i="2"/>
  <c r="D7" i="2"/>
  <c r="A3" i="1"/>
  <c r="D8" i="2"/>
  <c r="A15" i="1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5" i="1"/>
  <c r="D22" i="2"/>
  <c r="A16" i="1"/>
  <c r="A17" i="1"/>
  <c r="A18" i="1"/>
  <c r="D23" i="2"/>
  <c r="D24" i="2"/>
  <c r="D25" i="2"/>
  <c r="D26" i="2"/>
  <c r="D27" i="2"/>
  <c r="D28" i="2"/>
  <c r="D2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<sst xmlns="http://schemas.openxmlformats.org/spreadsheetml/2006/main" count="63" uniqueCount="34">
  <si>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</si>
  <si>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</si>
  <si>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</si>
  <si>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</si>
  <si>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</si>
  <si>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</si>
  <si>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</si>
  <si>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</si>
  <si>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</si>
  <si>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</si>
  <si>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</si>
  <si>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</si>
  <si>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Row Labels</t>
  </si>
  <si>
    <t>Grand Total</t>
  </si>
  <si>
    <t>Shipping Price</t>
  </si>
  <si>
    <t>Sum of Price</t>
  </si>
  <si>
    <t>Sum of Shipping Price</t>
  </si>
  <si>
    <t>V-neck shirt</t>
  </si>
  <si>
    <t>T-shirt</t>
  </si>
  <si>
    <t>Sweatshirt</t>
  </si>
  <si>
    <t>Hoodie</t>
  </si>
  <si>
    <t>Coffee Mug</t>
  </si>
  <si>
    <t>Tote Bag</t>
  </si>
  <si>
    <t>Sticker Sheet</t>
  </si>
  <si>
    <t>Enamel Pin</t>
  </si>
  <si>
    <t>Phone Cover</t>
  </si>
  <si>
    <t>Holiday Ornament</t>
  </si>
  <si>
    <t>Face Mask</t>
  </si>
  <si>
    <t>Baseball Cap</t>
  </si>
  <si>
    <t>Thermos</t>
  </si>
  <si>
    <t>12" Square Canvas Print</t>
  </si>
  <si>
    <t>12"x18" Canvas Print</t>
  </si>
  <si>
    <t>Socks</t>
  </si>
  <si>
    <t>Bandana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</si>
</sst>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minica Corless" refreshedDate="44441.541175694445" createdVersion="6" refreshedVersion="7" minRefreshableVersion="3" recordCount="28" xr:uid="{00000000-000A-0000-FFFF-FFFF12000000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13651" maxValue="10029367406" count="12">
        <n v="10013651"/>
        <n v="10013652"/>
        <n v="10013653"/>
        <n v="10013654"/>
        <n v="10013655"/>
        <n v="10013656"/>
        <n v="10029367405" u="1"/>
        <n v="10029367403" u="1"/>
        <n v="10029367401" u="1"/>
        <n v="10029367406" u="1"/>
        <n v="10029367404" u="1"/>
        <n v="10029367402" u="1"/>
      </sharedItems>
    </cacheField>
    <cacheField name="Product ID" numFmtId="0">
      <sharedItems containsSemiMixedTypes="0" containsString="0" containsNumber="1" containsInteger="1" minValue="100" maxValue="206" count="17">
        <n v="204"/>
        <n v="201"/>
        <n v="203"/>
        <n v="103"/>
        <n v="205"/>
        <n v="102"/>
        <n v="109"/>
        <n v="101"/>
        <n v="105"/>
        <n v="107"/>
        <n v="206"/>
        <n v="104"/>
        <n v="202"/>
        <n v="200"/>
        <n v="106"/>
        <n v="100" u="1"/>
        <n v="108" u="1"/>
      </sharedItems>
    </cacheField>
    <cacheField name="Shipping Priority" numFmtId="0">
      <sharedItems/>
    </cacheField>
    <cacheField name="Price" numFmtId="44">
      <sharedItems containsSemiMixedTypes="0" containsString="0" containsNumber="1" minValue="5.49" maxValue="29.98"/>
    </cacheField>
    <cacheField name="Shipping Price" numFmtId="44">
      <sharedItems containsSemiMixedTypes="0" containsString="0" containsNumber="1" minValue="3.3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Medium"/>
    <n v="25.49"/>
    <n v="4.04"/>
  </r>
  <r>
    <x v="0"/>
    <x v="1"/>
    <s v="High"/>
    <n v="24.49"/>
    <n v="7.9"/>
  </r>
  <r>
    <x v="0"/>
    <x v="2"/>
    <s v="VIP"/>
    <n v="19.989999999999998"/>
    <n v="23"/>
  </r>
  <r>
    <x v="0"/>
    <x v="3"/>
    <s v="Low"/>
    <n v="29.98"/>
    <n v="3.3"/>
  </r>
  <r>
    <x v="0"/>
    <x v="4"/>
    <s v="Medium"/>
    <n v="15.99"/>
    <n v="4.04"/>
  </r>
  <r>
    <x v="0"/>
    <x v="5"/>
    <s v="High"/>
    <n v="24.98"/>
    <n v="7.9"/>
  </r>
  <r>
    <x v="1"/>
    <x v="6"/>
    <s v="Low"/>
    <n v="10.52"/>
    <n v="3.3"/>
  </r>
  <r>
    <x v="1"/>
    <x v="7"/>
    <s v="VIP"/>
    <n v="17.96"/>
    <n v="23"/>
  </r>
  <r>
    <x v="1"/>
    <x v="8"/>
    <s v="Low"/>
    <n v="10.99"/>
    <n v="3.3"/>
  </r>
  <r>
    <x v="1"/>
    <x v="1"/>
    <s v="Medium"/>
    <n v="24.49"/>
    <n v="4.04"/>
  </r>
  <r>
    <x v="1"/>
    <x v="3"/>
    <s v="Low"/>
    <n v="29.98"/>
    <n v="3.3"/>
  </r>
  <r>
    <x v="1"/>
    <x v="9"/>
    <s v="VIP"/>
    <n v="5.49"/>
    <n v="23"/>
  </r>
  <r>
    <x v="2"/>
    <x v="2"/>
    <s v="High"/>
    <n v="19.989999999999998"/>
    <n v="7.9"/>
  </r>
  <r>
    <x v="2"/>
    <x v="1"/>
    <s v="Medium"/>
    <n v="24.49"/>
    <n v="4.04"/>
  </r>
  <r>
    <x v="2"/>
    <x v="10"/>
    <s v="VIP"/>
    <n v="10.99"/>
    <n v="23"/>
  </r>
  <r>
    <x v="2"/>
    <x v="11"/>
    <s v="Medium"/>
    <n v="15.99"/>
    <n v="4.04"/>
  </r>
  <r>
    <x v="2"/>
    <x v="12"/>
    <s v="Medium"/>
    <n v="17.489999999999998"/>
    <n v="4.04"/>
  </r>
  <r>
    <x v="2"/>
    <x v="12"/>
    <s v="Low"/>
    <n v="17.489999999999998"/>
    <n v="3.3"/>
  </r>
  <r>
    <x v="3"/>
    <x v="10"/>
    <s v="High"/>
    <n v="10.99"/>
    <n v="7.9"/>
  </r>
  <r>
    <x v="3"/>
    <x v="1"/>
    <s v="VIP"/>
    <n v="24.49"/>
    <n v="23"/>
  </r>
  <r>
    <x v="3"/>
    <x v="10"/>
    <s v="High"/>
    <n v="10.99"/>
    <n v="7.9"/>
  </r>
  <r>
    <x v="3"/>
    <x v="7"/>
    <s v="Medium"/>
    <n v="17.96"/>
    <n v="4.04"/>
  </r>
  <r>
    <x v="4"/>
    <x v="3"/>
    <s v="High"/>
    <n v="29.98"/>
    <n v="7.9"/>
  </r>
  <r>
    <x v="5"/>
    <x v="13"/>
    <s v="High"/>
    <n v="12.49"/>
    <n v="7.9"/>
  </r>
  <r>
    <x v="5"/>
    <x v="4"/>
    <s v="Medium"/>
    <n v="15.99"/>
    <n v="4.04"/>
  </r>
  <r>
    <x v="5"/>
    <x v="13"/>
    <s v="High"/>
    <n v="12.49"/>
    <n v="7.9"/>
  </r>
  <r>
    <x v="5"/>
    <x v="14"/>
    <s v="Medium"/>
    <n v="7.99"/>
    <n v="4.04"/>
  </r>
  <r>
    <x v="5"/>
    <x v="4"/>
    <s v="Medium"/>
    <n v="15.99"/>
    <n v="4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C10" firstHeaderRow="0" firstDataRow="1" firstDataCol="1"/>
  <pivotFields count="5">
    <pivotField axis="axisRow" subtotalTop="0" showAll="0">
      <items count="13">
        <item sd="0" m="1" x="8"/>
        <item sd="0" m="1" x="11"/>
        <item sd="0" m="1" x="7"/>
        <item sd="0" m="1" x="10"/>
        <item sd="0" m="1" x="6"/>
        <item sd="0" m="1" x="9"/>
        <item sd="0" x="0"/>
        <item sd="0" x="1"/>
        <item sd="0" x="2"/>
        <item sd="0" x="3"/>
        <item sd="0" x="4"/>
        <item sd="0" x="5"/>
        <item t="default" sd="0"/>
      </items>
    </pivotField>
    <pivotField axis="axisRow" subtotalTop="0" showAll="0">
      <items count="18">
        <item m="1" x="15"/>
        <item x="7"/>
        <item x="5"/>
        <item x="3"/>
        <item x="8"/>
        <item x="14"/>
        <item x="9"/>
        <item m="1" x="16"/>
        <item x="6"/>
        <item x="13"/>
        <item x="1"/>
        <item x="12"/>
        <item x="10"/>
        <item x="0"/>
        <item x="2"/>
        <item x="4"/>
        <item x="11"/>
        <item t="default"/>
      </items>
    </pivotField>
    <pivotField subtotalTop="0" showAll="0"/>
    <pivotField dataField="1" numFmtId="44" subtotalTop="0" showAll="0"/>
    <pivotField dataField="1" numFmtId="44" subtotalTop="0" showAll="0"/>
  </pivotFields>
  <rowFields count="2">
    <field x="0"/>
    <field x="1"/>
  </rowFields>
  <rowItems count="7"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F2" sqref="F2:F4"/>
    </sheetView>
  </sheetViews>
  <sheetFormatPr defaultColWidth="8.85546875"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1"/>
      <c r="E1" s="2" t="s">
        <v>3</v>
      </c>
      <c r="F1" s="2" t="s">
        <v>4</v>
      </c>
    </row>
    <row r="2" spans="1:6" ht="15.75" thickTop="1" x14ac:dyDescent="0.25">
      <c r="A2">
        <v>100</v>
      </c>
      <c r="B2" s="3" t="s">
        <v>17</v>
      </c>
      <c r="C2" s="4">
        <v>19.989999999999998</v>
      </c>
      <c r="E2" t="s">
        <v>5</v>
      </c>
      <c r="F2" s="4">
        <v>3.3</v>
      </c>
    </row>
    <row r="3" spans="1:6" x14ac:dyDescent="0.25">
      <c r="A3">
        <f>100+ROW()-2</f>
        <v>101</v>
      </c>
      <c r="B3" s="3" t="s">
        <v>18</v>
      </c>
      <c r="C3" s="4">
        <v>17.96</v>
      </c>
      <c r="E3" t="s">
        <v>6</v>
      </c>
      <c r="F3" s="4">
        <v>4.04</v>
      </c>
    </row>
    <row r="4" spans="1:6" x14ac:dyDescent="0.25">
      <c r="A4">
        <f t="shared" ref="A4:A11" si="0">100+ROW()-2</f>
        <v>102</v>
      </c>
      <c r="B4" s="3" t="s">
        <v>19</v>
      </c>
      <c r="C4" s="4">
        <v>24.98</v>
      </c>
      <c r="E4" t="s">
        <v>7</v>
      </c>
      <c r="F4" s="4">
        <v>7.9</v>
      </c>
    </row>
    <row r="5" spans="1:6" x14ac:dyDescent="0.25">
      <c r="A5">
        <f t="shared" si="0"/>
        <v>103</v>
      </c>
      <c r="B5" s="3" t="s">
        <v>20</v>
      </c>
      <c r="C5" s="4">
        <v>29.98</v>
      </c>
      <c r="E5" t="s">
        <v>8</v>
      </c>
      <c r="F5" s="4">
        <v>23</v>
      </c>
    </row>
    <row r="6" spans="1:6" x14ac:dyDescent="0.25">
      <c r="A6">
        <f t="shared" si="0"/>
        <v>104</v>
      </c>
      <c r="B6" s="3" t="s">
        <v>21</v>
      </c>
      <c r="C6" s="4">
        <v>15.99</v>
      </c>
    </row>
    <row r="7" spans="1:6" x14ac:dyDescent="0.25">
      <c r="A7">
        <f t="shared" si="0"/>
        <v>105</v>
      </c>
      <c r="B7" s="3" t="s">
        <v>22</v>
      </c>
      <c r="C7" s="4">
        <v>10.99</v>
      </c>
    </row>
    <row r="8" spans="1:6" x14ac:dyDescent="0.25">
      <c r="A8">
        <f t="shared" si="0"/>
        <v>106</v>
      </c>
      <c r="B8" s="3" t="s">
        <v>23</v>
      </c>
      <c r="C8" s="4">
        <v>7.99</v>
      </c>
    </row>
    <row r="9" spans="1:6" x14ac:dyDescent="0.25">
      <c r="A9">
        <f t="shared" si="0"/>
        <v>107</v>
      </c>
      <c r="B9" s="3" t="s">
        <v>24</v>
      </c>
      <c r="C9" s="4">
        <v>5.49</v>
      </c>
    </row>
    <row r="10" spans="1:6" x14ac:dyDescent="0.25">
      <c r="A10">
        <f t="shared" si="0"/>
        <v>108</v>
      </c>
      <c r="B10" s="3" t="s">
        <v>25</v>
      </c>
      <c r="C10" s="4">
        <v>16.98</v>
      </c>
    </row>
    <row r="11" spans="1:6" x14ac:dyDescent="0.25">
      <c r="A11">
        <f t="shared" si="0"/>
        <v>109</v>
      </c>
      <c r="B11" s="3" t="s">
        <v>26</v>
      </c>
      <c r="C11" s="4">
        <v>10.52</v>
      </c>
    </row>
    <row r="12" spans="1:6" x14ac:dyDescent="0.25">
      <c r="A12">
        <v>200</v>
      </c>
      <c r="B12" s="3" t="s">
        <v>27</v>
      </c>
      <c r="C12" s="4">
        <v>12.49</v>
      </c>
    </row>
    <row r="13" spans="1:6" x14ac:dyDescent="0.25">
      <c r="A13">
        <f>A12+1</f>
        <v>201</v>
      </c>
      <c r="B13" s="3" t="s">
        <v>28</v>
      </c>
      <c r="C13" s="4">
        <v>24.49</v>
      </c>
    </row>
    <row r="14" spans="1:6" x14ac:dyDescent="0.25">
      <c r="A14">
        <f t="shared" ref="A14:A18" si="1">A13+1</f>
        <v>202</v>
      </c>
      <c r="B14" s="3" t="s">
        <v>29</v>
      </c>
      <c r="C14" s="4">
        <v>17.489999999999998</v>
      </c>
    </row>
    <row r="15" spans="1:6" x14ac:dyDescent="0.25">
      <c r="A15">
        <f t="shared" si="1"/>
        <v>203</v>
      </c>
      <c r="B15" s="3" t="s">
        <v>30</v>
      </c>
      <c r="C15" s="4">
        <v>19.989999999999998</v>
      </c>
    </row>
    <row r="16" spans="1:6" x14ac:dyDescent="0.25">
      <c r="A16">
        <f t="shared" si="1"/>
        <v>204</v>
      </c>
      <c r="B16" s="3" t="s">
        <v>31</v>
      </c>
      <c r="C16" s="4">
        <v>25.49</v>
      </c>
    </row>
    <row r="17" spans="1:3" x14ac:dyDescent="0.25">
      <c r="A17">
        <f t="shared" si="1"/>
        <v>205</v>
      </c>
      <c r="B17" s="3" t="s">
        <v>32</v>
      </c>
      <c r="C17" s="4">
        <v>15.99</v>
      </c>
    </row>
    <row r="18" spans="1:3" x14ac:dyDescent="0.25">
      <c r="A18">
        <f t="shared" si="1"/>
        <v>206</v>
      </c>
      <c r="B18" s="3" t="s">
        <v>33</v>
      </c>
      <c r="C18" s="4">
        <v>10.99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D2" sqref="D2"/>
    </sheetView>
  </sheetViews>
  <sheetFormatPr defaultColWidth="8.85546875"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9</v>
      </c>
      <c r="B1" s="1" t="s">
        <v>10</v>
      </c>
      <c r="C1" s="1" t="s">
        <v>11</v>
      </c>
      <c r="D1" s="1" t="s">
        <v>4</v>
      </c>
      <c r="E1" s="1" t="s">
        <v>14</v>
      </c>
    </row>
    <row r="2" spans="1:5" ht="15.75" x14ac:dyDescent="0.25">
      <c r="A2" s="7">
        <v>10013651</v>
      </c>
      <c r="B2" s="7">
        <v>204</v>
      </c>
      <c r="C2" s="7" t="s">
        <v>6</v>
      </c>
      <c r="D2" s="4">
        <f>VLOOKUP(B2,'Product List'!$A$1:$C$18,3)</f>
        <v>25.49</v>
      </c>
      <c r="E2" s="4">
        <f>VLOOKUP(C2,'Product List'!$E$1:$F$5,2,)</f>
        <v>4.04</v>
      </c>
    </row>
    <row r="3" spans="1:5" ht="15.75" x14ac:dyDescent="0.25">
      <c r="A3" s="7">
        <v>10013651</v>
      </c>
      <c r="B3" s="7">
        <v>201</v>
      </c>
      <c r="C3" s="7" t="s">
        <v>7</v>
      </c>
      <c r="D3" s="4">
        <f>VLOOKUP(B3,'Product List'!$A$1:$C$18,3)</f>
        <v>24.49</v>
      </c>
      <c r="E3" s="4">
        <f>VLOOKUP(C3,'Product List'!$E$1:$F$5,2,)</f>
        <v>7.9</v>
      </c>
    </row>
    <row r="4" spans="1:5" ht="15.75" x14ac:dyDescent="0.25">
      <c r="A4" s="7">
        <v>10013651</v>
      </c>
      <c r="B4" s="7">
        <v>203</v>
      </c>
      <c r="C4" s="7" t="s">
        <v>8</v>
      </c>
      <c r="D4" s="4">
        <f>VLOOKUP(B4,'Product List'!$A$1:$C$18,3)</f>
        <v>19.989999999999998</v>
      </c>
      <c r="E4" s="4">
        <f>VLOOKUP(C4,'Product List'!$E$1:$F$5,2,)</f>
        <v>23</v>
      </c>
    </row>
    <row r="5" spans="1:5" ht="15.75" x14ac:dyDescent="0.25">
      <c r="A5" s="7">
        <v>10013651</v>
      </c>
      <c r="B5" s="7">
        <v>103</v>
      </c>
      <c r="C5" s="7" t="s">
        <v>5</v>
      </c>
      <c r="D5" s="4">
        <f>VLOOKUP(B5,'Product List'!$A$1:$C$18,3)</f>
        <v>29.98</v>
      </c>
      <c r="E5" s="4">
        <f>VLOOKUP(C5,'Product List'!$E$1:$F$5,2,)</f>
        <v>3.3</v>
      </c>
    </row>
    <row r="6" spans="1:5" ht="15.75" x14ac:dyDescent="0.25">
      <c r="A6" s="7">
        <v>10013651</v>
      </c>
      <c r="B6" s="7">
        <v>205</v>
      </c>
      <c r="C6" s="7" t="s">
        <v>6</v>
      </c>
      <c r="D6" s="4">
        <f>VLOOKUP(B6,'Product List'!$A$1:$C$18,3)</f>
        <v>15.99</v>
      </c>
      <c r="E6" s="4">
        <f>VLOOKUP(C6,'Product List'!$E$1:$F$5,2,)</f>
        <v>4.04</v>
      </c>
    </row>
    <row r="7" spans="1:5" ht="15.75" x14ac:dyDescent="0.25">
      <c r="A7" s="7">
        <v>10013651</v>
      </c>
      <c r="B7" s="7">
        <v>102</v>
      </c>
      <c r="C7" s="7" t="s">
        <v>7</v>
      </c>
      <c r="D7" s="4">
        <f>VLOOKUP(B7,'Product List'!$A$1:$C$18,3)</f>
        <v>24.98</v>
      </c>
      <c r="E7" s="4">
        <f>VLOOKUP(C7,'Product List'!$E$1:$F$5,2,)</f>
        <v>7.9</v>
      </c>
    </row>
    <row r="8" spans="1:5" ht="15.75" x14ac:dyDescent="0.25">
      <c r="A8" s="7">
        <v>10013652</v>
      </c>
      <c r="B8" s="7">
        <v>109</v>
      </c>
      <c r="C8" s="7" t="s">
        <v>5</v>
      </c>
      <c r="D8" s="4">
        <f>VLOOKUP(B8,'Product List'!$A$1:$C$18,3)</f>
        <v>10.52</v>
      </c>
      <c r="E8" s="4">
        <f>VLOOKUP(C8,'Product List'!$E$1:$F$5,2,)</f>
        <v>3.3</v>
      </c>
    </row>
    <row r="9" spans="1:5" ht="15.75" x14ac:dyDescent="0.25">
      <c r="A9" s="7">
        <v>10013652</v>
      </c>
      <c r="B9" s="7">
        <v>101</v>
      </c>
      <c r="C9" s="7" t="s">
        <v>8</v>
      </c>
      <c r="D9" s="4">
        <f>VLOOKUP(B9,'Product List'!$A$1:$C$18,3)</f>
        <v>17.96</v>
      </c>
      <c r="E9" s="4">
        <f>VLOOKUP(C9,'Product List'!$E$1:$F$5,2,)</f>
        <v>23</v>
      </c>
    </row>
    <row r="10" spans="1:5" ht="15.75" x14ac:dyDescent="0.25">
      <c r="A10" s="7">
        <v>10013652</v>
      </c>
      <c r="B10" s="7">
        <v>105</v>
      </c>
      <c r="C10" s="7" t="s">
        <v>5</v>
      </c>
      <c r="D10" s="4">
        <f>VLOOKUP(B10,'Product List'!$A$1:$C$18,3)</f>
        <v>10.99</v>
      </c>
      <c r="E10" s="4">
        <f>VLOOKUP(C10,'Product List'!$E$1:$F$5,2,)</f>
        <v>3.3</v>
      </c>
    </row>
    <row r="11" spans="1:5" ht="15.75" x14ac:dyDescent="0.25">
      <c r="A11" s="7">
        <v>10013652</v>
      </c>
      <c r="B11" s="7">
        <v>201</v>
      </c>
      <c r="C11" s="7" t="s">
        <v>6</v>
      </c>
      <c r="D11" s="4">
        <f>VLOOKUP(B11,'Product List'!$A$1:$C$18,3)</f>
        <v>24.49</v>
      </c>
      <c r="E11" s="4">
        <f>VLOOKUP(C11,'Product List'!$E$1:$F$5,2,)</f>
        <v>4.04</v>
      </c>
    </row>
    <row r="12" spans="1:5" ht="15.75" x14ac:dyDescent="0.25">
      <c r="A12" s="7">
        <v>10013652</v>
      </c>
      <c r="B12" s="7">
        <v>103</v>
      </c>
      <c r="C12" s="7" t="s">
        <v>5</v>
      </c>
      <c r="D12" s="4">
        <f>VLOOKUP(B12,'Product List'!$A$1:$C$18,3)</f>
        <v>29.98</v>
      </c>
      <c r="E12" s="4">
        <f>VLOOKUP(C12,'Product List'!$E$1:$F$5,2,)</f>
        <v>3.3</v>
      </c>
    </row>
    <row r="13" spans="1:5" ht="15.75" x14ac:dyDescent="0.25">
      <c r="A13" s="7">
        <v>10013652</v>
      </c>
      <c r="B13" s="7">
        <v>107</v>
      </c>
      <c r="C13" s="7" t="s">
        <v>8</v>
      </c>
      <c r="D13" s="4">
        <f>VLOOKUP(B13,'Product List'!$A$1:$C$18,3)</f>
        <v>5.49</v>
      </c>
      <c r="E13" s="4">
        <f>VLOOKUP(C13,'Product List'!$E$1:$F$5,2,)</f>
        <v>23</v>
      </c>
    </row>
    <row r="14" spans="1:5" ht="15.75" x14ac:dyDescent="0.25">
      <c r="A14" s="7">
        <v>10013653</v>
      </c>
      <c r="B14" s="7">
        <v>203</v>
      </c>
      <c r="C14" s="7" t="s">
        <v>7</v>
      </c>
      <c r="D14" s="4">
        <f>VLOOKUP(B14,'Product List'!$A$1:$C$18,3)</f>
        <v>19.989999999999998</v>
      </c>
      <c r="E14" s="4">
        <f>VLOOKUP(C14,'Product List'!$E$1:$F$5,2,)</f>
        <v>7.9</v>
      </c>
    </row>
    <row r="15" spans="1:5" ht="15.75" x14ac:dyDescent="0.25">
      <c r="A15" s="7">
        <v>10013653</v>
      </c>
      <c r="B15" s="7">
        <v>201</v>
      </c>
      <c r="C15" s="7" t="s">
        <v>6</v>
      </c>
      <c r="D15" s="4">
        <f>VLOOKUP(B15,'Product List'!$A$1:$C$18,3)</f>
        <v>24.49</v>
      </c>
      <c r="E15" s="4">
        <f>VLOOKUP(C15,'Product List'!$E$1:$F$5,2,)</f>
        <v>4.04</v>
      </c>
    </row>
    <row r="16" spans="1:5" ht="15.75" x14ac:dyDescent="0.25">
      <c r="A16" s="7">
        <v>10013653</v>
      </c>
      <c r="B16" s="7">
        <v>206</v>
      </c>
      <c r="C16" s="7" t="s">
        <v>8</v>
      </c>
      <c r="D16" s="4">
        <f>VLOOKUP(B16,'Product List'!$A$1:$C$18,3)</f>
        <v>10.99</v>
      </c>
      <c r="E16" s="4">
        <f>VLOOKUP(C16,'Product List'!$E$1:$F$5,2,)</f>
        <v>23</v>
      </c>
    </row>
    <row r="17" spans="1:5" ht="15.75" x14ac:dyDescent="0.25">
      <c r="A17" s="7">
        <v>10013653</v>
      </c>
      <c r="B17" s="7">
        <v>104</v>
      </c>
      <c r="C17" s="7" t="s">
        <v>6</v>
      </c>
      <c r="D17" s="4">
        <f>VLOOKUP(B17,'Product List'!$A$1:$C$18,3)</f>
        <v>15.99</v>
      </c>
      <c r="E17" s="4">
        <f>VLOOKUP(C17,'Product List'!$E$1:$F$5,2,)</f>
        <v>4.04</v>
      </c>
    </row>
    <row r="18" spans="1:5" ht="15.75" x14ac:dyDescent="0.25">
      <c r="A18" s="7">
        <v>10013653</v>
      </c>
      <c r="B18" s="7">
        <v>202</v>
      </c>
      <c r="C18" s="7" t="s">
        <v>6</v>
      </c>
      <c r="D18" s="4">
        <f>VLOOKUP(B18,'Product List'!$A$1:$C$18,3)</f>
        <v>17.489999999999998</v>
      </c>
      <c r="E18" s="4">
        <f>VLOOKUP(C18,'Product List'!$E$1:$F$5,2,)</f>
        <v>4.04</v>
      </c>
    </row>
    <row r="19" spans="1:5" ht="15.75" x14ac:dyDescent="0.25">
      <c r="A19" s="7">
        <v>10013653</v>
      </c>
      <c r="B19" s="7">
        <v>202</v>
      </c>
      <c r="C19" s="7" t="s">
        <v>5</v>
      </c>
      <c r="D19" s="4">
        <f>VLOOKUP(B19,'Product List'!$A$1:$C$18,3)</f>
        <v>17.489999999999998</v>
      </c>
      <c r="E19" s="4">
        <f>VLOOKUP(C19,'Product List'!$E$1:$F$5,2,)</f>
        <v>3.3</v>
      </c>
    </row>
    <row r="20" spans="1:5" ht="15.75" x14ac:dyDescent="0.25">
      <c r="A20" s="7">
        <v>10013654</v>
      </c>
      <c r="B20" s="7">
        <v>206</v>
      </c>
      <c r="C20" s="7" t="s">
        <v>7</v>
      </c>
      <c r="D20" s="4">
        <f>VLOOKUP(B20,'Product List'!$A$1:$C$18,3)</f>
        <v>10.99</v>
      </c>
      <c r="E20" s="4">
        <f>VLOOKUP(C20,'Product List'!$E$1:$F$5,2,)</f>
        <v>7.9</v>
      </c>
    </row>
    <row r="21" spans="1:5" ht="15.75" x14ac:dyDescent="0.25">
      <c r="A21" s="7">
        <v>10013654</v>
      </c>
      <c r="B21" s="7">
        <v>201</v>
      </c>
      <c r="C21" s="7" t="s">
        <v>8</v>
      </c>
      <c r="D21" s="4">
        <f>VLOOKUP(B21,'Product List'!$A$1:$C$18,3)</f>
        <v>24.49</v>
      </c>
      <c r="E21" s="4">
        <f>VLOOKUP(C21,'Product List'!$E$1:$F$5,2,)</f>
        <v>23</v>
      </c>
    </row>
    <row r="22" spans="1:5" ht="15.75" x14ac:dyDescent="0.25">
      <c r="A22" s="7">
        <v>10013654</v>
      </c>
      <c r="B22" s="7">
        <v>206</v>
      </c>
      <c r="C22" s="7" t="s">
        <v>7</v>
      </c>
      <c r="D22" s="4">
        <f>VLOOKUP(B22,'Product List'!$A$1:$C$18,3)</f>
        <v>10.99</v>
      </c>
      <c r="E22" s="4">
        <f>VLOOKUP(C22,'Product List'!$E$1:$F$5,2,)</f>
        <v>7.9</v>
      </c>
    </row>
    <row r="23" spans="1:5" ht="15.75" x14ac:dyDescent="0.25">
      <c r="A23" s="7">
        <v>10013654</v>
      </c>
      <c r="B23" s="7">
        <v>101</v>
      </c>
      <c r="C23" s="7" t="s">
        <v>6</v>
      </c>
      <c r="D23" s="4">
        <f>VLOOKUP(B23,'Product List'!$A$1:$C$18,3)</f>
        <v>17.96</v>
      </c>
      <c r="E23" s="4">
        <f>VLOOKUP(C23,'Product List'!$E$1:$F$5,2,)</f>
        <v>4.04</v>
      </c>
    </row>
    <row r="24" spans="1:5" ht="15.75" x14ac:dyDescent="0.25">
      <c r="A24" s="7">
        <v>10013655</v>
      </c>
      <c r="B24" s="7">
        <v>103</v>
      </c>
      <c r="C24" s="7" t="s">
        <v>7</v>
      </c>
      <c r="D24" s="4">
        <f>VLOOKUP(B24,'Product List'!$A$1:$C$18,3)</f>
        <v>29.98</v>
      </c>
      <c r="E24" s="4">
        <f>VLOOKUP(C24,'Product List'!$E$1:$F$5,2,)</f>
        <v>7.9</v>
      </c>
    </row>
    <row r="25" spans="1:5" ht="15.75" x14ac:dyDescent="0.25">
      <c r="A25" s="7">
        <v>10013656</v>
      </c>
      <c r="B25" s="7">
        <v>200</v>
      </c>
      <c r="C25" s="7" t="s">
        <v>7</v>
      </c>
      <c r="D25" s="4">
        <f>VLOOKUP(B25,'Product List'!$A$1:$C$18,3)</f>
        <v>12.49</v>
      </c>
      <c r="E25" s="4">
        <f>VLOOKUP(C25,'Product List'!$E$1:$F$5,2,)</f>
        <v>7.9</v>
      </c>
    </row>
    <row r="26" spans="1:5" ht="15.75" x14ac:dyDescent="0.25">
      <c r="A26" s="7">
        <v>10013656</v>
      </c>
      <c r="B26" s="7">
        <v>205</v>
      </c>
      <c r="C26" s="7" t="s">
        <v>6</v>
      </c>
      <c r="D26" s="4">
        <f>VLOOKUP(B26,'Product List'!$A$1:$C$18,3)</f>
        <v>15.99</v>
      </c>
      <c r="E26" s="4">
        <f>VLOOKUP(C26,'Product List'!$E$1:$F$5,2,)</f>
        <v>4.04</v>
      </c>
    </row>
    <row r="27" spans="1:5" ht="15.75" x14ac:dyDescent="0.25">
      <c r="A27" s="7">
        <v>10013656</v>
      </c>
      <c r="B27" s="7">
        <v>200</v>
      </c>
      <c r="C27" s="7" t="s">
        <v>7</v>
      </c>
      <c r="D27" s="4">
        <f>VLOOKUP(B27,'Product List'!$A$1:$C$18,3)</f>
        <v>12.49</v>
      </c>
      <c r="E27" s="4">
        <f>VLOOKUP(C27,'Product List'!$E$1:$F$5,2,)</f>
        <v>7.9</v>
      </c>
    </row>
    <row r="28" spans="1:5" ht="15.75" x14ac:dyDescent="0.25">
      <c r="A28" s="7">
        <v>10013656</v>
      </c>
      <c r="B28" s="7">
        <v>106</v>
      </c>
      <c r="C28" s="7" t="s">
        <v>6</v>
      </c>
      <c r="D28" s="4">
        <f>VLOOKUP(B28,'Product List'!$A$1:$C$18,3)</f>
        <v>7.99</v>
      </c>
      <c r="E28" s="4">
        <f>VLOOKUP(C28,'Product List'!$E$1:$F$5,2,)</f>
        <v>4.04</v>
      </c>
    </row>
    <row r="29" spans="1:5" ht="15.75" x14ac:dyDescent="0.25">
      <c r="A29" s="7">
        <v>10013656</v>
      </c>
      <c r="B29" s="7">
        <v>205</v>
      </c>
      <c r="C29" s="7" t="s">
        <v>6</v>
      </c>
      <c r="D29" s="4">
        <f>VLOOKUP(B29,'Product List'!$A$1:$C$18,3)</f>
        <v>15.99</v>
      </c>
      <c r="E29" s="4">
        <f>VLOOKUP(C29,'Product List'!$E$1:$F$5,2,)</f>
        <v>4.04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40"/>
  <sheetViews>
    <sheetView tabSelected="1" workbookViewId="0">
      <selection activeCell="A4" sqref="A4"/>
    </sheetView>
  </sheetViews>
  <sheetFormatPr defaultColWidth="8.85546875" defaultRowHeight="15" x14ac:dyDescent="0.25"/>
  <cols>
    <col min="1" max="1" width="13.140625" bestFit="1" customWidth="1"/>
    <col min="2" max="2" width="12" style="4" bestFit="1" customWidth="1"/>
    <col min="3" max="3" width="20.42578125" style="4" bestFit="1" customWidth="1"/>
  </cols>
  <sheetData>
    <row r="3" spans="1:3" x14ac:dyDescent="0.25">
      <c r="A3" s="5" t="s">
        <v>12</v>
      </c>
      <c r="B3" t="s">
        <v>15</v>
      </c>
      <c r="C3" t="s">
        <v>16</v>
      </c>
    </row>
    <row r="4" spans="1:3" x14ac:dyDescent="0.25">
      <c r="A4" s="6">
        <v>10013651</v>
      </c>
      <c r="B4" s="8">
        <v>140.91999999999999</v>
      </c>
      <c r="C4" s="8">
        <v>50.179999999999993</v>
      </c>
    </row>
    <row r="5" spans="1:3" x14ac:dyDescent="0.25">
      <c r="A5" s="6">
        <v>10013652</v>
      </c>
      <c r="B5" s="8">
        <v>99.429999999999993</v>
      </c>
      <c r="C5" s="8">
        <v>59.94</v>
      </c>
    </row>
    <row r="6" spans="1:3" x14ac:dyDescent="0.25">
      <c r="A6" s="6">
        <v>10013653</v>
      </c>
      <c r="B6" s="8">
        <v>106.43999999999998</v>
      </c>
      <c r="C6" s="8">
        <v>46.319999999999993</v>
      </c>
    </row>
    <row r="7" spans="1:3" x14ac:dyDescent="0.25">
      <c r="A7" s="6">
        <v>10013654</v>
      </c>
      <c r="B7" s="8">
        <v>64.430000000000007</v>
      </c>
      <c r="C7" s="8">
        <v>42.839999999999996</v>
      </c>
    </row>
    <row r="8" spans="1:3" x14ac:dyDescent="0.25">
      <c r="A8" s="6">
        <v>10013655</v>
      </c>
      <c r="B8" s="8">
        <v>29.98</v>
      </c>
      <c r="C8" s="8">
        <v>7.9</v>
      </c>
    </row>
    <row r="9" spans="1:3" x14ac:dyDescent="0.25">
      <c r="A9" s="6">
        <v>10013656</v>
      </c>
      <c r="B9" s="8">
        <v>64.95</v>
      </c>
      <c r="C9" s="8">
        <v>27.92</v>
      </c>
    </row>
    <row r="10" spans="1:3" x14ac:dyDescent="0.25">
      <c r="A10" s="6" t="s">
        <v>13</v>
      </c>
      <c r="B10" s="8">
        <v>506.15</v>
      </c>
      <c r="C10" s="8">
        <v>235.10000000000002</v>
      </c>
    </row>
    <row r="11" spans="1:3" x14ac:dyDescent="0.25">
      <c r="B11"/>
      <c r="C11"/>
    </row>
    <row r="12" spans="1:3" x14ac:dyDescent="0.25">
      <c r="B12"/>
      <c r="C12"/>
    </row>
    <row r="13" spans="1:3" x14ac:dyDescent="0.25">
      <c r="B13"/>
      <c r="C13"/>
    </row>
    <row r="14" spans="1:3" x14ac:dyDescent="0.25">
      <c r="B14"/>
      <c r="C14"/>
    </row>
    <row r="15" spans="1:3" x14ac:dyDescent="0.25">
      <c r="B15"/>
      <c r="C15"/>
    </row>
    <row r="16" spans="1:3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Orders</vt:lpstr>
      <vt:lpstr>Pivot 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Khaled Karman</cp:lastModifiedBy>
  <dcterms:created xsi:type="dcterms:W3CDTF">2017-06-08T18:33:19Z</dcterms:created>
  <dcterms:modified xsi:type="dcterms:W3CDTF">2023-08-30T04:32:29Z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