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lahan/wavetrisk_hydrostatic/post/scaling/"/>
    </mc:Choice>
  </mc:AlternateContent>
  <xr:revisionPtr revIDLastSave="0" documentId="13_ncr:1_{B0B64746-3DE3-5043-B075-C7FA287661B0}" xr6:coauthVersionLast="47" xr6:coauthVersionMax="47" xr10:uidLastSave="{00000000-0000-0000-0000-000000000000}"/>
  <bookViews>
    <workbookView xWindow="13260" yWindow="520" windowWidth="22840" windowHeight="16560" xr2:uid="{1770BEEB-2441-1E41-98A4-17E82C675AC2}"/>
  </bookViews>
  <sheets>
    <sheet name="J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2" l="1"/>
  <c r="G43" i="2"/>
  <c r="F43" i="2"/>
  <c r="I43" i="2" s="1"/>
  <c r="H42" i="2"/>
  <c r="G42" i="2"/>
  <c r="F42" i="2"/>
  <c r="I42" i="2" s="1"/>
  <c r="I41" i="2"/>
  <c r="H41" i="2"/>
  <c r="G41" i="2"/>
  <c r="F41" i="2"/>
  <c r="H40" i="2"/>
  <c r="G40" i="2"/>
  <c r="F40" i="2"/>
  <c r="I40" i="2" s="1"/>
  <c r="I39" i="2"/>
  <c r="H39" i="2"/>
  <c r="G39" i="2"/>
  <c r="F39" i="2"/>
  <c r="H38" i="2"/>
  <c r="G38" i="2"/>
  <c r="F38" i="2"/>
  <c r="I38" i="2" s="1"/>
  <c r="I37" i="2"/>
  <c r="H37" i="2"/>
  <c r="G37" i="2"/>
  <c r="F37" i="2"/>
  <c r="H36" i="2"/>
  <c r="G36" i="2"/>
  <c r="F36" i="2"/>
  <c r="I36" i="2" s="1"/>
  <c r="I35" i="2"/>
  <c r="H35" i="2"/>
  <c r="G35" i="2"/>
  <c r="F35" i="2"/>
  <c r="H34" i="2"/>
  <c r="G34" i="2"/>
  <c r="F34" i="2"/>
  <c r="I34" i="2" s="1"/>
  <c r="H33" i="2"/>
  <c r="G33" i="2"/>
  <c r="F33" i="2"/>
  <c r="I33" i="2" s="1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5" i="2"/>
  <c r="C35" i="2"/>
  <c r="D34" i="2"/>
  <c r="C34" i="2"/>
  <c r="D33" i="2"/>
  <c r="C33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28" i="2"/>
  <c r="H9" i="2"/>
  <c r="F9" i="2"/>
  <c r="D9" i="2"/>
  <c r="D8" i="2"/>
  <c r="D7" i="2"/>
  <c r="D6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8" i="2"/>
  <c r="H7" i="2"/>
  <c r="F7" i="2"/>
  <c r="H49" i="2"/>
  <c r="G49" i="2"/>
  <c r="F49" i="2"/>
  <c r="H77" i="2"/>
  <c r="G77" i="2"/>
  <c r="F77" i="2"/>
  <c r="H84" i="2"/>
  <c r="H83" i="2"/>
  <c r="H82" i="2"/>
  <c r="H81" i="2"/>
  <c r="H80" i="2"/>
  <c r="H79" i="2"/>
  <c r="H78" i="2"/>
  <c r="H76" i="2"/>
  <c r="H75" i="2"/>
  <c r="H48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74" i="2"/>
  <c r="H47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8" i="2"/>
  <c r="G47" i="2"/>
  <c r="F47" i="2"/>
  <c r="D47" i="2"/>
  <c r="D48" i="2"/>
  <c r="F84" i="2"/>
  <c r="F83" i="2"/>
  <c r="F82" i="2"/>
  <c r="F81" i="2"/>
  <c r="F80" i="2"/>
  <c r="F79" i="2"/>
  <c r="F78" i="2"/>
  <c r="F76" i="2"/>
  <c r="F75" i="2"/>
  <c r="F74" i="2"/>
  <c r="A2" i="2"/>
  <c r="G84" i="2"/>
  <c r="G83" i="2"/>
  <c r="G82" i="2"/>
  <c r="G81" i="2"/>
  <c r="G80" i="2"/>
  <c r="G79" i="2"/>
  <c r="G78" i="2"/>
  <c r="G76" i="2"/>
  <c r="G75" i="2"/>
  <c r="G74" i="2"/>
  <c r="D75" i="2"/>
  <c r="D74" i="2"/>
  <c r="C75" i="2"/>
  <c r="C74" i="2"/>
  <c r="C84" i="2"/>
  <c r="D84" i="2"/>
  <c r="D83" i="2"/>
  <c r="D82" i="2"/>
  <c r="D81" i="2"/>
  <c r="D80" i="2"/>
  <c r="D79" i="2"/>
  <c r="D78" i="2"/>
  <c r="D76" i="2"/>
  <c r="D103" i="2"/>
  <c r="D102" i="2"/>
  <c r="D101" i="2"/>
  <c r="D100" i="2"/>
  <c r="D99" i="2"/>
  <c r="D94" i="2"/>
  <c r="D93" i="2"/>
  <c r="D92" i="2"/>
  <c r="D91" i="2"/>
  <c r="D90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F103" i="2"/>
  <c r="F102" i="2"/>
  <c r="F101" i="2"/>
  <c r="F100" i="2"/>
  <c r="F9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H103" i="2"/>
  <c r="G103" i="2"/>
  <c r="H102" i="2"/>
  <c r="G102" i="2"/>
  <c r="H101" i="2"/>
  <c r="G101" i="2"/>
  <c r="H100" i="2"/>
  <c r="G100" i="2"/>
  <c r="H99" i="2"/>
  <c r="G99" i="2"/>
  <c r="C103" i="2"/>
  <c r="C102" i="2"/>
  <c r="C101" i="2"/>
  <c r="C100" i="2"/>
  <c r="C99" i="2"/>
  <c r="F50" i="2"/>
  <c r="F48" i="2"/>
  <c r="C48" i="2"/>
  <c r="C76" i="2"/>
  <c r="H94" i="2"/>
  <c r="G94" i="2"/>
  <c r="H93" i="2"/>
  <c r="G93" i="2"/>
  <c r="H92" i="2"/>
  <c r="G92" i="2"/>
  <c r="H91" i="2"/>
  <c r="G91" i="2"/>
  <c r="H90" i="2"/>
  <c r="G90" i="2"/>
  <c r="F26" i="2"/>
  <c r="C26" i="2"/>
  <c r="F28" i="2"/>
  <c r="F25" i="2"/>
  <c r="C28" i="2"/>
  <c r="C25" i="2"/>
  <c r="F23" i="2"/>
  <c r="C23" i="2"/>
  <c r="F21" i="2"/>
  <c r="C21" i="2"/>
  <c r="F27" i="2"/>
  <c r="C27" i="2"/>
  <c r="F24" i="2"/>
  <c r="C24" i="2"/>
  <c r="F94" i="2"/>
  <c r="C94" i="2"/>
  <c r="F93" i="2"/>
  <c r="C93" i="2"/>
  <c r="F92" i="2"/>
  <c r="C92" i="2"/>
  <c r="F91" i="2"/>
  <c r="C91" i="2"/>
  <c r="F90" i="2"/>
  <c r="C90" i="2"/>
  <c r="C83" i="2"/>
  <c r="C82" i="2"/>
  <c r="C81" i="2"/>
  <c r="C80" i="2"/>
  <c r="C79" i="2"/>
  <c r="C78" i="2"/>
  <c r="F8" i="2"/>
  <c r="C8" i="2"/>
  <c r="F22" i="2"/>
  <c r="C22" i="2"/>
  <c r="F20" i="2"/>
  <c r="C20" i="2"/>
  <c r="F18" i="2"/>
  <c r="C18" i="2"/>
  <c r="F19" i="2"/>
  <c r="C19" i="2"/>
  <c r="F17" i="2"/>
  <c r="C17" i="2"/>
  <c r="F16" i="2"/>
  <c r="F15" i="2"/>
  <c r="F14" i="2"/>
  <c r="F13" i="2"/>
  <c r="F12" i="2"/>
  <c r="F11" i="2"/>
  <c r="F10" i="2"/>
  <c r="C16" i="2"/>
  <c r="C15" i="2"/>
  <c r="C14" i="2"/>
  <c r="C13" i="2"/>
  <c r="C12" i="2"/>
  <c r="C11" i="2"/>
  <c r="C10" i="2"/>
  <c r="I28" i="2" l="1"/>
  <c r="I9" i="2"/>
  <c r="I7" i="2"/>
  <c r="I49" i="2"/>
  <c r="I47" i="2"/>
  <c r="I77" i="2"/>
  <c r="I13" i="2"/>
  <c r="I63" i="2"/>
  <c r="I12" i="2"/>
  <c r="I8" i="2"/>
  <c r="I81" i="2"/>
  <c r="I62" i="2"/>
  <c r="I99" i="2"/>
  <c r="I58" i="2"/>
  <c r="I14" i="2"/>
  <c r="I23" i="2"/>
  <c r="I57" i="2"/>
  <c r="I65" i="2"/>
  <c r="I102" i="2"/>
  <c r="I94" i="2"/>
  <c r="I21" i="2"/>
  <c r="I66" i="2"/>
  <c r="I18" i="2"/>
  <c r="I90" i="2"/>
  <c r="I54" i="2"/>
  <c r="I100" i="2"/>
  <c r="I11" i="2"/>
  <c r="I25" i="2"/>
  <c r="I51" i="2"/>
  <c r="I59" i="2"/>
  <c r="I67" i="2"/>
  <c r="I10" i="2"/>
  <c r="I17" i="2"/>
  <c r="I22" i="2"/>
  <c r="I24" i="2"/>
  <c r="I26" i="2"/>
  <c r="I103" i="2"/>
  <c r="I19" i="2"/>
  <c r="I27" i="2"/>
  <c r="I52" i="2"/>
  <c r="I60" i="2"/>
  <c r="I68" i="2"/>
  <c r="I74" i="2"/>
  <c r="I79" i="2"/>
  <c r="I93" i="2"/>
  <c r="I53" i="2"/>
  <c r="I61" i="2"/>
  <c r="I84" i="2"/>
  <c r="I80" i="2"/>
  <c r="I92" i="2"/>
  <c r="I15" i="2"/>
  <c r="I48" i="2"/>
  <c r="I16" i="2"/>
  <c r="I20" i="2"/>
  <c r="I91" i="2"/>
  <c r="I50" i="2"/>
  <c r="I56" i="2"/>
  <c r="I64" i="2"/>
  <c r="I101" i="2"/>
  <c r="I83" i="2"/>
  <c r="I76" i="2"/>
  <c r="I78" i="2"/>
  <c r="I82" i="2"/>
  <c r="I55" i="2"/>
  <c r="I75" i="2"/>
</calcChain>
</file>

<file path=xl/sharedStrings.xml><?xml version="1.0" encoding="utf-8"?>
<sst xmlns="http://schemas.openxmlformats.org/spreadsheetml/2006/main" count="65" uniqueCount="19">
  <si>
    <t>cores</t>
  </si>
  <si>
    <t>wall clock/dt [s]</t>
  </si>
  <si>
    <t>nodes</t>
  </si>
  <si>
    <t>speed up ratio</t>
  </si>
  <si>
    <t>CPU/dt [s]</t>
  </si>
  <si>
    <t>strong parallel efficiency</t>
  </si>
  <si>
    <t>cores/node</t>
  </si>
  <si>
    <t>domains/core</t>
  </si>
  <si>
    <t>2560 domains: 256 cells/domain</t>
  </si>
  <si>
    <t>640 domains: 1024 cells/domain</t>
  </si>
  <si>
    <t>2560 domains: 256 cores/domain</t>
  </si>
  <si>
    <t>orme: 64 cores/node</t>
  </si>
  <si>
    <t>Absolute scaling (ms)</t>
  </si>
  <si>
    <t>niagara: 40 cores/node, 10dt</t>
  </si>
  <si>
    <t>bbserv: 32 core nodes, 25dt</t>
  </si>
  <si>
    <r>
      <t>Test: J8 (655 360 cells/layer), 32 layers,</t>
    </r>
    <r>
      <rPr>
        <b/>
        <sz val="14"/>
        <color rgb="FFFF0000"/>
        <rFont val="Aptos Narrow (Body)"/>
      </rPr>
      <t xml:space="preserve"> no I/O, no topo.</t>
    </r>
  </si>
  <si>
    <t>640 domains, 25dt</t>
  </si>
  <si>
    <t>2560 domains, 10dt</t>
  </si>
  <si>
    <t>640 domains: 1024 cores/domain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</si>
</sst>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 (Body)"/>
    </font>
    <font>
      <b/>
      <sz val="14"/>
      <color rgb="FFFF0000"/>
      <name val="Aptos Narrow (Body)"/>
    </font>
    <font>
      <b/>
      <sz val="12"/>
      <color rgb="FFFF0000"/>
      <name val="Aptos Narrow (Body)"/>
    </font>
    <font>
      <b/>
      <sz val="12"/>
      <color rgb="FFFF0000"/>
      <name val="Aptos Narrow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  <xf numFmtId="0" fontId="5" fillId="0" borderId="0" xfId="0" applyFont="1"/>
    <xf numFmtId="0" fontId="6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/>
    <xf numFmtId="11" fontId="0" fillId="0" borderId="0" xfId="0" applyNumberFormat="1"/>
    <xf numFmtId="2" fontId="7" fillId="0" borderId="0" xfId="0" applyNumberFormat="1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3672-866A-3949-B6BA-253A789E829F}">
  <dimension ref="A1:O104"/>
  <sheetViews>
    <sheetView tabSelected="1" topLeftCell="A30" zoomScale="120" zoomScaleNormal="120" workbookViewId="0">
      <selection activeCell="E33" sqref="E33"/>
    </sheetView>
  </sheetViews>
  <sheetFormatPr baseColWidth="10" defaultRowHeight="16" x14ac:dyDescent="0.2"/>
  <cols>
    <col min="1" max="1" width="11.33203125" bestFit="1" customWidth="1"/>
    <col min="2" max="2" width="6.1640625" bestFit="1" customWidth="1"/>
    <col min="3" max="3" width="10.5" bestFit="1" customWidth="1"/>
    <col min="4" max="4" width="15.33203125" customWidth="1"/>
    <col min="5" max="5" width="14.33203125" bestFit="1" customWidth="1"/>
    <col min="6" max="6" width="9.83203125" bestFit="1" customWidth="1"/>
    <col min="7" max="7" width="12.6640625" bestFit="1" customWidth="1"/>
    <col min="8" max="8" width="21.83203125" bestFit="1" customWidth="1"/>
    <col min="9" max="9" width="17.5" customWidth="1"/>
  </cols>
  <sheetData>
    <row r="1" spans="1:9" ht="19" x14ac:dyDescent="0.25">
      <c r="A1" s="9" t="s">
        <v>15</v>
      </c>
    </row>
    <row r="2" spans="1:9" ht="19" x14ac:dyDescent="0.25">
      <c r="A2" s="9">
        <f>32*(10*4^8+2)</f>
        <v>20971584</v>
      </c>
    </row>
    <row r="3" spans="1:9" x14ac:dyDescent="0.2">
      <c r="A3" s="13" t="s">
        <v>14</v>
      </c>
      <c r="B3" s="1"/>
      <c r="C3" s="1"/>
      <c r="D3" s="1"/>
      <c r="E3" s="1"/>
      <c r="F3" s="1"/>
      <c r="G3" s="1"/>
    </row>
    <row r="4" spans="1:9" x14ac:dyDescent="0.2">
      <c r="A4" s="13" t="s">
        <v>9</v>
      </c>
      <c r="B4" s="1"/>
      <c r="C4" s="1"/>
      <c r="D4" s="1"/>
      <c r="E4" s="1"/>
      <c r="F4" s="1"/>
      <c r="G4" s="1"/>
    </row>
    <row r="5" spans="1:9" x14ac:dyDescent="0.2">
      <c r="A5" s="7" t="s">
        <v>0</v>
      </c>
      <c r="B5" s="7" t="s">
        <v>2</v>
      </c>
      <c r="C5" s="7" t="s">
        <v>6</v>
      </c>
      <c r="D5" s="7" t="s">
        <v>7</v>
      </c>
      <c r="E5" s="7" t="s">
        <v>1</v>
      </c>
      <c r="F5" s="7" t="s">
        <v>4</v>
      </c>
      <c r="G5" s="8" t="s">
        <v>3</v>
      </c>
      <c r="H5" s="7" t="s">
        <v>5</v>
      </c>
      <c r="I5" s="1" t="s">
        <v>12</v>
      </c>
    </row>
    <row r="6" spans="1:9" x14ac:dyDescent="0.2">
      <c r="A6" s="3">
        <v>1</v>
      </c>
      <c r="B6" s="3">
        <v>1</v>
      </c>
      <c r="C6" s="3">
        <v>1</v>
      </c>
      <c r="D6" s="5">
        <f t="shared" ref="D6:D9" si="0">640/A6</f>
        <v>640</v>
      </c>
      <c r="E6" s="3"/>
      <c r="F6" s="3"/>
      <c r="G6" s="15"/>
      <c r="H6" s="3"/>
      <c r="I6" s="16"/>
    </row>
    <row r="7" spans="1:9" x14ac:dyDescent="0.2">
      <c r="A7" s="3">
        <v>2</v>
      </c>
      <c r="B7" s="3">
        <v>1</v>
      </c>
      <c r="C7" s="3">
        <v>2</v>
      </c>
      <c r="D7" s="5">
        <f t="shared" si="0"/>
        <v>320</v>
      </c>
      <c r="E7" s="3">
        <v>1032.4000000000001</v>
      </c>
      <c r="F7" s="5">
        <f>E7/25</f>
        <v>41.296000000000006</v>
      </c>
      <c r="G7" s="10">
        <f>E$7/E7</f>
        <v>1</v>
      </c>
      <c r="H7" s="5">
        <f>E$7/E7/(A7/A$7)</f>
        <v>1</v>
      </c>
      <c r="I7" s="17">
        <f t="shared" ref="I7" si="1">F7/($A$2/A7)*1000</f>
        <v>3.9382814383501028E-3</v>
      </c>
    </row>
    <row r="8" spans="1:9" x14ac:dyDescent="0.2">
      <c r="A8" s="3">
        <v>5</v>
      </c>
      <c r="B8" s="3">
        <v>1</v>
      </c>
      <c r="C8" s="6">
        <f>A8/B8</f>
        <v>5</v>
      </c>
      <c r="D8" s="5">
        <f t="shared" si="0"/>
        <v>128</v>
      </c>
      <c r="E8" s="6">
        <v>440.6</v>
      </c>
      <c r="F8" s="5">
        <f>E8/25</f>
        <v>17.624000000000002</v>
      </c>
      <c r="G8" s="10">
        <f t="shared" ref="G8:G28" si="2">E$7/E8</f>
        <v>2.3431684067181116</v>
      </c>
      <c r="H8" s="5">
        <f t="shared" ref="H8:H27" si="3">E$7/E8/(A8/A$7)</f>
        <v>0.93726736268724464</v>
      </c>
      <c r="I8" s="17">
        <f t="shared" ref="I8:I27" si="4">F8/($A$2/A8)*1000</f>
        <v>4.2018762149773721E-3</v>
      </c>
    </row>
    <row r="9" spans="1:9" x14ac:dyDescent="0.2">
      <c r="A9" s="3">
        <v>8</v>
      </c>
      <c r="B9" s="3">
        <v>1</v>
      </c>
      <c r="C9" s="6">
        <v>8</v>
      </c>
      <c r="D9" s="5">
        <f t="shared" si="0"/>
        <v>80</v>
      </c>
      <c r="E9" s="6">
        <v>291.39999999999998</v>
      </c>
      <c r="F9" s="5">
        <f>E9/25</f>
        <v>11.655999999999999</v>
      </c>
      <c r="G9" s="10">
        <f t="shared" si="2"/>
        <v>3.5428963623884702</v>
      </c>
      <c r="H9" s="5">
        <f t="shared" ref="H9" si="5">E$7/E9/(A9/A$7)</f>
        <v>0.88572409059711754</v>
      </c>
      <c r="I9" s="17">
        <f t="shared" ref="I9" si="6">F9/($A$2/A9)*1000</f>
        <v>4.4463975634839977E-3</v>
      </c>
    </row>
    <row r="10" spans="1:9" x14ac:dyDescent="0.2">
      <c r="A10" s="6">
        <v>10</v>
      </c>
      <c r="B10" s="6">
        <v>1</v>
      </c>
      <c r="C10" s="6">
        <f>A10/B10</f>
        <v>10</v>
      </c>
      <c r="D10" s="5">
        <f t="shared" ref="D10:D28" si="7">640/A10</f>
        <v>64</v>
      </c>
      <c r="E10" s="6">
        <v>233.4</v>
      </c>
      <c r="F10" s="5">
        <f>E10/25</f>
        <v>9.3360000000000003</v>
      </c>
      <c r="G10" s="10">
        <f t="shared" si="2"/>
        <v>4.42330762639246</v>
      </c>
      <c r="H10" s="5">
        <f t="shared" si="3"/>
        <v>0.88466152527849196</v>
      </c>
      <c r="I10" s="17">
        <f t="shared" si="4"/>
        <v>4.4517381233577782E-3</v>
      </c>
    </row>
    <row r="11" spans="1:9" x14ac:dyDescent="0.2">
      <c r="A11" s="6">
        <v>20</v>
      </c>
      <c r="B11" s="6">
        <v>1</v>
      </c>
      <c r="C11" s="6">
        <f t="shared" ref="C11:C16" si="8">A11/B11</f>
        <v>20</v>
      </c>
      <c r="D11" s="5">
        <f t="shared" si="7"/>
        <v>32</v>
      </c>
      <c r="E11" s="6">
        <v>119.4</v>
      </c>
      <c r="F11" s="5">
        <f>E11/25</f>
        <v>4.7759999999999998</v>
      </c>
      <c r="G11" s="10">
        <f t="shared" si="2"/>
        <v>8.6465661641541036</v>
      </c>
      <c r="H11" s="5">
        <f t="shared" si="3"/>
        <v>0.86465661641541036</v>
      </c>
      <c r="I11" s="17">
        <f t="shared" si="4"/>
        <v>4.5547346352092432E-3</v>
      </c>
    </row>
    <row r="12" spans="1:9" x14ac:dyDescent="0.2">
      <c r="A12" s="6">
        <v>40</v>
      </c>
      <c r="B12" s="6">
        <v>2</v>
      </c>
      <c r="C12" s="6">
        <f t="shared" si="8"/>
        <v>20</v>
      </c>
      <c r="D12" s="5">
        <f t="shared" si="7"/>
        <v>16</v>
      </c>
      <c r="E12" s="6">
        <v>57.6</v>
      </c>
      <c r="F12" s="5">
        <f t="shared" ref="F12:F26" si="9">E12/25</f>
        <v>2.3040000000000003</v>
      </c>
      <c r="G12" s="10">
        <f t="shared" si="2"/>
        <v>17.923611111111111</v>
      </c>
      <c r="H12" s="5">
        <f t="shared" si="3"/>
        <v>0.89618055555555554</v>
      </c>
      <c r="I12" s="17">
        <f t="shared" si="4"/>
        <v>4.3945178389958534E-3</v>
      </c>
    </row>
    <row r="13" spans="1:9" x14ac:dyDescent="0.2">
      <c r="A13" s="6">
        <v>64</v>
      </c>
      <c r="B13" s="6">
        <v>2</v>
      </c>
      <c r="C13" s="6">
        <f t="shared" si="8"/>
        <v>32</v>
      </c>
      <c r="D13" s="5">
        <f t="shared" si="7"/>
        <v>10</v>
      </c>
      <c r="E13" s="6">
        <v>41.4</v>
      </c>
      <c r="F13" s="5">
        <f t="shared" si="9"/>
        <v>1.6559999999999999</v>
      </c>
      <c r="G13" s="10">
        <f t="shared" si="2"/>
        <v>24.937198067632853</v>
      </c>
      <c r="H13" s="5">
        <f t="shared" si="3"/>
        <v>0.77928743961352664</v>
      </c>
      <c r="I13" s="17">
        <f t="shared" si="4"/>
        <v>5.0536955148452302E-3</v>
      </c>
    </row>
    <row r="14" spans="1:9" x14ac:dyDescent="0.2">
      <c r="A14" s="6">
        <v>80</v>
      </c>
      <c r="B14" s="6">
        <v>4</v>
      </c>
      <c r="C14" s="6">
        <f t="shared" si="8"/>
        <v>20</v>
      </c>
      <c r="D14" s="5">
        <f t="shared" si="7"/>
        <v>8</v>
      </c>
      <c r="E14" s="6">
        <v>30.4</v>
      </c>
      <c r="F14" s="5">
        <f t="shared" si="9"/>
        <v>1.216</v>
      </c>
      <c r="G14" s="10">
        <f t="shared" si="2"/>
        <v>33.96052631578948</v>
      </c>
      <c r="H14" s="5">
        <f t="shared" si="3"/>
        <v>0.84901315789473697</v>
      </c>
      <c r="I14" s="17">
        <f t="shared" si="4"/>
        <v>4.6386577189400672E-3</v>
      </c>
    </row>
    <row r="15" spans="1:9" x14ac:dyDescent="0.2">
      <c r="A15" s="6">
        <v>100</v>
      </c>
      <c r="B15" s="6">
        <v>5</v>
      </c>
      <c r="C15" s="6">
        <f t="shared" si="8"/>
        <v>20</v>
      </c>
      <c r="D15" s="18">
        <f t="shared" si="7"/>
        <v>6.4</v>
      </c>
      <c r="E15" s="6">
        <v>27.6</v>
      </c>
      <c r="F15" s="5">
        <f t="shared" si="9"/>
        <v>1.1040000000000001</v>
      </c>
      <c r="G15" s="10">
        <f t="shared" si="2"/>
        <v>37.405797101449274</v>
      </c>
      <c r="H15" s="5">
        <f t="shared" si="3"/>
        <v>0.74811594202898546</v>
      </c>
      <c r="I15" s="17">
        <f t="shared" si="4"/>
        <v>5.2642661612971155E-3</v>
      </c>
    </row>
    <row r="16" spans="1:9" x14ac:dyDescent="0.2">
      <c r="A16" s="6">
        <v>120</v>
      </c>
      <c r="B16" s="6">
        <v>6</v>
      </c>
      <c r="C16" s="6">
        <f t="shared" si="8"/>
        <v>20</v>
      </c>
      <c r="D16" s="18">
        <f t="shared" si="7"/>
        <v>5.333333333333333</v>
      </c>
      <c r="E16" s="6">
        <v>22.4</v>
      </c>
      <c r="F16" s="5">
        <f t="shared" si="9"/>
        <v>0.89599999999999991</v>
      </c>
      <c r="G16" s="10">
        <f t="shared" si="2"/>
        <v>46.089285714285722</v>
      </c>
      <c r="H16" s="5">
        <f t="shared" si="3"/>
        <v>0.76815476190476206</v>
      </c>
      <c r="I16" s="17">
        <f t="shared" si="4"/>
        <v>5.126937478828494E-3</v>
      </c>
    </row>
    <row r="17" spans="1:15" x14ac:dyDescent="0.2">
      <c r="A17" s="12">
        <v>128</v>
      </c>
      <c r="B17" s="12">
        <v>4</v>
      </c>
      <c r="C17" s="12">
        <f t="shared" ref="C17:C26" si="10">A17/B17</f>
        <v>32</v>
      </c>
      <c r="D17" s="5">
        <f t="shared" si="7"/>
        <v>5</v>
      </c>
      <c r="E17" s="10">
        <v>19.399999999999999</v>
      </c>
      <c r="F17" s="5">
        <f t="shared" si="9"/>
        <v>0.77599999999999991</v>
      </c>
      <c r="G17" s="10">
        <f t="shared" si="2"/>
        <v>53.216494845360835</v>
      </c>
      <c r="H17" s="5">
        <f t="shared" si="3"/>
        <v>0.83150773195876304</v>
      </c>
      <c r="I17" s="17">
        <f t="shared" si="4"/>
        <v>4.7363136709177517E-3</v>
      </c>
    </row>
    <row r="18" spans="1:15" x14ac:dyDescent="0.2">
      <c r="A18" s="12">
        <v>140</v>
      </c>
      <c r="B18" s="12">
        <v>7</v>
      </c>
      <c r="C18" s="12">
        <f>A18/B18</f>
        <v>20</v>
      </c>
      <c r="D18" s="18">
        <f t="shared" si="7"/>
        <v>4.5714285714285712</v>
      </c>
      <c r="E18" s="10">
        <v>19</v>
      </c>
      <c r="F18" s="5">
        <f>E18/25</f>
        <v>0.76</v>
      </c>
      <c r="G18" s="10">
        <f t="shared" si="2"/>
        <v>54.336842105263166</v>
      </c>
      <c r="H18" s="5">
        <f t="shared" si="3"/>
        <v>0.77624060150375951</v>
      </c>
      <c r="I18" s="17">
        <f t="shared" si="4"/>
        <v>5.0735318800906974E-3</v>
      </c>
    </row>
    <row r="19" spans="1:15" x14ac:dyDescent="0.2">
      <c r="A19" s="12">
        <v>160</v>
      </c>
      <c r="B19" s="12">
        <v>5</v>
      </c>
      <c r="C19" s="12">
        <f t="shared" si="10"/>
        <v>32</v>
      </c>
      <c r="D19" s="5">
        <f t="shared" si="7"/>
        <v>4</v>
      </c>
      <c r="E19" s="10">
        <v>15.7</v>
      </c>
      <c r="F19" s="5">
        <f t="shared" si="9"/>
        <v>0.628</v>
      </c>
      <c r="G19" s="10">
        <f t="shared" si="2"/>
        <v>65.757961783439498</v>
      </c>
      <c r="H19" s="5">
        <f t="shared" si="3"/>
        <v>0.82197452229299373</v>
      </c>
      <c r="I19" s="17">
        <f t="shared" si="4"/>
        <v>4.7912451439052007E-3</v>
      </c>
    </row>
    <row r="20" spans="1:15" x14ac:dyDescent="0.2">
      <c r="A20" s="12">
        <v>192</v>
      </c>
      <c r="B20" s="12">
        <v>6</v>
      </c>
      <c r="C20" s="12">
        <f t="shared" si="10"/>
        <v>32</v>
      </c>
      <c r="D20" s="18">
        <f t="shared" si="7"/>
        <v>3.3333333333333335</v>
      </c>
      <c r="E20" s="10">
        <v>15.3</v>
      </c>
      <c r="F20" s="5">
        <f t="shared" si="9"/>
        <v>0.61199999999999999</v>
      </c>
      <c r="G20" s="10">
        <f t="shared" si="2"/>
        <v>67.477124183006538</v>
      </c>
      <c r="H20" s="5">
        <f t="shared" si="3"/>
        <v>0.70288671023965144</v>
      </c>
      <c r="I20" s="17">
        <f t="shared" si="4"/>
        <v>5.6030102447197118E-3</v>
      </c>
    </row>
    <row r="21" spans="1:15" x14ac:dyDescent="0.2">
      <c r="A21" s="12">
        <v>200</v>
      </c>
      <c r="B21" s="12">
        <v>10</v>
      </c>
      <c r="C21" s="12">
        <f t="shared" si="10"/>
        <v>20</v>
      </c>
      <c r="D21" s="18">
        <f t="shared" si="7"/>
        <v>3.2</v>
      </c>
      <c r="E21" s="10">
        <v>15.2</v>
      </c>
      <c r="F21" s="5">
        <f t="shared" si="9"/>
        <v>0.60799999999999998</v>
      </c>
      <c r="G21" s="10">
        <f t="shared" si="2"/>
        <v>67.921052631578959</v>
      </c>
      <c r="H21" s="5">
        <f t="shared" si="3"/>
        <v>0.6792105263157896</v>
      </c>
      <c r="I21" s="17">
        <f t="shared" si="4"/>
        <v>5.7983221486750834E-3</v>
      </c>
    </row>
    <row r="22" spans="1:15" x14ac:dyDescent="0.2">
      <c r="A22" s="12">
        <v>224</v>
      </c>
      <c r="B22" s="12">
        <v>7</v>
      </c>
      <c r="C22" s="12">
        <f t="shared" si="10"/>
        <v>32</v>
      </c>
      <c r="D22" s="18">
        <f t="shared" si="7"/>
        <v>2.8571428571428572</v>
      </c>
      <c r="E22" s="10">
        <v>12.5</v>
      </c>
      <c r="F22" s="5">
        <f t="shared" si="9"/>
        <v>0.5</v>
      </c>
      <c r="G22" s="10">
        <f t="shared" si="2"/>
        <v>82.592000000000013</v>
      </c>
      <c r="H22" s="5">
        <f t="shared" si="3"/>
        <v>0.73742857142857154</v>
      </c>
      <c r="I22" s="17">
        <f t="shared" si="4"/>
        <v>5.3405598737796822E-3</v>
      </c>
      <c r="O22" s="19"/>
    </row>
    <row r="23" spans="1:15" x14ac:dyDescent="0.2">
      <c r="A23" s="12">
        <v>240</v>
      </c>
      <c r="B23" s="12">
        <v>10</v>
      </c>
      <c r="C23" s="12">
        <f t="shared" si="10"/>
        <v>24</v>
      </c>
      <c r="D23" s="18">
        <f t="shared" si="7"/>
        <v>2.6666666666666665</v>
      </c>
      <c r="E23" s="10">
        <v>12.3</v>
      </c>
      <c r="F23" s="5">
        <f t="shared" si="9"/>
        <v>0.49200000000000005</v>
      </c>
      <c r="G23" s="10">
        <f t="shared" si="2"/>
        <v>83.934959349593498</v>
      </c>
      <c r="H23" s="5">
        <f t="shared" si="3"/>
        <v>0.69945799457994584</v>
      </c>
      <c r="I23" s="17">
        <f t="shared" si="4"/>
        <v>5.6304759812134371E-3</v>
      </c>
    </row>
    <row r="24" spans="1:15" x14ac:dyDescent="0.2">
      <c r="A24" s="12">
        <v>256</v>
      </c>
      <c r="B24" s="6">
        <v>8</v>
      </c>
      <c r="C24" s="6">
        <f t="shared" si="10"/>
        <v>32</v>
      </c>
      <c r="D24" s="18">
        <f t="shared" si="7"/>
        <v>2.5</v>
      </c>
      <c r="E24" s="6">
        <v>12.4</v>
      </c>
      <c r="F24" s="5">
        <f t="shared" si="9"/>
        <v>0.496</v>
      </c>
      <c r="G24" s="10">
        <f t="shared" si="2"/>
        <v>83.258064516129039</v>
      </c>
      <c r="H24" s="5">
        <f t="shared" si="3"/>
        <v>0.65045362903225812</v>
      </c>
      <c r="I24" s="17">
        <f t="shared" si="4"/>
        <v>6.054669022616508E-3</v>
      </c>
    </row>
    <row r="25" spans="1:15" x14ac:dyDescent="0.2">
      <c r="A25" s="12">
        <v>280</v>
      </c>
      <c r="B25" s="6">
        <v>10</v>
      </c>
      <c r="C25" s="6">
        <f t="shared" si="10"/>
        <v>28</v>
      </c>
      <c r="D25" s="18">
        <f t="shared" si="7"/>
        <v>2.2857142857142856</v>
      </c>
      <c r="E25" s="6">
        <v>11.9</v>
      </c>
      <c r="F25" s="5">
        <f t="shared" si="9"/>
        <v>0.47600000000000003</v>
      </c>
      <c r="G25" s="10">
        <f t="shared" si="2"/>
        <v>86.756302521008408</v>
      </c>
      <c r="H25" s="5">
        <f t="shared" si="3"/>
        <v>0.61968787515006007</v>
      </c>
      <c r="I25" s="17">
        <f t="shared" si="4"/>
        <v>6.3552662497978222E-3</v>
      </c>
    </row>
    <row r="26" spans="1:15" x14ac:dyDescent="0.2">
      <c r="A26" s="12">
        <v>300</v>
      </c>
      <c r="B26" s="6">
        <v>10</v>
      </c>
      <c r="C26" s="6">
        <f t="shared" si="10"/>
        <v>30</v>
      </c>
      <c r="D26" s="18">
        <f t="shared" si="7"/>
        <v>2.1333333333333333</v>
      </c>
      <c r="E26" s="6">
        <v>11.8</v>
      </c>
      <c r="F26" s="5">
        <f t="shared" si="9"/>
        <v>0.47200000000000003</v>
      </c>
      <c r="G26" s="10">
        <f t="shared" si="2"/>
        <v>87.491525423728817</v>
      </c>
      <c r="H26" s="5">
        <f t="shared" si="3"/>
        <v>0.58327683615819215</v>
      </c>
      <c r="I26" s="17">
        <f t="shared" si="4"/>
        <v>6.7519935547071704E-3</v>
      </c>
    </row>
    <row r="27" spans="1:15" x14ac:dyDescent="0.2">
      <c r="A27" s="12">
        <v>320</v>
      </c>
      <c r="B27" s="6">
        <v>10</v>
      </c>
      <c r="C27" s="6">
        <f t="shared" ref="C27:C28" si="11">A27/B27</f>
        <v>32</v>
      </c>
      <c r="D27" s="5">
        <f t="shared" si="7"/>
        <v>2</v>
      </c>
      <c r="E27" s="6">
        <v>9.1199999999999992</v>
      </c>
      <c r="F27" s="5">
        <f t="shared" ref="F27:F28" si="12">E27/25</f>
        <v>0.36479999999999996</v>
      </c>
      <c r="G27" s="10">
        <f t="shared" si="2"/>
        <v>113.20175438596493</v>
      </c>
      <c r="H27" s="5">
        <f t="shared" si="3"/>
        <v>0.70751096491228083</v>
      </c>
      <c r="I27" s="17">
        <f t="shared" si="4"/>
        <v>5.5663892627280795E-3</v>
      </c>
    </row>
    <row r="28" spans="1:15" x14ac:dyDescent="0.2">
      <c r="A28" s="12">
        <v>384</v>
      </c>
      <c r="B28" s="6">
        <v>12</v>
      </c>
      <c r="C28" s="6">
        <f t="shared" si="11"/>
        <v>32</v>
      </c>
      <c r="D28" s="18">
        <f t="shared" si="7"/>
        <v>1.6666666666666667</v>
      </c>
      <c r="E28" s="6">
        <v>8.31</v>
      </c>
      <c r="F28" s="5">
        <f t="shared" si="12"/>
        <v>0.33240000000000003</v>
      </c>
      <c r="G28" s="10">
        <f t="shared" si="2"/>
        <v>124.23586040914562</v>
      </c>
      <c r="H28" s="5">
        <f t="shared" ref="H28" si="13">E$7/E28/(A28/A$7)</f>
        <v>0.64706177296430012</v>
      </c>
      <c r="I28" s="17">
        <f t="shared" ref="I28" si="14">F28/($A$2/A28)*1000</f>
        <v>6.0864072070092564E-3</v>
      </c>
    </row>
    <row r="29" spans="1:15" x14ac:dyDescent="0.2">
      <c r="A29" s="12"/>
      <c r="B29" s="6"/>
      <c r="C29" s="6"/>
      <c r="D29" s="5"/>
      <c r="E29" s="6"/>
      <c r="F29" s="5"/>
      <c r="G29" s="10"/>
      <c r="H29" s="5"/>
      <c r="I29" s="17"/>
    </row>
    <row r="30" spans="1:15" x14ac:dyDescent="0.2">
      <c r="A30" s="13" t="s">
        <v>13</v>
      </c>
    </row>
    <row r="31" spans="1:15" x14ac:dyDescent="0.2">
      <c r="A31" s="13" t="s">
        <v>18</v>
      </c>
    </row>
    <row r="32" spans="1:15" x14ac:dyDescent="0.2">
      <c r="A32" s="7" t="s">
        <v>0</v>
      </c>
      <c r="B32" s="7" t="s">
        <v>2</v>
      </c>
      <c r="C32" s="7" t="s">
        <v>6</v>
      </c>
      <c r="D32" s="7" t="s">
        <v>7</v>
      </c>
      <c r="E32" s="7" t="s">
        <v>1</v>
      </c>
      <c r="F32" s="7" t="s">
        <v>4</v>
      </c>
      <c r="G32" s="8" t="s">
        <v>3</v>
      </c>
      <c r="H32" s="7" t="s">
        <v>5</v>
      </c>
      <c r="I32" s="1" t="s">
        <v>12</v>
      </c>
    </row>
    <row r="33" spans="1:10" x14ac:dyDescent="0.2">
      <c r="A33" s="3">
        <v>1</v>
      </c>
      <c r="B33" s="3">
        <v>1</v>
      </c>
      <c r="C33" s="6">
        <f t="shared" ref="C33:C43" si="15">A33/B33</f>
        <v>1</v>
      </c>
      <c r="D33" s="12">
        <f t="shared" ref="D33:D34" si="16">2560/A33</f>
        <v>2560</v>
      </c>
      <c r="E33" s="5">
        <v>1136.5</v>
      </c>
      <c r="F33" s="5">
        <f>E33/25</f>
        <v>45.46</v>
      </c>
      <c r="G33" s="10">
        <f>E$33/E33</f>
        <v>1</v>
      </c>
      <c r="H33" s="5">
        <f>E$33/E33 / (A33/A$33)</f>
        <v>1</v>
      </c>
      <c r="I33" s="17">
        <f>F33/($A$2/A33)*1000</f>
        <v>2.1676951059109318E-3</v>
      </c>
    </row>
    <row r="34" spans="1:10" x14ac:dyDescent="0.2">
      <c r="A34" s="3">
        <v>2</v>
      </c>
      <c r="B34" s="3">
        <v>1</v>
      </c>
      <c r="C34" s="6">
        <f t="shared" si="15"/>
        <v>2</v>
      </c>
      <c r="D34" s="12">
        <f t="shared" si="16"/>
        <v>1280</v>
      </c>
      <c r="E34" s="5">
        <v>615.6</v>
      </c>
      <c r="F34" s="5">
        <f t="shared" ref="F34:F43" si="17">E34/25</f>
        <v>24.624000000000002</v>
      </c>
      <c r="G34" s="10">
        <f t="shared" ref="G34:G42" si="18">E$33/E34</f>
        <v>1.8461663417803769</v>
      </c>
      <c r="H34" s="5">
        <f t="shared" ref="H34:H42" si="19">E$33/E34 / (A34/A$33)</f>
        <v>0.92308317089018843</v>
      </c>
      <c r="I34" s="17">
        <f t="shared" ref="I34:I42" si="20">F34/($A$2/A34)*1000</f>
        <v>2.3483204702134091E-3</v>
      </c>
    </row>
    <row r="35" spans="1:10" x14ac:dyDescent="0.2">
      <c r="A35" s="3">
        <v>4</v>
      </c>
      <c r="B35" s="3">
        <v>1</v>
      </c>
      <c r="C35" s="6">
        <f t="shared" si="15"/>
        <v>4</v>
      </c>
      <c r="D35" s="12">
        <f>2560/A35</f>
        <v>640</v>
      </c>
      <c r="E35" s="5">
        <v>307.60000000000002</v>
      </c>
      <c r="F35" s="5">
        <f t="shared" si="17"/>
        <v>12.304</v>
      </c>
      <c r="G35" s="10">
        <f t="shared" si="18"/>
        <v>3.6947334200260076</v>
      </c>
      <c r="H35" s="5">
        <f t="shared" si="19"/>
        <v>0.92368335500650189</v>
      </c>
      <c r="I35" s="17">
        <f t="shared" si="20"/>
        <v>2.3467945959637576E-3</v>
      </c>
    </row>
    <row r="36" spans="1:10" x14ac:dyDescent="0.2">
      <c r="A36" s="3">
        <v>8</v>
      </c>
      <c r="B36" s="3">
        <v>1</v>
      </c>
      <c r="C36" s="6">
        <v>8</v>
      </c>
      <c r="D36" s="12">
        <v>320</v>
      </c>
      <c r="E36" s="5">
        <v>158.80000000000001</v>
      </c>
      <c r="F36" s="5">
        <f t="shared" si="17"/>
        <v>6.3520000000000003</v>
      </c>
      <c r="G36" s="10">
        <f t="shared" si="18"/>
        <v>7.1568010075566741</v>
      </c>
      <c r="H36" s="5">
        <f t="shared" si="19"/>
        <v>0.89460012594458427</v>
      </c>
      <c r="I36" s="17">
        <f t="shared" si="20"/>
        <v>2.4230883084463248E-3</v>
      </c>
    </row>
    <row r="37" spans="1:10" x14ac:dyDescent="0.2">
      <c r="A37" s="6">
        <v>10</v>
      </c>
      <c r="B37" s="6">
        <v>1</v>
      </c>
      <c r="C37" s="6">
        <f t="shared" ref="C37:C43" si="21">A37/B37</f>
        <v>10</v>
      </c>
      <c r="D37" s="12">
        <f t="shared" ref="D37:D43" si="22">2560/A37</f>
        <v>256</v>
      </c>
      <c r="E37" s="5">
        <v>128.30000000000001</v>
      </c>
      <c r="F37" s="5">
        <f t="shared" si="17"/>
        <v>5.1320000000000006</v>
      </c>
      <c r="G37" s="10">
        <f t="shared" si="18"/>
        <v>8.8581449727201864</v>
      </c>
      <c r="H37" s="5">
        <f t="shared" si="19"/>
        <v>0.88581449727201866</v>
      </c>
      <c r="I37" s="17">
        <f t="shared" si="20"/>
        <v>2.4471208278783333E-3</v>
      </c>
    </row>
    <row r="38" spans="1:10" x14ac:dyDescent="0.2">
      <c r="A38" s="6">
        <v>20</v>
      </c>
      <c r="B38" s="6">
        <v>1</v>
      </c>
      <c r="C38" s="6">
        <f t="shared" si="21"/>
        <v>20</v>
      </c>
      <c r="D38" s="12">
        <f t="shared" si="22"/>
        <v>128</v>
      </c>
      <c r="E38" s="5">
        <v>65.7</v>
      </c>
      <c r="F38" s="5">
        <f t="shared" si="17"/>
        <v>2.6280000000000001</v>
      </c>
      <c r="G38" s="10">
        <f t="shared" si="18"/>
        <v>17.298325722983257</v>
      </c>
      <c r="H38" s="5">
        <f t="shared" si="19"/>
        <v>0.86491628614916283</v>
      </c>
      <c r="I38" s="17">
        <f t="shared" si="20"/>
        <v>2.5062484550523226E-3</v>
      </c>
    </row>
    <row r="39" spans="1:10" x14ac:dyDescent="0.2">
      <c r="A39" s="6">
        <v>40</v>
      </c>
      <c r="B39" s="6">
        <v>1</v>
      </c>
      <c r="C39" s="6">
        <f t="shared" si="21"/>
        <v>40</v>
      </c>
      <c r="D39" s="12">
        <f t="shared" si="22"/>
        <v>64</v>
      </c>
      <c r="E39" s="5">
        <v>43.8</v>
      </c>
      <c r="F39" s="5">
        <f t="shared" si="17"/>
        <v>1.7519999999999998</v>
      </c>
      <c r="G39" s="10">
        <f t="shared" si="18"/>
        <v>25.947488584474886</v>
      </c>
      <c r="H39" s="5">
        <f t="shared" si="19"/>
        <v>0.64868721461187218</v>
      </c>
      <c r="I39" s="17">
        <f t="shared" si="20"/>
        <v>3.3416646067364292E-3</v>
      </c>
    </row>
    <row r="40" spans="1:10" x14ac:dyDescent="0.2">
      <c r="A40" s="6">
        <v>80</v>
      </c>
      <c r="B40" s="6">
        <v>2</v>
      </c>
      <c r="C40" s="6">
        <f t="shared" si="21"/>
        <v>40</v>
      </c>
      <c r="D40" s="12">
        <f t="shared" si="22"/>
        <v>32</v>
      </c>
      <c r="E40" s="5">
        <v>24</v>
      </c>
      <c r="F40" s="5">
        <f t="shared" si="17"/>
        <v>0.96</v>
      </c>
      <c r="G40" s="10">
        <f t="shared" si="18"/>
        <v>47.354166666666664</v>
      </c>
      <c r="H40" s="5">
        <f t="shared" si="19"/>
        <v>0.59192708333333333</v>
      </c>
      <c r="I40" s="17">
        <f t="shared" si="20"/>
        <v>3.6620981991632106E-3</v>
      </c>
    </row>
    <row r="41" spans="1:10" x14ac:dyDescent="0.2">
      <c r="A41" s="12">
        <v>160</v>
      </c>
      <c r="B41" s="12">
        <v>4</v>
      </c>
      <c r="C41" s="6">
        <f t="shared" si="21"/>
        <v>40</v>
      </c>
      <c r="D41" s="12">
        <f t="shared" si="22"/>
        <v>16</v>
      </c>
      <c r="E41" s="5">
        <v>12.9</v>
      </c>
      <c r="F41" s="5">
        <f t="shared" si="17"/>
        <v>0.51600000000000001</v>
      </c>
      <c r="G41" s="10">
        <f t="shared" si="18"/>
        <v>88.100775193798441</v>
      </c>
      <c r="H41" s="5">
        <f t="shared" si="19"/>
        <v>0.55062984496124023</v>
      </c>
      <c r="I41" s="17">
        <f t="shared" si="20"/>
        <v>3.9367555641004514E-3</v>
      </c>
    </row>
    <row r="42" spans="1:10" x14ac:dyDescent="0.2">
      <c r="A42" s="12">
        <v>320</v>
      </c>
      <c r="B42" s="12">
        <v>8</v>
      </c>
      <c r="C42" s="6">
        <f t="shared" si="21"/>
        <v>40</v>
      </c>
      <c r="D42" s="12">
        <f t="shared" si="22"/>
        <v>8</v>
      </c>
      <c r="E42" s="5">
        <v>7.49</v>
      </c>
      <c r="F42" s="5">
        <f t="shared" si="17"/>
        <v>0.29960000000000003</v>
      </c>
      <c r="G42" s="10">
        <f t="shared" si="18"/>
        <v>151.73564753004004</v>
      </c>
      <c r="H42" s="5">
        <f t="shared" si="19"/>
        <v>0.47417389853137515</v>
      </c>
      <c r="I42" s="17">
        <f t="shared" si="20"/>
        <v>4.5715192519554092E-3</v>
      </c>
    </row>
    <row r="43" spans="1:10" x14ac:dyDescent="0.2">
      <c r="A43" s="6">
        <v>640</v>
      </c>
      <c r="B43" s="6">
        <v>16</v>
      </c>
      <c r="C43" s="6">
        <f t="shared" si="21"/>
        <v>40</v>
      </c>
      <c r="D43" s="12">
        <f t="shared" si="22"/>
        <v>4</v>
      </c>
      <c r="E43" s="5">
        <v>4.0599999999999996</v>
      </c>
      <c r="F43" s="5">
        <f t="shared" si="17"/>
        <v>0.16239999999999999</v>
      </c>
      <c r="G43" s="10">
        <f t="shared" ref="G43" si="23">E$33/E43</f>
        <v>279.92610837438428</v>
      </c>
      <c r="H43" s="5">
        <f t="shared" ref="H43" si="24">E$33/E43 / (A43/A$33)</f>
        <v>0.43738454433497542</v>
      </c>
      <c r="I43" s="17">
        <f t="shared" ref="I43" si="25">F43/($A$2/A43)*1000</f>
        <v>4.9560395628675449E-3</v>
      </c>
    </row>
    <row r="44" spans="1:10" x14ac:dyDescent="0.2">
      <c r="A44" s="12"/>
      <c r="B44" s="6"/>
      <c r="C44" s="6"/>
      <c r="D44" s="6"/>
      <c r="E44" s="6"/>
      <c r="F44" s="10"/>
      <c r="G44" s="5"/>
      <c r="H44" s="5"/>
    </row>
    <row r="45" spans="1:10" x14ac:dyDescent="0.2">
      <c r="A45" s="13" t="s">
        <v>8</v>
      </c>
      <c r="B45" s="1"/>
      <c r="C45" s="1"/>
      <c r="D45" s="1"/>
      <c r="E45" s="1"/>
      <c r="F45" s="1"/>
      <c r="G45" s="1"/>
    </row>
    <row r="46" spans="1:10" x14ac:dyDescent="0.2">
      <c r="A46" s="7" t="s">
        <v>0</v>
      </c>
      <c r="B46" s="7" t="s">
        <v>2</v>
      </c>
      <c r="C46" s="7" t="s">
        <v>6</v>
      </c>
      <c r="D46" s="7" t="s">
        <v>7</v>
      </c>
      <c r="E46" s="7" t="s">
        <v>1</v>
      </c>
      <c r="F46" s="7" t="s">
        <v>4</v>
      </c>
      <c r="G46" s="8" t="s">
        <v>3</v>
      </c>
      <c r="H46" s="7" t="s">
        <v>5</v>
      </c>
      <c r="I46" s="1" t="s">
        <v>12</v>
      </c>
    </row>
    <row r="47" spans="1:10" x14ac:dyDescent="0.2">
      <c r="A47" s="3">
        <v>2</v>
      </c>
      <c r="B47" s="3">
        <v>1</v>
      </c>
      <c r="C47" s="3">
        <v>2</v>
      </c>
      <c r="D47" s="6">
        <f>2560/A47</f>
        <v>1280</v>
      </c>
      <c r="E47" s="4">
        <v>2509.5</v>
      </c>
      <c r="F47" s="5">
        <f>E47/25</f>
        <v>100.38</v>
      </c>
      <c r="G47" s="10">
        <f>E$47/E47</f>
        <v>1</v>
      </c>
      <c r="H47" s="5">
        <f>E$47/E47 / (A47/A$47)</f>
        <v>1</v>
      </c>
      <c r="I47" s="17">
        <f>F47/($A$2/A47)*1000</f>
        <v>9.5729535737500808E-3</v>
      </c>
      <c r="J47" s="16"/>
    </row>
    <row r="48" spans="1:10" x14ac:dyDescent="0.2">
      <c r="A48" s="3">
        <v>5</v>
      </c>
      <c r="B48" s="3">
        <v>1</v>
      </c>
      <c r="C48" s="6">
        <f>A48/B48</f>
        <v>5</v>
      </c>
      <c r="D48" s="6">
        <f>2560/A48</f>
        <v>512</v>
      </c>
      <c r="E48" s="10">
        <v>1267.3</v>
      </c>
      <c r="F48" s="5">
        <f>E48/25</f>
        <v>50.692</v>
      </c>
      <c r="G48" s="10">
        <f t="shared" ref="G48:G68" si="26">E$47/E48</f>
        <v>1.9801941134695811</v>
      </c>
      <c r="H48" s="5">
        <f t="shared" ref="H48:H68" si="27">E$47/E48 / (A48/A$47)</f>
        <v>0.79207764538783243</v>
      </c>
      <c r="I48" s="17">
        <f>F48/($A$2/A48)*1000</f>
        <v>1.2085877728644627E-2</v>
      </c>
    </row>
    <row r="49" spans="1:9" x14ac:dyDescent="0.2">
      <c r="A49" s="3">
        <v>8</v>
      </c>
      <c r="B49" s="3">
        <v>1</v>
      </c>
      <c r="C49" s="6">
        <v>8</v>
      </c>
      <c r="D49" s="6">
        <v>320</v>
      </c>
      <c r="E49" s="10">
        <v>942.4</v>
      </c>
      <c r="F49" s="5">
        <f>E49/25</f>
        <v>37.695999999999998</v>
      </c>
      <c r="G49" s="10">
        <f t="shared" ref="G49" si="28">E$47/E49</f>
        <v>2.6628820033955858</v>
      </c>
      <c r="H49" s="5">
        <f t="shared" ref="H49" si="29">E$47/E49 / (A49/A$47)</f>
        <v>0.66572050084889645</v>
      </c>
      <c r="I49" s="17">
        <f>F49/($A$2/A49)*1000</f>
        <v>1.4379838928714205E-2</v>
      </c>
    </row>
    <row r="50" spans="1:9" x14ac:dyDescent="0.2">
      <c r="A50" s="6">
        <v>10</v>
      </c>
      <c r="B50" s="6">
        <v>1</v>
      </c>
      <c r="C50" s="6">
        <f t="shared" ref="C50:C68" si="30">A50/B50</f>
        <v>10</v>
      </c>
      <c r="D50" s="5">
        <f t="shared" ref="D50:D68" si="31">2560/A50</f>
        <v>256</v>
      </c>
      <c r="E50" s="10">
        <v>781.6</v>
      </c>
      <c r="F50" s="5">
        <f>E50/25</f>
        <v>31.263999999999999</v>
      </c>
      <c r="G50" s="10">
        <f t="shared" si="26"/>
        <v>3.2107215967246674</v>
      </c>
      <c r="H50" s="5">
        <f t="shared" si="27"/>
        <v>0.64214431934493343</v>
      </c>
      <c r="I50" s="17">
        <f t="shared" ref="I50:I68" si="32">F50/($A$2/A50)*1000</f>
        <v>1.4907791419093569E-2</v>
      </c>
    </row>
    <row r="51" spans="1:9" x14ac:dyDescent="0.2">
      <c r="A51" s="6">
        <v>20</v>
      </c>
      <c r="B51" s="6">
        <v>1</v>
      </c>
      <c r="C51" s="6">
        <f t="shared" si="30"/>
        <v>20</v>
      </c>
      <c r="D51" s="5">
        <f t="shared" si="31"/>
        <v>128</v>
      </c>
      <c r="E51" s="10">
        <v>456.5</v>
      </c>
      <c r="F51" s="5">
        <f t="shared" ref="F51:F68" si="33">E51/25</f>
        <v>18.260000000000002</v>
      </c>
      <c r="G51" s="10">
        <f t="shared" si="26"/>
        <v>5.4972617743702079</v>
      </c>
      <c r="H51" s="5">
        <f t="shared" si="27"/>
        <v>0.54972617743702079</v>
      </c>
      <c r="I51" s="17">
        <f t="shared" si="32"/>
        <v>1.7414039874145897E-2</v>
      </c>
    </row>
    <row r="52" spans="1:9" x14ac:dyDescent="0.2">
      <c r="A52" s="6">
        <v>40</v>
      </c>
      <c r="B52" s="6">
        <v>2</v>
      </c>
      <c r="C52" s="6">
        <f t="shared" si="30"/>
        <v>20</v>
      </c>
      <c r="D52" s="5">
        <f t="shared" si="31"/>
        <v>64</v>
      </c>
      <c r="E52" s="10">
        <v>215.6</v>
      </c>
      <c r="F52" s="5">
        <f t="shared" si="33"/>
        <v>8.6240000000000006</v>
      </c>
      <c r="G52" s="10">
        <f t="shared" si="26"/>
        <v>11.63961038961039</v>
      </c>
      <c r="H52" s="5">
        <f t="shared" si="27"/>
        <v>0.58198051948051943</v>
      </c>
      <c r="I52" s="17">
        <f t="shared" si="32"/>
        <v>1.644892441124142E-2</v>
      </c>
    </row>
    <row r="53" spans="1:9" x14ac:dyDescent="0.2">
      <c r="A53" s="6">
        <v>64</v>
      </c>
      <c r="B53" s="6">
        <v>2</v>
      </c>
      <c r="C53" s="6">
        <f t="shared" si="30"/>
        <v>32</v>
      </c>
      <c r="D53" s="5">
        <f t="shared" si="31"/>
        <v>40</v>
      </c>
      <c r="E53" s="10">
        <v>156.6</v>
      </c>
      <c r="F53" s="5">
        <f t="shared" si="33"/>
        <v>6.2639999999999993</v>
      </c>
      <c r="G53" s="10">
        <f t="shared" si="26"/>
        <v>16.024904214559388</v>
      </c>
      <c r="H53" s="5">
        <f t="shared" si="27"/>
        <v>0.50077825670498088</v>
      </c>
      <c r="I53" s="17">
        <f t="shared" si="32"/>
        <v>1.9116152599631956E-2</v>
      </c>
    </row>
    <row r="54" spans="1:9" x14ac:dyDescent="0.2">
      <c r="A54" s="6">
        <v>80</v>
      </c>
      <c r="B54" s="6">
        <v>4</v>
      </c>
      <c r="C54" s="6">
        <f t="shared" si="30"/>
        <v>20</v>
      </c>
      <c r="D54" s="5">
        <f t="shared" si="31"/>
        <v>32</v>
      </c>
      <c r="E54" s="10">
        <v>96.5</v>
      </c>
      <c r="F54" s="5">
        <f t="shared" si="33"/>
        <v>3.86</v>
      </c>
      <c r="G54" s="10">
        <f t="shared" si="26"/>
        <v>26.005181347150259</v>
      </c>
      <c r="H54" s="5">
        <f t="shared" si="27"/>
        <v>0.65012953367875648</v>
      </c>
      <c r="I54" s="17">
        <f t="shared" si="32"/>
        <v>1.472468650913541E-2</v>
      </c>
    </row>
    <row r="55" spans="1:9" x14ac:dyDescent="0.2">
      <c r="A55" s="6">
        <v>100</v>
      </c>
      <c r="B55" s="6">
        <v>5</v>
      </c>
      <c r="C55" s="6">
        <f t="shared" si="30"/>
        <v>20</v>
      </c>
      <c r="D55" s="18">
        <f t="shared" si="31"/>
        <v>25.6</v>
      </c>
      <c r="E55" s="10">
        <v>75.3</v>
      </c>
      <c r="F55" s="5">
        <f t="shared" si="33"/>
        <v>3.012</v>
      </c>
      <c r="G55" s="10">
        <f t="shared" si="26"/>
        <v>33.326693227091631</v>
      </c>
      <c r="H55" s="5">
        <f t="shared" si="27"/>
        <v>0.66653386454183261</v>
      </c>
      <c r="I55" s="17">
        <f t="shared" si="32"/>
        <v>1.4362291374843216E-2</v>
      </c>
    </row>
    <row r="56" spans="1:9" x14ac:dyDescent="0.2">
      <c r="A56" s="6">
        <v>120</v>
      </c>
      <c r="B56" s="6">
        <v>6</v>
      </c>
      <c r="C56" s="6">
        <f t="shared" si="30"/>
        <v>20</v>
      </c>
      <c r="D56" s="18">
        <f t="shared" si="31"/>
        <v>21.333333333333332</v>
      </c>
      <c r="E56" s="10">
        <v>65</v>
      </c>
      <c r="F56" s="5">
        <f t="shared" si="33"/>
        <v>2.6</v>
      </c>
      <c r="G56" s="10">
        <f t="shared" si="26"/>
        <v>38.607692307692311</v>
      </c>
      <c r="H56" s="5">
        <f t="shared" si="27"/>
        <v>0.64346153846153853</v>
      </c>
      <c r="I56" s="17">
        <f t="shared" si="32"/>
        <v>1.4877273934100543E-2</v>
      </c>
    </row>
    <row r="57" spans="1:9" x14ac:dyDescent="0.2">
      <c r="A57" s="12">
        <v>128</v>
      </c>
      <c r="B57" s="12">
        <v>4</v>
      </c>
      <c r="C57" s="6">
        <f t="shared" si="30"/>
        <v>32</v>
      </c>
      <c r="D57" s="5">
        <f t="shared" si="31"/>
        <v>20</v>
      </c>
      <c r="E57" s="10">
        <v>67.7</v>
      </c>
      <c r="F57" s="5">
        <f t="shared" si="33"/>
        <v>2.7080000000000002</v>
      </c>
      <c r="G57" s="10">
        <f t="shared" si="26"/>
        <v>37.067946824224521</v>
      </c>
      <c r="H57" s="5">
        <f t="shared" si="27"/>
        <v>0.57918666912850814</v>
      </c>
      <c r="I57" s="17">
        <f t="shared" si="32"/>
        <v>1.6528269872223292E-2</v>
      </c>
    </row>
    <row r="58" spans="1:9" x14ac:dyDescent="0.2">
      <c r="A58" s="12">
        <v>140</v>
      </c>
      <c r="B58" s="12">
        <v>7</v>
      </c>
      <c r="C58" s="6">
        <f t="shared" si="30"/>
        <v>20</v>
      </c>
      <c r="D58" s="18">
        <f t="shared" si="31"/>
        <v>18.285714285714285</v>
      </c>
      <c r="E58" s="10">
        <v>56</v>
      </c>
      <c r="F58" s="5">
        <f t="shared" si="33"/>
        <v>2.2400000000000002</v>
      </c>
      <c r="G58" s="10">
        <f t="shared" si="26"/>
        <v>44.8125</v>
      </c>
      <c r="H58" s="5">
        <f t="shared" si="27"/>
        <v>0.64017857142857137</v>
      </c>
      <c r="I58" s="17">
        <f t="shared" si="32"/>
        <v>1.4953567646583111E-2</v>
      </c>
    </row>
    <row r="59" spans="1:9" x14ac:dyDescent="0.2">
      <c r="A59" s="12">
        <v>160</v>
      </c>
      <c r="B59" s="12">
        <v>5</v>
      </c>
      <c r="C59" s="6">
        <f t="shared" si="30"/>
        <v>32</v>
      </c>
      <c r="D59" s="5">
        <f t="shared" si="31"/>
        <v>16</v>
      </c>
      <c r="E59" s="10">
        <v>53.3</v>
      </c>
      <c r="F59" s="5">
        <f t="shared" si="33"/>
        <v>2.1319999999999997</v>
      </c>
      <c r="G59" s="10">
        <f t="shared" si="26"/>
        <v>47.082551594746718</v>
      </c>
      <c r="H59" s="5">
        <f t="shared" si="27"/>
        <v>0.588531894934334</v>
      </c>
      <c r="I59" s="17">
        <f t="shared" si="32"/>
        <v>1.6265819501283259E-2</v>
      </c>
    </row>
    <row r="60" spans="1:9" x14ac:dyDescent="0.2">
      <c r="A60" s="12">
        <v>192</v>
      </c>
      <c r="B60" s="12">
        <v>6</v>
      </c>
      <c r="C60" s="6">
        <f t="shared" si="30"/>
        <v>32</v>
      </c>
      <c r="D60" s="18">
        <f t="shared" si="31"/>
        <v>13.333333333333334</v>
      </c>
      <c r="E60" s="10">
        <v>42.5</v>
      </c>
      <c r="F60" s="5">
        <f t="shared" si="33"/>
        <v>1.7</v>
      </c>
      <c r="G60" s="10">
        <f t="shared" si="26"/>
        <v>59.047058823529412</v>
      </c>
      <c r="H60" s="5">
        <f t="shared" si="27"/>
        <v>0.61507352941176474</v>
      </c>
      <c r="I60" s="17">
        <f t="shared" si="32"/>
        <v>1.5563917346443643E-2</v>
      </c>
    </row>
    <row r="61" spans="1:9" x14ac:dyDescent="0.2">
      <c r="A61" s="12">
        <v>200</v>
      </c>
      <c r="B61" s="12">
        <v>10</v>
      </c>
      <c r="C61" s="6">
        <f t="shared" si="30"/>
        <v>20</v>
      </c>
      <c r="D61" s="18">
        <f t="shared" si="31"/>
        <v>12.8</v>
      </c>
      <c r="E61" s="10">
        <v>35.1</v>
      </c>
      <c r="F61" s="5">
        <f t="shared" si="33"/>
        <v>1.4040000000000001</v>
      </c>
      <c r="G61" s="10">
        <f t="shared" si="26"/>
        <v>71.495726495726487</v>
      </c>
      <c r="H61" s="5">
        <f t="shared" si="27"/>
        <v>0.71495726495726486</v>
      </c>
      <c r="I61" s="17">
        <f t="shared" si="32"/>
        <v>1.3389546540690491E-2</v>
      </c>
    </row>
    <row r="62" spans="1:9" x14ac:dyDescent="0.2">
      <c r="A62" s="12">
        <v>224</v>
      </c>
      <c r="B62" s="12">
        <v>7</v>
      </c>
      <c r="C62" s="6">
        <f t="shared" si="30"/>
        <v>32</v>
      </c>
      <c r="D62" s="18">
        <f t="shared" si="31"/>
        <v>11.428571428571429</v>
      </c>
      <c r="E62" s="10">
        <v>34.1</v>
      </c>
      <c r="F62" s="5">
        <f t="shared" si="33"/>
        <v>1.3640000000000001</v>
      </c>
      <c r="G62" s="10">
        <f t="shared" si="26"/>
        <v>73.592375366568916</v>
      </c>
      <c r="H62" s="5">
        <f t="shared" si="27"/>
        <v>0.65707478005865105</v>
      </c>
      <c r="I62" s="17">
        <f t="shared" si="32"/>
        <v>1.4569047335670974E-2</v>
      </c>
    </row>
    <row r="63" spans="1:9" x14ac:dyDescent="0.2">
      <c r="A63" s="12">
        <v>240</v>
      </c>
      <c r="B63" s="12">
        <v>10</v>
      </c>
      <c r="C63" s="6">
        <f t="shared" si="30"/>
        <v>24</v>
      </c>
      <c r="D63" s="18">
        <f t="shared" si="31"/>
        <v>10.666666666666666</v>
      </c>
      <c r="E63" s="10">
        <v>28</v>
      </c>
      <c r="F63" s="5">
        <f t="shared" si="33"/>
        <v>1.1200000000000001</v>
      </c>
      <c r="G63" s="10">
        <f t="shared" si="26"/>
        <v>89.625</v>
      </c>
      <c r="H63" s="5">
        <f t="shared" si="27"/>
        <v>0.74687499999999996</v>
      </c>
      <c r="I63" s="17">
        <f t="shared" si="32"/>
        <v>1.2817343697071238E-2</v>
      </c>
    </row>
    <row r="64" spans="1:9" x14ac:dyDescent="0.2">
      <c r="A64" s="12">
        <v>256</v>
      </c>
      <c r="B64" s="6">
        <v>8</v>
      </c>
      <c r="C64" s="6">
        <f t="shared" si="30"/>
        <v>32</v>
      </c>
      <c r="D64" s="5">
        <f t="shared" si="31"/>
        <v>10</v>
      </c>
      <c r="E64" s="10">
        <v>26.1</v>
      </c>
      <c r="F64" s="5">
        <f t="shared" si="33"/>
        <v>1.044</v>
      </c>
      <c r="G64" s="10">
        <f t="shared" si="26"/>
        <v>96.149425287356323</v>
      </c>
      <c r="H64" s="5">
        <f t="shared" si="27"/>
        <v>0.75116738505747127</v>
      </c>
      <c r="I64" s="17">
        <f t="shared" si="32"/>
        <v>1.2744101733087973E-2</v>
      </c>
    </row>
    <row r="65" spans="1:9" x14ac:dyDescent="0.2">
      <c r="A65" s="12">
        <v>280</v>
      </c>
      <c r="B65" s="6">
        <v>10</v>
      </c>
      <c r="C65" s="6">
        <f t="shared" si="30"/>
        <v>28</v>
      </c>
      <c r="D65" s="18">
        <f t="shared" si="31"/>
        <v>9.1428571428571423</v>
      </c>
      <c r="E65" s="10">
        <v>23.1</v>
      </c>
      <c r="F65" s="5">
        <f t="shared" si="33"/>
        <v>0.92400000000000004</v>
      </c>
      <c r="G65" s="10">
        <f t="shared" si="26"/>
        <v>108.63636363636363</v>
      </c>
      <c r="H65" s="5">
        <f t="shared" si="27"/>
        <v>0.77597402597402587</v>
      </c>
      <c r="I65" s="17">
        <f t="shared" si="32"/>
        <v>1.2336693308431065E-2</v>
      </c>
    </row>
    <row r="66" spans="1:9" x14ac:dyDescent="0.2">
      <c r="A66" s="12">
        <v>300</v>
      </c>
      <c r="B66" s="6">
        <v>10</v>
      </c>
      <c r="C66" s="6">
        <f t="shared" si="30"/>
        <v>30</v>
      </c>
      <c r="D66" s="18">
        <f t="shared" si="31"/>
        <v>8.5333333333333332</v>
      </c>
      <c r="E66" s="10">
        <v>21</v>
      </c>
      <c r="F66" s="5">
        <f t="shared" si="33"/>
        <v>0.84</v>
      </c>
      <c r="G66" s="10">
        <f t="shared" si="26"/>
        <v>119.5</v>
      </c>
      <c r="H66" s="5">
        <f t="shared" si="27"/>
        <v>0.79666666666666663</v>
      </c>
      <c r="I66" s="17">
        <f t="shared" si="32"/>
        <v>1.2016259716004283E-2</v>
      </c>
    </row>
    <row r="67" spans="1:9" x14ac:dyDescent="0.2">
      <c r="A67" s="12">
        <v>320</v>
      </c>
      <c r="B67" s="6">
        <v>10</v>
      </c>
      <c r="C67" s="6">
        <f t="shared" si="30"/>
        <v>32</v>
      </c>
      <c r="D67" s="5">
        <f t="shared" si="31"/>
        <v>8</v>
      </c>
      <c r="E67" s="10">
        <v>18.399999999999999</v>
      </c>
      <c r="F67" s="5">
        <f t="shared" si="33"/>
        <v>0.73599999999999999</v>
      </c>
      <c r="G67" s="10">
        <f t="shared" si="26"/>
        <v>136.3858695652174</v>
      </c>
      <c r="H67" s="5">
        <f t="shared" si="27"/>
        <v>0.85241168478260876</v>
      </c>
      <c r="I67" s="17">
        <f t="shared" si="32"/>
        <v>1.1230434477433845E-2</v>
      </c>
    </row>
    <row r="68" spans="1:9" x14ac:dyDescent="0.2">
      <c r="A68" s="12">
        <v>384</v>
      </c>
      <c r="B68" s="6">
        <v>12</v>
      </c>
      <c r="C68" s="6">
        <f t="shared" si="30"/>
        <v>32</v>
      </c>
      <c r="D68" s="18">
        <f t="shared" si="31"/>
        <v>6.666666666666667</v>
      </c>
      <c r="E68" s="10">
        <v>15.8</v>
      </c>
      <c r="F68" s="5">
        <f t="shared" si="33"/>
        <v>0.63200000000000001</v>
      </c>
      <c r="G68" s="10">
        <f t="shared" si="26"/>
        <v>158.82911392405063</v>
      </c>
      <c r="H68" s="5">
        <f t="shared" si="27"/>
        <v>0.82723496835443033</v>
      </c>
      <c r="I68" s="17">
        <f t="shared" si="32"/>
        <v>1.1572230309355745E-2</v>
      </c>
    </row>
    <row r="69" spans="1:9" x14ac:dyDescent="0.2">
      <c r="A69" s="12"/>
      <c r="B69" s="6"/>
      <c r="C69" s="6"/>
      <c r="D69" s="6"/>
      <c r="E69" s="6"/>
      <c r="F69" s="10"/>
      <c r="G69" s="5"/>
      <c r="H69" s="5"/>
    </row>
    <row r="70" spans="1:9" x14ac:dyDescent="0.2">
      <c r="F70" s="11"/>
      <c r="G70" s="2"/>
      <c r="H70" s="5"/>
    </row>
    <row r="71" spans="1:9" x14ac:dyDescent="0.2">
      <c r="A71" s="13" t="s">
        <v>13</v>
      </c>
    </row>
    <row r="72" spans="1:9" x14ac:dyDescent="0.2">
      <c r="A72" s="13" t="s">
        <v>10</v>
      </c>
    </row>
    <row r="73" spans="1:9" x14ac:dyDescent="0.2">
      <c r="A73" s="7" t="s">
        <v>0</v>
      </c>
      <c r="B73" s="7" t="s">
        <v>2</v>
      </c>
      <c r="C73" s="7" t="s">
        <v>6</v>
      </c>
      <c r="D73" s="7" t="s">
        <v>7</v>
      </c>
      <c r="E73" s="7" t="s">
        <v>1</v>
      </c>
      <c r="F73" s="7" t="s">
        <v>4</v>
      </c>
      <c r="G73" s="8" t="s">
        <v>3</v>
      </c>
      <c r="H73" s="7" t="s">
        <v>5</v>
      </c>
      <c r="I73" s="1" t="s">
        <v>12</v>
      </c>
    </row>
    <row r="74" spans="1:9" x14ac:dyDescent="0.2">
      <c r="A74" s="3">
        <v>1</v>
      </c>
      <c r="B74" s="3">
        <v>1</v>
      </c>
      <c r="C74" s="6">
        <f t="shared" ref="C74:C84" si="34">A74/B74</f>
        <v>1</v>
      </c>
      <c r="D74" s="12">
        <f t="shared" ref="D74:D75" si="35">2560/A74</f>
        <v>2560</v>
      </c>
      <c r="E74" s="5">
        <v>2452.4</v>
      </c>
      <c r="F74" s="5">
        <f>E74/10</f>
        <v>245.24</v>
      </c>
      <c r="G74" s="10">
        <f t="shared" ref="G74:G84" si="36">E$74/E74</f>
        <v>1</v>
      </c>
      <c r="H74" s="5">
        <f xml:space="preserve"> (E$74/E74) / (A74/A$74)</f>
        <v>1</v>
      </c>
      <c r="I74" s="17">
        <f>F74/($A$2/A74)*1000</f>
        <v>1.1693918780765441E-2</v>
      </c>
    </row>
    <row r="75" spans="1:9" x14ac:dyDescent="0.2">
      <c r="A75" s="3">
        <v>2</v>
      </c>
      <c r="B75" s="3">
        <v>1</v>
      </c>
      <c r="C75" s="6">
        <f t="shared" si="34"/>
        <v>2</v>
      </c>
      <c r="D75" s="12">
        <f t="shared" si="35"/>
        <v>1280</v>
      </c>
      <c r="E75" s="5">
        <v>1865</v>
      </c>
      <c r="F75" s="5">
        <f t="shared" ref="F75:F84" si="37">E75/10</f>
        <v>186.5</v>
      </c>
      <c r="G75" s="10">
        <f t="shared" si="36"/>
        <v>1.3149597855227884</v>
      </c>
      <c r="H75" s="5">
        <f>E$75/E75/(A75/A$75)</f>
        <v>1</v>
      </c>
      <c r="I75" s="17">
        <f t="shared" ref="I75:I84" si="38">F75/($A$2/A75)*1000</f>
        <v>1.7785971722498406E-2</v>
      </c>
    </row>
    <row r="76" spans="1:9" x14ac:dyDescent="0.2">
      <c r="A76" s="3">
        <v>4</v>
      </c>
      <c r="B76" s="3">
        <v>1</v>
      </c>
      <c r="C76" s="6">
        <f t="shared" si="34"/>
        <v>4</v>
      </c>
      <c r="D76" s="12">
        <f>2560/A76</f>
        <v>640</v>
      </c>
      <c r="E76" s="5">
        <v>1036.5999999999999</v>
      </c>
      <c r="F76" s="5">
        <f t="shared" si="37"/>
        <v>103.66</v>
      </c>
      <c r="G76" s="10">
        <f t="shared" si="36"/>
        <v>2.3658113061933248</v>
      </c>
      <c r="H76" s="5">
        <f t="shared" ref="H76:H84" si="39">E$75/E76/(A76/A$75)</f>
        <v>0.89957553540420609</v>
      </c>
      <c r="I76" s="17">
        <f t="shared" si="38"/>
        <v>1.9771515589857208E-2</v>
      </c>
    </row>
    <row r="77" spans="1:9" x14ac:dyDescent="0.2">
      <c r="A77" s="3">
        <v>8</v>
      </c>
      <c r="B77" s="3">
        <v>1</v>
      </c>
      <c r="C77" s="6">
        <v>8</v>
      </c>
      <c r="D77" s="12">
        <v>320</v>
      </c>
      <c r="E77" s="5">
        <v>558.4</v>
      </c>
      <c r="F77" s="5">
        <f t="shared" si="37"/>
        <v>55.839999999999996</v>
      </c>
      <c r="G77" s="10">
        <f t="shared" si="36"/>
        <v>4.3918338108882526</v>
      </c>
      <c r="H77" s="5">
        <f t="shared" ref="H77" si="40">E$75/E77/(A77/A$75)</f>
        <v>0.83497492836676224</v>
      </c>
      <c r="I77" s="17">
        <f t="shared" ref="I77" si="41">F77/($A$2/A77)*1000</f>
        <v>2.1301204525132674E-2</v>
      </c>
    </row>
    <row r="78" spans="1:9" x14ac:dyDescent="0.2">
      <c r="A78" s="6">
        <v>10</v>
      </c>
      <c r="B78" s="6">
        <v>1</v>
      </c>
      <c r="C78" s="6">
        <f t="shared" si="34"/>
        <v>10</v>
      </c>
      <c r="D78" s="12">
        <f t="shared" ref="D78:D84" si="42">2560/A78</f>
        <v>256</v>
      </c>
      <c r="E78" s="5">
        <v>470.3</v>
      </c>
      <c r="F78" s="5">
        <f t="shared" si="37"/>
        <v>47.03</v>
      </c>
      <c r="G78" s="10">
        <f t="shared" si="36"/>
        <v>5.2145439081437379</v>
      </c>
      <c r="H78" s="5">
        <f t="shared" si="39"/>
        <v>0.79311078035296612</v>
      </c>
      <c r="I78" s="17">
        <f t="shared" si="38"/>
        <v>2.2425583112844504E-2</v>
      </c>
    </row>
    <row r="79" spans="1:9" x14ac:dyDescent="0.2">
      <c r="A79" s="6">
        <v>20</v>
      </c>
      <c r="B79" s="6">
        <v>1</v>
      </c>
      <c r="C79" s="6">
        <f t="shared" si="34"/>
        <v>20</v>
      </c>
      <c r="D79" s="12">
        <f t="shared" si="42"/>
        <v>128</v>
      </c>
      <c r="E79" s="5">
        <v>249.8</v>
      </c>
      <c r="F79" s="5">
        <f t="shared" si="37"/>
        <v>24.98</v>
      </c>
      <c r="G79" s="10">
        <f t="shared" si="36"/>
        <v>9.8174539631705358</v>
      </c>
      <c r="H79" s="5">
        <f t="shared" si="39"/>
        <v>0.74659727782225782</v>
      </c>
      <c r="I79" s="17">
        <f t="shared" si="38"/>
        <v>2.3822711722681512E-2</v>
      </c>
    </row>
    <row r="80" spans="1:9" x14ac:dyDescent="0.2">
      <c r="A80" s="6">
        <v>40</v>
      </c>
      <c r="B80" s="6">
        <v>1</v>
      </c>
      <c r="C80" s="6">
        <f t="shared" si="34"/>
        <v>40</v>
      </c>
      <c r="D80" s="12">
        <f t="shared" si="42"/>
        <v>64</v>
      </c>
      <c r="E80" s="5">
        <v>152.6</v>
      </c>
      <c r="F80" s="5">
        <f t="shared" si="37"/>
        <v>15.26</v>
      </c>
      <c r="G80" s="10">
        <f t="shared" si="36"/>
        <v>16.070773263433814</v>
      </c>
      <c r="H80" s="5">
        <f t="shared" si="39"/>
        <v>0.61107470511140238</v>
      </c>
      <c r="I80" s="17">
        <f t="shared" si="38"/>
        <v>2.9106051312099271E-2</v>
      </c>
    </row>
    <row r="81" spans="1:9" x14ac:dyDescent="0.2">
      <c r="A81" s="6">
        <v>80</v>
      </c>
      <c r="B81" s="6">
        <v>2</v>
      </c>
      <c r="C81" s="6">
        <f t="shared" si="34"/>
        <v>40</v>
      </c>
      <c r="D81" s="12">
        <f t="shared" si="42"/>
        <v>32</v>
      </c>
      <c r="E81" s="5">
        <v>77.3</v>
      </c>
      <c r="F81" s="5">
        <f t="shared" si="37"/>
        <v>7.7299999999999995</v>
      </c>
      <c r="G81" s="10">
        <f t="shared" si="36"/>
        <v>31.725743855109965</v>
      </c>
      <c r="H81" s="5">
        <f t="shared" si="39"/>
        <v>0.60316946959896511</v>
      </c>
      <c r="I81" s="17">
        <f t="shared" si="38"/>
        <v>2.9487519874512102E-2</v>
      </c>
    </row>
    <row r="82" spans="1:9" x14ac:dyDescent="0.2">
      <c r="A82" s="12">
        <v>160</v>
      </c>
      <c r="B82" s="12">
        <v>4</v>
      </c>
      <c r="C82" s="6">
        <f t="shared" si="34"/>
        <v>40</v>
      </c>
      <c r="D82" s="12">
        <f t="shared" si="42"/>
        <v>16</v>
      </c>
      <c r="E82" s="5">
        <v>43</v>
      </c>
      <c r="F82" s="5">
        <f t="shared" si="37"/>
        <v>4.3</v>
      </c>
      <c r="G82" s="10">
        <f t="shared" si="36"/>
        <v>57.032558139534885</v>
      </c>
      <c r="H82" s="5">
        <f t="shared" si="39"/>
        <v>0.54215116279069764</v>
      </c>
      <c r="I82" s="17">
        <f t="shared" si="38"/>
        <v>3.2806296367503762E-2</v>
      </c>
    </row>
    <row r="83" spans="1:9" x14ac:dyDescent="0.2">
      <c r="A83" s="12">
        <v>320</v>
      </c>
      <c r="B83" s="12">
        <v>8</v>
      </c>
      <c r="C83" s="6">
        <f t="shared" si="34"/>
        <v>40</v>
      </c>
      <c r="D83" s="12">
        <f t="shared" si="42"/>
        <v>8</v>
      </c>
      <c r="E83" s="5">
        <v>21.5</v>
      </c>
      <c r="F83" s="5">
        <f t="shared" si="37"/>
        <v>2.15</v>
      </c>
      <c r="G83" s="10">
        <f t="shared" si="36"/>
        <v>114.06511627906977</v>
      </c>
      <c r="H83" s="5">
        <f t="shared" si="39"/>
        <v>0.54215116279069764</v>
      </c>
      <c r="I83" s="17">
        <f t="shared" si="38"/>
        <v>3.2806296367503762E-2</v>
      </c>
    </row>
    <row r="84" spans="1:9" x14ac:dyDescent="0.2">
      <c r="A84" s="6">
        <v>640</v>
      </c>
      <c r="B84" s="6">
        <v>16</v>
      </c>
      <c r="C84" s="6">
        <f t="shared" si="34"/>
        <v>40</v>
      </c>
      <c r="D84" s="12">
        <f t="shared" si="42"/>
        <v>4</v>
      </c>
      <c r="E84" s="5">
        <v>9.8800000000000008</v>
      </c>
      <c r="F84" s="5">
        <f t="shared" si="37"/>
        <v>0.9880000000000001</v>
      </c>
      <c r="G84" s="10">
        <f t="shared" si="36"/>
        <v>248.21862348178138</v>
      </c>
      <c r="H84" s="5">
        <f t="shared" si="39"/>
        <v>0.58989119433198378</v>
      </c>
      <c r="I84" s="17">
        <f t="shared" si="38"/>
        <v>3.0151275173110441E-2</v>
      </c>
    </row>
    <row r="85" spans="1:9" x14ac:dyDescent="0.2">
      <c r="A85" s="6"/>
      <c r="D85" s="5"/>
      <c r="H85" s="5"/>
    </row>
    <row r="86" spans="1:9" x14ac:dyDescent="0.2">
      <c r="A86" s="6"/>
      <c r="D86" s="5"/>
      <c r="H86" s="5"/>
    </row>
    <row r="87" spans="1:9" x14ac:dyDescent="0.2">
      <c r="A87" s="13" t="s">
        <v>11</v>
      </c>
    </row>
    <row r="88" spans="1:9" x14ac:dyDescent="0.2">
      <c r="A88" s="14" t="s">
        <v>16</v>
      </c>
    </row>
    <row r="89" spans="1:9" x14ac:dyDescent="0.2">
      <c r="A89" s="7" t="s">
        <v>0</v>
      </c>
      <c r="B89" s="7" t="s">
        <v>2</v>
      </c>
      <c r="C89" s="7" t="s">
        <v>6</v>
      </c>
      <c r="D89" s="7" t="s">
        <v>7</v>
      </c>
      <c r="E89" s="7" t="s">
        <v>1</v>
      </c>
      <c r="F89" s="7" t="s">
        <v>4</v>
      </c>
      <c r="G89" s="8" t="s">
        <v>3</v>
      </c>
      <c r="H89" s="7" t="s">
        <v>5</v>
      </c>
      <c r="I89" s="1" t="s">
        <v>12</v>
      </c>
    </row>
    <row r="90" spans="1:9" x14ac:dyDescent="0.2">
      <c r="A90" s="3">
        <v>4</v>
      </c>
      <c r="B90" s="3">
        <v>1</v>
      </c>
      <c r="C90" s="6">
        <f t="shared" ref="C90:C94" si="43">A90/B90</f>
        <v>4</v>
      </c>
      <c r="D90" s="6">
        <f>640/A90</f>
        <v>160</v>
      </c>
      <c r="E90" s="6">
        <v>1657.8</v>
      </c>
      <c r="F90" s="5">
        <f>E90/25</f>
        <v>66.311999999999998</v>
      </c>
      <c r="G90" s="10">
        <f>E$90/E90</f>
        <v>1</v>
      </c>
      <c r="H90" s="5">
        <f>E$90/E90/(A90/A$90)</f>
        <v>1</v>
      </c>
      <c r="I90" s="17">
        <f>F90/($A$2/A90)*1000</f>
        <v>1.2647971655359937E-2</v>
      </c>
    </row>
    <row r="91" spans="1:9" x14ac:dyDescent="0.2">
      <c r="A91" s="6">
        <v>10</v>
      </c>
      <c r="B91" s="6">
        <v>1</v>
      </c>
      <c r="C91" s="6">
        <f t="shared" si="43"/>
        <v>10</v>
      </c>
      <c r="D91" s="5">
        <f t="shared" ref="D91:D94" si="44">640/A91</f>
        <v>64</v>
      </c>
      <c r="E91" s="6">
        <v>847.8</v>
      </c>
      <c r="F91" s="5">
        <f>E91/25</f>
        <v>33.911999999999999</v>
      </c>
      <c r="G91" s="10">
        <f t="shared" ref="G91:G94" si="45">E$90/E91</f>
        <v>1.9554140127388535</v>
      </c>
      <c r="H91" s="5">
        <f t="shared" ref="H91:H94" si="46">E$90/E91/(A91/A$90)</f>
        <v>0.78216560509554145</v>
      </c>
      <c r="I91" s="17">
        <f t="shared" ref="I91:I94" si="47">F91/($A$2/A91)*1000</f>
        <v>1.617045236068005E-2</v>
      </c>
    </row>
    <row r="92" spans="1:9" x14ac:dyDescent="0.2">
      <c r="A92" s="6">
        <v>20</v>
      </c>
      <c r="B92" s="6">
        <v>1</v>
      </c>
      <c r="C92" s="6">
        <f t="shared" si="43"/>
        <v>20</v>
      </c>
      <c r="D92" s="5">
        <f t="shared" si="44"/>
        <v>32</v>
      </c>
      <c r="E92" s="6">
        <v>447.6</v>
      </c>
      <c r="F92" s="5">
        <f>E92/25</f>
        <v>17.904</v>
      </c>
      <c r="G92" s="10">
        <f t="shared" si="45"/>
        <v>3.703753351206434</v>
      </c>
      <c r="H92" s="5">
        <f t="shared" si="46"/>
        <v>0.74075067024128682</v>
      </c>
      <c r="I92" s="17">
        <f t="shared" si="47"/>
        <v>1.707453285359847E-2</v>
      </c>
    </row>
    <row r="93" spans="1:9" x14ac:dyDescent="0.2">
      <c r="A93" s="6">
        <v>40</v>
      </c>
      <c r="B93" s="6">
        <v>1</v>
      </c>
      <c r="C93" s="6">
        <f t="shared" si="43"/>
        <v>40</v>
      </c>
      <c r="D93" s="5">
        <f t="shared" si="44"/>
        <v>16</v>
      </c>
      <c r="E93" s="6">
        <v>263.8</v>
      </c>
      <c r="F93" s="5">
        <f t="shared" ref="F93:F94" si="48">E93/25</f>
        <v>10.552</v>
      </c>
      <c r="G93" s="10">
        <f t="shared" si="45"/>
        <v>6.2843062926459439</v>
      </c>
      <c r="H93" s="5">
        <f t="shared" si="46"/>
        <v>0.62843062926459436</v>
      </c>
      <c r="I93" s="17">
        <f t="shared" si="47"/>
        <v>2.0126281352901145E-2</v>
      </c>
    </row>
    <row r="94" spans="1:9" x14ac:dyDescent="0.2">
      <c r="A94" s="6">
        <v>60</v>
      </c>
      <c r="B94" s="6">
        <v>1</v>
      </c>
      <c r="C94" s="6">
        <f t="shared" si="43"/>
        <v>60</v>
      </c>
      <c r="D94" s="5">
        <f t="shared" si="44"/>
        <v>10.666666666666666</v>
      </c>
      <c r="E94" s="6">
        <v>228.6</v>
      </c>
      <c r="F94" s="5">
        <f t="shared" si="48"/>
        <v>9.1440000000000001</v>
      </c>
      <c r="G94" s="10">
        <f t="shared" si="45"/>
        <v>7.2519685039370074</v>
      </c>
      <c r="H94" s="5">
        <f t="shared" si="46"/>
        <v>0.48346456692913381</v>
      </c>
      <c r="I94" s="17">
        <f t="shared" si="47"/>
        <v>2.6161114010272182E-2</v>
      </c>
    </row>
    <row r="95" spans="1:9" x14ac:dyDescent="0.2">
      <c r="A95" s="6"/>
      <c r="B95" s="6"/>
      <c r="C95" s="6"/>
      <c r="D95" s="6"/>
      <c r="E95" s="6"/>
      <c r="F95" s="10"/>
      <c r="G95" s="10"/>
      <c r="H95" s="5"/>
    </row>
    <row r="96" spans="1:9" x14ac:dyDescent="0.2">
      <c r="A96" s="6"/>
      <c r="B96" s="6"/>
      <c r="C96" s="6"/>
      <c r="D96" s="6"/>
      <c r="E96" s="6"/>
      <c r="F96" s="10"/>
      <c r="G96" s="10"/>
      <c r="H96" s="5"/>
    </row>
    <row r="97" spans="1:9" x14ac:dyDescent="0.2">
      <c r="A97" s="14" t="s">
        <v>17</v>
      </c>
    </row>
    <row r="98" spans="1:9" x14ac:dyDescent="0.2">
      <c r="A98" s="7" t="s">
        <v>0</v>
      </c>
      <c r="B98" s="7" t="s">
        <v>2</v>
      </c>
      <c r="C98" s="7" t="s">
        <v>6</v>
      </c>
      <c r="D98" s="7" t="s">
        <v>7</v>
      </c>
      <c r="E98" s="7" t="s">
        <v>1</v>
      </c>
      <c r="F98" s="7" t="s">
        <v>4</v>
      </c>
      <c r="G98" s="8" t="s">
        <v>3</v>
      </c>
      <c r="H98" s="7" t="s">
        <v>5</v>
      </c>
      <c r="I98" s="1" t="s">
        <v>12</v>
      </c>
    </row>
    <row r="99" spans="1:9" x14ac:dyDescent="0.2">
      <c r="A99" s="3">
        <v>5</v>
      </c>
      <c r="B99" s="3">
        <v>1</v>
      </c>
      <c r="C99" s="6">
        <f t="shared" ref="C99:C103" si="49">A99/B99</f>
        <v>5</v>
      </c>
      <c r="D99" s="6">
        <f>2560/A99</f>
        <v>512</v>
      </c>
      <c r="E99" s="6">
        <v>1718.6</v>
      </c>
      <c r="F99" s="5">
        <f>E99/10</f>
        <v>171.85999999999999</v>
      </c>
      <c r="G99" s="10">
        <f>E$99/E99</f>
        <v>1</v>
      </c>
      <c r="H99" s="5">
        <f>E$99/E99/(A99/A$99)</f>
        <v>1</v>
      </c>
      <c r="I99" s="17">
        <f>F99/($A$2/A99)*1000</f>
        <v>4.0974491960168578E-2</v>
      </c>
    </row>
    <row r="100" spans="1:9" x14ac:dyDescent="0.2">
      <c r="A100" s="6">
        <v>10</v>
      </c>
      <c r="B100" s="6">
        <v>1</v>
      </c>
      <c r="C100" s="6">
        <f t="shared" si="49"/>
        <v>10</v>
      </c>
      <c r="D100" s="5">
        <f t="shared" ref="D100:D103" si="50">2560/A100</f>
        <v>256</v>
      </c>
      <c r="E100" s="6">
        <v>937.8</v>
      </c>
      <c r="F100" s="5">
        <f t="shared" ref="F100:F103" si="51">E100/10</f>
        <v>93.78</v>
      </c>
      <c r="G100" s="10">
        <f t="shared" ref="G100:G103" si="52">E$99/E100</f>
        <v>1.8325869055235657</v>
      </c>
      <c r="H100" s="5">
        <f t="shared" ref="H100:H103" si="53">E$99/E100/(A100/A$99)</f>
        <v>0.91629345276178287</v>
      </c>
      <c r="I100" s="17">
        <f t="shared" ref="I100:I103" si="54">F100/($A$2/A100)*1000</f>
        <v>4.4717652228844523E-2</v>
      </c>
    </row>
    <row r="101" spans="1:9" x14ac:dyDescent="0.2">
      <c r="A101" s="6">
        <v>20</v>
      </c>
      <c r="B101" s="6">
        <v>1</v>
      </c>
      <c r="C101" s="6">
        <f t="shared" si="49"/>
        <v>20</v>
      </c>
      <c r="D101" s="5">
        <f t="shared" si="50"/>
        <v>128</v>
      </c>
      <c r="E101" s="6">
        <v>509.2</v>
      </c>
      <c r="F101" s="5">
        <f t="shared" si="51"/>
        <v>50.92</v>
      </c>
      <c r="G101" s="10">
        <f t="shared" si="52"/>
        <v>3.3750981932443045</v>
      </c>
      <c r="H101" s="5">
        <f t="shared" si="53"/>
        <v>0.84377454831107612</v>
      </c>
      <c r="I101" s="17">
        <f t="shared" si="54"/>
        <v>4.8560947995153828E-2</v>
      </c>
    </row>
    <row r="102" spans="1:9" x14ac:dyDescent="0.2">
      <c r="A102" s="6">
        <v>40</v>
      </c>
      <c r="B102" s="6">
        <v>1</v>
      </c>
      <c r="C102" s="6">
        <f t="shared" si="49"/>
        <v>40</v>
      </c>
      <c r="D102" s="5">
        <f t="shared" si="50"/>
        <v>64</v>
      </c>
      <c r="E102" s="6">
        <v>429.2</v>
      </c>
      <c r="F102" s="5">
        <f t="shared" si="51"/>
        <v>42.92</v>
      </c>
      <c r="G102" s="10">
        <f t="shared" si="52"/>
        <v>4.0041938490214353</v>
      </c>
      <c r="H102" s="5">
        <f t="shared" si="53"/>
        <v>0.50052423112767941</v>
      </c>
      <c r="I102" s="17">
        <f t="shared" si="54"/>
        <v>8.1863153493794277E-2</v>
      </c>
    </row>
    <row r="103" spans="1:9" x14ac:dyDescent="0.2">
      <c r="A103" s="6">
        <v>60</v>
      </c>
      <c r="B103" s="6">
        <v>1</v>
      </c>
      <c r="C103" s="6">
        <f t="shared" si="49"/>
        <v>60</v>
      </c>
      <c r="D103" s="5">
        <f t="shared" si="50"/>
        <v>42.666666666666664</v>
      </c>
      <c r="E103" s="6">
        <v>263.7</v>
      </c>
      <c r="F103" s="5">
        <f t="shared" si="51"/>
        <v>26.369999999999997</v>
      </c>
      <c r="G103" s="10">
        <f t="shared" si="52"/>
        <v>6.5172544558210088</v>
      </c>
      <c r="H103" s="5">
        <f t="shared" si="53"/>
        <v>0.54310453798508407</v>
      </c>
      <c r="I103" s="17">
        <f t="shared" si="54"/>
        <v>7.5444944931198313E-2</v>
      </c>
    </row>
    <row r="104" spans="1:9" x14ac:dyDescent="0.2">
      <c r="F10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Kevlahan, Nicholas</dc:creator>
  <cp:lastModifiedBy>Kevlahan, Nicholas</cp:lastModifiedBy>
  <dcterms:created xsi:type="dcterms:W3CDTF">2024-07-15T15:37:54Z</dcterms:created>
  <dcterms:modified xsi:type="dcterms:W3CDTF">2024-07-17T19:41:31Z</dcterms:modified>
</cp:coreProperties>
</file>