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.McDonnell\source\repos\CosmosDBTaxiApp\"/>
    </mc:Choice>
  </mc:AlternateContent>
  <xr:revisionPtr revIDLastSave="0" documentId="13_ncr:40009_{FEAA1DC5-8E6A-4F52-96D6-A4B9EEE55BE0}" xr6:coauthVersionLast="45" xr6:coauthVersionMax="45" xr10:uidLastSave="{00000000-0000-0000-0000-000000000000}"/>
  <bookViews>
    <workbookView xWindow="-98" yWindow="-98" windowWidth="20715" windowHeight="13276" activeTab="3"/>
  </bookViews>
  <sheets>
    <sheet name="Information" sheetId="2" r:id="rId1"/>
    <sheet name="uber-rides-dataset" sheetId="1" r:id="rId2"/>
    <sheet name="Sheet6" sheetId="7" r:id="rId3"/>
    <sheet name="Journeys" sheetId="6" r:id="rId4"/>
    <sheet name="Locations" sheetId="4" r:id="rId5"/>
    <sheet name="Drivers" sheetId="5" r:id="rId6"/>
    <sheet name="Vehicles" sheetId="3" r:id="rId7"/>
  </sheets>
  <calcPr calcId="0"/>
</workbook>
</file>

<file path=xl/calcChain.xml><?xml version="1.0" encoding="utf-8"?>
<calcChain xmlns="http://schemas.openxmlformats.org/spreadsheetml/2006/main"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M23" i="6" s="1"/>
  <c r="K24" i="6"/>
  <c r="K25" i="6"/>
  <c r="K26" i="6"/>
  <c r="K27" i="6"/>
  <c r="K28" i="6"/>
  <c r="K29" i="6"/>
  <c r="K30" i="6"/>
  <c r="K31" i="6"/>
  <c r="M31" i="6" s="1"/>
  <c r="K32" i="6"/>
  <c r="K33" i="6"/>
  <c r="K34" i="6"/>
  <c r="K35" i="6"/>
  <c r="K36" i="6"/>
  <c r="K37" i="6"/>
  <c r="K38" i="6"/>
  <c r="K39" i="6"/>
  <c r="M39" i="6" s="1"/>
  <c r="K40" i="6"/>
  <c r="M40" i="6" s="1"/>
  <c r="K41" i="6"/>
  <c r="K42" i="6"/>
  <c r="K43" i="6"/>
  <c r="K44" i="6"/>
  <c r="K45" i="6"/>
  <c r="K46" i="6"/>
  <c r="K47" i="6"/>
  <c r="M47" i="6" s="1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M63" i="6" s="1"/>
  <c r="K64" i="6"/>
  <c r="K65" i="6"/>
  <c r="K66" i="6"/>
  <c r="K67" i="6"/>
  <c r="K68" i="6"/>
  <c r="K69" i="6"/>
  <c r="K70" i="6"/>
  <c r="K71" i="6"/>
  <c r="M71" i="6" s="1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M103" i="6" s="1"/>
  <c r="K104" i="6"/>
  <c r="K105" i="6"/>
  <c r="K106" i="6"/>
  <c r="K107" i="6"/>
  <c r="K108" i="6"/>
  <c r="K109" i="6"/>
  <c r="K110" i="6"/>
  <c r="K111" i="6"/>
  <c r="M111" i="6" s="1"/>
  <c r="K112" i="6"/>
  <c r="K113" i="6"/>
  <c r="K114" i="6"/>
  <c r="K115" i="6"/>
  <c r="K116" i="6"/>
  <c r="K117" i="6"/>
  <c r="K118" i="6"/>
  <c r="K119" i="6"/>
  <c r="M119" i="6" s="1"/>
  <c r="K120" i="6"/>
  <c r="K121" i="6"/>
  <c r="K122" i="6"/>
  <c r="K123" i="6"/>
  <c r="K124" i="6"/>
  <c r="K125" i="6"/>
  <c r="K126" i="6"/>
  <c r="K127" i="6"/>
  <c r="M127" i="6" s="1"/>
  <c r="K128" i="6"/>
  <c r="K129" i="6"/>
  <c r="K130" i="6"/>
  <c r="K131" i="6"/>
  <c r="K132" i="6"/>
  <c r="K133" i="6"/>
  <c r="K134" i="6"/>
  <c r="K135" i="6"/>
  <c r="M135" i="6" s="1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M151" i="6" s="1"/>
  <c r="K152" i="6"/>
  <c r="K153" i="6"/>
  <c r="K154" i="6"/>
  <c r="K155" i="6"/>
  <c r="K156" i="6"/>
  <c r="K157" i="6"/>
  <c r="K158" i="6"/>
  <c r="K159" i="6"/>
  <c r="M159" i="6" s="1"/>
  <c r="K160" i="6"/>
  <c r="K161" i="6"/>
  <c r="K162" i="6"/>
  <c r="K163" i="6"/>
  <c r="K164" i="6"/>
  <c r="K165" i="6"/>
  <c r="K166" i="6"/>
  <c r="K167" i="6"/>
  <c r="M167" i="6" s="1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M199" i="6" s="1"/>
  <c r="K200" i="6"/>
  <c r="K201" i="6"/>
  <c r="K202" i="6"/>
  <c r="K203" i="6"/>
  <c r="K204" i="6"/>
  <c r="K205" i="6"/>
  <c r="K206" i="6"/>
  <c r="K207" i="6"/>
  <c r="M207" i="6" s="1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M335" i="6" s="1"/>
  <c r="K336" i="6"/>
  <c r="M336" i="6" s="1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M367" i="6" s="1"/>
  <c r="K368" i="6"/>
  <c r="K369" i="6"/>
  <c r="K370" i="6"/>
  <c r="K371" i="6"/>
  <c r="K372" i="6"/>
  <c r="K373" i="6"/>
  <c r="K374" i="6"/>
  <c r="K375" i="6"/>
  <c r="M375" i="6" s="1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M391" i="6" s="1"/>
  <c r="K392" i="6"/>
  <c r="K393" i="6"/>
  <c r="K394" i="6"/>
  <c r="K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I16" i="5" s="1"/>
  <c r="G17" i="5"/>
  <c r="G18" i="5"/>
  <c r="G19" i="5"/>
  <c r="G20" i="5"/>
  <c r="G21" i="5"/>
  <c r="G22" i="5"/>
  <c r="G23" i="5"/>
  <c r="G24" i="5"/>
  <c r="M49" i="6" s="1"/>
  <c r="G25" i="5"/>
  <c r="M4" i="6" s="1"/>
  <c r="G26" i="5"/>
  <c r="G27" i="5"/>
  <c r="G28" i="5"/>
  <c r="G29" i="5"/>
  <c r="G30" i="5"/>
  <c r="G31" i="5"/>
  <c r="G2" i="5"/>
  <c r="M3" i="6"/>
  <c r="M5" i="6"/>
  <c r="M6" i="6"/>
  <c r="M9" i="6"/>
  <c r="M11" i="6"/>
  <c r="M12" i="6"/>
  <c r="M13" i="6"/>
  <c r="M14" i="6"/>
  <c r="M17" i="6"/>
  <c r="M19" i="6"/>
  <c r="M20" i="6"/>
  <c r="M22" i="6"/>
  <c r="M27" i="6"/>
  <c r="M28" i="6"/>
  <c r="M29" i="6"/>
  <c r="M30" i="6"/>
  <c r="M33" i="6"/>
  <c r="M35" i="6"/>
  <c r="M36" i="6"/>
  <c r="M37" i="6"/>
  <c r="M38" i="6"/>
  <c r="M41" i="6"/>
  <c r="M43" i="6"/>
  <c r="M44" i="6"/>
  <c r="M46" i="6"/>
  <c r="M51" i="6"/>
  <c r="M52" i="6"/>
  <c r="M53" i="6"/>
  <c r="M54" i="6"/>
  <c r="M55" i="6"/>
  <c r="M57" i="6"/>
  <c r="M59" i="6"/>
  <c r="M60" i="6"/>
  <c r="M61" i="6"/>
  <c r="M62" i="6"/>
  <c r="M65" i="6"/>
  <c r="M67" i="6"/>
  <c r="M68" i="6"/>
  <c r="M69" i="6"/>
  <c r="M70" i="6"/>
  <c r="M75" i="6"/>
  <c r="M76" i="6"/>
  <c r="M77" i="6"/>
  <c r="M78" i="6"/>
  <c r="M79" i="6"/>
  <c r="M81" i="6"/>
  <c r="M83" i="6"/>
  <c r="M84" i="6"/>
  <c r="M85" i="6"/>
  <c r="M91" i="6"/>
  <c r="M93" i="6"/>
  <c r="M94" i="6"/>
  <c r="M95" i="6"/>
  <c r="M97" i="6"/>
  <c r="M99" i="6"/>
  <c r="M100" i="6"/>
  <c r="M101" i="6"/>
  <c r="M102" i="6"/>
  <c r="M107" i="6"/>
  <c r="M108" i="6"/>
  <c r="M109" i="6"/>
  <c r="M110" i="6"/>
  <c r="M113" i="6"/>
  <c r="M115" i="6"/>
  <c r="M116" i="6"/>
  <c r="M117" i="6"/>
  <c r="M118" i="6"/>
  <c r="M121" i="6"/>
  <c r="M123" i="6"/>
  <c r="M124" i="6"/>
  <c r="M126" i="6"/>
  <c r="M129" i="6"/>
  <c r="M132" i="6"/>
  <c r="M133" i="6"/>
  <c r="M137" i="6"/>
  <c r="M139" i="6"/>
  <c r="M140" i="6"/>
  <c r="M141" i="6"/>
  <c r="M142" i="6"/>
  <c r="M143" i="6"/>
  <c r="M145" i="6"/>
  <c r="M147" i="6"/>
  <c r="M148" i="6"/>
  <c r="M149" i="6"/>
  <c r="M150" i="6"/>
  <c r="M153" i="6"/>
  <c r="M155" i="6"/>
  <c r="M156" i="6"/>
  <c r="M157" i="6"/>
  <c r="M158" i="6"/>
  <c r="M161" i="6"/>
  <c r="M163" i="6"/>
  <c r="M164" i="6"/>
  <c r="M165" i="6"/>
  <c r="M169" i="6"/>
  <c r="M171" i="6"/>
  <c r="M172" i="6"/>
  <c r="M173" i="6"/>
  <c r="M174" i="6"/>
  <c r="M177" i="6"/>
  <c r="M179" i="6"/>
  <c r="M181" i="6"/>
  <c r="M185" i="6"/>
  <c r="M187" i="6"/>
  <c r="M188" i="6"/>
  <c r="M189" i="6"/>
  <c r="M190" i="6"/>
  <c r="M193" i="6"/>
  <c r="M195" i="6"/>
  <c r="M196" i="6"/>
  <c r="M198" i="6"/>
  <c r="M201" i="6"/>
  <c r="M203" i="6"/>
  <c r="M204" i="6"/>
  <c r="M205" i="6"/>
  <c r="M206" i="6"/>
  <c r="M209" i="6"/>
  <c r="M211" i="6"/>
  <c r="M212" i="6"/>
  <c r="M213" i="6"/>
  <c r="M214" i="6"/>
  <c r="M217" i="6"/>
  <c r="M219" i="6"/>
  <c r="M220" i="6"/>
  <c r="M221" i="6"/>
  <c r="M225" i="6"/>
  <c r="M227" i="6"/>
  <c r="M228" i="6"/>
  <c r="M229" i="6"/>
  <c r="M230" i="6"/>
  <c r="M233" i="6"/>
  <c r="M235" i="6"/>
  <c r="M236" i="6"/>
  <c r="M237" i="6"/>
  <c r="M238" i="6"/>
  <c r="M241" i="6"/>
  <c r="M243" i="6"/>
  <c r="M244" i="6"/>
  <c r="M245" i="6"/>
  <c r="M246" i="6"/>
  <c r="M249" i="6"/>
  <c r="M251" i="6"/>
  <c r="M252" i="6"/>
  <c r="M253" i="6"/>
  <c r="M254" i="6"/>
  <c r="M257" i="6"/>
  <c r="M259" i="6"/>
  <c r="M265" i="6"/>
  <c r="M267" i="6"/>
  <c r="M268" i="6"/>
  <c r="M269" i="6"/>
  <c r="M273" i="6"/>
  <c r="M275" i="6"/>
  <c r="M276" i="6"/>
  <c r="M279" i="6"/>
  <c r="M281" i="6"/>
  <c r="M283" i="6"/>
  <c r="M285" i="6"/>
  <c r="M289" i="6"/>
  <c r="M291" i="6"/>
  <c r="M292" i="6"/>
  <c r="M293" i="6"/>
  <c r="M294" i="6"/>
  <c r="M297" i="6"/>
  <c r="M299" i="6"/>
  <c r="M300" i="6"/>
  <c r="M301" i="6"/>
  <c r="M302" i="6"/>
  <c r="M305" i="6"/>
  <c r="M308" i="6"/>
  <c r="M309" i="6"/>
  <c r="M313" i="6"/>
  <c r="M315" i="6"/>
  <c r="M316" i="6"/>
  <c r="M321" i="6"/>
  <c r="M323" i="6"/>
  <c r="M324" i="6"/>
  <c r="M325" i="6"/>
  <c r="M327" i="6"/>
  <c r="M329" i="6"/>
  <c r="M331" i="6"/>
  <c r="M332" i="6"/>
  <c r="M333" i="6"/>
  <c r="M337" i="6"/>
  <c r="M339" i="6"/>
  <c r="M340" i="6"/>
  <c r="M341" i="6"/>
  <c r="M342" i="6"/>
  <c r="M345" i="6"/>
  <c r="M348" i="6"/>
  <c r="M353" i="6"/>
  <c r="M355" i="6"/>
  <c r="M356" i="6"/>
  <c r="M357" i="6"/>
  <c r="M361" i="6"/>
  <c r="M365" i="6"/>
  <c r="M366" i="6"/>
  <c r="M369" i="6"/>
  <c r="M372" i="6"/>
  <c r="M373" i="6"/>
  <c r="M374" i="6"/>
  <c r="M377" i="6"/>
  <c r="M379" i="6"/>
  <c r="M380" i="6"/>
  <c r="M381" i="6"/>
  <c r="M383" i="6"/>
  <c r="M385" i="6"/>
  <c r="M387" i="6"/>
  <c r="M388" i="6"/>
  <c r="M389" i="6"/>
  <c r="M393" i="6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2" i="3"/>
  <c r="I31" i="5"/>
  <c r="I30" i="5"/>
  <c r="I29" i="5"/>
  <c r="I28" i="5"/>
  <c r="I27" i="5"/>
  <c r="I26" i="5"/>
  <c r="I25" i="5"/>
  <c r="I23" i="5"/>
  <c r="I22" i="5"/>
  <c r="I21" i="5"/>
  <c r="I20" i="5"/>
  <c r="I19" i="5"/>
  <c r="I18" i="5"/>
  <c r="I17" i="5"/>
  <c r="I15" i="5"/>
  <c r="I14" i="5"/>
  <c r="I13" i="5"/>
  <c r="I12" i="5"/>
  <c r="I11" i="5"/>
  <c r="I10" i="5"/>
  <c r="I9" i="5"/>
  <c r="I7" i="5"/>
  <c r="I6" i="5"/>
  <c r="I5" i="5"/>
  <c r="I4" i="5"/>
  <c r="I3" i="5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2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D3" i="4"/>
  <c r="D4" i="4"/>
  <c r="J4" i="4" s="1"/>
  <c r="D5" i="4"/>
  <c r="D6" i="4"/>
  <c r="D7" i="4"/>
  <c r="J7" i="4" s="1"/>
  <c r="D8" i="4"/>
  <c r="J8" i="4" s="1"/>
  <c r="D9" i="4"/>
  <c r="D10" i="4"/>
  <c r="J10" i="4" s="1"/>
  <c r="D11" i="4"/>
  <c r="J11" i="4" s="1"/>
  <c r="D12" i="4"/>
  <c r="J12" i="4" s="1"/>
  <c r="D13" i="4"/>
  <c r="D14" i="4"/>
  <c r="D15" i="4"/>
  <c r="J15" i="4" s="1"/>
  <c r="D16" i="4"/>
  <c r="J16" i="4" s="1"/>
  <c r="D17" i="4"/>
  <c r="D18" i="4"/>
  <c r="J18" i="4" s="1"/>
  <c r="D19" i="4"/>
  <c r="D20" i="4"/>
  <c r="J20" i="4" s="1"/>
  <c r="D21" i="4"/>
  <c r="D22" i="4"/>
  <c r="D23" i="4"/>
  <c r="J23" i="4" s="1"/>
  <c r="D24" i="4"/>
  <c r="J24" i="4" s="1"/>
  <c r="D25" i="4"/>
  <c r="D26" i="4"/>
  <c r="J26" i="4" s="1"/>
  <c r="D27" i="4"/>
  <c r="J27" i="4" s="1"/>
  <c r="D28" i="4"/>
  <c r="D29" i="4"/>
  <c r="D30" i="4"/>
  <c r="D31" i="4"/>
  <c r="J31" i="4" s="1"/>
  <c r="D32" i="4"/>
  <c r="J32" i="4" s="1"/>
  <c r="D33" i="4"/>
  <c r="D34" i="4"/>
  <c r="J34" i="4" s="1"/>
  <c r="D35" i="4"/>
  <c r="J35" i="4" s="1"/>
  <c r="D36" i="4"/>
  <c r="D37" i="4"/>
  <c r="D38" i="4"/>
  <c r="D39" i="4"/>
  <c r="J39" i="4" s="1"/>
  <c r="D40" i="4"/>
  <c r="J40" i="4" s="1"/>
  <c r="D41" i="4"/>
  <c r="D42" i="4"/>
  <c r="J42" i="4" s="1"/>
  <c r="D43" i="4"/>
  <c r="J43" i="4" s="1"/>
  <c r="D44" i="4"/>
  <c r="J44" i="4" s="1"/>
  <c r="D45" i="4"/>
  <c r="D46" i="4"/>
  <c r="D47" i="4"/>
  <c r="J47" i="4" s="1"/>
  <c r="D48" i="4"/>
  <c r="J48" i="4" s="1"/>
  <c r="D49" i="4"/>
  <c r="D50" i="4"/>
  <c r="J50" i="4" s="1"/>
  <c r="D51" i="4"/>
  <c r="J51" i="4" s="1"/>
  <c r="D52" i="4"/>
  <c r="D53" i="4"/>
  <c r="D54" i="4"/>
  <c r="D55" i="4"/>
  <c r="D56" i="4"/>
  <c r="J56" i="4" s="1"/>
  <c r="D57" i="4"/>
  <c r="D58" i="4"/>
  <c r="J58" i="4" s="1"/>
  <c r="D59" i="4"/>
  <c r="J59" i="4" s="1"/>
  <c r="D60" i="4"/>
  <c r="D61" i="4"/>
  <c r="D62" i="4"/>
  <c r="D63" i="4"/>
  <c r="D64" i="4"/>
  <c r="D65" i="4"/>
  <c r="D66" i="4"/>
  <c r="J66" i="4" s="1"/>
  <c r="D67" i="4"/>
  <c r="D68" i="4"/>
  <c r="J68" i="4" s="1"/>
  <c r="D69" i="4"/>
  <c r="D70" i="4"/>
  <c r="D71" i="4"/>
  <c r="J71" i="4" s="1"/>
  <c r="D72" i="4"/>
  <c r="J72" i="4" s="1"/>
  <c r="D73" i="4"/>
  <c r="D74" i="4"/>
  <c r="J74" i="4" s="1"/>
  <c r="D75" i="4"/>
  <c r="J75" i="4" s="1"/>
  <c r="D76" i="4"/>
  <c r="J76" i="4" s="1"/>
  <c r="D77" i="4"/>
  <c r="D78" i="4"/>
  <c r="D79" i="4"/>
  <c r="J79" i="4" s="1"/>
  <c r="D80" i="4"/>
  <c r="J80" i="4" s="1"/>
  <c r="D81" i="4"/>
  <c r="D82" i="4"/>
  <c r="J82" i="4" s="1"/>
  <c r="D83" i="4"/>
  <c r="D84" i="4"/>
  <c r="J84" i="4" s="1"/>
  <c r="D85" i="4"/>
  <c r="D86" i="4"/>
  <c r="D87" i="4"/>
  <c r="J87" i="4" s="1"/>
  <c r="D88" i="4"/>
  <c r="J88" i="4" s="1"/>
  <c r="D89" i="4"/>
  <c r="D90" i="4"/>
  <c r="J90" i="4" s="1"/>
  <c r="D91" i="4"/>
  <c r="J91" i="4" s="1"/>
  <c r="D92" i="4"/>
  <c r="D93" i="4"/>
  <c r="D94" i="4"/>
  <c r="D95" i="4"/>
  <c r="J95" i="4" s="1"/>
  <c r="D96" i="4"/>
  <c r="J96" i="4" s="1"/>
  <c r="D97" i="4"/>
  <c r="D98" i="4"/>
  <c r="J98" i="4" s="1"/>
  <c r="D99" i="4"/>
  <c r="J99" i="4" s="1"/>
  <c r="D100" i="4"/>
  <c r="D101" i="4"/>
  <c r="D102" i="4"/>
  <c r="D103" i="4"/>
  <c r="J103" i="4" s="1"/>
  <c r="D104" i="4"/>
  <c r="J104" i="4" s="1"/>
  <c r="D105" i="4"/>
  <c r="D106" i="4"/>
  <c r="J106" i="4" s="1"/>
  <c r="D107" i="4"/>
  <c r="J107" i="4" s="1"/>
  <c r="D108" i="4"/>
  <c r="J108" i="4" s="1"/>
  <c r="D109" i="4"/>
  <c r="D110" i="4"/>
  <c r="D111" i="4"/>
  <c r="J111" i="4" s="1"/>
  <c r="D112" i="4"/>
  <c r="J112" i="4" s="1"/>
  <c r="D113" i="4"/>
  <c r="D114" i="4"/>
  <c r="J114" i="4" s="1"/>
  <c r="D115" i="4"/>
  <c r="J115" i="4" s="1"/>
  <c r="D116" i="4"/>
  <c r="D117" i="4"/>
  <c r="D118" i="4"/>
  <c r="D119" i="4"/>
  <c r="J119" i="4" s="1"/>
  <c r="D120" i="4"/>
  <c r="J120" i="4" s="1"/>
  <c r="D121" i="4"/>
  <c r="D122" i="4"/>
  <c r="J122" i="4" s="1"/>
  <c r="D123" i="4"/>
  <c r="D124" i="4"/>
  <c r="D125" i="4"/>
  <c r="D126" i="4"/>
  <c r="D127" i="4"/>
  <c r="D128" i="4"/>
  <c r="D129" i="4"/>
  <c r="D130" i="4"/>
  <c r="J130" i="4" s="1"/>
  <c r="D131" i="4"/>
  <c r="J131" i="4" s="1"/>
  <c r="D132" i="4"/>
  <c r="J132" i="4" s="1"/>
  <c r="D133" i="4"/>
  <c r="D134" i="4"/>
  <c r="D135" i="4"/>
  <c r="J135" i="4" s="1"/>
  <c r="D136" i="4"/>
  <c r="J136" i="4" s="1"/>
  <c r="D137" i="4"/>
  <c r="D138" i="4"/>
  <c r="J138" i="4" s="1"/>
  <c r="D139" i="4"/>
  <c r="J139" i="4" s="1"/>
  <c r="D140" i="4"/>
  <c r="J140" i="4" s="1"/>
  <c r="D141" i="4"/>
  <c r="J141" i="4" s="1"/>
  <c r="D142" i="4"/>
  <c r="D143" i="4"/>
  <c r="J143" i="4" s="1"/>
  <c r="D144" i="4"/>
  <c r="J144" i="4" s="1"/>
  <c r="D145" i="4"/>
  <c r="D146" i="4"/>
  <c r="J146" i="4" s="1"/>
  <c r="D147" i="4"/>
  <c r="J147" i="4" s="1"/>
  <c r="D148" i="4"/>
  <c r="J148" i="4" s="1"/>
  <c r="D149" i="4"/>
  <c r="J149" i="4" s="1"/>
  <c r="D150" i="4"/>
  <c r="D151" i="4"/>
  <c r="J151" i="4" s="1"/>
  <c r="D152" i="4"/>
  <c r="J152" i="4" s="1"/>
  <c r="D153" i="4"/>
  <c r="D154" i="4"/>
  <c r="J154" i="4" s="1"/>
  <c r="D155" i="4"/>
  <c r="J155" i="4" s="1"/>
  <c r="D156" i="4"/>
  <c r="D157" i="4"/>
  <c r="J157" i="4" s="1"/>
  <c r="D158" i="4"/>
  <c r="D159" i="4"/>
  <c r="J159" i="4" s="1"/>
  <c r="D160" i="4"/>
  <c r="J160" i="4" s="1"/>
  <c r="D161" i="4"/>
  <c r="D162" i="4"/>
  <c r="J162" i="4" s="1"/>
  <c r="D163" i="4"/>
  <c r="J163" i="4" s="1"/>
  <c r="D164" i="4"/>
  <c r="J164" i="4" s="1"/>
  <c r="D165" i="4"/>
  <c r="D166" i="4"/>
  <c r="D167" i="4"/>
  <c r="J167" i="4" s="1"/>
  <c r="D168" i="4"/>
  <c r="J168" i="4" s="1"/>
  <c r="D169" i="4"/>
  <c r="D170" i="4"/>
  <c r="J170" i="4" s="1"/>
  <c r="D171" i="4"/>
  <c r="J171" i="4" s="1"/>
  <c r="D172" i="4"/>
  <c r="J172" i="4" s="1"/>
  <c r="D173" i="4"/>
  <c r="D174" i="4"/>
  <c r="D175" i="4"/>
  <c r="J175" i="4" s="1"/>
  <c r="D176" i="4"/>
  <c r="J176" i="4" s="1"/>
  <c r="D177" i="4"/>
  <c r="D178" i="4"/>
  <c r="J178" i="4" s="1"/>
  <c r="D179" i="4"/>
  <c r="J179" i="4" s="1"/>
  <c r="D180" i="4"/>
  <c r="D181" i="4"/>
  <c r="J181" i="4" s="1"/>
  <c r="D182" i="4"/>
  <c r="D183" i="4"/>
  <c r="J183" i="4" s="1"/>
  <c r="D184" i="4"/>
  <c r="J184" i="4" s="1"/>
  <c r="D185" i="4"/>
  <c r="D186" i="4"/>
  <c r="J186" i="4" s="1"/>
  <c r="D187" i="4"/>
  <c r="J187" i="4" s="1"/>
  <c r="D188" i="4"/>
  <c r="D189" i="4"/>
  <c r="D190" i="4"/>
  <c r="D191" i="4"/>
  <c r="J191" i="4" s="1"/>
  <c r="D192" i="4"/>
  <c r="D193" i="4"/>
  <c r="D194" i="4"/>
  <c r="J194" i="4" s="1"/>
  <c r="D195" i="4"/>
  <c r="J195" i="4" s="1"/>
  <c r="D196" i="4"/>
  <c r="J196" i="4" s="1"/>
  <c r="D197" i="4"/>
  <c r="D198" i="4"/>
  <c r="D199" i="4"/>
  <c r="J199" i="4" s="1"/>
  <c r="D200" i="4"/>
  <c r="J200" i="4" s="1"/>
  <c r="D201" i="4"/>
  <c r="D202" i="4"/>
  <c r="J202" i="4" s="1"/>
  <c r="D203" i="4"/>
  <c r="J203" i="4" s="1"/>
  <c r="D204" i="4"/>
  <c r="J204" i="4" s="1"/>
  <c r="D205" i="4"/>
  <c r="J205" i="4" s="1"/>
  <c r="D206" i="4"/>
  <c r="J206" i="4" s="1"/>
  <c r="D207" i="4"/>
  <c r="J207" i="4" s="1"/>
  <c r="D208" i="4"/>
  <c r="J208" i="4" s="1"/>
  <c r="D209" i="4"/>
  <c r="D210" i="4"/>
  <c r="J210" i="4" s="1"/>
  <c r="D211" i="4"/>
  <c r="D212" i="4"/>
  <c r="J212" i="4" s="1"/>
  <c r="D213" i="4"/>
  <c r="J213" i="4" s="1"/>
  <c r="D214" i="4"/>
  <c r="D2" i="4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2" i="5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2" i="3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2" i="7"/>
  <c r="J5" i="4"/>
  <c r="J6" i="4"/>
  <c r="J9" i="4"/>
  <c r="J13" i="4"/>
  <c r="J14" i="4"/>
  <c r="J17" i="4"/>
  <c r="J19" i="4"/>
  <c r="J21" i="4"/>
  <c r="J22" i="4"/>
  <c r="J25" i="4"/>
  <c r="J28" i="4"/>
  <c r="J29" i="4"/>
  <c r="J30" i="4"/>
  <c r="J33" i="4"/>
  <c r="J36" i="4"/>
  <c r="J37" i="4"/>
  <c r="J38" i="4"/>
  <c r="J41" i="4"/>
  <c r="J45" i="4"/>
  <c r="J46" i="4"/>
  <c r="J49" i="4"/>
  <c r="J52" i="4"/>
  <c r="J53" i="4"/>
  <c r="J54" i="4"/>
  <c r="J55" i="4"/>
  <c r="J57" i="4"/>
  <c r="J60" i="4"/>
  <c r="J61" i="4"/>
  <c r="J62" i="4"/>
  <c r="J63" i="4"/>
  <c r="J64" i="4"/>
  <c r="J65" i="4"/>
  <c r="J67" i="4"/>
  <c r="J69" i="4"/>
  <c r="J70" i="4"/>
  <c r="J73" i="4"/>
  <c r="J77" i="4"/>
  <c r="J78" i="4"/>
  <c r="J81" i="4"/>
  <c r="J83" i="4"/>
  <c r="J85" i="4"/>
  <c r="J86" i="4"/>
  <c r="J89" i="4"/>
  <c r="J92" i="4"/>
  <c r="J93" i="4"/>
  <c r="J94" i="4"/>
  <c r="J97" i="4"/>
  <c r="J100" i="4"/>
  <c r="J101" i="4"/>
  <c r="J102" i="4"/>
  <c r="J105" i="4"/>
  <c r="J109" i="4"/>
  <c r="J110" i="4"/>
  <c r="J113" i="4"/>
  <c r="J116" i="4"/>
  <c r="J117" i="4"/>
  <c r="J118" i="4"/>
  <c r="J121" i="4"/>
  <c r="J123" i="4"/>
  <c r="J124" i="4"/>
  <c r="J125" i="4"/>
  <c r="J126" i="4"/>
  <c r="J127" i="4"/>
  <c r="J128" i="4"/>
  <c r="J129" i="4"/>
  <c r="J133" i="4"/>
  <c r="J134" i="4"/>
  <c r="J137" i="4"/>
  <c r="J142" i="4"/>
  <c r="J145" i="4"/>
  <c r="J150" i="4"/>
  <c r="J153" i="4"/>
  <c r="J156" i="4"/>
  <c r="J158" i="4"/>
  <c r="J161" i="4"/>
  <c r="J165" i="4"/>
  <c r="J166" i="4"/>
  <c r="J169" i="4"/>
  <c r="J173" i="4"/>
  <c r="J174" i="4"/>
  <c r="J177" i="4"/>
  <c r="J180" i="4"/>
  <c r="J182" i="4"/>
  <c r="J185" i="4"/>
  <c r="J188" i="4"/>
  <c r="J189" i="4"/>
  <c r="J190" i="4"/>
  <c r="J192" i="4"/>
  <c r="J193" i="4"/>
  <c r="J197" i="4"/>
  <c r="J198" i="4"/>
  <c r="J201" i="4"/>
  <c r="J209" i="4"/>
  <c r="J211" i="4"/>
  <c r="J214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" i="4"/>
  <c r="M15" i="6" l="1"/>
  <c r="M130" i="6"/>
  <c r="M82" i="6"/>
  <c r="M18" i="6"/>
  <c r="M298" i="6"/>
  <c r="M290" i="6"/>
  <c r="M210" i="6"/>
  <c r="M218" i="6"/>
  <c r="M306" i="6"/>
  <c r="M270" i="6"/>
  <c r="M262" i="6"/>
  <c r="M170" i="6"/>
  <c r="M66" i="6"/>
  <c r="M58" i="6"/>
  <c r="M50" i="6"/>
  <c r="M363" i="6"/>
  <c r="M354" i="6"/>
  <c r="M326" i="6"/>
  <c r="M278" i="6"/>
  <c r="M250" i="6"/>
  <c r="M242" i="6"/>
  <c r="M234" i="6"/>
  <c r="M226" i="6"/>
  <c r="M106" i="6"/>
  <c r="M10" i="6"/>
  <c r="M390" i="6"/>
  <c r="M371" i="6"/>
  <c r="M334" i="6"/>
  <c r="M314" i="6"/>
  <c r="M286" i="6"/>
  <c r="M258" i="6"/>
  <c r="M122" i="6"/>
  <c r="M274" i="6"/>
  <c r="M266" i="6"/>
  <c r="M194" i="6"/>
  <c r="M186" i="6"/>
  <c r="M350" i="6"/>
  <c r="M282" i="6"/>
  <c r="M154" i="6"/>
  <c r="M146" i="6"/>
  <c r="M138" i="6"/>
  <c r="M26" i="6"/>
  <c r="M386" i="6"/>
  <c r="M330" i="6"/>
  <c r="M162" i="6"/>
  <c r="M90" i="6"/>
  <c r="M42" i="6"/>
  <c r="M34" i="6"/>
  <c r="M320" i="6"/>
  <c r="M272" i="6"/>
  <c r="M264" i="6"/>
  <c r="M192" i="6"/>
  <c r="M184" i="6"/>
  <c r="M24" i="6"/>
  <c r="M394" i="6"/>
  <c r="M346" i="6"/>
  <c r="M319" i="6"/>
  <c r="M280" i="6"/>
  <c r="M271" i="6"/>
  <c r="M263" i="6"/>
  <c r="M200" i="6"/>
  <c r="M191" i="6"/>
  <c r="M152" i="6"/>
  <c r="M144" i="6"/>
  <c r="M136" i="6"/>
  <c r="M88" i="6"/>
  <c r="M296" i="6"/>
  <c r="M362" i="6"/>
  <c r="M343" i="6"/>
  <c r="M304" i="6"/>
  <c r="M295" i="6"/>
  <c r="M215" i="6"/>
  <c r="M176" i="6"/>
  <c r="M104" i="6"/>
  <c r="M64" i="6"/>
  <c r="M56" i="6"/>
  <c r="M216" i="6"/>
  <c r="M48" i="6"/>
  <c r="M248" i="6"/>
  <c r="M240" i="6"/>
  <c r="M232" i="6"/>
  <c r="M224" i="6"/>
  <c r="M175" i="6"/>
  <c r="M112" i="6"/>
  <c r="M8" i="6"/>
  <c r="M344" i="6"/>
  <c r="M288" i="6"/>
  <c r="M370" i="6"/>
  <c r="M378" i="6"/>
  <c r="M360" i="6"/>
  <c r="M351" i="6"/>
  <c r="M312" i="6"/>
  <c r="M256" i="6"/>
  <c r="M247" i="6"/>
  <c r="M239" i="6"/>
  <c r="M231" i="6"/>
  <c r="M223" i="6"/>
  <c r="M120" i="6"/>
  <c r="M96" i="6"/>
  <c r="M352" i="6"/>
  <c r="M368" i="6"/>
  <c r="M359" i="6"/>
  <c r="M311" i="6"/>
  <c r="M128" i="6"/>
  <c r="M80" i="6"/>
  <c r="M2" i="6"/>
  <c r="M347" i="6"/>
  <c r="M166" i="6"/>
  <c r="M98" i="6"/>
  <c r="M73" i="6"/>
  <c r="M338" i="6"/>
  <c r="M322" i="6"/>
  <c r="M182" i="6"/>
  <c r="M131" i="6"/>
  <c r="M114" i="6"/>
  <c r="M89" i="6"/>
  <c r="M21" i="6"/>
  <c r="M328" i="6"/>
  <c r="M303" i="6"/>
  <c r="M287" i="6"/>
  <c r="M222" i="6"/>
  <c r="M197" i="6"/>
  <c r="M87" i="6"/>
  <c r="M45" i="6"/>
  <c r="M178" i="6"/>
  <c r="M86" i="6"/>
  <c r="M384" i="6"/>
  <c r="M376" i="6"/>
  <c r="M318" i="6"/>
  <c r="M277" i="6"/>
  <c r="M261" i="6"/>
  <c r="M358" i="6"/>
  <c r="M317" i="6"/>
  <c r="M284" i="6"/>
  <c r="M260" i="6"/>
  <c r="M202" i="6"/>
  <c r="M168" i="6"/>
  <c r="M92" i="6"/>
  <c r="I8" i="5"/>
  <c r="I24" i="5"/>
  <c r="M382" i="6"/>
  <c r="M307" i="6"/>
  <c r="M25" i="6"/>
  <c r="M105" i="6"/>
  <c r="M74" i="6"/>
  <c r="M180" i="6"/>
  <c r="M364" i="6"/>
  <c r="M125" i="6"/>
  <c r="M349" i="6"/>
  <c r="I2" i="5"/>
  <c r="M32" i="6"/>
  <c r="M160" i="6"/>
  <c r="M134" i="6"/>
  <c r="M310" i="6"/>
  <c r="M16" i="6"/>
  <c r="M208" i="6"/>
  <c r="M392" i="6"/>
  <c r="M7" i="6"/>
  <c r="M183" i="6"/>
  <c r="M255" i="6"/>
  <c r="M72" i="6"/>
  <c r="J3" i="4"/>
  <c r="J2" i="4"/>
</calcChain>
</file>

<file path=xl/sharedStrings.xml><?xml version="1.0" encoding="utf-8"?>
<sst xmlns="http://schemas.openxmlformats.org/spreadsheetml/2006/main" count="23662" uniqueCount="5919">
  <si>
    <t>trip_completed_at</t>
  </si>
  <si>
    <t>trip_status</t>
  </si>
  <si>
    <t>ride_hailing_app</t>
  </si>
  <si>
    <t>trip_uid</t>
  </si>
  <si>
    <t>driver_uid</t>
  </si>
  <si>
    <t>rider_uid</t>
  </si>
  <si>
    <t>customer</t>
  </si>
  <si>
    <t>trip_start_time</t>
  </si>
  <si>
    <t>trip_end_time</t>
  </si>
  <si>
    <t>trip_time</t>
  </si>
  <si>
    <t>total_time</t>
  </si>
  <si>
    <t>wait_time</t>
  </si>
  <si>
    <t>trip_type</t>
  </si>
  <si>
    <t>surge_multiplier</t>
  </si>
  <si>
    <t>vehicle_make_model</t>
  </si>
  <si>
    <t>vehicle_license_plate</t>
  </si>
  <si>
    <t>driver_name_en</t>
  </si>
  <si>
    <t>vehicle_make</t>
  </si>
  <si>
    <t>vehicle_model</t>
  </si>
  <si>
    <t>driver_gender</t>
  </si>
  <si>
    <t>driver_photo_url</t>
  </si>
  <si>
    <t>driver_phone_number</t>
  </si>
  <si>
    <t>pickup_lat</t>
  </si>
  <si>
    <t>pickup_long</t>
  </si>
  <si>
    <t>dropoff_lat</t>
  </si>
  <si>
    <t>dropoff_long</t>
  </si>
  <si>
    <t>trip_map_image_url</t>
  </si>
  <si>
    <t>trip_path_image_url</t>
  </si>
  <si>
    <t>city</t>
  </si>
  <si>
    <t>country</t>
  </si>
  <si>
    <t>trip_start_address</t>
  </si>
  <si>
    <t>trip_end_address</t>
  </si>
  <si>
    <t>rub_usd_exchange_rate</t>
  </si>
  <si>
    <t>price_rub</t>
  </si>
  <si>
    <t>price_usd</t>
  </si>
  <si>
    <t>distance_kms</t>
  </si>
  <si>
    <t>temperature_time</t>
  </si>
  <si>
    <t>temperature_value</t>
  </si>
  <si>
    <t>feels_like</t>
  </si>
  <si>
    <t>humidity</t>
  </si>
  <si>
    <t>wind_speed</t>
  </si>
  <si>
    <t>cloudness</t>
  </si>
  <si>
    <t>weather_main</t>
  </si>
  <si>
    <t>weather_desc</t>
  </si>
  <si>
    <t>precipitation</t>
  </si>
  <si>
    <t>May 11, 2015 at 6:55PM</t>
  </si>
  <si>
    <t>Completed</t>
  </si>
  <si>
    <t>Uber</t>
  </si>
  <si>
    <t>ee89076fd9da9bddf5f096b0ca42f8d5</t>
  </si>
  <si>
    <t>05cfeb269e606247fe9d2b6082942c59</t>
  </si>
  <si>
    <t>3ffa4a71a5aa791a8bc3409f5b15b936</t>
  </si>
  <si>
    <t>stantyan</t>
  </si>
  <si>
    <t>uberX</t>
  </si>
  <si>
    <t>Ford Focus</t>
  </si>
  <si>
    <t>[ANONYMIZED]</t>
  </si>
  <si>
    <t>Maksim</t>
  </si>
  <si>
    <t>Ford</t>
  </si>
  <si>
    <t>Focus</t>
  </si>
  <si>
    <t>Male</t>
  </si>
  <si>
    <t>Saint Petersburg</t>
  </si>
  <si>
    <t>Russia</t>
  </si>
  <si>
    <t>ulitsa Esenina, 3 ÐºÐ¾Ñ€Ð¿ÑƒÑ 1, Sankt-Peterburg, Russia, 194354</t>
  </si>
  <si>
    <t>Bolshoy prospekt PS, 74, Sankt-Peterburg, Russia, 197136</t>
  </si>
  <si>
    <t>2015-05-11T17:26:00</t>
  </si>
  <si>
    <t>partly-cloudy-day</t>
  </si>
  <si>
    <t>Mostly Cloudy</t>
  </si>
  <si>
    <t>none</t>
  </si>
  <si>
    <t>May 11, 2015 at 8:12PM</t>
  </si>
  <si>
    <t>518be51d403944a03c47e8d1f2c87311</t>
  </si>
  <si>
    <t>4a4e248742f9d5ff517c5bbbb48d0e54</t>
  </si>
  <si>
    <t>Hyundai Solaris</t>
  </si>
  <si>
    <t>Sergey</t>
  </si>
  <si>
    <t>Hyundai</t>
  </si>
  <si>
    <t>Solaris</t>
  </si>
  <si>
    <t>Podrezova ulitsa, 2, Sankt-Peterburg, Russia, 197136</t>
  </si>
  <si>
    <t>ulitsa Esenina, 1 ÐºÐ¾Ñ€Ð¿ÑƒÑ 1, Sankt-Peterburg, Russia, 194354</t>
  </si>
  <si>
    <t>2015-05-11T18:46:00</t>
  </si>
  <si>
    <t>May 13, 2015 at 11:38AM</t>
  </si>
  <si>
    <t>6e460cc8a12c3c6568d0d4a67ac58393</t>
  </si>
  <si>
    <t>cb249a2bd807ca78697b4ed0348c37da</t>
  </si>
  <si>
    <t>Renault Fluence</t>
  </si>
  <si>
    <t>Oleg</t>
  </si>
  <si>
    <t>Renault</t>
  </si>
  <si>
    <t>Fluence</t>
  </si>
  <si>
    <t>ploshchad' Aleksandra Nevskogo, 2, Sankt-Peterburg, Russia, 191317</t>
  </si>
  <si>
    <t>2015-05-13T09:15:00</t>
  </si>
  <si>
    <t>May 16, 2015 at 1:44AM</t>
  </si>
  <si>
    <t>49613a86a04e6c15d72b51d1a2935d81</t>
  </si>
  <si>
    <t>d3f73f8151c2e8c34b541f961db7f5fa</t>
  </si>
  <si>
    <t>uberBLACK</t>
  </si>
  <si>
    <t>Mercedes-Benz E-Class</t>
  </si>
  <si>
    <t>Mercedes-Benz</t>
  </si>
  <si>
    <t>E-Class</t>
  </si>
  <si>
    <t>Pushkarskiy pereulok, Sankt-Peterburg, Russia, 197101</t>
  </si>
  <si>
    <t>Voznesenskiy prospekt, 3, Sankt-Peterburg, Russia, 190000</t>
  </si>
  <si>
    <t>2015-05-16T00:24:00</t>
  </si>
  <si>
    <t>partly-cloudy-night</t>
  </si>
  <si>
    <t>Partly Cloudy</t>
  </si>
  <si>
    <t>May 16, 2015 at 3:18AM</t>
  </si>
  <si>
    <t>9896148fdecdb4c5d977a8691510bdb6</t>
  </si>
  <si>
    <t>1287d21e6455ee40d4861f6b91c680f4</t>
  </si>
  <si>
    <t>Eduard</t>
  </si>
  <si>
    <t>Voznesenskiy prospekt, 6, Sankt-Peterburg, Russia, 190000</t>
  </si>
  <si>
    <t>2015-05-16T01:29:00</t>
  </si>
  <si>
    <t>May 18, 2015 at 11:06AM</t>
  </si>
  <si>
    <t>5c0312a92ff104197d799c42ae67542f</t>
  </si>
  <si>
    <t>fc6b1516376f15c97e508d904505d27a</t>
  </si>
  <si>
    <t>Andrey</t>
  </si>
  <si>
    <t>ulitsa Efimova, 4, Sankt-Peterburg, Russia, 190031</t>
  </si>
  <si>
    <t>Khersonskiy proyezd, 4Ð, Sankt-Peterburg, Russia, 191167</t>
  </si>
  <si>
    <t>2015-05-18T09:32:00</t>
  </si>
  <si>
    <t>cloudy</t>
  </si>
  <si>
    <t>Overcast</t>
  </si>
  <si>
    <t>May 18, 2015 at 11:08PM</t>
  </si>
  <si>
    <t>4ad2e954813b53afeb73ce659ac3376c</t>
  </si>
  <si>
    <t>1b926e88a8477f7b5d1fad298e00fb11</t>
  </si>
  <si>
    <t>Volkswagen Polo</t>
  </si>
  <si>
    <t>Igor</t>
  </si>
  <si>
    <t>Volkswagen</t>
  </si>
  <si>
    <t>Polo</t>
  </si>
  <si>
    <t>2015-05-18T21:24:00</t>
  </si>
  <si>
    <t>May 19, 2015 at 9:10AM</t>
  </si>
  <si>
    <t>1e3935b05addc654d65e72b8da96fd43</t>
  </si>
  <si>
    <t>439ae2cf8ae38bc24b2f8dbc3f0b987d</t>
  </si>
  <si>
    <t>Muhammedali</t>
  </si>
  <si>
    <t>prospekt Chernyshevskogo, 17, Sankt-Peterburg, Russia, 191123</t>
  </si>
  <si>
    <t>2015-05-19T07:12:00</t>
  </si>
  <si>
    <t>May 19, 2015 at 12:37PM</t>
  </si>
  <si>
    <t>0eb9a9f7a3fd598c885c67af75645c06</t>
  </si>
  <si>
    <t>75a4c47c323bcc96ac5849052b19ed5f</t>
  </si>
  <si>
    <t>Hyundai ix35</t>
  </si>
  <si>
    <t>Vladimir</t>
  </si>
  <si>
    <t>ix35</t>
  </si>
  <si>
    <t>Furshtatskaya ulitsa, 21, Sankt-Peterburg, Russia, 191028</t>
  </si>
  <si>
    <t>Sinopskaya naberezhnaya, 24, Sankt-Peterburg, Russia, 191167</t>
  </si>
  <si>
    <t>2015-05-19T11:22:00</t>
  </si>
  <si>
    <t>May 19, 2015 at 10:33PM</t>
  </si>
  <si>
    <t>b56495d149fea002e04438a3369ab532</t>
  </si>
  <si>
    <t>176f50c4249ddc7b086d8997349d9ae5</t>
  </si>
  <si>
    <t>Volkswagen Golf</t>
  </si>
  <si>
    <t>Roman</t>
  </si>
  <si>
    <t>Golf</t>
  </si>
  <si>
    <t>2015-05-19T21:00:00</t>
  </si>
  <si>
    <t>May 20, 2015 at 11:08AM</t>
  </si>
  <si>
    <t>613f3deb51643339560bc9041184e810</t>
  </si>
  <si>
    <t>e516233997d15dedf0f12878fd231e23</t>
  </si>
  <si>
    <t>Aleksey</t>
  </si>
  <si>
    <t>ulitsa Efimova, 2, Sankt-Peterburg, Russia, 190031</t>
  </si>
  <si>
    <t>2015-05-20T09:42:00</t>
  </si>
  <si>
    <t>May 31, 2015 at 2:27PM</t>
  </si>
  <si>
    <t>0d486aced52a47da5cf9e09757a964e7</t>
  </si>
  <si>
    <t>a81952458c5e4c7b62a0bacf591dd690</t>
  </si>
  <si>
    <t>Ekaterina</t>
  </si>
  <si>
    <t>Female</t>
  </si>
  <si>
    <t>Ekaterinburg</t>
  </si>
  <si>
    <t>Koltsovo Airport (SVX), ulitsa Bahchivandji, 4, Yekaterinburg, Sverdlovskaya oblast', Russia, 620056</t>
  </si>
  <si>
    <t>Samotsvetnyy bulvar, 4, Yekaterinburg, Sverdlovskaya oblast', Russia, 620085</t>
  </si>
  <si>
    <t>2015-05-31T13:00:00</t>
  </si>
  <si>
    <t>clear-day</t>
  </si>
  <si>
    <t>Clear</t>
  </si>
  <si>
    <t>rain</t>
  </si>
  <si>
    <t>June 1, 2015 at 11:45PM</t>
  </si>
  <si>
    <t>d12da2c7ae96bab237bba8823c3f9c74</t>
  </si>
  <si>
    <t>f065223fa83baa7b2e0037f61b8ebac7</t>
  </si>
  <si>
    <t>Ford Mondeo</t>
  </si>
  <si>
    <t>Mondeo</t>
  </si>
  <si>
    <t>Koltsovo Airport (SVX), ulitsa Bahchivandji, 1, Yekaterinburg, Sverdlovskaya oblast', Russia, 620056</t>
  </si>
  <si>
    <t>ulitsa Akademika Shvartsa, 2/1, Yekaterinburg, Sverdlovskaya oblast', Russia, 620085</t>
  </si>
  <si>
    <t>2015-06-01T22:17:00</t>
  </si>
  <si>
    <t>June 3, 2015 at 4:14PM</t>
  </si>
  <si>
    <t>36695e9088a840d3f7476e86294aa846</t>
  </si>
  <si>
    <t>b897afbe685f70aa5114bf4f6a19392b</t>
  </si>
  <si>
    <t>Aleksandr</t>
  </si>
  <si>
    <t>ulitsa Chelyuskintsev, 29, Yekaterinburg, Sverdlovskaya oblast', Russia, 620027</t>
  </si>
  <si>
    <t>2015-06-03T14:10:00</t>
  </si>
  <si>
    <t>June 3, 2015 at 5:20PM</t>
  </si>
  <si>
    <t>30bd4a26ca276b8f04a01d87ea3777fc</t>
  </si>
  <si>
    <t>ef33153fbce5b15f93d9319528dc598f</t>
  </si>
  <si>
    <t>Vokzalnaya ulitsa, 23Ð, Yekaterinburg, Sverdlovskaya oblast', Russia, 620027</t>
  </si>
  <si>
    <t>2015-06-03T15:43:00</t>
  </si>
  <si>
    <t>June 4, 2015 at 4:34AM</t>
  </si>
  <si>
    <t>3e955966177bc5b2d97fc9a239c561ef</t>
  </si>
  <si>
    <t>b6584dd094679d58c938511d478169d6</t>
  </si>
  <si>
    <t>Kia Rio</t>
  </si>
  <si>
    <t>Kia</t>
  </si>
  <si>
    <t>Rio</t>
  </si>
  <si>
    <t>ulitsa Akademika Shvartsa, 2/2, Yekaterinburg, Sverdlovskaya oblast', Russia, 620085</t>
  </si>
  <si>
    <t>2015-06-04T03:00:00</t>
  </si>
  <si>
    <t>clear-night</t>
  </si>
  <si>
    <t>June 5, 2015 at 4:31PM</t>
  </si>
  <si>
    <t>4669e3d96401bf985ecf6ee9fd78a816</t>
  </si>
  <si>
    <t>c85086781a9a41cb76345374fb11360a</t>
  </si>
  <si>
    <t>Nissan Almera</t>
  </si>
  <si>
    <t>Nissan</t>
  </si>
  <si>
    <t>Almera</t>
  </si>
  <si>
    <t>ulitsa Vaynera, 64Ð’, Yekaterinburg, Sverdlovskaya oblast', Russia, 620014</t>
  </si>
  <si>
    <t>2015-06-05T15:06:00</t>
  </si>
  <si>
    <t>June 6, 2015 at 2:59PM</t>
  </si>
  <si>
    <t>a7e321acb3162ea301b42939c7ca7394</t>
  </si>
  <si>
    <t>d505ef8cb3f776ca6acccd10b3fdbf78</t>
  </si>
  <si>
    <t>ulitsa Tkachey, 11, Yekaterinburg, Sverdlovskaya oblast', Russia, 620100</t>
  </si>
  <si>
    <t>2015-06-06T13:29:00</t>
  </si>
  <si>
    <t>June 7, 2015 at 9:48PM</t>
  </si>
  <si>
    <t>8e9c9603d9abce84a08458da0c718698</t>
  </si>
  <si>
    <t>97e28e41c95e7cbf1e36d6737d0eeefe</t>
  </si>
  <si>
    <t>Samotsvetnyy bulvar, Yekaterinburg, Sverdlovskaya oblast', Russia, 620085</t>
  </si>
  <si>
    <t>Koltsovo Airport (SVX), shosse Koltsovskiy trakt, Yekaterinburg, Sverdlovskaya oblast', Russia, 620056</t>
  </si>
  <si>
    <t>2015-06-07T20:21:00</t>
  </si>
  <si>
    <t>June 12, 2015 at 5:25PM</t>
  </si>
  <si>
    <t>e01e7067e5cbbda3a9eb621a1268e8d0</t>
  </si>
  <si>
    <t>767a9c87d435285ab26f73a14abbc8d2</t>
  </si>
  <si>
    <t>Zagorodnyi prospekt, 24, Sankt-Peterburg, Russia, 191002</t>
  </si>
  <si>
    <t>Zoologicheskiy pereulok, 1/8, Sankt-Peterburg, Russia, 197198</t>
  </si>
  <si>
    <t>2015-06-12T16:11:00</t>
  </si>
  <si>
    <t>June 12, 2015 at 6:01PM</t>
  </si>
  <si>
    <t>Gett</t>
  </si>
  <si>
    <t>c9df3a9edb2c7b37c80f9ffa5e1b8c36</t>
  </si>
  <si>
    <t>151944a8f9967b3edad02deb712d61f2</t>
  </si>
  <si>
    <t>Comfort</t>
  </si>
  <si>
    <t>Chevrolet Cruze</t>
  </si>
  <si>
    <t>Chevrolet</t>
  </si>
  <si>
    <t>Cruze</t>
  </si>
  <si>
    <t>Zoologicheskiy Pereulok, 2 Sankt-Peterburg 197198</t>
  </si>
  <si>
    <t>Ulitsa Rustaveli, 25 Sankt-Peterburg 195273</t>
  </si>
  <si>
    <t>2015-06-12T16:25:00</t>
  </si>
  <si>
    <t>June 14, 2015 at 7:44AM</t>
  </si>
  <si>
    <t>Cancelled</t>
  </si>
  <si>
    <t>b970e99cf7d4e163c9808ed945f9e5be</t>
  </si>
  <si>
    <t>a89bc69e8452fcec3f650b688f6e3473</t>
  </si>
  <si>
    <t>Pavel</t>
  </si>
  <si>
    <t>Pulkovo Airport (LED), Unnamed Road, Sankt-Peterburg, Russia, 196210</t>
  </si>
  <si>
    <t>2015-06-14T05:58:00</t>
  </si>
  <si>
    <t>June 14, 2015 at 11:18AM</t>
  </si>
  <si>
    <t>945269c9502d99bc6065d9c8166760b1</t>
  </si>
  <si>
    <t>2f5f40db716f7d90f664a61e42a57c46</t>
  </si>
  <si>
    <t>Kia Cee'd</t>
  </si>
  <si>
    <t>Cee'd</t>
  </si>
  <si>
    <t>Pushkinskaya ulitsa, 11, Sankt-Peterburg, Russia, 191025</t>
  </si>
  <si>
    <t>ulitsa shuvalova, 1, Murino, Leningradskaya oblast', Russia, 195267</t>
  </si>
  <si>
    <t>2015-06-14T09:24:00</t>
  </si>
  <si>
    <t>June 14, 2015 at 1:39PM</t>
  </si>
  <si>
    <t>04f14fe72ad64ecd1f62d8bfb5fb2ba1</t>
  </si>
  <si>
    <t>6b3642ae75aaf7e19a5b525ffeeeaa69</t>
  </si>
  <si>
    <t>Mitsubishi ASX</t>
  </si>
  <si>
    <t>Mitsubishi</t>
  </si>
  <si>
    <t>ASX</t>
  </si>
  <si>
    <t>Sofyi Kovalevskoy ulitsa, 14 ÐºÐ¾Ñ€Ð¿ÑƒÑ 6Ð, Sankt-Peterburg, Russia, 195256</t>
  </si>
  <si>
    <t>Leningradskaya ulitsa, 19 ÐºÐ¾Ñ€Ð¿ÑƒÑ 1, Vsevolozhsk, Leningradskaya oblast', Russia, 188640</t>
  </si>
  <si>
    <t>2015-06-14T11:59:00</t>
  </si>
  <si>
    <t>June 14, 2015 at 8:31PM</t>
  </si>
  <si>
    <t>fdbd229175bc4d808d52df176debf210</t>
  </si>
  <si>
    <t>69f4e9a8758cf75e5dbc8fb9b80a5bd2</t>
  </si>
  <si>
    <t>Artem</t>
  </si>
  <si>
    <t>ulitsa Lomonosova, 7, Sankt-Peterburg, Russia</t>
  </si>
  <si>
    <t>2015-06-14T19:01:00</t>
  </si>
  <si>
    <t>June 14, 2015 at 10:41PM</t>
  </si>
  <si>
    <t>d4984dfe402ec968a2365649c478de41</t>
  </si>
  <si>
    <t>e1992ce90ac08ca0d5afa13da214e187</t>
  </si>
  <si>
    <t>Honda Civic</t>
  </si>
  <si>
    <t>Finat</t>
  </si>
  <si>
    <t>Honda</t>
  </si>
  <si>
    <t>Civic</t>
  </si>
  <si>
    <t>ulitsa Lomonosova, 18, Sankt-Peterburg, Russia, 191002</t>
  </si>
  <si>
    <t>2015-06-14T21:04:00</t>
  </si>
  <si>
    <t>June 14, 2015 at 11:19PM</t>
  </si>
  <si>
    <t>57bd0828f1a6d5e812b0ca38cab4231b</t>
  </si>
  <si>
    <t>b2cadbd6ea7ae0f6b30e2968652830d7</t>
  </si>
  <si>
    <t>Mercedes-Benz S-Class</t>
  </si>
  <si>
    <t>Gennadiy</t>
  </si>
  <si>
    <t>S-Class</t>
  </si>
  <si>
    <t>ulitsa Lomonosova, 14, Sankt-Peterburg, Russia, 191002</t>
  </si>
  <si>
    <t>Nevsky prospect, 43, Sankt-Peterburg, Russia, 191025</t>
  </si>
  <si>
    <t>2015-06-14T22:00:00</t>
  </si>
  <si>
    <t>June 14, 2015 at 12:46AM</t>
  </si>
  <si>
    <t>268145a88a53bbb369a1e812be234908</t>
  </si>
  <si>
    <t>a45d6a74641c9079c0a0f91d34446aa1</t>
  </si>
  <si>
    <t>Audi A7</t>
  </si>
  <si>
    <t>Ramil</t>
  </si>
  <si>
    <t>Audi</t>
  </si>
  <si>
    <t>A7</t>
  </si>
  <si>
    <t>2015-06-14T23:17:00</t>
  </si>
  <si>
    <t>June 15, 2015 at 10:48AM</t>
  </si>
  <si>
    <t>9622fd4e1819f8656c418ffdfcd359a8</t>
  </si>
  <si>
    <t>78aab4ce1d6f0c1e0acf0a1b0b933ce6</t>
  </si>
  <si>
    <t>Mitsubishi Outlander</t>
  </si>
  <si>
    <t>Evgeniy</t>
  </si>
  <si>
    <t>Outlander</t>
  </si>
  <si>
    <t>2015-06-15T09:01:00</t>
  </si>
  <si>
    <t>June 15, 2015 at 11:10AM</t>
  </si>
  <si>
    <t>72801dd197d168a38ebaa88875492d60</t>
  </si>
  <si>
    <t>3613586d80fac02ff4bbbb4ce24fed87</t>
  </si>
  <si>
    <t>Kryuchkov</t>
  </si>
  <si>
    <t>Kontrolnyy punkt â„–2, Pulkovo Airport (LED), Sankt-Peterburg, Russia, 196210</t>
  </si>
  <si>
    <t>2015-06-15T08:42:00</t>
  </si>
  <si>
    <t>June 15, 2015 at 12:37PM</t>
  </si>
  <si>
    <t>f374f9aad40c4f0a40daf9ac5902c7c2</t>
  </si>
  <si>
    <t>a4c34b4a8caa9702feab8271a387f4e6</t>
  </si>
  <si>
    <t>BMW 5-series</t>
  </si>
  <si>
    <t>BMW</t>
  </si>
  <si>
    <t>5-series</t>
  </si>
  <si>
    <t>Kanonerskaya ulitsa, 33, Sankt-Peterburg, Russia, 190121</t>
  </si>
  <si>
    <t>2015-06-15T11:10:00</t>
  </si>
  <si>
    <t>June 15, 2015 at 1:57PM</t>
  </si>
  <si>
    <t>a37a5b276b8e1052844a1c87ccad8619</t>
  </si>
  <si>
    <t>4ef6986a59b30bf2d117db7ce2ee37ff</t>
  </si>
  <si>
    <t>Gorokhovaya ulitsa, 71, Sankt-Peterburg, Russia, 191180</t>
  </si>
  <si>
    <t>2015-06-15T12:37:00</t>
  </si>
  <si>
    <t>June 15, 2015 at 2:19PM</t>
  </si>
  <si>
    <t>8503882e3710dd9da0a8450c1ef0e781</t>
  </si>
  <si>
    <t>93b85d4beea9fe816e151eaa13be1617</t>
  </si>
  <si>
    <t>Viktor</t>
  </si>
  <si>
    <t>Gorokhovaya ulitsa, 62, Sankt-Peterburg, Russia, 191180</t>
  </si>
  <si>
    <t>Sadovaya ulitsa, 30, Sankt-Peterburg, Russia, 191023</t>
  </si>
  <si>
    <t>2015-06-15T13:05:00</t>
  </si>
  <si>
    <t>June 15, 2015 at 3:30PM</t>
  </si>
  <si>
    <t>e47f8622a543e241ed5eca1f7eb132ea</t>
  </si>
  <si>
    <t>abc979ec5c04d6528b77c7c897348a59</t>
  </si>
  <si>
    <t>Semen</t>
  </si>
  <si>
    <t>Pushkinskaya ulitsa, 11, Sankt-Peterburg, Russia</t>
  </si>
  <si>
    <t>2015-06-15T14:03:00</t>
  </si>
  <si>
    <t>June 15, 2015 at 8:21PM</t>
  </si>
  <si>
    <t>e4a75fb0e38b78f004306f507e9d1dd1</t>
  </si>
  <si>
    <t>bd364948535b2c2f46335f4e4c9c2fa4</t>
  </si>
  <si>
    <t>Karavannaya ulitsa, 1, Sankt-Peterburg, Russia, 191023</t>
  </si>
  <si>
    <t>ulitsa Lomonosova, 7, Sankt-Peterburg, Russia, 191038</t>
  </si>
  <si>
    <t>2015-06-15T18:59:00</t>
  </si>
  <si>
    <t>wind</t>
  </si>
  <si>
    <t>Breezy and Mostly Cloudy</t>
  </si>
  <si>
    <t>June 15, 2015 at 11:52PM</t>
  </si>
  <si>
    <t>7357d950162556ec2632b238ab8dc09f</t>
  </si>
  <si>
    <t>301b8ee2b154ec6b8351cc5873ab8152</t>
  </si>
  <si>
    <t>neberezhnaya kanala Griboyedova, 164, Sankt-Peterburg, Russia, 190121</t>
  </si>
  <si>
    <t>2015-06-15T22:32:00</t>
  </si>
  <si>
    <t>June 16, 2015 at 12:08PM</t>
  </si>
  <si>
    <t>d3e0518f0d060a6ecba2eb8a76607a46</t>
  </si>
  <si>
    <t>121a2fc51989885257e5c2748789be0f</t>
  </si>
  <si>
    <t>Nissan Qashqai</t>
  </si>
  <si>
    <t>Qashqai</t>
  </si>
  <si>
    <t>neberezhnaya kanala Griboyedova, 32, Sankt-Peterburg, Russia, 191186</t>
  </si>
  <si>
    <t>2015-06-16T10:35:00</t>
  </si>
  <si>
    <t>June 16, 2015 at 12:20PM</t>
  </si>
  <si>
    <t>02b75305097bdd0d3c96c1c200cc4daa</t>
  </si>
  <si>
    <t>Toyota Corolla</t>
  </si>
  <si>
    <t>Toyota</t>
  </si>
  <si>
    <t>Corolla</t>
  </si>
  <si>
    <t>neberezhnaya kanala Griboyedova, 34/1, Sankt-Peterburg, Russia, 191186</t>
  </si>
  <si>
    <t>2015-06-16T11:10:00</t>
  </si>
  <si>
    <t>June 16, 2015 at 1:27PM</t>
  </si>
  <si>
    <t>6320e1c1f99ef5a9d216b9d89e05cad0</t>
  </si>
  <si>
    <t>3d3f28ed813e3758629e4bcb292a60c0</t>
  </si>
  <si>
    <t>Kuznechnyy pereulok, 17, Sankt-Peterburg, Russia, 191040</t>
  </si>
  <si>
    <t>neberezhnaya kanala Griboyedova, 168, Sankt-Peterburg, Russia, 190121</t>
  </si>
  <si>
    <t>2015-06-16T11:54:00</t>
  </si>
  <si>
    <t>June 16, 2015 at 10:13PM</t>
  </si>
  <si>
    <t>cb06523d1847d26a43f897c6ac32afd2</t>
  </si>
  <si>
    <t>66cb6d76e534f519761e68a2ff12b53b</t>
  </si>
  <si>
    <t>Yana</t>
  </si>
  <si>
    <t>Aptekarskiy pereulok, 3, Sankt-Peterburg, Russia, 191186</t>
  </si>
  <si>
    <t>2015-06-16T20:52:00</t>
  </si>
  <si>
    <t>June 17, 2015 at 6:59AM</t>
  </si>
  <si>
    <t>94ff538a9dcf0c637e60681582036a6e</t>
  </si>
  <si>
    <t>9d9dbe8400b3d1c13672822764ca10db</t>
  </si>
  <si>
    <t>Opel Astra</t>
  </si>
  <si>
    <t>Tatyana</t>
  </si>
  <si>
    <t>Opel</t>
  </si>
  <si>
    <t>Astra</t>
  </si>
  <si>
    <t>2015-06-17T05:37:00</t>
  </si>
  <si>
    <t>June 17, 2015 at 8:59AM</t>
  </si>
  <si>
    <t>9e4c25f0043af40d117e2b6a1a765131</t>
  </si>
  <si>
    <t>1ca0a7c5fbd2a75b7dcc6498952665ce</t>
  </si>
  <si>
    <t>Vadim</t>
  </si>
  <si>
    <t>2015-06-17T07:21:00</t>
  </si>
  <si>
    <t>June 17, 2015 at 1:09PM</t>
  </si>
  <si>
    <t>ad25b01455efdc88f1a1f299bf742629</t>
  </si>
  <si>
    <t>c7a97f8bd6d3b77efea17756780a6e47</t>
  </si>
  <si>
    <t>Kia Optima</t>
  </si>
  <si>
    <t>Nikolay</t>
  </si>
  <si>
    <t>Optima</t>
  </si>
  <si>
    <t>Naberezhnaya Reki Fontanki, 55, Sankt-Peterburg, Russia, 191023</t>
  </si>
  <si>
    <t>Ashan, Borovaya ulitsa, 47, Sankt-Peterburg, Russia, 192007</t>
  </si>
  <si>
    <t>2015-06-17T11:39:00</t>
  </si>
  <si>
    <t>June 17, 2015 at 2:05PM</t>
  </si>
  <si>
    <t>03210d1c2a6c153ca27d799e061828c2</t>
  </si>
  <si>
    <t>6410050a3993adfcfc29b9f422bceb51</t>
  </si>
  <si>
    <t>Audi Q3</t>
  </si>
  <si>
    <t>Q3</t>
  </si>
  <si>
    <t>ulitsa Lomonosova, 12, Sankt-Peterburg, Russia, 191038</t>
  </si>
  <si>
    <t>2015-06-17T12:20:00</t>
  </si>
  <si>
    <t>June 17, 2015 at 2:59PM</t>
  </si>
  <si>
    <t>e912743c9ab9bc7aad704d7e29e4cf70</t>
  </si>
  <si>
    <t>fc8157aa6901aec3388acb9728ccd713</t>
  </si>
  <si>
    <t>Citroen C4</t>
  </si>
  <si>
    <t>Citroen</t>
  </si>
  <si>
    <t>C4</t>
  </si>
  <si>
    <t>2015-06-17T13:32:00</t>
  </si>
  <si>
    <t>Breezy and Partly Cloudy</t>
  </si>
  <si>
    <t>June 17, 2015 at 5:35PM</t>
  </si>
  <si>
    <t>f981dcaa5c7120490cdd38357b78c79c</t>
  </si>
  <si>
    <t>2015-06-17T15:38:00</t>
  </si>
  <si>
    <t>June 29, 2015 at 3:28PM</t>
  </si>
  <si>
    <t>910b27c47f7185f5cbc29f46e0266d78</t>
  </si>
  <si>
    <t>a7d863211c776977bd215afaa7ccd183</t>
  </si>
  <si>
    <t>2015-06-29T13:42:00</t>
  </si>
  <si>
    <t>July 7, 2015 at 9:05PM</t>
  </si>
  <si>
    <t>e4004a6b46e6e1556f76f63f295a3f37</t>
  </si>
  <si>
    <t>bbe2b7c592ac0d8c3d2ad22875240994</t>
  </si>
  <si>
    <t>Anton</t>
  </si>
  <si>
    <t>Liteynyy prospekt, 45, Sankt-Peterburg, Russia, 191014</t>
  </si>
  <si>
    <t>2015-07-07T18:48:00</t>
  </si>
  <si>
    <t>July 8, 2015 at 2:16AM</t>
  </si>
  <si>
    <t>e49979ce9755949bbcd19a57bcbc2dd6</t>
  </si>
  <si>
    <t>e44cceba36c401b2c41333d6981dfdf6</t>
  </si>
  <si>
    <t>Valeriy</t>
  </si>
  <si>
    <t>Pulkovskoe shosse, 1 ÐºÐ¾Ñ€Ð¿ÑƒÑ 1, Sankt-Peterburg, Russia, 196240</t>
  </si>
  <si>
    <t>2015-07-08T00:31:00</t>
  </si>
  <si>
    <t>July 9, 2015 at 2:33AM</t>
  </si>
  <si>
    <t>4d92ff7d2ecbae299bb2c85aeeaca576</t>
  </si>
  <si>
    <t>72d4ed2f0ccfb8ff1e50b7f8bbe461d1</t>
  </si>
  <si>
    <t>Honda CR-V</t>
  </si>
  <si>
    <t>CR-V</t>
  </si>
  <si>
    <t>2015-07-09T00:38:00</t>
  </si>
  <si>
    <t>September 6, 2015 at 4:26PM</t>
  </si>
  <si>
    <t>0697b6dd10f0c3bc63019e22948451d9</t>
  </si>
  <si>
    <t>bb10f17be28fe5fb311a4ebccf826d77</t>
  </si>
  <si>
    <t>Denis</t>
  </si>
  <si>
    <t>prospekt Nauki, 10 ÐºÐ¾Ñ€Ð¿ÑƒÑ 1, Sankt-Peterburg, Russia, 195257</t>
  </si>
  <si>
    <t>2015-09-06T15:21:00</t>
  </si>
  <si>
    <t>September 9, 2015 at 5:00PM</t>
  </si>
  <si>
    <t>54b6a258d6d5cdec9d6e4dd39236af4c</t>
  </si>
  <si>
    <t>6035b1f913676b3e615126e187be34f2</t>
  </si>
  <si>
    <t>ulitsa Krestinskogo, 11, Yekaterinburg, Sverdlovskaya oblast', Russia, 620085</t>
  </si>
  <si>
    <t>Oktyabrskaya ploshchad', 5Ð, Yekaterinburg, Sverdlovskaya oblast', Russia, 620031</t>
  </si>
  <si>
    <t>2015-09-09T13:25:00</t>
  </si>
  <si>
    <t>September 9, 2015 at 4:22PM</t>
  </si>
  <si>
    <t>2a545858dc7cb48585f610b0bc2acf8b</t>
  </si>
  <si>
    <t>b314c4ed51f7523e42b56338d18396d8</t>
  </si>
  <si>
    <t>Suzuki Swift</t>
  </si>
  <si>
    <t>Valentin</t>
  </si>
  <si>
    <t>Suzuki</t>
  </si>
  <si>
    <t>Swift</t>
  </si>
  <si>
    <t>ulitsa 8 Marta, 8Ð”, Yekaterinburg, Sverdlovskaya oblast', Russia, 620014</t>
  </si>
  <si>
    <t>2015-09-09T14:49:00</t>
  </si>
  <si>
    <t>September 10, 2015 at 5:29PM</t>
  </si>
  <si>
    <t>2bf08f36d26e3fc7aa5895b4cb950d8e</t>
  </si>
  <si>
    <t>08e2b4b736a244ebba2a0b1d5fbe39de</t>
  </si>
  <si>
    <t>Konstantin</t>
  </si>
  <si>
    <t>Tulskiy per., 92, Yekaterinburg, Sverdlovskaya oblast', Russia, 620043</t>
  </si>
  <si>
    <t>Utrenniy per., 2, Yekaterinburg, Sverdlovskaya oblast', Russia, 620025</t>
  </si>
  <si>
    <t>2015-09-10T15:47:00</t>
  </si>
  <si>
    <t>September 10, 2015 at 6:15PM</t>
  </si>
  <si>
    <t>a66a7fde345afd165836aa93f33d04d7</t>
  </si>
  <si>
    <t>Volkswagen Jetta</t>
  </si>
  <si>
    <t>Jetta</t>
  </si>
  <si>
    <t>ul. 8 Marta, 206, Yekaterinburg, Sverdlovskaya oblast', Russia, 620130</t>
  </si>
  <si>
    <t>2015-09-10T16:50:00</t>
  </si>
  <si>
    <t>September 11, 2015 at 11:36AM</t>
  </si>
  <si>
    <t>1ab9e6f3cbacc6492cbcb0f018da2910</t>
  </si>
  <si>
    <t>acfdcb8355fb6ae79e700ade492a7959</t>
  </si>
  <si>
    <t>Dmitriy</t>
  </si>
  <si>
    <t>ul. Krestinskogo, 11, Yekaterinburg, Sverdlovskaya oblast', Russia, 620085</t>
  </si>
  <si>
    <t>ulitsa Vaynera, 51Ð‘, Yekaterinburg, Sverdlovskaya oblast', Russia, 620014</t>
  </si>
  <si>
    <t>2015-09-11T10:17:00</t>
  </si>
  <si>
    <t>September 11, 2015 at 12:59PM</t>
  </si>
  <si>
    <t>328a7ed0933dedae0eed54624d42e492</t>
  </si>
  <si>
    <t>2d20c209a57694f33a082752cfbb7c18</t>
  </si>
  <si>
    <t>ulitsa Vaynera, 66-68, Yekaterinburg, Sverdlovskaya oblast', Russia, 620014</t>
  </si>
  <si>
    <t>ul. Akademika Shvartsa, 2/1, Yekaterinburg, Sverdlovskaya oblast', Russia, 620085</t>
  </si>
  <si>
    <t>2015-09-11T11:31:00</t>
  </si>
  <si>
    <t>September 11, 2015 at 10:39PM</t>
  </si>
  <si>
    <t>2f4b8c68a2e4092557bef6eeec620bb2</t>
  </si>
  <si>
    <t>b4617db77f06650f6868b1f1a55d3ea0</t>
  </si>
  <si>
    <t>Renault Duster</t>
  </si>
  <si>
    <t>Mihail</t>
  </si>
  <si>
    <t>Duster</t>
  </si>
  <si>
    <t>ulitsa Akademika Bardina, 21, Yekaterinburg, Sverdlovskaya oblast', Russia, 620149</t>
  </si>
  <si>
    <t>2015-09-11T21:15:00</t>
  </si>
  <si>
    <t>September 12, 2015 at 1:57PM</t>
  </si>
  <si>
    <t>444819db0d83b5056ff3977fb01e9744</t>
  </si>
  <si>
    <t>2e214d1c9f41d64d97c44650cc272361</t>
  </si>
  <si>
    <t>Mazda MAZDA3</t>
  </si>
  <si>
    <t>Mazda</t>
  </si>
  <si>
    <t>MAZDA3</t>
  </si>
  <si>
    <t>ul. Borisa Eltsina, 6, Yekaterinburg, Sverdlovskaya oblast', Russia, 620014</t>
  </si>
  <si>
    <t>2015-09-12T12:26:00</t>
  </si>
  <si>
    <t>September 12, 2015 at 6:54PM</t>
  </si>
  <si>
    <t>0fffa07abb83eddcd3e9af230ae41b17</t>
  </si>
  <si>
    <t>74042fe65b8c63d1af3c62d96f7fcb24</t>
  </si>
  <si>
    <t>Oktyabrskaya pl., 2, Yekaterinburg, Sverdlovskaya oblast', Russia, 620031</t>
  </si>
  <si>
    <t>2015-09-12T17:32:00</t>
  </si>
  <si>
    <t>September 12, 2015 at 11:21PM</t>
  </si>
  <si>
    <t>87539006f2452121f65a15b4eec641f1</t>
  </si>
  <si>
    <t>51d2fca8955ed00947a5539f23d3c6b4</t>
  </si>
  <si>
    <t>Peugeot 207</t>
  </si>
  <si>
    <t>Danil</t>
  </si>
  <si>
    <t>Peugeot</t>
  </si>
  <si>
    <t>pr. Lenina, 28, Yekaterinburg, Sverdlovskaya oblast', Russia, 620014</t>
  </si>
  <si>
    <t>ul. Yuliusa Fuchika, 1, Yekaterinburg, Sverdlovskaya oblast', Russia, 620130</t>
  </si>
  <si>
    <t>2015-09-12T22:03:00</t>
  </si>
  <si>
    <t>September 13, 2015 at 11:29AM</t>
  </si>
  <si>
    <t>7590c2e055d7ec45e43a4d75a06b08be</t>
  </si>
  <si>
    <t>8ddd6d1fc2ae3b9cbee03f7b0acf253f</t>
  </si>
  <si>
    <t>Dacia Duster</t>
  </si>
  <si>
    <t>Dacia</t>
  </si>
  <si>
    <t>Kolomyazhskiy prospekt, 17 ÐºÐ¾Ñ€Ð¿ÑƒÑ 1Ð, Sankt-Peterburg, Russia, 197348</t>
  </si>
  <si>
    <t>2015-09-13T10:03:00</t>
  </si>
  <si>
    <t>September 13, 2015 at 12:10PM</t>
  </si>
  <si>
    <t>15aaea4b6e54ea8b902b4a7f0704059f</t>
  </si>
  <si>
    <t>c61a6ab054e082220b599d824f9985f4</t>
  </si>
  <si>
    <t>Sofyi Kovalevskoy ul., 14Ðº6Ð, Sankt-Peterburg, Russia, 195256</t>
  </si>
  <si>
    <t>2015-09-13T10:42:00</t>
  </si>
  <si>
    <t>September 13, 2015 at 3:04PM</t>
  </si>
  <si>
    <t>4e1c923546b3e342427305d736af86b5</t>
  </si>
  <si>
    <t>672e11ff3f2b00b14e975a00161a46f8</t>
  </si>
  <si>
    <t>Chrysler Voyager</t>
  </si>
  <si>
    <t>Chrysler</t>
  </si>
  <si>
    <t>Voyager</t>
  </si>
  <si>
    <t>ulitsa Bahchivandji, 1, Yekaterinburg, Sverdlovskaya oblast', Russia, 620056</t>
  </si>
  <si>
    <t>2015-09-13T13:29:00</t>
  </si>
  <si>
    <t>September 13, 2015 at 6:54PM</t>
  </si>
  <si>
    <t>cd2550e2ffb0ddd9b928bb45610e64cd</t>
  </si>
  <si>
    <t>c02023222f4083ee5a28280a8ce65b11</t>
  </si>
  <si>
    <t>Renault New Logan</t>
  </si>
  <si>
    <t>New Logan</t>
  </si>
  <si>
    <t>sh. Koltsovskiy trakt, Yekaterinburg, Sverdlovskaya oblast', Russia, 620056</t>
  </si>
  <si>
    <t>ul. Kraulya, 6, Yekaterinburg, Sverdlovskaya oblast', Russia, 620109</t>
  </si>
  <si>
    <t>2015-09-13T15:06:00</t>
  </si>
  <si>
    <t>September 13, 2015 at 6:46PM</t>
  </si>
  <si>
    <t>c21b0a0c97866f09d270d4667117286f</t>
  </si>
  <si>
    <t>0927f61a3f3af04ddde6c4007ddec107</t>
  </si>
  <si>
    <t>Nissan X-Trail</t>
  </si>
  <si>
    <t>Vyacheslav</t>
  </si>
  <si>
    <t>X-Trail</t>
  </si>
  <si>
    <t>2015-09-13T17:07:00</t>
  </si>
  <si>
    <t>September 14, 2015 at 3:42PM</t>
  </si>
  <si>
    <t>5f930c5aa93d4b54f4d6a04d4b4cdbc3</t>
  </si>
  <si>
    <t>c9f2a70459aeffda5b4cf06053830cdc</t>
  </si>
  <si>
    <t>Renault Megane</t>
  </si>
  <si>
    <t>Megane</t>
  </si>
  <si>
    <t>pr. Nauki, 19, Sankt-Peterburg, Russia, 195257</t>
  </si>
  <si>
    <t>KAD(109 km vneshn.), g. Sankt-Peterburg, Russia, 195299</t>
  </si>
  <si>
    <t>2015-09-14T14:15:00</t>
  </si>
  <si>
    <t>September 16, 2015 at 9:02PM</t>
  </si>
  <si>
    <t>c967cf6ce2c0282277a6195aa52bc49a</t>
  </si>
  <si>
    <t>ddb3e70a1e1f429d522c9a7f32f4993b</t>
  </si>
  <si>
    <t>TTs "Rodeo-Drayv", prospekt Kultury, 1, Sankt-Peterburg, Russia, 195274</t>
  </si>
  <si>
    <t>2015-09-16T19:43:00</t>
  </si>
  <si>
    <t>September 16, 2015 at 11:47PM</t>
  </si>
  <si>
    <t>ea8a5c508671a377d451fd7e05c4dea5</t>
  </si>
  <si>
    <t>166cfe40ae9340c2627c78f3c58380bf</t>
  </si>
  <si>
    <t>Ilya</t>
  </si>
  <si>
    <t>2015-09-16T22:33:00</t>
  </si>
  <si>
    <t>September 17, 2015 at 1:57PM</t>
  </si>
  <si>
    <t>bfbadc7fa14ed2d0d2562b08d7a73961</t>
  </si>
  <si>
    <t>83a10afa3b98a3e13ab776271939d03c</t>
  </si>
  <si>
    <t>BMW 7-series</t>
  </si>
  <si>
    <t>7-series</t>
  </si>
  <si>
    <t>prospekt Nauki, 19 ÐºÐ¾Ñ€Ð¿ÑƒÑ 3, Sankt-Peterburg, Russia, 195220</t>
  </si>
  <si>
    <t>2015-09-17T12:39:00</t>
  </si>
  <si>
    <t>September 17, 2015 at 6:04PM</t>
  </si>
  <si>
    <t>05ffea32f3d5380902ead4176bf9aea5</t>
  </si>
  <si>
    <t>b563e7c6a8aaa0b3d9897d032e2b900f</t>
  </si>
  <si>
    <t>Ryukhina ulitsa, 9, Sankt-Peterburg, Russia, 197110</t>
  </si>
  <si>
    <t>2015-09-17T16:19:00</t>
  </si>
  <si>
    <t>September 17, 2015 at 10:59PM</t>
  </si>
  <si>
    <t>6a90a58b0fb5cfc56b6e778a5f9364f9</t>
  </si>
  <si>
    <t>037722a80b3f950412c1913ae3d6a725</t>
  </si>
  <si>
    <t>Lada Granta</t>
  </si>
  <si>
    <t>Lada</t>
  </si>
  <si>
    <t>Granta</t>
  </si>
  <si>
    <t>ul. Akademika Bardina, 19, Yekaterinburg, Sverdlovskaya oblast', Russia, 620149</t>
  </si>
  <si>
    <t>2015-09-17T21:33:00</t>
  </si>
  <si>
    <t>September 17, 2015 at 10:05PM</t>
  </si>
  <si>
    <t>ceb73407f92552e832b09c03f9833830</t>
  </si>
  <si>
    <t>4d13cd550fc37385388d6a441fae2341</t>
  </si>
  <si>
    <t>Toyota Avensis</t>
  </si>
  <si>
    <t>Avensis</t>
  </si>
  <si>
    <t>prospekt Bolshoy V.O., 18, Sankt-Peterburg, Russia, 199034</t>
  </si>
  <si>
    <t>2015-09-17T20:22:00</t>
  </si>
  <si>
    <t>September 19, 2015 at 4:17PM</t>
  </si>
  <si>
    <t>40f8658f999a44bdccc97a857e721edb</t>
  </si>
  <si>
    <t>57c1506d415fd8b4743fcd16e76886ba</t>
  </si>
  <si>
    <t>Ivan</t>
  </si>
  <si>
    <t>prospekt Nauki, 19, Sankt-Peterburg, Russia, 195257</t>
  </si>
  <si>
    <t>2015-09-19T15:07:00</t>
  </si>
  <si>
    <t>September 19, 2015 at 6:32PM</t>
  </si>
  <si>
    <t>87df95c4118682373b3976abe862dcfd</t>
  </si>
  <si>
    <t>1313cdd2f109e4ca453d0b72ae860617</t>
  </si>
  <si>
    <t>Opel Antara</t>
  </si>
  <si>
    <t>Antara</t>
  </si>
  <si>
    <t>pr. Nauki, 35, Sankt-Peterburg, Russia, 195256</t>
  </si>
  <si>
    <t>2015-09-19T17:20:00</t>
  </si>
  <si>
    <t>September 22, 2015 at 12:21PM</t>
  </si>
  <si>
    <t>25221fc245151c6aa54f4154be8bd8e7</t>
  </si>
  <si>
    <t>c77baf60975745fc27a2dc9ca00f0c7e</t>
  </si>
  <si>
    <t>prospekt Nauki, 17, Sankt-Peterburg, Russia</t>
  </si>
  <si>
    <t>2015-09-22T11:06:00</t>
  </si>
  <si>
    <t>September 22, 2015 at 2:09PM</t>
  </si>
  <si>
    <t>ad926f8426f596b193c9bec9a303d8a1</t>
  </si>
  <si>
    <t>3bfbc7d0d6b82087eae0edee2824ac25</t>
  </si>
  <si>
    <t>2015-09-22T12:56:00</t>
  </si>
  <si>
    <t>September 23, 2015 at 12:06AM</t>
  </si>
  <si>
    <t>3eca478c9a479278d2a19ba87069fe0c</t>
  </si>
  <si>
    <t>a6e8b5316af29c021ff127284d487307</t>
  </si>
  <si>
    <t>Skoda Octavia</t>
  </si>
  <si>
    <t>Skoda</t>
  </si>
  <si>
    <t>Octavia</t>
  </si>
  <si>
    <t>ul. Akademika Bardina, 21, Yekaterinburg, Sverdlovskaya oblast', Russia, 620149</t>
  </si>
  <si>
    <t>2015-09-22T21:39:00</t>
  </si>
  <si>
    <t>September 23, 2015 at 11:28AM</t>
  </si>
  <si>
    <t>88ed23cccd42d7fd920583a63dd442eb</t>
  </si>
  <si>
    <t>d5588a39e7a5639e68785ae586dd8914</t>
  </si>
  <si>
    <t>2015-09-23T10:19:00</t>
  </si>
  <si>
    <t>September 23, 2015 at 3:20PM</t>
  </si>
  <si>
    <t>51785bfdf539132f5304a7ae1e1a6d9e</t>
  </si>
  <si>
    <t>730fbb4bf86dccd3a183145319d4ae04</t>
  </si>
  <si>
    <t>Mitsubishi Lancer</t>
  </si>
  <si>
    <t>Lancer</t>
  </si>
  <si>
    <t>Nevsky pr., 44, Sankt-Peterburg, Russia, 191186</t>
  </si>
  <si>
    <t>2015-09-23T13:20:00</t>
  </si>
  <si>
    <t>September 23, 2015 at 7:59PM</t>
  </si>
  <si>
    <t>f162b9735fb2ddea2986b11f808966ae</t>
  </si>
  <si>
    <t>8377b615fd54435e71f70e9482a635ed</t>
  </si>
  <si>
    <t>ul. Sikeyrosa, 6, Sankt-Peterburg, Russia, 194354</t>
  </si>
  <si>
    <t>2015-09-23T18:25:00</t>
  </si>
  <si>
    <t>September 23, 2015 at 8:31PM</t>
  </si>
  <si>
    <t>920b887efe3373088fd1be3d34b68d61</t>
  </si>
  <si>
    <t>77b9a7fbfcd35a51739bfc9437006142</t>
  </si>
  <si>
    <t>2015-09-23T19:10:00</t>
  </si>
  <si>
    <t>September 25, 2015 at 2:34PM</t>
  </si>
  <si>
    <t>b40cb7dc343718f673d2543751783414</t>
  </si>
  <si>
    <t>be257214ed8e11ad79da23f11d9a4530</t>
  </si>
  <si>
    <t>R33, Leningradskaya oblast', Russia, 188663</t>
  </si>
  <si>
    <t>2015-09-25T12:42:00</t>
  </si>
  <si>
    <t>September 26, 2015 at 1:09PM</t>
  </si>
  <si>
    <t>83fb0089449c5b312027912927ec3441</t>
  </si>
  <si>
    <t>2e0ecf06553152d980a21604294aa9fc</t>
  </si>
  <si>
    <t>2015-09-26T11:51:00</t>
  </si>
  <si>
    <t>September 26, 2015 at 7:27PM</t>
  </si>
  <si>
    <t>dc564226eb5135f0494f80415f3018e4</t>
  </si>
  <si>
    <t>0a66f0b182d86df53c965cf41faa5728</t>
  </si>
  <si>
    <t>Audi A6</t>
  </si>
  <si>
    <t>A6</t>
  </si>
  <si>
    <t>pr. Engelsa, 154, Sankt-Peterburg, Russia, 194358</t>
  </si>
  <si>
    <t>2015-09-26T17:53:00</t>
  </si>
  <si>
    <t>September 26, 2015 at 10:40PM</t>
  </si>
  <si>
    <t>cbaccf2e9b9fc0788ada9b1d7d99385a</t>
  </si>
  <si>
    <t>bd870aa56dc0ea7531bfeba3b0528d53</t>
  </si>
  <si>
    <t>Albert</t>
  </si>
  <si>
    <t>ul. Melnikova, 48, Yekaterinburg, Sverdlovskaya oblast', Russia, 620109</t>
  </si>
  <si>
    <t>2015-09-26T21:19:00</t>
  </si>
  <si>
    <t>fog</t>
  </si>
  <si>
    <t>Foggy</t>
  </si>
  <si>
    <t>September 26, 2015 at 11:40PM</t>
  </si>
  <si>
    <t>8483ac3020710ad7c7968de70bd8750a</t>
  </si>
  <si>
    <t>Samotsvetnyy b-r, Yekaterinburg, Sverdlovskaya oblast', Russia, 620085</t>
  </si>
  <si>
    <t>2015-09-26T22:12:00</t>
  </si>
  <si>
    <t>September 26, 2015 at 10:13PM</t>
  </si>
  <si>
    <t>8c4de3cc84595c4281c5f29b48d4f2cc</t>
  </si>
  <si>
    <t>95a0a7bfedd5aba47dc41d36f0402db3</t>
  </si>
  <si>
    <t>Ð¢Ð Ðš Ð“Ñ€Ð°Ð½Ð´ ÐšÐ°Ð½ÑŒÐ¾Ð½, prospekt Engelsa, 154, Sankt-Peterburg, Russia, 194358</t>
  </si>
  <si>
    <t>2015-09-26T20:52:00</t>
  </si>
  <si>
    <t>September 27, 2015 at 10:36AM</t>
  </si>
  <si>
    <t>db7b80965da1f3fb2b0dcee3df75b1c7</t>
  </si>
  <si>
    <t>1f49c09d587992f53c5515b9e5a7c323</t>
  </si>
  <si>
    <t>Toyota RAV4</t>
  </si>
  <si>
    <t>Arkadiy</t>
  </si>
  <si>
    <t>RAV4</t>
  </si>
  <si>
    <t>Botkinskaya ul., 1Ð‘, Sankt-Peterburg, Russia, 195009</t>
  </si>
  <si>
    <t>2015-09-27T09:07:00</t>
  </si>
  <si>
    <t>September 27, 2015 at 11:28AM</t>
  </si>
  <si>
    <t>daba5c623b68784421ad26c12a67b619</t>
  </si>
  <si>
    <t>2c9a3f60a0a3c7e604c446ab0963b9b4</t>
  </si>
  <si>
    <t>Kia Cee'd Sportswagon</t>
  </si>
  <si>
    <t>Cee'd Sportswagon</t>
  </si>
  <si>
    <t>ulitsa Mikhaylova, 14, Sankt-Peterburg, Russia, 195009</t>
  </si>
  <si>
    <t>2015-09-27T09:58:00</t>
  </si>
  <si>
    <t>September 27, 2015 at 5:02PM</t>
  </si>
  <si>
    <t>037a51252d0da96c42d7325bdbb5c574</t>
  </si>
  <si>
    <t>a65ad3cce5c042ac8849b3103b146f29</t>
  </si>
  <si>
    <t>Kantemirovskaya ulitsa, 37, Sankt-Peterburg, Russia, 194100</t>
  </si>
  <si>
    <t>2015-09-27T15:42:00</t>
  </si>
  <si>
    <t>September 27, 2015 at 8:00PM</t>
  </si>
  <si>
    <t>6b4c37de57a5d168b02b5d313e1e7f3c</t>
  </si>
  <si>
    <t>161951a22e2f8c122d0c607b0041e13b</t>
  </si>
  <si>
    <t>Lifan Solano</t>
  </si>
  <si>
    <t>Lifan</t>
  </si>
  <si>
    <t>Solano</t>
  </si>
  <si>
    <t>Kantemirovskaya ulitsa, 39, Sankt-Peterburg, Russia, 194100</t>
  </si>
  <si>
    <t>2015-09-27T18:39:00</t>
  </si>
  <si>
    <t>September 28, 2015 at 10:05AM</t>
  </si>
  <si>
    <t>e73e9ef3785446901aee24bc5d26d47b</t>
  </si>
  <si>
    <t>5edf276511532f35cd3767a81424d9a4</t>
  </si>
  <si>
    <t>Saturn Astra</t>
  </si>
  <si>
    <t>Saturn</t>
  </si>
  <si>
    <t>prospekt Nauki, 16 ÐºÐ¾Ñ€Ð¿ÑƒÑ 1, Sankt-Peterburg, Russia, 195256</t>
  </si>
  <si>
    <t>ulitsa Vedeneeva, 4, Sankt-Peterburg, Russia, 195427</t>
  </si>
  <si>
    <t>2015-09-28T08:46:00</t>
  </si>
  <si>
    <t>September 28, 2015 at 10:46AM</t>
  </si>
  <si>
    <t>b920a8c910d6feeaa1018445533942c0</t>
  </si>
  <si>
    <t>29077026402f349afd7ee626c4cb84e6</t>
  </si>
  <si>
    <t>ul. Vedeneeva, 4, Sankt-Peterburg, Russia, 195427</t>
  </si>
  <si>
    <t>2015-09-28T09:27:00</t>
  </si>
  <si>
    <t>September 28, 2015 at 11:49PM</t>
  </si>
  <si>
    <t>e0578dcecf4073bc5c2cd5d6ae868194</t>
  </si>
  <si>
    <t>1031ddfed1ceeb08bf85a1fe1264d614</t>
  </si>
  <si>
    <t>2015-09-28T22:40:00</t>
  </si>
  <si>
    <t>September 29, 2015 at 11:19AM</t>
  </si>
  <si>
    <t>62a6b43eac5f25f9f3d5b65071e7e91e</t>
  </si>
  <si>
    <t>81ca2b70b684d6a7d35bc3aa91e315f4</t>
  </si>
  <si>
    <t>Chevrolet Lacetti</t>
  </si>
  <si>
    <t>Lacetti</t>
  </si>
  <si>
    <t>2015-09-29T09:35:00</t>
  </si>
  <si>
    <t>September 29, 2015 at 12:09PM</t>
  </si>
  <si>
    <t>300357121f584c9d0946f6a9dcc4acb4</t>
  </si>
  <si>
    <t>774405406216ae57561864e9eb1b1ee0</t>
  </si>
  <si>
    <t>ul. Mikhaylova, 14, Sankt-Peterburg, Russia, 195009</t>
  </si>
  <si>
    <t>2015-09-29T10:33:00</t>
  </si>
  <si>
    <t>September 29, 2015 at 2:38PM</t>
  </si>
  <si>
    <t>8bbd296ccf1de49e16f33005cfb4c576</t>
  </si>
  <si>
    <t>4093ae4a2e5c63f26b25c1ea60de5106</t>
  </si>
  <si>
    <t>Piskarevskogo prospekta, Sankt-Peterburg, Russia, 195273</t>
  </si>
  <si>
    <t>2015-09-29T13:08:00</t>
  </si>
  <si>
    <t>September 29, 2015 at 4:46PM</t>
  </si>
  <si>
    <t>628e670f260c58a4315f37ed3c66ad61</t>
  </si>
  <si>
    <t>ca9d5dd796ac568872498d9cf37bd1ad</t>
  </si>
  <si>
    <t>Sofyi Kovalevskoy ul., 12, Sankt-Peterburg, Russia, 195256</t>
  </si>
  <si>
    <t>2015-09-29T15:11:00</t>
  </si>
  <si>
    <t>September 29, 2015 at 5:40PM</t>
  </si>
  <si>
    <t>e65ae2777baa6e7affa3e04a80ce00cf</t>
  </si>
  <si>
    <t>pr. Nauki, 19Ðº3, Sankt-Peterburg, Russia, 195220</t>
  </si>
  <si>
    <t>2015-09-29T16:24:00</t>
  </si>
  <si>
    <t>September 30, 2015 at 5:56PM</t>
  </si>
  <si>
    <t>563cd1f3e05ffaaf1ddc3b80d250a185</t>
  </si>
  <si>
    <t>dbcb06a53d2a973d2ea87d107f3736f7</t>
  </si>
  <si>
    <t>pr. Prosveshcheniya, 19, Sankt-Peterburg, Russia, 194356</t>
  </si>
  <si>
    <t>2015-09-30T16:24:00</t>
  </si>
  <si>
    <t>September 30, 2015 at 8:55PM</t>
  </si>
  <si>
    <t>fd7a0b181591a8d437e7593a5c94aeba</t>
  </si>
  <si>
    <t>2015-09-30T19:36:00</t>
  </si>
  <si>
    <t>October 1, 2015 at 3:39PM</t>
  </si>
  <si>
    <t>0ee664410106a34b59d29acc5c00d122</t>
  </si>
  <si>
    <t>21444fa76d746aebecfe7adf4d658e6b</t>
  </si>
  <si>
    <t>Primorskiy prospekt, 137, Sankt-Peterburg, Russia, 197374</t>
  </si>
  <si>
    <t>2015-10-01T13:58:00</t>
  </si>
  <si>
    <t>October 1, 2015 at 5:56PM</t>
  </si>
  <si>
    <t>864c3cefc0f02b7900332a494ec757ab</t>
  </si>
  <si>
    <t>89de0fed4e2170d12745a06228dca052</t>
  </si>
  <si>
    <t>ul. Savushkina, 123, Sankt-Peterburg, Russia, 197374</t>
  </si>
  <si>
    <t>Begovaya ulitsa, 5 ÐºÐ¾Ñ€Ð¿ÑƒÑ 1, Sankt-Peterburg, Russia, 197374</t>
  </si>
  <si>
    <t>2015-10-01T16:44:00</t>
  </si>
  <si>
    <t>October 1, 2015 at 7:48PM</t>
  </si>
  <si>
    <t>61c4f1b7677e34e219889432cbb07dbb</t>
  </si>
  <si>
    <t>20db81eb8b220c5cab05a2277bf728f2</t>
  </si>
  <si>
    <t>ulitsa Savushkina, 124 ÐºÐ¾Ñ€Ð¿ÑƒÑ 1, Sankt-Peterburg, Russia, 197374</t>
  </si>
  <si>
    <t>ulitsa Ryleeva, 6, Sankt-Peterburg, Russia</t>
  </si>
  <si>
    <t>2015-10-01T18:10:00</t>
  </si>
  <si>
    <t>October 2, 2015 at 12:46PM</t>
  </si>
  <si>
    <t>52091a0c3a772d06f84c908dd2a4c277</t>
  </si>
  <si>
    <t>c24e3efee4f23445cfa844dc654df554</t>
  </si>
  <si>
    <t>pr. Energetikov, 21, Sankt-Peterburg, Russia, 195248</t>
  </si>
  <si>
    <t>prospekt Nauki, 17 ÐºÐ¾Ñ€Ð¿ÑƒÑ 6, Sankt-Peterburg, Russia, 195220</t>
  </si>
  <si>
    <t>2015-10-02T11:16:00</t>
  </si>
  <si>
    <t>October 5, 2015 at 3:56PM</t>
  </si>
  <si>
    <t>176e430aa7aafb4472cb09677d05fc2b</t>
  </si>
  <si>
    <t>2015-10-05T13:59:00</t>
  </si>
  <si>
    <t>October 20, 2015 at 7:40AM</t>
  </si>
  <si>
    <t>06dd318a85750b3163ed78327b35e673</t>
  </si>
  <si>
    <t>580a78c6e9bca4f1fae347bb01816109</t>
  </si>
  <si>
    <t>Hyundai Sonata</t>
  </si>
  <si>
    <t>Sonata</t>
  </si>
  <si>
    <t>Unnamed Road, Sankt-Peterburg, Russia, 196210</t>
  </si>
  <si>
    <t>2015-10-20T05:53:00</t>
  </si>
  <si>
    <t>October 20, 2015 at 11:39AM</t>
  </si>
  <si>
    <t>22f1e9c384f584cf65c51555e5428703</t>
  </si>
  <si>
    <t>2015-10-20T08:56:00</t>
  </si>
  <si>
    <t>October 25, 2015 at 10:10PM</t>
  </si>
  <si>
    <t>9838c1db78bf2c6849c1b2a36ab74d87</t>
  </si>
  <si>
    <t>3c07b4aa6396b4b530c90d6e26bf2e20</t>
  </si>
  <si>
    <t>Pulkovskoe sh., 35Ðº6, Sankt-Peterburg, Russia, 196210</t>
  </si>
  <si>
    <t>2015-10-25T20:24:00</t>
  </si>
  <si>
    <t>October 26, 2015 at 1:06PM</t>
  </si>
  <si>
    <t>c90ea9a694e68836c638c25becd802b4</t>
  </si>
  <si>
    <t>9d6fe7dc3911a7a20df2cf0078ae8584</t>
  </si>
  <si>
    <t>Nevsky pr., 3/120, Sankt-Peterburg, Russia, 191036</t>
  </si>
  <si>
    <t>Pushkinskaya ul., 11, Sankt-Peterburg, Russia, 191025</t>
  </si>
  <si>
    <t>2015-10-26T11:53:00</t>
  </si>
  <si>
    <t>October 28, 2015 at 3:41PM</t>
  </si>
  <si>
    <t>16481538b07854aa6a2fba9b1874ad36</t>
  </si>
  <si>
    <t>929ea1eacae4f432ab215098d7cd72f9</t>
  </si>
  <si>
    <t>Mebelnaya ul., 2Ðº3, Sankt-Peterburg, Russia, 197374</t>
  </si>
  <si>
    <t>2015-10-28T14:10:00</t>
  </si>
  <si>
    <t>October 30, 2015 at 10:38AM</t>
  </si>
  <si>
    <t>3b6f57e291f95c6aea7d62e2a6267e12</t>
  </si>
  <si>
    <t>2f8f6dd2ed8494e008876ee712fa5d1c</t>
  </si>
  <si>
    <t>2015-10-30T09:21:00</t>
  </si>
  <si>
    <t>October 30, 2015 at 3:58PM</t>
  </si>
  <si>
    <t>13b52ec7a2fc4d7b14a0d09946f145df</t>
  </si>
  <si>
    <t>6039c113052af8ec760bd2bc4c7fd625</t>
  </si>
  <si>
    <t>Kantemirovskaya ul., 37, Sankt-Peterburg, Russia, 194100</t>
  </si>
  <si>
    <t>2015-10-30T14:32:00</t>
  </si>
  <si>
    <t>November 6, 2015 at 3:23PM</t>
  </si>
  <si>
    <t>352a03959dae9ab6b77a16db76ed1ca4</t>
  </si>
  <si>
    <t>881b1f0ffb3f60cea47326bc1599d1e6</t>
  </si>
  <si>
    <t>2015-11-06T14:05:00</t>
  </si>
  <si>
    <t>November 9, 2015 at 7:19PM</t>
  </si>
  <si>
    <t>efd66fce6a2afb43615d2de4b3be2ac4</t>
  </si>
  <si>
    <t>4fe319d153e611df21a09b4f712af45b</t>
  </si>
  <si>
    <t>Kia Cerato</t>
  </si>
  <si>
    <t>Cerato</t>
  </si>
  <si>
    <t>ul. Obruchevykh, 5Ðº1, Sankt-Peterburg, Russia, 194064</t>
  </si>
  <si>
    <t>2015-11-09T17:54:00</t>
  </si>
  <si>
    <t>November 13, 2015 at 8:17PM</t>
  </si>
  <si>
    <t>0df1f2c1b229a385b3b853357a54def9</t>
  </si>
  <si>
    <t>87a32ca7d840fa895a002bf8d248d1fc</t>
  </si>
  <si>
    <t>KAD(117 km vneshn.), Leningradskaya oblast', Russia, 194292</t>
  </si>
  <si>
    <t>2015-11-13T18:32:00</t>
  </si>
  <si>
    <t>November 26, 2015 at 6:42PM</t>
  </si>
  <si>
    <t>ab98f8918dff094689ae1657dadb6bbd</t>
  </si>
  <si>
    <t>0226253b17a41ba46db1a58bf9b71be2</t>
  </si>
  <si>
    <t>ul. Vosstaniya, 1, Sankt-Peterburg, Russia, 191036</t>
  </si>
  <si>
    <t>2015-11-26T16:21:00</t>
  </si>
  <si>
    <t>November 28, 2015 at 11:36PM</t>
  </si>
  <si>
    <t>5d1aa007e02610f39363395e3029605c</t>
  </si>
  <si>
    <t>2f985a2a4b09bb68dda574660f87c5ba</t>
  </si>
  <si>
    <t>Unnamed Road, Leningradskaya oblast', Russia, 194292</t>
  </si>
  <si>
    <t>2015-11-28T21:52:00</t>
  </si>
  <si>
    <t>December 1, 2015 at 6:34PM</t>
  </si>
  <si>
    <t>736ad0b253a14584ab9325c8eb0a6bb1</t>
  </si>
  <si>
    <t>8c75b2fbca6de281f497ff94415af393</t>
  </si>
  <si>
    <t>2015-12-01T16:53:00</t>
  </si>
  <si>
    <t>December 2, 2015 at 6:56PM</t>
  </si>
  <si>
    <t>2be85cdd9e2ba5cb83c24b2e6a813fec</t>
  </si>
  <si>
    <t>093b9e29a9f6587059dd9e8999c87c7c</t>
  </si>
  <si>
    <t>ul. Obruchevykh, 5, Sankt-Peterburg, Russia</t>
  </si>
  <si>
    <t>2015-12-02T17:36:00</t>
  </si>
  <si>
    <t>December 26, 2015 at 2:05PM</t>
  </si>
  <si>
    <t>6ea41ffb88c316d552d2cf9c81226d96</t>
  </si>
  <si>
    <t>8e78bc6f8711a06d85f0ec8ecf4e9065</t>
  </si>
  <si>
    <t>uberELKA</t>
  </si>
  <si>
    <t>Ford Kuga</t>
  </si>
  <si>
    <t>Kuga</t>
  </si>
  <si>
    <t>2015-12-26T12:52:00</t>
  </si>
  <si>
    <t>December 26, 2015 at 4:00PM</t>
  </si>
  <si>
    <t>7fc047ee4a265d6740fcb31293291272</t>
  </si>
  <si>
    <t>164cdace271ca4165ded891d0c2fdd14</t>
  </si>
  <si>
    <t>Nevsky pr., 78, Sankt-Peterburg, Russia, 191025</t>
  </si>
  <si>
    <t>2015-12-26T15:00:00</t>
  </si>
  <si>
    <t>snow</t>
  </si>
  <si>
    <t>Flurries</t>
  </si>
  <si>
    <t>December 29, 2015 at 6:13AM</t>
  </si>
  <si>
    <t>797457d1aa7080027ed18da206422a5d</t>
  </si>
  <si>
    <t>4b3883a81d619dfd65cae1a966331099</t>
  </si>
  <si>
    <t>Murad</t>
  </si>
  <si>
    <t>ul. Melnikova, 42, Yekaterinburg, Sverdlovskaya oblast', Russia, 620109</t>
  </si>
  <si>
    <t>2015-12-29T05:13:00</t>
  </si>
  <si>
    <t>December 30, 2015 at 12:28AM</t>
  </si>
  <si>
    <t>27199df0fb3354abd84d87509710a0fe</t>
  </si>
  <si>
    <t>1f57db561abfd97a94141057d2d6ae60</t>
  </si>
  <si>
    <t>2015-12-29T23:28:00</t>
  </si>
  <si>
    <t>December 31, 2015 at 12:13AM</t>
  </si>
  <si>
    <t>f7a7e398bacadc4ecc36d68d204007e6</t>
  </si>
  <si>
    <t>8de42f01eedd9efa7c85da8cf265ec9a</t>
  </si>
  <si>
    <t>Vokzalnaya ul., 22, Yekaterinburg, Sverdlovskaya oblast', 620027</t>
  </si>
  <si>
    <t>ul. Melnikova, Yekaterinburg, Sverdlovskaya oblast', Russia, 620109</t>
  </si>
  <si>
    <t>2015-12-30T22:46:00</t>
  </si>
  <si>
    <t>January 2, 2016 at 9:43AM</t>
  </si>
  <si>
    <t>e5a9803b45a194a36c2685e020050d46</t>
  </si>
  <si>
    <t>cc78656ac2069d0779221a5ce2ca62d2</t>
  </si>
  <si>
    <t>ul. Melnikova, 47, Yekaterinburg, Sverdlovskaya oblast', Russia, 620109</t>
  </si>
  <si>
    <t>ÑƒÐ». 8 ÐœÐ°Ñ€Ñ‚Ð°, 145, Yekaterinburg, Sverdlovskaya oblast', Russia, 620144</t>
  </si>
  <si>
    <t>2016-01-02T08:23:00</t>
  </si>
  <si>
    <t>January 4, 2016 at 9:20AM</t>
  </si>
  <si>
    <t>4aecc5df2265f815bd0617063e991d4e</t>
  </si>
  <si>
    <t>23351ce1b8e7b5aa60a865a523158f43</t>
  </si>
  <si>
    <t>2016-01-04T07:33:00</t>
  </si>
  <si>
    <t>January 16, 2016 at 8:31PM</t>
  </si>
  <si>
    <t>fd82a418a499ff96f2963bb5b5a6990f</t>
  </si>
  <si>
    <t>bbd80a462cbd2239edee3b46d8485625</t>
  </si>
  <si>
    <t>Polyustrovskiy pr., 84, Sankt-Peterburg, Russia, 194100</t>
  </si>
  <si>
    <t>2016-01-16T19:31:00</t>
  </si>
  <si>
    <t>Node Not Available</t>
  </si>
  <si>
    <t>January 18, 2016 at 1:55PM</t>
  </si>
  <si>
    <t>4666623a85b30e267b042658a72c4193</t>
  </si>
  <si>
    <t>6e9a080f2b5fce96a42394e8e9716bca</t>
  </si>
  <si>
    <t>Svyatoslav</t>
  </si>
  <si>
    <t>Kirpichnyy per., 3, Sankt-Peterburg, Russia, 191186</t>
  </si>
  <si>
    <t>Bolshaya Morskaya ul., 53, Sankt-Peterburg, Russia, 190000</t>
  </si>
  <si>
    <t>2016-01-18T12:55:00</t>
  </si>
  <si>
    <t>Light Snow</t>
  </si>
  <si>
    <t>January 18, 2016 at 8:26PM</t>
  </si>
  <si>
    <t>9c8a553a7ec7fc60cf4b1ebc56a6ffa9</t>
  </si>
  <si>
    <t>544477de1b57d72388782291a2d40ff1</t>
  </si>
  <si>
    <t>Ramaz</t>
  </si>
  <si>
    <t>2016-01-18T19:26:00</t>
  </si>
  <si>
    <t>January 27, 2016 at 2:01PM</t>
  </si>
  <si>
    <t>ba1f368be6a177191f427e3c05513f16</t>
  </si>
  <si>
    <t>50ac5474f3b4d8bd0e0a4ed37f0da04d</t>
  </si>
  <si>
    <t>ul. Krasnogo Tekstilshchika, 15, Sankt-Peterburg, Russia, 191124</t>
  </si>
  <si>
    <t>2016-01-27T12:11:00</t>
  </si>
  <si>
    <t>February 22, 2016 at 5:44PM</t>
  </si>
  <si>
    <t>210315ef68c2ce05d1a72ab140816f8b</t>
  </si>
  <si>
    <t>18fa9d0dbb17853d5c9188494df3a2d7</t>
  </si>
  <si>
    <t>Torfyanaya dor., 2, Sankt-Peterburg, Russia, 197374</t>
  </si>
  <si>
    <t>2016-02-22T16:07:00</t>
  </si>
  <si>
    <t>February 25, 2016 at 5:23PM</t>
  </si>
  <si>
    <t>f09f20ee4354c1f0fc8bd1bc4c9c9be2</t>
  </si>
  <si>
    <t>15a6894da44a9d45b48af136039b5a0d</t>
  </si>
  <si>
    <t>nab. Reki Fontanki, 154, Sankt-Peterburg, Russia, 190121</t>
  </si>
  <si>
    <t>Staro-Petergofskiy pr., 12-14, Sankt-Peterburg, Russia, 190020</t>
  </si>
  <si>
    <t>2016-02-25T16:13:00</t>
  </si>
  <si>
    <t>February 29, 2016 at 10:56PM</t>
  </si>
  <si>
    <t>7dedc1f838986c65cb1e3d83c4c57457</t>
  </si>
  <si>
    <t>a7d96f13850cdc2e503697a4a13109c3</t>
  </si>
  <si>
    <t>2016-02-29T21:23:00</t>
  </si>
  <si>
    <t>March 5, 2016 at 4:35PM</t>
  </si>
  <si>
    <t>19564cbd0929d51297a5fce739a5c777</t>
  </si>
  <si>
    <t>524f217db5cb84a0c343cb7f05f40f52</t>
  </si>
  <si>
    <t>Prospekt Prosveshcheniya, 21 Sankt-Peterburg 194356</t>
  </si>
  <si>
    <t>Ulitsa Sofyi Kovalevskoy, 14Ðº6Ð Sankt-Peterburg 195256</t>
  </si>
  <si>
    <t>2016-03-05T15:14:00</t>
  </si>
  <si>
    <t>Drizzle</t>
  </si>
  <si>
    <t>March 14, 2016 at 6:30PM</t>
  </si>
  <si>
    <t>68e29962897048c070cd4991e8950198</t>
  </si>
  <si>
    <t>dce6ffc68571d9a98324c720307564e5</t>
  </si>
  <si>
    <t>Millionnaya ulitsa, 10, Sankt-Peterburg, Russia, 191186</t>
  </si>
  <si>
    <t>Pushkinskaya ul., 9, Sankt-Peterburg, Russia, 191040</t>
  </si>
  <si>
    <t>2016-03-14T17:16:00</t>
  </si>
  <si>
    <t>March 17, 2016 at 12:57PM</t>
  </si>
  <si>
    <t>2f7ca9c163bb40c5e5b49771e929075a</t>
  </si>
  <si>
    <t>af6d53a1a051b89037613fa74b0a2039</t>
  </si>
  <si>
    <t>Shafirovskiy Prospekt, 12 Sankt-Peterburg 195279</t>
  </si>
  <si>
    <t>2016-03-17T11:38:00</t>
  </si>
  <si>
    <t>March 21, 2016 at 9:50AM</t>
  </si>
  <si>
    <t>9fa1d8baa561e6e86b96b70522f57d49</t>
  </si>
  <si>
    <t>484892a257c80cee605f4d2b61a4d288</t>
  </si>
  <si>
    <t>pr. Chernyshevskogo, 20, Sankt-Peterburg, Russia, 191123</t>
  </si>
  <si>
    <t>Millionnaya ulitsa, 17, Sankt-Peterburg, Russia, 191186</t>
  </si>
  <si>
    <t>2016-03-21T08:36:00</t>
  </si>
  <si>
    <t>March 25, 2016 at 7:52PM</t>
  </si>
  <si>
    <t>5c44c704ce7266f1c1b69c04db38b1b0</t>
  </si>
  <si>
    <t>5d5611a9bc1dcd7320fc61a8d5f207e3</t>
  </si>
  <si>
    <t>Audi A3</t>
  </si>
  <si>
    <t>A3</t>
  </si>
  <si>
    <t>pr. Kultury, 19Ðº3, Sankt-Peterburg, Russia, 195274</t>
  </si>
  <si>
    <t>2016-03-25T18:23:00</t>
  </si>
  <si>
    <t>March 25, 2016 at 8:37PM</t>
  </si>
  <si>
    <t>e3ccba6686d6ab98f067ba707a1d2211</t>
  </si>
  <si>
    <t>d18e2051d1bee2cafbd64c23883f3ab4</t>
  </si>
  <si>
    <t>Toyota Camry</t>
  </si>
  <si>
    <t>Camry</t>
  </si>
  <si>
    <t>2016-03-25T19:13:00</t>
  </si>
  <si>
    <t>April 3, 2016 at 3:06PM</t>
  </si>
  <si>
    <t>2cfe7cf24f9e26c631ca7d845c29dd71</t>
  </si>
  <si>
    <t>fbaaa4fe33617951f37c327635d72302</t>
  </si>
  <si>
    <t>Liteynyy pr., 56, Sankt-Peterburg, Russia, 191014</t>
  </si>
  <si>
    <t>ul. Belinskogo, 8, Sankt-Peterburg, Russia, 191014</t>
  </si>
  <si>
    <t>2016-04-03T13:51:00</t>
  </si>
  <si>
    <t>Light Rain</t>
  </si>
  <si>
    <t>April 3, 2016 at 3:15PM</t>
  </si>
  <si>
    <t>b603f7e2fbda958c778a8e236b369b34</t>
  </si>
  <si>
    <t>b700e12aef6fe616f4132b5b10735f26</t>
  </si>
  <si>
    <t>Ruslan</t>
  </si>
  <si>
    <t>Ulitsa Belinskogo, 8 Sankt-Peterburg 191014</t>
  </si>
  <si>
    <t>Nevsky pr., 20 Sankt-Peterburg 191186</t>
  </si>
  <si>
    <t>2016-04-03T14:05:00</t>
  </si>
  <si>
    <t>April 5, 2016 at 12:34PM</t>
  </si>
  <si>
    <t>73fd8acb11590ed29e32bc9f587ca037</t>
  </si>
  <si>
    <t>Severnyy pr., 75Ðº1, Sankt-Peterburg, Russia, 195257</t>
  </si>
  <si>
    <t>Parkovaya ul., 18, Sestroretsk, g. Sankt-Peterburg, Russia, 197706</t>
  </si>
  <si>
    <t>2016-04-05T10:48:00</t>
  </si>
  <si>
    <t>April 7, 2016 at 2:29PM</t>
  </si>
  <si>
    <t>accfabf3764c3c0aa1eccb8f0335549c</t>
  </si>
  <si>
    <t>pr. Khudozhnikov, 33Ðº4, Sankt-Peterburg, Russia, 194295</t>
  </si>
  <si>
    <t>2016-04-07T13:03:00</t>
  </si>
  <si>
    <t>April 9, 2016 at 5:27PM</t>
  </si>
  <si>
    <t>df2e21420e297a216762967cf33223d1</t>
  </si>
  <si>
    <t>e6d00c4da5a9c1930cf39fb7875e5def</t>
  </si>
  <si>
    <t>pr. Yuriya Gagarina, 8, Sankt-Peterburg, Russia, 196105</t>
  </si>
  <si>
    <t>41K-68, Kudrovo, Leningradskaya oblast', Russia, 193315</t>
  </si>
  <si>
    <t>2016-04-09T16:27:00</t>
  </si>
  <si>
    <t>April 10, 2016 at 8:38AM</t>
  </si>
  <si>
    <t>6c1c93bc790e084aea055affda0201a3</t>
  </si>
  <si>
    <t>513f8eb2184091d2cd777cdfd3a74859</t>
  </si>
  <si>
    <t>2016-04-10T07:00:00</t>
  </si>
  <si>
    <t>April 11, 2016 at 9:24AM</t>
  </si>
  <si>
    <t>160f29c8e29307714d37215aff38436b</t>
  </si>
  <si>
    <t>ef0ef48fb470efbe143684cfa12e3cce</t>
  </si>
  <si>
    <t>Margarita</t>
  </si>
  <si>
    <t>Kirishskaya ul., 11, Sankt-Peterburg, Russia, 195299</t>
  </si>
  <si>
    <t>2016-04-11T08:24:00</t>
  </si>
  <si>
    <t>April 17, 2016 at 6:38PM</t>
  </si>
  <si>
    <t>48fb57dd9b39554cdc491bfeaa1fef46</t>
  </si>
  <si>
    <t>d5d270edbb63df9d374ecaf93ac3493a</t>
  </si>
  <si>
    <t>Egor</t>
  </si>
  <si>
    <t>2016-04-17T17:21:00</t>
  </si>
  <si>
    <t>April 19, 2016 at 6:31PM</t>
  </si>
  <si>
    <t>a60a08e90e25fe7dba4903e3f1a3b38c</t>
  </si>
  <si>
    <t>47f27301601750a4d3ac251d497bf3ae</t>
  </si>
  <si>
    <t>ul. Shostakovicha, 3Ðº1, Sankt-Peterburg, Russia, 194358</t>
  </si>
  <si>
    <t>2016-04-19T17:07:00</t>
  </si>
  <si>
    <t>April 30, 2016 at 8:08PM</t>
  </si>
  <si>
    <t>896ca6f0e6401367a17973166bbaeb91</t>
  </si>
  <si>
    <t>a9c5e3b817c9851f6e266b23c047bbc4</t>
  </si>
  <si>
    <t>pr. Nauki, 14Ðº8, Sankt-Peterburg, Russia, 195256</t>
  </si>
  <si>
    <t>Skobelevskiy pr., 5, Sankt-Peterburg, Russia, 194017</t>
  </si>
  <si>
    <t>2016-04-30T18:51:00</t>
  </si>
  <si>
    <t>April 30, 2016 at 8:37PM</t>
  </si>
  <si>
    <t>1f85b70afbef3ed1b351b8c5aaefb53e</t>
  </si>
  <si>
    <t>6535cd931f1ec45df87ab760b7d4ef5a</t>
  </si>
  <si>
    <t>Arman</t>
  </si>
  <si>
    <t>2016-04-30T19:18:00</t>
  </si>
  <si>
    <t>May 2, 2016 at 12:35PM</t>
  </si>
  <si>
    <t>c244f050d8476de778006c798d722d26</t>
  </si>
  <si>
    <t>72457585097b525d7fba8e69c3929a8c</t>
  </si>
  <si>
    <t>Paradnaya Ulitsa, 3, Sankt-Peterburg, Russia, 191014</t>
  </si>
  <si>
    <t>2016-05-02T11:08:00</t>
  </si>
  <si>
    <t>May 3, 2016 at 4:45PM</t>
  </si>
  <si>
    <t>7e29f818ec087279d75417217dba2d0e</t>
  </si>
  <si>
    <t>5209027e454be2a889e9220b7b2bdbbe</t>
  </si>
  <si>
    <t>Grazhdanskiy pr., 13Ðº1, Sankt-Peterburg, Russia, 195220</t>
  </si>
  <si>
    <t>2016-05-03T15:32:00</t>
  </si>
  <si>
    <t>May 4, 2016 at 1:32PM</t>
  </si>
  <si>
    <t>77101ad5c7accf407ae24e57a7c0a4ac</t>
  </si>
  <si>
    <t>ce2fd701e4b2b9e14dbe10896b7cc7d1</t>
  </si>
  <si>
    <t>pr. Prosveshcheniya, 21, Sankt-Peterburg, Russia, 194356</t>
  </si>
  <si>
    <t>2016-05-04T12:09:00</t>
  </si>
  <si>
    <t>May 5, 2016 at 10:55AM</t>
  </si>
  <si>
    <t>bfd97f6803ba48c9741bdb9a1ad28e87</t>
  </si>
  <si>
    <t>Veniamin</t>
  </si>
  <si>
    <t>2016-05-05T09:55:00</t>
  </si>
  <si>
    <t>May 5, 2016 at 11:02AM</t>
  </si>
  <si>
    <t>85236160dc43838cb9bcd989ac946b14</t>
  </si>
  <si>
    <t>9e6dff7133f57956bc6dd4eb482d15d9</t>
  </si>
  <si>
    <t>2016-05-05T10:02:00</t>
  </si>
  <si>
    <t>May 6, 2016 at 2:52PM</t>
  </si>
  <si>
    <t>48a85884dfd4f1fd32fefd87f53d25f6</t>
  </si>
  <si>
    <t>1e7083475e4ffaebc19e5401cd1cdd9d</t>
  </si>
  <si>
    <t>ul. Dybenko, 18, Sankt-Peterburg, Russia, 193168</t>
  </si>
  <si>
    <t>Murmanskoye sh., 12, Kudrovo, Leningradskaya oblast', Russia, 193315</t>
  </si>
  <si>
    <t>2016-05-06T13:52:00</t>
  </si>
  <si>
    <t>May 6, 2016 at 3:41PM</t>
  </si>
  <si>
    <t>a67a6060e5987ddff010dc6068812986</t>
  </si>
  <si>
    <t>22bf43b751b5c32aa021d47a332e3d79</t>
  </si>
  <si>
    <t>ul. Kollontay, 1, Sankt-Peterburg, Russia, 193230</t>
  </si>
  <si>
    <t>2016-05-06T14:05:00</t>
  </si>
  <si>
    <t>May 6, 2016 at 4:56PM</t>
  </si>
  <si>
    <t>2f9254399c3b6ad9b76a25ebfa156f47</t>
  </si>
  <si>
    <t>fcf21490719b4ff3c192e3b9522bea66</t>
  </si>
  <si>
    <t>Murmanskoye sh., 12ÐºÐ¼, Sankt-Peterburg, Leningradskaya oblast', Russia</t>
  </si>
  <si>
    <t>2016-05-06T15:56:00</t>
  </si>
  <si>
    <t>May 7, 2016 at 12:20PM</t>
  </si>
  <si>
    <t>818725ee75cf402b2e91d1f53ea27f32</t>
  </si>
  <si>
    <t>44aa9e538d96e9f8a483c6ad47085c44</t>
  </si>
  <si>
    <t>Volvo XC70</t>
  </si>
  <si>
    <t>Volvo</t>
  </si>
  <si>
    <t>XC70</t>
  </si>
  <si>
    <t>ul. Favorskogo, 12Ð»Ð¸Ñ‚Ð’, Sankt-Peterburg, Russia, 195220</t>
  </si>
  <si>
    <t>ul. Rustaveli, 59, Sankt-Peterburg, Russia, 195299</t>
  </si>
  <si>
    <t>2016-05-07T11:00:00</t>
  </si>
  <si>
    <t>May 7, 2016 at 7:56PM</t>
  </si>
  <si>
    <t>92f25493c401a627d82fe33feda32885</t>
  </si>
  <si>
    <t>ul. Rustaveli, 61, Sankt-Peterburg, Russia, 195299</t>
  </si>
  <si>
    <t>2016-05-07T18:38:00</t>
  </si>
  <si>
    <t>May 11, 2016 at 8:08PM</t>
  </si>
  <si>
    <t>eb83aa3a2bd10e6432e23c0bae9d6ebd</t>
  </si>
  <si>
    <t>b97d4d98603fae2b98a7a8d0c3ffedd6</t>
  </si>
  <si>
    <t>Dalnevostochnyy pr., 11, Sankt-Peterburg, Russia, 193230</t>
  </si>
  <si>
    <t>2016-05-11T18:43:00</t>
  </si>
  <si>
    <t>May 12, 2016 at 2:34PM</t>
  </si>
  <si>
    <t>6f8d9fb9a3f5d3c18fedccdc478a4982</t>
  </si>
  <si>
    <t>Studencheskaya ul., 10, Sankt-Peterburg, Russia, 197343</t>
  </si>
  <si>
    <t>nab. Admirala Lazareva, 22/10, Sankt-Peterburg, Russia, 197110</t>
  </si>
  <si>
    <t>2016-05-12T13:15:00</t>
  </si>
  <si>
    <t>May 13, 2016 at 4:45PM</t>
  </si>
  <si>
    <t>19ed50cff0ce774ebb10cdb3fe229372</t>
  </si>
  <si>
    <t>2016-05-13T15:01:00</t>
  </si>
  <si>
    <t>May 13, 2016 at 8:09PM</t>
  </si>
  <si>
    <t>c4276db60589c900384371406d914468</t>
  </si>
  <si>
    <t>702eec2fc366cdeff55ab50b6460ea7d</t>
  </si>
  <si>
    <t>ul. Shostakovicha, 5Ðº1, Sankt-Peterburg, Russia, 194358</t>
  </si>
  <si>
    <t>pr. Kultury, 41, Sankt-Peterburg, Russia, 195276</t>
  </si>
  <si>
    <t>2016-05-13T18:50:00</t>
  </si>
  <si>
    <t>May 13, 2016 at 9:39PM</t>
  </si>
  <si>
    <t>e2b51c385b90fa640084c79d354f871b</t>
  </si>
  <si>
    <t>Rafael</t>
  </si>
  <si>
    <t>2016-05-13T20:11:00</t>
  </si>
  <si>
    <t>May 14, 2016 at 1:15PM</t>
  </si>
  <si>
    <t>18c07c6ebdece63dbe19d0f8133e5898</t>
  </si>
  <si>
    <t>f3dec0275dce32d1aabed372458b9082</t>
  </si>
  <si>
    <t>Suzdalskiy pr., 55, Sankt-Peterburg, Russia, 195276</t>
  </si>
  <si>
    <t>Baykonurskaya ul., 14Ð, Sankt-Peterburg, Russia, 197227</t>
  </si>
  <si>
    <t>2016-05-14T11:44:00</t>
  </si>
  <si>
    <t>May 14, 2016 at 2:03PM</t>
  </si>
  <si>
    <t>fc1f9b74fb4856fe9376223478674c8b</t>
  </si>
  <si>
    <t>5faa6392f0f4fdb778bb31d525505fe6</t>
  </si>
  <si>
    <t>Uralskaya ulitsa, 29, Sankt-Peterburg, Russia, 199155</t>
  </si>
  <si>
    <t>2016-05-14T12:19:00</t>
  </si>
  <si>
    <t>May 14, 2016 at 4:42PM</t>
  </si>
  <si>
    <t>b1da649313cb29c64f254ffeb412d9b9</t>
  </si>
  <si>
    <t>1e469beb12d46e2cdf758ad882d14bb0</t>
  </si>
  <si>
    <t>Kazanskaya ul., 7-9, Sankt-Peterburg, Russia</t>
  </si>
  <si>
    <t>2016-05-14T15:42:00</t>
  </si>
  <si>
    <t>May 15, 2016 at 9:40PM</t>
  </si>
  <si>
    <t>cc23385ed9f8c2720573b9e7a0106052</t>
  </si>
  <si>
    <t>f9efe91f9ecd351e7dac10b150e237b2</t>
  </si>
  <si>
    <t>pr. Nauki, 21, Sankt-Peterburg, Russia, 195220</t>
  </si>
  <si>
    <t>2016-05-15T20:22:00</t>
  </si>
  <si>
    <t>May 17, 2016 at 10:56AM</t>
  </si>
  <si>
    <t>c57267521baca27ec34a37aa8e9cd984</t>
  </si>
  <si>
    <t>e6d1def93f5942527865ccdb0605fe6d</t>
  </si>
  <si>
    <t>2016-05-17T09:56:00</t>
  </si>
  <si>
    <t>May 17, 2016 at 5:18PM</t>
  </si>
  <si>
    <t>67334b3caa34232cdaf21582822b9c7f</t>
  </si>
  <si>
    <t>ce60a0b65cb2056887824b0f3a24128e</t>
  </si>
  <si>
    <t>2016-05-17T15:53:00</t>
  </si>
  <si>
    <t>May 19, 2016 at 3:35PM</t>
  </si>
  <si>
    <t>1e763784f90317ae3acccd1fee76dd2d</t>
  </si>
  <si>
    <t>44819d01a94b90795cb16053c0541645</t>
  </si>
  <si>
    <t>Bolshaya Zelenina ul., 23, Sankt-Peterburg, Russia, 197110</t>
  </si>
  <si>
    <t>Millionnaya ulitsa, 6-10, Sankt-Peterburg, Russia, 191186</t>
  </si>
  <si>
    <t>2016-05-19T14:35:00</t>
  </si>
  <si>
    <t>May 20, 2016 at 6:39PM</t>
  </si>
  <si>
    <t>55e62a1f4e15483df9e596682fb8a9c4</t>
  </si>
  <si>
    <t>33ca5e72b2b2a3c5f5ab21d1b1418f55</t>
  </si>
  <si>
    <t>Industrialnyy pr., 71, Sankt-Peterburg, Russia, 195279</t>
  </si>
  <si>
    <t>pr. Udarnikov, 47, Sankt-Peterburg, Russia, 195030</t>
  </si>
  <si>
    <t>2016-05-20T16:52:00</t>
  </si>
  <si>
    <t>May 27, 2016 at 2:24PM</t>
  </si>
  <si>
    <t>a666b92c773aacae80a7eb29dab0c21f</t>
  </si>
  <si>
    <t>pr. Nauki, 29, Sankt-Peterburg, Russia, 195256</t>
  </si>
  <si>
    <t>2016-05-27T12:50:00</t>
  </si>
  <si>
    <t>May 27, 2016 at 6:28PM</t>
  </si>
  <si>
    <t>f572528d9fc1ad9e5bc3e395eaed60d2</t>
  </si>
  <si>
    <t>33e261c6b10ad5386e85966eec57a981</t>
  </si>
  <si>
    <t>Chevrolet Cobalt</t>
  </si>
  <si>
    <t>Timur</t>
  </si>
  <si>
    <t>Cobalt</t>
  </si>
  <si>
    <t>Dalnevostochnyy pr., 16Ðº2, Sankt-Peterburg, Russia, 193230</t>
  </si>
  <si>
    <t>2016-05-27T16:46:00</t>
  </si>
  <si>
    <t>May 29, 2016 at 11:17AM</t>
  </si>
  <si>
    <t>d971c5d686e43f2f0191e38bfad8912f</t>
  </si>
  <si>
    <t>5735a9cfc03899c86703038b8c8e52d5</t>
  </si>
  <si>
    <t>sh. Revolyutsii, 84, Sankt-Peterburg, Russia, 195248</t>
  </si>
  <si>
    <t>2016-05-29T10:10:00</t>
  </si>
  <si>
    <t>May 31, 2016 at 6:34PM</t>
  </si>
  <si>
    <t>4a247a007d2350b207f8ece582f2bd8d</t>
  </si>
  <si>
    <t>3c6dd6dfb91752dd55013e16ba3ffb38</t>
  </si>
  <si>
    <t>Nissan Teana</t>
  </si>
  <si>
    <t>Teana</t>
  </si>
  <si>
    <t>Novolitovskaya ul., 15Ð’, Sankt-Peterburg, Russia, 194100</t>
  </si>
  <si>
    <t>Prospekt Marshala Blyukhera, 1Ð‘, Sankt-Peterburg, Russia, 194100</t>
  </si>
  <si>
    <t>2016-05-31T17:07:00</t>
  </si>
  <si>
    <t>June 7, 2016 at 8:06PM</t>
  </si>
  <si>
    <t>67824d53a757e05d77013ea68c249113</t>
  </si>
  <si>
    <t>3bf0c22123e0a832989a8073057b5b53</t>
  </si>
  <si>
    <t>2016-06-07T18:48:00</t>
  </si>
  <si>
    <t>June 7, 2016 at 10:29PM</t>
  </si>
  <si>
    <t>7a505c058bd94cd2aff5de0e7fdf21e6</t>
  </si>
  <si>
    <t>c1d0579ad82643ea870c7ebc82b7986c</t>
  </si>
  <si>
    <t>Renault Sandero</t>
  </si>
  <si>
    <t>Sandero</t>
  </si>
  <si>
    <t>2016-06-07T21:05:00</t>
  </si>
  <si>
    <t>June 10, 2016 at 5:46PM</t>
  </si>
  <si>
    <t>f9dd1c4a2de023f9cd000390769e64a8</t>
  </si>
  <si>
    <t>8e743c590f4d326676d65785afb7a21f</t>
  </si>
  <si>
    <t>Seat Ibiza</t>
  </si>
  <si>
    <t>Seat</t>
  </si>
  <si>
    <t>Ibiza</t>
  </si>
  <si>
    <t>2016-06-10T16:18:00</t>
  </si>
  <si>
    <t>June 11, 2016 at 4:41PM</t>
  </si>
  <si>
    <t>7b9133667db3b57e606e1d12f10cea2a</t>
  </si>
  <si>
    <t>edc91d0162e3e3816a1b31be13a2bd52</t>
  </si>
  <si>
    <t>2016-06-11T15:28:00</t>
  </si>
  <si>
    <t>June 13, 2016 at 12:57AM</t>
  </si>
  <si>
    <t>61a9b8b005ee9e5722714870f0836457</t>
  </si>
  <si>
    <t>2016-06-12T23:35:00</t>
  </si>
  <si>
    <t>June 14, 2016 at 12:42AM</t>
  </si>
  <si>
    <t>2e92882bb9e4ab152eb6db8e405a3673</t>
  </si>
  <si>
    <t>3c8927be40eb2aac1ed425acfd6f94ab</t>
  </si>
  <si>
    <t>Lada Vesta</t>
  </si>
  <si>
    <t>Vesta</t>
  </si>
  <si>
    <t>2016-06-13T23:22:00</t>
  </si>
  <si>
    <t>June 15, 2016 at 4:12PM</t>
  </si>
  <si>
    <t>fff8e813efaea8a7e07e7378e1fc0c75</t>
  </si>
  <si>
    <t>69257bd59df33dc824638448da185e1f</t>
  </si>
  <si>
    <t>Vitaliy</t>
  </si>
  <si>
    <t>2016-06-15T14:50:00</t>
  </si>
  <si>
    <t>June 16, 2016 at 8:52PM</t>
  </si>
  <si>
    <t>4c3c8213b042e3352ba88a52ad644bba</t>
  </si>
  <si>
    <t>4ade4ec8f9d87ed07dfedd50ce3adc5c</t>
  </si>
  <si>
    <t>2016-06-16T19:52:00</t>
  </si>
  <si>
    <t>June 17, 2016 at 9:30PM</t>
  </si>
  <si>
    <t>cc494282a8d633812d47927b6d03b19e</t>
  </si>
  <si>
    <t>2016-06-17T19:50:00</t>
  </si>
  <si>
    <t>June 18, 2016 at 3:52PM</t>
  </si>
  <si>
    <t>c366ae08b5d0de766bf7930ad9c21705</t>
  </si>
  <si>
    <t>b6dcf5e331f03ab5c583e71c8d4b9e0a</t>
  </si>
  <si>
    <t>Nissan Tilda</t>
  </si>
  <si>
    <t>Tilda</t>
  </si>
  <si>
    <t>2016-06-18T14:27:00</t>
  </si>
  <si>
    <t>June 19, 2016 at 2:18PM</t>
  </si>
  <si>
    <t>541ba23c89c49b51c516c9cd03ed94fb</t>
  </si>
  <si>
    <t>sh. Revolyutsii, 65, Sankt-Peterburg, Russia, 195279</t>
  </si>
  <si>
    <t>2016-06-19T13:07:00</t>
  </si>
  <si>
    <t>June 20, 2016 at 9:46PM</t>
  </si>
  <si>
    <t>e515e7df684902a8f5e4e3732c8d4bd8</t>
  </si>
  <si>
    <t>025b1600b4e8b6f0fe3dc761e0128550</t>
  </si>
  <si>
    <t>2016-06-20T20:21:00</t>
  </si>
  <si>
    <t>June 24, 2016 at 3:25PM</t>
  </si>
  <si>
    <t>6f5fb6e3143668ef4ed81a5c709e9b11</t>
  </si>
  <si>
    <t>6460e08ffec68a566c396ccdc7db499d</t>
  </si>
  <si>
    <t>ul. Kommuny, 63, Sankt-Peterburg, Russia, 195030</t>
  </si>
  <si>
    <t>2016-06-24T14:10:00</t>
  </si>
  <si>
    <t>June 24, 2016 at 4:01PM</t>
  </si>
  <si>
    <t>89dec3756d72fd9f0c3e556d24c32b76</t>
  </si>
  <si>
    <t>2016-06-24T14:45:00</t>
  </si>
  <si>
    <t>June 25, 2016 at 6:03PM</t>
  </si>
  <si>
    <t>d1382c6e4520c6eb7c5fa1b83a9595a0</t>
  </si>
  <si>
    <t>6e40b090b537c01cd372620ab3bb15d8</t>
  </si>
  <si>
    <t>pr. Energetikov, 39/41, Sankt-Peterburg, Russia, 195248</t>
  </si>
  <si>
    <t>2016-06-25T16:53:00</t>
  </si>
  <si>
    <t>July 9, 2016 at 9:57PM</t>
  </si>
  <si>
    <t>8cbdd6f50295c7a31c18076f629d6e45</t>
  </si>
  <si>
    <t>0c505eb06bc449d36c36b4ba3f4210c3</t>
  </si>
  <si>
    <t>pr. Kosygina, 4, Sankt-Peterburg, Russia, 195279</t>
  </si>
  <si>
    <t>2016-07-09T20:32:00</t>
  </si>
  <si>
    <t>July 13, 2016 at 6:16AM</t>
  </si>
  <si>
    <t>f06d56dd102f59facb7d400fa99cc752</t>
  </si>
  <si>
    <t>72a93cda07aa8c405d8a80bb7c834f64</t>
  </si>
  <si>
    <t>Datsun On-Do</t>
  </si>
  <si>
    <t>Rustam</t>
  </si>
  <si>
    <t>Datsun</t>
  </si>
  <si>
    <t>On-Do</t>
  </si>
  <si>
    <t>Zanevskiy prosp., 73, Sankt-Peterburg, Russia, 195277</t>
  </si>
  <si>
    <t>2016-07-13T05:16:00</t>
  </si>
  <si>
    <t>July 22, 2016 at 4:03PM</t>
  </si>
  <si>
    <t>50663a630ee4f52bb6f871cf630e1649</t>
  </si>
  <si>
    <t>b58d0fe1ae31a00b75d521f1a634e3c5</t>
  </si>
  <si>
    <t>Olga</t>
  </si>
  <si>
    <t>2016-07-22T14:36:00</t>
  </si>
  <si>
    <t>July 23, 2016 at 5:29PM</t>
  </si>
  <si>
    <t>eec3ee7eedecbd49a0efcfe198d853a9</t>
  </si>
  <si>
    <t>47aa346fb4a02e4d8998b7f6ac72fc2f</t>
  </si>
  <si>
    <t>ul. Telmana, 36, Sankt-Peterburg, Russia, 190000</t>
  </si>
  <si>
    <t>2016-07-23T16:12:00</t>
  </si>
  <si>
    <t>July 23, 2016 at 6:58PM</t>
  </si>
  <si>
    <t>0a7801240dcb4d5909154603c2ac2637</t>
  </si>
  <si>
    <t>bb33555859596c7665c97970517ad72c</t>
  </si>
  <si>
    <t>2016-07-23T17:33:00</t>
  </si>
  <si>
    <t>July 29, 2016 at 3:35PM</t>
  </si>
  <si>
    <t>1e4023aecad6062b038656b9bec5b433</t>
  </si>
  <si>
    <t>e75db42065bc8e071d2b57c0c9977376</t>
  </si>
  <si>
    <t>EconomyFix</t>
  </si>
  <si>
    <t>neberezhnaya kanala Griboyedova, 3 Sankt-Peterburg 191186</t>
  </si>
  <si>
    <t>2016-07-29T13:57:00</t>
  </si>
  <si>
    <t>July 29, 2016 at 5:20PM</t>
  </si>
  <si>
    <t>f01a24d332c95e1fac014b9c29ac3e45</t>
  </si>
  <si>
    <t>d9249a3518b12c54cbc27e2e211dc900</t>
  </si>
  <si>
    <t>Lermontovskiy Prospekt, 6 Sankt-Peterburg 190121</t>
  </si>
  <si>
    <t>pl. Ostrovskogo, 2Ð Sankt-Peterburg 191023</t>
  </si>
  <si>
    <t>2016-07-29T15:44:00</t>
  </si>
  <si>
    <t>July 29, 2016 at 8:20PM</t>
  </si>
  <si>
    <t>5383e6be5bc4f5edc74d2a22a422e30f</t>
  </si>
  <si>
    <t>bdf931e0086d171e8d3a309c220a7512</t>
  </si>
  <si>
    <t>Skoda Rapid</t>
  </si>
  <si>
    <t>Rapid</t>
  </si>
  <si>
    <t>Irinovskiy Prospekt, 32 Sankt-Peterburg 195030</t>
  </si>
  <si>
    <t>Ligovsky Ave, 74, Sankt-Peterburg, 191040</t>
  </si>
  <si>
    <t>2016-07-29T18:23:00</t>
  </si>
  <si>
    <t>August 1, 2016 at 2:59PM</t>
  </si>
  <si>
    <t>ba2f46297ce35ce32697662bcdb1d20f</t>
  </si>
  <si>
    <t>99221c05cb2266712a7c46bb844a88fb</t>
  </si>
  <si>
    <t>Nevsky pr., 190, Sankt-Peterburg, Russia, 191167</t>
  </si>
  <si>
    <t>nab. Obvodnogo Kanala, 13, Sankt-Peterburg, Russia, 191167</t>
  </si>
  <si>
    <t>2016-08-01T13:37:00</t>
  </si>
  <si>
    <t>August 1, 2016 at 5:01PM</t>
  </si>
  <si>
    <t>7cd5d792cc8eb29d9f388a4d2f498782</t>
  </si>
  <si>
    <t>e1dc5781c80dac70340d1a6d137be289</t>
  </si>
  <si>
    <t>Skobelevskiy pr., 5, Sankt-Peterburg, Russia, 194214</t>
  </si>
  <si>
    <t>ul. Zhaka Dyuklo, 20, Sankt-Peterburg, Russia, 194214</t>
  </si>
  <si>
    <t>2016-08-01T15:39:00</t>
  </si>
  <si>
    <t>August 2, 2016 at 5:37PM</t>
  </si>
  <si>
    <t>b03008d78101b74dc16db80b60d866e7</t>
  </si>
  <si>
    <t>99ffcb49f2492dcaef37274f50a5d188</t>
  </si>
  <si>
    <t>ul. Kollontay, 23Ðº1, Sankt-Peterburg, Russia, 193231</t>
  </si>
  <si>
    <t>Industrialnyy pr., 25, Sankt-Peterburg, Russia, 195279</t>
  </si>
  <si>
    <t>2016-08-02T16:37:00</t>
  </si>
  <si>
    <t>August 4, 2016 at 1:54PM</t>
  </si>
  <si>
    <t>c118e4754374c449990a687d40f6cba2</t>
  </si>
  <si>
    <t>24433839b1e7b6143fc53460ad6d5cc1</t>
  </si>
  <si>
    <t>Zanevskiy prosp., 67Ðº2, Sankt-Peterburg, Russia, 195277</t>
  </si>
  <si>
    <t>2016-08-04T12:29:00</t>
  </si>
  <si>
    <t>August 9, 2016 at 4:39PM</t>
  </si>
  <si>
    <t>0d1291c2e4749fc41f43a38fb2242358</t>
  </si>
  <si>
    <t>48b8259fdc5ae8c3ad99017e0e484325</t>
  </si>
  <si>
    <t>Beslan</t>
  </si>
  <si>
    <t>Kubinskaya ul., 78, Sankt-Peterburg, Russia, 196240</t>
  </si>
  <si>
    <t>2016-08-09T14:50:00</t>
  </si>
  <si>
    <t>August 27, 2016 at 7:11PM</t>
  </si>
  <si>
    <t>1e118536f6663deac2bb9c5d5f2851ad</t>
  </si>
  <si>
    <t>d0daf6cbfa5a5c8ab884c3673018c2fe</t>
  </si>
  <si>
    <t>Magnitogorskaya ul., 11, Sankt-Peterburg, Russia, 195027</t>
  </si>
  <si>
    <t>pr. Kosygina, 26Ðº1, Sankt-Peterburg, Russia, 195426</t>
  </si>
  <si>
    <t>2016-08-27T18:11:00</t>
  </si>
  <si>
    <t>September 6, 2016 at 5:22PM</t>
  </si>
  <si>
    <t>9dc274c883de27c9852a11410471ac68</t>
  </si>
  <si>
    <t>Brantovskaya dor., Sankt-Peterburg, Russia, 195027</t>
  </si>
  <si>
    <t>2016-09-06T16:02:00</t>
  </si>
  <si>
    <t>September 6, 2016 at 7:58PM</t>
  </si>
  <si>
    <t>6a069963586fa1a0da5e642cec901191</t>
  </si>
  <si>
    <t>680f95ba44871989af603ac1371d8c5c</t>
  </si>
  <si>
    <t>2016-09-06T18:21:00</t>
  </si>
  <si>
    <t>September 7, 2016 at 9:12AM</t>
  </si>
  <si>
    <t>6faf132d77d79ef0e6953504153342fd</t>
  </si>
  <si>
    <t>13a18e9df130fa0428f695245a4209ff</t>
  </si>
  <si>
    <t>Marina</t>
  </si>
  <si>
    <t>2016-09-07T08:12:00</t>
  </si>
  <si>
    <t>September 9, 2016 at 4:12PM</t>
  </si>
  <si>
    <t>97314463400917507e73cf00ecfc386e</t>
  </si>
  <si>
    <t>9f16ca8192b79efb3d372fac1f91dca3</t>
  </si>
  <si>
    <t>pr. Entuziastov, 20Ðº1, Sankt-Peterburg, Russia, 195279</t>
  </si>
  <si>
    <t>Granitnaya ul., Sankt-Peterburg, Russia, 195277</t>
  </si>
  <si>
    <t>2016-09-09T14:59:00</t>
  </si>
  <si>
    <t>September 12, 2016 at 3:45PM</t>
  </si>
  <si>
    <t>9aabf995b407d919b269c9c10404a9f7</t>
  </si>
  <si>
    <t>92db4ac62ed47fd8dd4cf4949ff1f9dd</t>
  </si>
  <si>
    <t>Ligovskiy pr., 43, Sankt-Peterburg, Russia, 191040</t>
  </si>
  <si>
    <t>2016-09-12T14:07:00</t>
  </si>
  <si>
    <t>September 12, 2016 at 4:44PM</t>
  </si>
  <si>
    <t>be00cdb08a5598f88e276542a6dc0e29</t>
  </si>
  <si>
    <t>266db486165a4a701670dec9ca382b63</t>
  </si>
  <si>
    <t>Nevsky pr., 102, Sankt-Peterburg, Russia, 191025</t>
  </si>
  <si>
    <t>Millionnaya ulitsa, 15, Sankt-Peterburg, Russia, 191186</t>
  </si>
  <si>
    <t>2016-09-12T15:44:00</t>
  </si>
  <si>
    <t>Breezy</t>
  </si>
  <si>
    <t>September 17, 2016 at 3:49PM</t>
  </si>
  <si>
    <t>b2c20f76fa7fc13ac6c2182a19578884</t>
  </si>
  <si>
    <t>41bbb51cb404ccd48034c6a71c964f9f</t>
  </si>
  <si>
    <t>uberBEAUTY</t>
  </si>
  <si>
    <t>Hasan</t>
  </si>
  <si>
    <t>Pushkinskaya ul., 11, Sankt-Peterburg, Russia</t>
  </si>
  <si>
    <t>2016-09-17T14:31:00</t>
  </si>
  <si>
    <t>September 22, 2016 at 5:39PM</t>
  </si>
  <si>
    <t>29b75a8e974f08e95b8c061eab6a720c</t>
  </si>
  <si>
    <t>d74b85005305b1adb58169501fc5d567</t>
  </si>
  <si>
    <t>ul. Odoyevskogo, 31, Sankt-Peterburg, Russia</t>
  </si>
  <si>
    <t>2016-09-22T16:39:00</t>
  </si>
  <si>
    <t>September 22, 2016 at 7:22PM</t>
  </si>
  <si>
    <t>eaa8f41418a51472872412903dc7e226</t>
  </si>
  <si>
    <t>ul. Odoyevskogo, 33, Sankt-Peterburg, Russia, 199155</t>
  </si>
  <si>
    <t>2016-09-22T18:22:00</t>
  </si>
  <si>
    <t>September 23, 2016 at 12:26PM</t>
  </si>
  <si>
    <t>a80116752da45f000a8e7cebdb164e80</t>
  </si>
  <si>
    <t>69710540c9cc2b3d293ae7c11ae36dd8</t>
  </si>
  <si>
    <t>Ali</t>
  </si>
  <si>
    <t>pr. Nastavnikov, 49, Sankt-Peterburg, Russia, 195030</t>
  </si>
  <si>
    <t>pr. Solidarnosti, 5, Sankt-Peterburg, Russia, 193312</t>
  </si>
  <si>
    <t>2016-09-23T11:26:00</t>
  </si>
  <si>
    <t>September 23, 2016 at 2:22PM</t>
  </si>
  <si>
    <t>6d853fe3537ef6343e245ef77478749c</t>
  </si>
  <si>
    <t>6feb5b85f145e422c5ce5d892f7feef4</t>
  </si>
  <si>
    <t>Vladislav</t>
  </si>
  <si>
    <t>Khasanskaya ul., 26, Sankt-Peterburg, Russia, 195298</t>
  </si>
  <si>
    <t>Khasanskaya ul., 17Ðº1, Sankt-Peterburg, Russia, 195298</t>
  </si>
  <si>
    <t>2016-09-23T13:22:00</t>
  </si>
  <si>
    <t>September 23, 2016 at 2:32PM</t>
  </si>
  <si>
    <t>b8ffa5251581b917161b2e9aa760ffe7</t>
  </si>
  <si>
    <t>2016-09-23T13:32:00</t>
  </si>
  <si>
    <t>September 24, 2016 at 12:06PM</t>
  </si>
  <si>
    <t>e0645a69f35a27af5490891df4d0fbb6</t>
  </si>
  <si>
    <t>74f8e58bba8dae221931e4af726a3001</t>
  </si>
  <si>
    <t>Nestor</t>
  </si>
  <si>
    <t>Kronverkskiy prospekt, 47, Sankt-Peterburg, Russia, 197101</t>
  </si>
  <si>
    <t>2016-09-24T11:06:00</t>
  </si>
  <si>
    <t>September 24, 2016 at 3:01PM</t>
  </si>
  <si>
    <t>1ac8362e09f091aa7cf7197bcc30d13e</t>
  </si>
  <si>
    <t>0b886a10727cb372f9c3fe6b892f9874</t>
  </si>
  <si>
    <t>Kronverkskiy prospekt, 55/24, Sankt-Peterburg, Russia, 197198</t>
  </si>
  <si>
    <t>2016-09-24T14:01:00</t>
  </si>
  <si>
    <t>September 24, 2016 at 5:56PM</t>
  </si>
  <si>
    <t>ada562dd5f20d225ef4e2f648c5b54e2</t>
  </si>
  <si>
    <t>2dd06547b9450c641a73219a05130436</t>
  </si>
  <si>
    <t>Kia Sorento</t>
  </si>
  <si>
    <t>Sorento</t>
  </si>
  <si>
    <t>Irinovskiy Prospekt, 35 Sankt-Peterburg 195030</t>
  </si>
  <si>
    <t>2016-09-24T16:25:00</t>
  </si>
  <si>
    <t>September 24, 2016 at 7:46PM</t>
  </si>
  <si>
    <t>89fd44e7dd48b71b89993c6f805c1679</t>
  </si>
  <si>
    <t>69e0ce241a9f31b747e3ed23b4fc99a7</t>
  </si>
  <si>
    <t>2016-09-24T18:22:00</t>
  </si>
  <si>
    <t>September 25, 2016 at 12:59PM</t>
  </si>
  <si>
    <t>70135d1b5eb684fb7b214402d7ae1350</t>
  </si>
  <si>
    <t>b757e830557669dda7a9fe966978bbd9</t>
  </si>
  <si>
    <t>Baykonurskaya Ulitsa, 14Ð Sankt-Peterburg 197227</t>
  </si>
  <si>
    <t>2016-09-25T11:13:00</t>
  </si>
  <si>
    <t>September 25, 2016 at 13:58PM</t>
  </si>
  <si>
    <t>e57b4bcc5579d06609e1e54c3e2f420a</t>
  </si>
  <si>
    <t>22a9711cedb0166961dea98568534bdb</t>
  </si>
  <si>
    <t>SsangYong Kyron II</t>
  </si>
  <si>
    <t>SsangYong</t>
  </si>
  <si>
    <t>Kyron II</t>
  </si>
  <si>
    <t>2016-09-25T12:27:00</t>
  </si>
  <si>
    <t>September 27, 2016 at 8:58AM</t>
  </si>
  <si>
    <t>8cec0a38bf491f10cad9275c7a5d9f75</t>
  </si>
  <si>
    <t>4d3742ed61281cf95a5ff525bfef2c47</t>
  </si>
  <si>
    <t>Sofyi Kovalevskoy ul., 3, Sankt-Peterburg, Russia, 195256</t>
  </si>
  <si>
    <t>2016-09-27T07:58:00</t>
  </si>
  <si>
    <t>September 27, 2016 at 1:14PM</t>
  </si>
  <si>
    <t>e1bdf019953dfb3ba7b1f64f224cf8e1</t>
  </si>
  <si>
    <t>7f88828125459edf784531a79dac012e</t>
  </si>
  <si>
    <t>Prospekt Nauki, 17Ðº2 Sankt-Peterburg 195220</t>
  </si>
  <si>
    <t>2016-09-27T11:47:00</t>
  </si>
  <si>
    <t>September 27, 2016 at 5:32PM</t>
  </si>
  <si>
    <t>a82c06e23bdfe1da92b97e863d8c7a76</t>
  </si>
  <si>
    <t>fa0d6fbceabdfc8c48d8c10a75709593</t>
  </si>
  <si>
    <t>Kirishskaya Ulitsa, 11 Sankt-Peterburg 195299</t>
  </si>
  <si>
    <t>2016-09-27T16:08:00</t>
  </si>
  <si>
    <t>September 27, 2016 at 6:55PM</t>
  </si>
  <si>
    <t>b7e48b76362c8c064e2a449a9ff0ecb7</t>
  </si>
  <si>
    <t>57e08d5088f5ef939360976c52af3ac6</t>
  </si>
  <si>
    <t>Kirishskaya Ulitsa, 13 Sankt-Peterburg 195299</t>
  </si>
  <si>
    <t>2016-09-27T17:01:00</t>
  </si>
  <si>
    <t>September 28, 2016 at 1:35PM</t>
  </si>
  <si>
    <t>2629428b49f09b22ad9187a597f1d2e8</t>
  </si>
  <si>
    <t>c426454e5dd0762c3325f0c98ab47a7f</t>
  </si>
  <si>
    <t>Ulitsa Moldagulovoy, 6 Sankt-Peterburg 195027</t>
  </si>
  <si>
    <t>2016-09-28T12:16:00</t>
  </si>
  <si>
    <t>September 28, 2016 at 3:56PM</t>
  </si>
  <si>
    <t>83cf22eb79d60bb31e8127df00d41b42</t>
  </si>
  <si>
    <t>d3a4410cf3ec8a5cab123e3371fe7c7b</t>
  </si>
  <si>
    <t>Business</t>
  </si>
  <si>
    <t>Lev</t>
  </si>
  <si>
    <t>Ulitsa Krasnogo Tekstilshchika, 10 Sankt-Peterburg 191124</t>
  </si>
  <si>
    <t>2016-09-28T14:33:00</t>
  </si>
  <si>
    <t>September 30, 2016 at 11:52AM</t>
  </si>
  <si>
    <t>05d0af04987b010109dfcc615592b557</t>
  </si>
  <si>
    <t>662c3dca6f69632f45e2c3b8314363ae</t>
  </si>
  <si>
    <t>Obukhovskoy Ðžborony Ave, 53 Sankt-Peterburg 192029</t>
  </si>
  <si>
    <t>2016-09-30T10:15:00</t>
  </si>
  <si>
    <t>September 30, 2016 at 1:06PM</t>
  </si>
  <si>
    <t>24b5d22dffd758bd1ba9d0aa7bfc9287</t>
  </si>
  <si>
    <t>46f3949fdcb1cfaf83bd26023421565d</t>
  </si>
  <si>
    <t>prospekt Obukhovskoy Ðžborony, 42, Sankt-Peterburg, Russia, 192029</t>
  </si>
  <si>
    <t>2016-09-30T11:35:00</t>
  </si>
  <si>
    <t>September 30, 2016 at 2:01PM</t>
  </si>
  <si>
    <t>eaad556b7bde8c04c30c72d25e75cd95</t>
  </si>
  <si>
    <t>9cba033e8216a3e29d457e45868d8e35</t>
  </si>
  <si>
    <t>Obukhovskoy Ðžborony Ave, 51 Sankt-Peterburg 192029</t>
  </si>
  <si>
    <t>2016-09-30T12:33:00</t>
  </si>
  <si>
    <t>September 30, 2016 at 3:43PM</t>
  </si>
  <si>
    <t>247a50b4fb7ab716ddce0cfc03d17e1d</t>
  </si>
  <si>
    <t>b4192cde82a219afb434c427bb4a0d35</t>
  </si>
  <si>
    <t>Arseniy</t>
  </si>
  <si>
    <t>prospekt Obukhovskoy Ðžborony, 38, Sankt-Peterburg, Russia, 192029</t>
  </si>
  <si>
    <t>Sinopskaya nab., 12, Sankt-Peterburg, Russia, 191167</t>
  </si>
  <si>
    <t>2016-09-30T14:29:00</t>
  </si>
  <si>
    <t>September 30, 2016 at 6:21PM</t>
  </si>
  <si>
    <t>3892be3a8d1119d36c8db669b9cbd502</t>
  </si>
  <si>
    <t>ff4ba456bdd48b2130d94fe2a7cd3eb5</t>
  </si>
  <si>
    <t>pr. Nauki, 75Ðº1, Sankt-Peterburg, Russia, 195273</t>
  </si>
  <si>
    <t>pr. Udarnikov, 19, Sankt-Peterburg, Russia, 195279</t>
  </si>
  <si>
    <t>2016-09-30T17:21:00</t>
  </si>
  <si>
    <t>October 8, 2016 at 12:48PM</t>
  </si>
  <si>
    <t>441391e24bfa11334be0d9f86a9f774a</t>
  </si>
  <si>
    <t>e60eccfb007acd3152351eb09efef4c8</t>
  </si>
  <si>
    <t>2016-10-08T11:32:00</t>
  </si>
  <si>
    <t>October 8, 2016 at 3:03PM</t>
  </si>
  <si>
    <t>042ffd3e54ff10127f9179ea9de21b53</t>
  </si>
  <si>
    <t>af8613832f88528252b0552360ca1622</t>
  </si>
  <si>
    <t>2016-10-08T13:41:00</t>
  </si>
  <si>
    <t>October 10, 2016 at 1:29PM</t>
  </si>
  <si>
    <t>706e53114a3560ada1b77324d35719d7</t>
  </si>
  <si>
    <t>16802020010451b686c6caa11bfbab6f</t>
  </si>
  <si>
    <t>Dalnevostochnyy Prospekt, 11 Sankt-Peterburg 193230</t>
  </si>
  <si>
    <t>2016-10-10T12:04:00</t>
  </si>
  <si>
    <t>October 10, 2016 at 2:44PM</t>
  </si>
  <si>
    <t>28f480d141ce0e12982c2e0137828268</t>
  </si>
  <si>
    <t>126ea68bb09833a38509fa8f440d8e32</t>
  </si>
  <si>
    <t>Industrialnyy Prospekt, 22 Sankt-Peterburg 195426</t>
  </si>
  <si>
    <t>2016-10-10T13:23:00</t>
  </si>
  <si>
    <t>October 14, 2016 at 10:14AM</t>
  </si>
  <si>
    <t>dec533012b0fc1fd58efa6e99039fc99</t>
  </si>
  <si>
    <t>75c7d46a46ae1aaaf8c075e38edf3b5a</t>
  </si>
  <si>
    <t>Yuriy</t>
  </si>
  <si>
    <t>2016-10-14T09:14:00</t>
  </si>
  <si>
    <t>October 15, 2016 at 8:59PM</t>
  </si>
  <si>
    <t>8bda2b008361e6b6775e355f99cb7fb7</t>
  </si>
  <si>
    <t>70513ea55eae04508f4d8a1fd995e4fe</t>
  </si>
  <si>
    <t>2016-10-15T19:31:00</t>
  </si>
  <si>
    <t>October 18, 2016 at 1:44PM</t>
  </si>
  <si>
    <t>95358afd69840e8550be9e14671969ed</t>
  </si>
  <si>
    <t>d86f83f26a14c98c6c5629b5e727de62</t>
  </si>
  <si>
    <t>pr. Prosveshcheniya, 86 ÐºÐ¾Ñ€Ð¿ÑƒÑ 1, Sankt-Peterburg, Russia, 195267</t>
  </si>
  <si>
    <t>2-y Verkhniy per., 5Ðº40, Sankt-Peterburg, Russia, 194292</t>
  </si>
  <si>
    <t>2016-10-18T12:29:00</t>
  </si>
  <si>
    <t>October 18, 2016 at 2:26PM</t>
  </si>
  <si>
    <t>e252856e4679b50d55298544cda87084</t>
  </si>
  <si>
    <t>5-y Verkhniy per., 2, Sankt-Peterburg, Russia, 194292</t>
  </si>
  <si>
    <t>2016-10-18T13:04:00</t>
  </si>
  <si>
    <t>October 19, 2016 at 12:56PM</t>
  </si>
  <si>
    <t>f4f55df9b6d73ae04188baf9a6ba97be</t>
  </si>
  <si>
    <t>59b001b937611a28a86621c1341e0cde</t>
  </si>
  <si>
    <t>ul. Potapova, Sankt-Peterburg, Russia, 195030</t>
  </si>
  <si>
    <t>2016-10-19T11:56:00</t>
  </si>
  <si>
    <t>October 23, 2016 at 8:46PM</t>
  </si>
  <si>
    <t>819ac176fdb55dcf1dde27bce8f152aa</t>
  </si>
  <si>
    <t>caf93b6df865d5158b919d1d782fd19a</t>
  </si>
  <si>
    <t>pr. Kosygina, 21, Sankt-Peterburg, Leningradskaya oblast', Russia, 195426</t>
  </si>
  <si>
    <t>2016-10-23T19:33:00</t>
  </si>
  <si>
    <t>October 24, 2016 at 9:03PM</t>
  </si>
  <si>
    <t>1df46bf101b715e877110526064e8373</t>
  </si>
  <si>
    <t>efd973b4b396ab048af13fbe04abbdf8</t>
  </si>
  <si>
    <t>2016-10-24T19:33:00</t>
  </si>
  <si>
    <t>October 26, 2016 at 12:53PM</t>
  </si>
  <si>
    <t>088d605e3425870a161451eeef653560</t>
  </si>
  <si>
    <t>a22df14b79ebc3a542dbd711a06dc0e7</t>
  </si>
  <si>
    <t>2016-10-26T11:53:00</t>
  </si>
  <si>
    <t>October 26, 2016 at 3:10PM</t>
  </si>
  <si>
    <t>961f743e7c18d18e9654bb983e03c546</t>
  </si>
  <si>
    <t>a18931166adc76d4e9b4bfbb61fba9ba</t>
  </si>
  <si>
    <t>Kirill</t>
  </si>
  <si>
    <t>2016-10-26T14:10:00</t>
  </si>
  <si>
    <t>October 27, 2016 at 8:33PM</t>
  </si>
  <si>
    <t>855045cc068e572ae2edc536bd91ed54</t>
  </si>
  <si>
    <t>736f262f694381f63428e4d1ebbb2c75</t>
  </si>
  <si>
    <t>pr. Nauki, 14Ð, Sankt-Peterburg, Russia, 195256</t>
  </si>
  <si>
    <t>2016-10-27T18:42:00</t>
  </si>
  <si>
    <t>October 28, 2016 at 1:37PM</t>
  </si>
  <si>
    <t>bfb9a1a99c8e63a51a01101ff5b69908</t>
  </si>
  <si>
    <t>dd7af0418427584c1f1c70c3f84fc608</t>
  </si>
  <si>
    <t>ul. Cherkasova, 6, Sankt-Peterburg, Russia, 195265</t>
  </si>
  <si>
    <t>2016-10-28T12:08:00</t>
  </si>
  <si>
    <t>November 1, 2016 at 9:22AM</t>
  </si>
  <si>
    <t>9936a1b729f14ad9864b436790fb7938</t>
  </si>
  <si>
    <t>8a31e4d7532068f5a303dddb73e351b4</t>
  </si>
  <si>
    <t>2016-11-01T08:22:00</t>
  </si>
  <si>
    <t>November 1, 2016 at 7:46PM</t>
  </si>
  <si>
    <t>3b47b0f524410e22443ca2a5cb2c7f98</t>
  </si>
  <si>
    <t>44c00edf5d0c8edd39e56bdd58d751fe</t>
  </si>
  <si>
    <t>Primorskiy Prospekt, 72 Sankt-Peterburg 197183</t>
  </si>
  <si>
    <t>2016-11-01T17:11:00</t>
  </si>
  <si>
    <t>November 2, 2016 at 11:27PM</t>
  </si>
  <si>
    <t>db0b341640b0ad3f5ae1733c8a9c9f6e</t>
  </si>
  <si>
    <t>c06e7b81893767ce5300caf2a632ae96</t>
  </si>
  <si>
    <t>2016-11-02T22:27:00</t>
  </si>
  <si>
    <t>November 3, 2016 at 5:17PM</t>
  </si>
  <si>
    <t>83fe9c5ed1fb6d49d39506286ff07699</t>
  </si>
  <si>
    <t>968aa8f88c131cce4d820ee1399bc1c3</t>
  </si>
  <si>
    <t>2016-11-03T15:38:00</t>
  </si>
  <si>
    <t>November 8, 2016 at 10:08AM</t>
  </si>
  <si>
    <t>41f664e3d044cb03f6d392fe0290d6c5</t>
  </si>
  <si>
    <t>9a92e4848deb4d54bfd0368daeac8a7c</t>
  </si>
  <si>
    <t>ul. Potapova, 8, Sankt-Peterburg, Russia, 195030</t>
  </si>
  <si>
    <t>2016-11-08T08:20:00</t>
  </si>
  <si>
    <t>November 9, 2016 at 3:44PM</t>
  </si>
  <si>
    <t>9a41064b2566689328cdb3678f6ba237</t>
  </si>
  <si>
    <t>dc522dce0c4bb4d8568f7f175780f3a5</t>
  </si>
  <si>
    <t>Zanevskiy prosp., 65Ðº1, Sankt-Peterburg, Russia, 195213</t>
  </si>
  <si>
    <t>2016-11-09T14:18:00</t>
  </si>
  <si>
    <t>November 12, 2016 at 7:05PM</t>
  </si>
  <si>
    <t>d2d49cd1b6b8d20fff72a0b3f5a4e8a5</t>
  </si>
  <si>
    <t>64af7d80e5a10b6eed1f5c424d10c0a6</t>
  </si>
  <si>
    <t>Ford Fiesta</t>
  </si>
  <si>
    <t>Fiesta</t>
  </si>
  <si>
    <t>2016-11-12T17:17:00</t>
  </si>
  <si>
    <t>November 18, 2016 at 8:45AM</t>
  </si>
  <si>
    <t>6b0fea4fab3ca1b8d35d3ae2d2bba3d4</t>
  </si>
  <si>
    <t>2016-11-18T07:45:00</t>
  </si>
  <si>
    <t>November 22, 2016 at 1:23PM</t>
  </si>
  <si>
    <t>9a67ecf355afa9fc67ba4800056a7adb</t>
  </si>
  <si>
    <t>fdb537e31f2d76b4eb05e8506c43eab8</t>
  </si>
  <si>
    <t>Industrialnyy pr., 24, Sankt-Peterburg, Russia, 195279</t>
  </si>
  <si>
    <t>ul. Podvoyskogo, 19, Sankt-Peterburg, Russia, 193168</t>
  </si>
  <si>
    <t>2016-11-22T12:23:00</t>
  </si>
  <si>
    <t>November 22, 2016 at 4:44PM</t>
  </si>
  <si>
    <t>e09859a8ea27a1916d190c4cef47576b</t>
  </si>
  <si>
    <t>3ed895daf44ec7f76c5407275668cf00</t>
  </si>
  <si>
    <t>Peugeot 408</t>
  </si>
  <si>
    <t>2016-11-22T15:44:00</t>
  </si>
  <si>
    <t>November 25, 2016 at 3:55AM</t>
  </si>
  <si>
    <t>b27215fa3f22a96df74d79297777b519</t>
  </si>
  <si>
    <t>09912e6d6937c06da558ac469693f27a</t>
  </si>
  <si>
    <t>Hyundai Equus</t>
  </si>
  <si>
    <t>Equus</t>
  </si>
  <si>
    <t>Prospekt Solidarnosti, 6 Sankt-Peterburg 193312</t>
  </si>
  <si>
    <t>2016-11-25T01:55:00</t>
  </si>
  <si>
    <t>November 25, 2016 at 4:47AM</t>
  </si>
  <si>
    <t>c1a5beeb74b53a61849663a9d950566b</t>
  </si>
  <si>
    <t>57974b628d4772778ad0ddca3ab89a5d</t>
  </si>
  <si>
    <t>2016-11-25T03:34:00</t>
  </si>
  <si>
    <t>November 25, 2016 at 11:10AM</t>
  </si>
  <si>
    <t>d770190f9423e891e0cc7e876634fe68</t>
  </si>
  <si>
    <t>3847307233f92d9cef3be6fff8efbaa6</t>
  </si>
  <si>
    <t>Boris</t>
  </si>
  <si>
    <t>2016-11-25T10:01:00</t>
  </si>
  <si>
    <t>November 25, 2016 at 12:29PM</t>
  </si>
  <si>
    <t>4e0127f57b1ac5effd7e63ea5df654d0</t>
  </si>
  <si>
    <t>f699025b786c5a89557fe9aff55a3981</t>
  </si>
  <si>
    <t>pr. Solidarnosti, 6, Sankt-Peterburg, Russia, 193312</t>
  </si>
  <si>
    <t>2016-11-25T11:13:00</t>
  </si>
  <si>
    <t>November 25, 2016 at 5:02PM</t>
  </si>
  <si>
    <t>eb59895918f4b85da31fd48ef915caeb</t>
  </si>
  <si>
    <t>a696bd6e39b44349eef42cd9ab5f25a4</t>
  </si>
  <si>
    <t>2016-11-25T15:29:00</t>
  </si>
  <si>
    <t>November 25, 2016 at 7:53PM</t>
  </si>
  <si>
    <t>ac1490d5814756a1dfaac1a8b866c710</t>
  </si>
  <si>
    <t>7445538d5835043c427b0459f18ccc08</t>
  </si>
  <si>
    <t>ÐœÑƒÑ€Ð¼Ð°Ð½ÑÐºÐ¾Ðµ ÑˆÐ¾ÑÑÐµ, 12, Kudrovo, Leningradskaya oblast', Russia, 193315</t>
  </si>
  <si>
    <t>2016-11-25T17:54:00</t>
  </si>
  <si>
    <t>November 26, 2016 at 6:21PM</t>
  </si>
  <si>
    <t>9a817ac9538970ccdb371c5dc43bc3aa</t>
  </si>
  <si>
    <t>9e9551459b965df14543ad1305ae9758</t>
  </si>
  <si>
    <t>2016-11-26T16:56:00</t>
  </si>
  <si>
    <t>November 26, 2016 at 7:49PM</t>
  </si>
  <si>
    <t>42e0ca4d2def4b30f63dcf8ee9d7e2ea</t>
  </si>
  <si>
    <t>cf506ca03db7343b80bc900a4fd279bc</t>
  </si>
  <si>
    <t>Mugutdin</t>
  </si>
  <si>
    <t>2016-11-26T18:49:00</t>
  </si>
  <si>
    <t>November 27, 2016 at 1:36PM</t>
  </si>
  <si>
    <t>e4122307761976d0e63eb8a1ff0f691a</t>
  </si>
  <si>
    <t>4521bd0b4a283f967cdf136f53793eea</t>
  </si>
  <si>
    <t>Industrialnyy pr., 30, Sankt-Peterburg, Russia, 195279</t>
  </si>
  <si>
    <t>2016-11-27T12:22:00</t>
  </si>
  <si>
    <t>November 27, 2016 at 4:53PM</t>
  </si>
  <si>
    <t>c2a152e925acb761c641ae22ce68da3e</t>
  </si>
  <si>
    <t>861872a534700a1731817d50c3e95f9f</t>
  </si>
  <si>
    <t>2016-11-27T15:31:00</t>
  </si>
  <si>
    <t>November 27, 2016 at 6:45PM</t>
  </si>
  <si>
    <t>a04ccb2ff5c4f91171f5fb6bea478344</t>
  </si>
  <si>
    <t>9dac4fef71f0c4d62b95e61c0b57327d</t>
  </si>
  <si>
    <t>Lexus IS</t>
  </si>
  <si>
    <t>Lexus</t>
  </si>
  <si>
    <t>IS</t>
  </si>
  <si>
    <t>2016-11-27T17:45:00</t>
  </si>
  <si>
    <t>November 27, 2016 at 9:26PM</t>
  </si>
  <si>
    <t>66bf2c05aaddfc3bec9407ed711a812d</t>
  </si>
  <si>
    <t>ca0b4efe4d698e96a8584bfc774c2c42</t>
  </si>
  <si>
    <t>2016-11-27T19:51:00</t>
  </si>
  <si>
    <t>November 28, 2016 at 10:46AM</t>
  </si>
  <si>
    <t>d10eeb904e8ead6a3165f7f806cf7628</t>
  </si>
  <si>
    <t>78c27958fb1b3e72243131e80f7057f1</t>
  </si>
  <si>
    <t>Alladin</t>
  </si>
  <si>
    <t>pr. Solidarnosti, 7Ðº1, Sankt-Peterburg, Russia, 193312</t>
  </si>
  <si>
    <t>pr. Bolshevikov, 10Ð, Sankt-Peterburg, Russia, 193231</t>
  </si>
  <si>
    <t>2016-11-28T09:35:00</t>
  </si>
  <si>
    <t>November 28, 2016 at 12:31PM</t>
  </si>
  <si>
    <t>ac37f1e0177916e8ff6a3f58f5b78b49</t>
  </si>
  <si>
    <t>7b738eec2fde0e70a682a5022a57edd3</t>
  </si>
  <si>
    <t>pr. Bolshevikov, 18, Sankt-Peterburg, Russia, 193168</t>
  </si>
  <si>
    <t>2016-11-28T11:01:00</t>
  </si>
  <si>
    <t>November 28, 2016 at 1:56PM</t>
  </si>
  <si>
    <t>1228fd80c46bd0cd3f2b5da066a01b86</t>
  </si>
  <si>
    <t>8317ddad986463044012adef23f24aa5</t>
  </si>
  <si>
    <t>2016-11-28T12:37:00</t>
  </si>
  <si>
    <t>November 28, 2016 at 3:06PM</t>
  </si>
  <si>
    <t>7177f2d41364690380434e9e6e89878a</t>
  </si>
  <si>
    <t>f15192e4e2a1313ecbf940fd25d88fbe</t>
  </si>
  <si>
    <t>Bolotnaya ul., 17, Sankt-Peterburg, Russia, 194021</t>
  </si>
  <si>
    <t>2016-11-28T12:56:00</t>
  </si>
  <si>
    <t>November 29, 2016 at 5:16PM</t>
  </si>
  <si>
    <t>66ab486ef9cb25f39c0a83f243c67d90</t>
  </si>
  <si>
    <t>de3b95058661276e9387647c10b448ed</t>
  </si>
  <si>
    <t>2016-11-29T16:16:00</t>
  </si>
  <si>
    <t>November 29, 2016 at 7:43PM</t>
  </si>
  <si>
    <t>2673efc3afa99d72e16a4ff634c2430e</t>
  </si>
  <si>
    <t>4e8eb407238410ae3d54eeee65c56459</t>
  </si>
  <si>
    <t>2016-11-29T18:16:00</t>
  </si>
  <si>
    <t>December 4, 2016 at 8:27PM</t>
  </si>
  <si>
    <t>183468024bbb80036587309d6f0b9816</t>
  </si>
  <si>
    <t>3fababe6675a1e2741369eeec020b712</t>
  </si>
  <si>
    <t>2016-12-04T19:15:00</t>
  </si>
  <si>
    <t>December 12, 2016 at 1:23PM</t>
  </si>
  <si>
    <t>861cab322446c8eb9f91a25985531918</t>
  </si>
  <si>
    <t>3ec4d0398c38fa7cd3a19763bb51018f</t>
  </si>
  <si>
    <t>2016-12-12T12:00:00</t>
  </si>
  <si>
    <t>December 12, 2016 at 2:18PM</t>
  </si>
  <si>
    <t>3ae4b219a192ceca0c32271664b8ec63</t>
  </si>
  <si>
    <t>87eb8fe1ce11a8efa429435e72434175</t>
  </si>
  <si>
    <t>2016-12-12T13:18:00</t>
  </si>
  <si>
    <t>December 13, 2016 at 10:09AM</t>
  </si>
  <si>
    <t>3f8b1ae99320f6b103bf35fa76bb4958</t>
  </si>
  <si>
    <t>7b584a0590bec679a6ed95347c40bd26</t>
  </si>
  <si>
    <t>Ahmad</t>
  </si>
  <si>
    <t>ul. Kommuny, 34, Sankt-Peterburg, Russia, 195030</t>
  </si>
  <si>
    <t>2016-12-13T08:48:00</t>
  </si>
  <si>
    <t>December 13, 2016 at 11:42AM</t>
  </si>
  <si>
    <t>d849fcc461d753e49f71c930db103e48</t>
  </si>
  <si>
    <t>2016-12-13T10:32:00</t>
  </si>
  <si>
    <t>December 13, 2016 at 11:56AM</t>
  </si>
  <si>
    <t>d1057488f447dfaf3edf468ccff41e2a</t>
  </si>
  <si>
    <t>b639f217025f08469249830296d1ec9e</t>
  </si>
  <si>
    <t>2016-12-13T10:42:00</t>
  </si>
  <si>
    <t>December 14, 2016 at 7:10PM</t>
  </si>
  <si>
    <t>618b31d6ae9dbeaf8b9bc3678ce70264</t>
  </si>
  <si>
    <t>c4837a7fb7f9f61f8d48fb469f276746</t>
  </si>
  <si>
    <t>Vugar</t>
  </si>
  <si>
    <t>2016-12-14T17:32:00</t>
  </si>
  <si>
    <t>December 17, 2016 at 11:16AM</t>
  </si>
  <si>
    <t>78e6705ef84d4690cdbd60ca724b2a58</t>
  </si>
  <si>
    <t>ddd0bc2c70e3e68e06c7aa2f49004aa9</t>
  </si>
  <si>
    <t>Suvorovskiy pr., 4, Sankt-Peterburg, Russia, 191036</t>
  </si>
  <si>
    <t>2016-12-17T09:44:00</t>
  </si>
  <si>
    <t>December 17, 2016 at 12:33PM</t>
  </si>
  <si>
    <t>5cb0130166cf956c7acdc3efd083d56b</t>
  </si>
  <si>
    <t>7796e05e46e3af075e71d6b7f3ff32f7</t>
  </si>
  <si>
    <t>3-ya Sovetskaya ul., 5, Sankt-Peterburg, Russia, 191036</t>
  </si>
  <si>
    <t>2016-12-17T11:03:00</t>
  </si>
  <si>
    <t>December 17, 2016 at 4:22PM</t>
  </si>
  <si>
    <t>eec745e848b5b258fae7b820bfea6a1d</t>
  </si>
  <si>
    <t>8a728ebc77e1c7860565d00f17e8f32e</t>
  </si>
  <si>
    <t>Logman</t>
  </si>
  <si>
    <t>ul. Nekrasova, 2, Sankt-Peterburg, Russia, 191014</t>
  </si>
  <si>
    <t>2016-12-17T14:32:00</t>
  </si>
  <si>
    <t>December 19, 2016 at 7:04PM</t>
  </si>
  <si>
    <t>373f1f0ab13c6e5f64654b9849e66366</t>
  </si>
  <si>
    <t>c9e1a53612551292a281a2e0d820bb1e</t>
  </si>
  <si>
    <t>2016-12-19T17:32:00</t>
  </si>
  <si>
    <t>December 23, 2016 at 10:05AM</t>
  </si>
  <si>
    <t>a4ce13d42de8a2b630313d60daaaba1c</t>
  </si>
  <si>
    <t>a4224c4f34dda41043a4ea26032f13d7</t>
  </si>
  <si>
    <t>Mokhovaya ul., 38, Sankt-Peterburg, Russia, 191028</t>
  </si>
  <si>
    <t>2016-12-23T07:53:00</t>
  </si>
  <si>
    <t>December 23, 2016 at 11:59AM</t>
  </si>
  <si>
    <t>673f687a7a5f6f5b1bf92fceeb2a9983</t>
  </si>
  <si>
    <t>a4c3cf582283762bb909db37626f6378</t>
  </si>
  <si>
    <t>Mokhovaya ul., 39, Sankt-Peterburg, Russia, 191028</t>
  </si>
  <si>
    <t>2016-12-23T10:21:00</t>
  </si>
  <si>
    <t>December 23, 2016 at 2:15PM</t>
  </si>
  <si>
    <t>868bb2cd1c1ec765731dcfbbc40f413d</t>
  </si>
  <si>
    <t>76e96688a001ddcbdd97e5579120fcd8</t>
  </si>
  <si>
    <t>pr. Nauki, 23, Sankt-Peterburg, Russia, 195220</t>
  </si>
  <si>
    <t>2016-12-23T12:56:00</t>
  </si>
  <si>
    <t>December 24, 2016 at 2:45PM</t>
  </si>
  <si>
    <t>3329468d62a03511ebfc39d7fcda1b1b</t>
  </si>
  <si>
    <t>a0315ecdf4112018931fcbadd65a1be2</t>
  </si>
  <si>
    <t>Matvey</t>
  </si>
  <si>
    <t>pr. Pyatiletok, 4, Sankt-Peterburg, Russia, 193318</t>
  </si>
  <si>
    <t>2016-12-24T13:13:00</t>
  </si>
  <si>
    <t>December 28, 2016 at 4:24PM</t>
  </si>
  <si>
    <t>06a371720bbb670fb70998808eee7f70</t>
  </si>
  <si>
    <t>b77895dce54c064fd2f58f4b855e40c8</t>
  </si>
  <si>
    <t>Avagyan</t>
  </si>
  <si>
    <t>pr. Nastavnikov, 12, Sankt-Peterburg, Russia, 195426</t>
  </si>
  <si>
    <t>2016-12-28T15:06:00</t>
  </si>
  <si>
    <t>December 28, 2016 at 5:18PM</t>
  </si>
  <si>
    <t>65b0325bde41fb5ca0c6523c3b35d298</t>
  </si>
  <si>
    <t>7f30458dd9951f0d3adf3951dcd96598</t>
  </si>
  <si>
    <t>pr. Nastavnikov, 20Ðº1, Sankt-Peterburg, Russia, 195426</t>
  </si>
  <si>
    <t>2016-12-28T15:57:00</t>
  </si>
  <si>
    <t>December 28, 2016 at 8:56PM</t>
  </si>
  <si>
    <t>7bd8aacde82b11ac9d8572098bf0eaff</t>
  </si>
  <si>
    <t>d9278594890d8d462640a1ca0e3eb79c</t>
  </si>
  <si>
    <t>2016-12-28T19:18:00</t>
  </si>
  <si>
    <t>December 29, 2016 at 2:49PM</t>
  </si>
  <si>
    <t>a840dd1baadb4edc2ab44d6e252e78d1</t>
  </si>
  <si>
    <t>ef6e88670ef7c8a26df7267096a6e7b9</t>
  </si>
  <si>
    <t>2016-12-29T13:25:00</t>
  </si>
  <si>
    <t>December 29, 2016 at 7:22PM</t>
  </si>
  <si>
    <t>2bc2d7c0f3a1b64daf48a3dce7607c27</t>
  </si>
  <si>
    <t>c89a86192d74f295c9d1117389547212</t>
  </si>
  <si>
    <t>2016-12-29T17:59:00</t>
  </si>
  <si>
    <t>December 29, 2016 at 8:52PM</t>
  </si>
  <si>
    <t>8d123ec50a0ae368ba3be03da0438879</t>
  </si>
  <si>
    <t>37e3ee857558ae97e9b57a04d440384d</t>
  </si>
  <si>
    <t>ul. Kommuny, 36, Sankt-Peterburg, Russia, 195030</t>
  </si>
  <si>
    <t>2016-12-29T19:33:00</t>
  </si>
  <si>
    <t>January 6, 2017 at 3:28PM</t>
  </si>
  <si>
    <t>59cf3390caf16660074e36a9b0b57ff4</t>
  </si>
  <si>
    <t>63d9ad269d983ed956b1dde7bd9c5e73</t>
  </si>
  <si>
    <t>2017-01-06T14:28:00</t>
  </si>
  <si>
    <t>January 7, 2017 at 3:28PM</t>
  </si>
  <si>
    <t>37cf2290caf13730074e36a9b0b57sk4</t>
  </si>
  <si>
    <t>Vsevolod</t>
  </si>
  <si>
    <t>2017-01-07T14:28:00</t>
  </si>
  <si>
    <t>January 11, 2017 at 4:23PM</t>
  </si>
  <si>
    <t>2a57667830282f2b822fe09507afe38e</t>
  </si>
  <si>
    <t>f1c8df3e361d48e3eae3499a33b2f3c3</t>
  </si>
  <si>
    <t>Bolsheokhtinskiy pr., 8, Sankt-Peterburg, Russia, 195027</t>
  </si>
  <si>
    <t>2017-01-11T15:02:00</t>
  </si>
  <si>
    <t>January 11, 2017 at 5:46PM</t>
  </si>
  <si>
    <t>0e123f4309e6399c8bb308ef9216031d</t>
  </si>
  <si>
    <t>e8e0cfb4c9f6bdeeffc3ff6f29661f8e</t>
  </si>
  <si>
    <t>Sredneokhtinskiy pr., 6/9, Sankt-Peterburg, Russia, 195027</t>
  </si>
  <si>
    <t>2017-01-11T16:46:00</t>
  </si>
  <si>
    <t>January 12, 2017 at 10:29AM</t>
  </si>
  <si>
    <t>7e72c0b510ef236dc1318206a0ab3177</t>
  </si>
  <si>
    <t>2081b30f5aa06387896bc51f3904b037</t>
  </si>
  <si>
    <t>2017-01-12T09:11:00</t>
  </si>
  <si>
    <t>January 12, 2017 at 11:34AM</t>
  </si>
  <si>
    <t>baac5a47b9e4fbc2f1f9969c302b5d6a</t>
  </si>
  <si>
    <t>ul. Kommuny, 30, Sankt-Peterburg, Russia, 195030</t>
  </si>
  <si>
    <t>2017-01-12T10:20:00</t>
  </si>
  <si>
    <t>January 12, 2017 at 1:45PM</t>
  </si>
  <si>
    <t>0af692d4ed85c4ce70c407c645e1c384</t>
  </si>
  <si>
    <t>dab59033299aaae93eb9eb2ec0a4758e</t>
  </si>
  <si>
    <t>Renault Koleos</t>
  </si>
  <si>
    <t>Koleos</t>
  </si>
  <si>
    <t>Moldagulovoy ul., 6, Sankt-Peterburg, Russia, 195027</t>
  </si>
  <si>
    <t>2017-01-12T12:45:00</t>
  </si>
  <si>
    <t>January 12, 2017 at 2:34PM</t>
  </si>
  <si>
    <t>9929ec769a368a629e006c0515a849ef</t>
  </si>
  <si>
    <t>dc0cb5bbe5d50305e46644a64800dff8</t>
  </si>
  <si>
    <t>Azad</t>
  </si>
  <si>
    <t>2017-01-12T13:34:00</t>
  </si>
  <si>
    <t>January 12, 2017 at 6:13PM</t>
  </si>
  <si>
    <t>419e92d7b8690a5f2c3fa8794c406e46</t>
  </si>
  <si>
    <t>cc5ad05422595e5149381eb3af68b972</t>
  </si>
  <si>
    <t>Abdula</t>
  </si>
  <si>
    <t>2017-01-12T16:46:00</t>
  </si>
  <si>
    <t>January 13, 2017 at 3:47PM</t>
  </si>
  <si>
    <t>a2e73d35f06a25b60df5dbfa98817f07</t>
  </si>
  <si>
    <t>932492a3a3f47fc520c3e359e98203dc</t>
  </si>
  <si>
    <t>Dzhanpolad</t>
  </si>
  <si>
    <t>2017-01-13T14:21:00</t>
  </si>
  <si>
    <t>January 13, 2017 at 5:14PM</t>
  </si>
  <si>
    <t>b0fa949f94c3eb0cfebf9a932535962d</t>
  </si>
  <si>
    <t>c7f5f5f8314f4e707ac440982a70c546</t>
  </si>
  <si>
    <t>Kirishskaya ul., 2Ð»Ð¸Ñ‚Ð, Sankt-Peterburg, Russia, 195299</t>
  </si>
  <si>
    <t>2017-01-13T16:14:00</t>
  </si>
  <si>
    <t>January 16, 2017 at 5:57PM</t>
  </si>
  <si>
    <t>e65d6065e785b0d62fc94efaef4d3c78</t>
  </si>
  <si>
    <t>90dc4693d86b497f7f221c67a6a18257</t>
  </si>
  <si>
    <t>ul. Korolenko, 1, Sankt-Peterburg, Russia, 191014</t>
  </si>
  <si>
    <t>2017-01-16T16:57:00</t>
  </si>
  <si>
    <t>January 19, 2017 at 5:19PM</t>
  </si>
  <si>
    <t>ac5441152b24f5777ce77b31cb36a702</t>
  </si>
  <si>
    <t>82a36d7687dc007913846f6d423fb758</t>
  </si>
  <si>
    <t>2017-01-19T15:42:00</t>
  </si>
  <si>
    <t>January 25, 2017 at 12:33PM</t>
  </si>
  <si>
    <t>9e98eddc6781b25723f06098830ef34b</t>
  </si>
  <si>
    <t>1d7b33fdd528f4cd782b31e46a8fc3f3</t>
  </si>
  <si>
    <t>Krestyanskiy per., 4Ð, Sankt-Peterburg, Russia, 197046</t>
  </si>
  <si>
    <t>2017-01-25T10:51:00</t>
  </si>
  <si>
    <t>January 25, 2017 at 6:29PM</t>
  </si>
  <si>
    <t>91059eb567d44cd9ba1658acccd2d0a7</t>
  </si>
  <si>
    <t>04ffcd2a2e6337f07813f2f8be91916c</t>
  </si>
  <si>
    <t>Petrogradskaya naberezhnaya, 2, Sankt-Peterburg, Russia, 197046</t>
  </si>
  <si>
    <t>2017-01-25T16:38:00</t>
  </si>
  <si>
    <t>January 26, 2017 at 10:22PM</t>
  </si>
  <si>
    <t>0d0d6d6b9224ec99d0561c3aec1abc06</t>
  </si>
  <si>
    <t>ba5e6704163f99c7ed0d5b6540231534</t>
  </si>
  <si>
    <t>2017-01-26T20:44:00</t>
  </si>
  <si>
    <t>February 3, 2017 at 12:05PM</t>
  </si>
  <si>
    <t>aefc7390920271c29674b4f1777780a7</t>
  </si>
  <si>
    <t>1788ef33eb9aa6cd4170b13f693f0506</t>
  </si>
  <si>
    <t>Mariya</t>
  </si>
  <si>
    <t>Zvenigorodskaya ul., 26, Sankt-Peterburg, Russia, 191119</t>
  </si>
  <si>
    <t>2017-02-03T11:05:00</t>
  </si>
  <si>
    <t>February 3, 2017 at 1:57PM</t>
  </si>
  <si>
    <t>813cd8aeffa20d13bff667823a0f30b0</t>
  </si>
  <si>
    <t>b60725f05547c65e035b9f5fe9321778</t>
  </si>
  <si>
    <t>Zvenigorodskaya ul., 9, Sankt-Peterburg, Russia, 191119</t>
  </si>
  <si>
    <t>2017-02-03T12:57:00</t>
  </si>
  <si>
    <t>February 8, 2017 at 8:03PM</t>
  </si>
  <si>
    <t>29615b8df1e89cf97e73c8a8d2569980</t>
  </si>
  <si>
    <t>8107ebb4e3b4481e10bb57f821f21255</t>
  </si>
  <si>
    <t>Murmanskoye sh., 12ÐºÐ¼, Sankt-Peterburg, Leningradskaya oblast', Russia, 193315</t>
  </si>
  <si>
    <t>2017-02-08T18:27:00</t>
  </si>
  <si>
    <t>February 9, 2017 at 5:00PM</t>
  </si>
  <si>
    <t>f2103acdfecb6b6bf88e2baef9aa42a0</t>
  </si>
  <si>
    <t>d5c9f6dbed8cab16e981df2e9deaa73d</t>
  </si>
  <si>
    <t>Sinopskaya nab., 78Ðº2, Sankt-Peterburg, Russia, 191124</t>
  </si>
  <si>
    <t>2017-02-09T15:34:00</t>
  </si>
  <si>
    <t>February 9, 2017 at 6:11PM</t>
  </si>
  <si>
    <t>16dc6125ffa92113542605e59201fe9f</t>
  </si>
  <si>
    <t>250f251d1de63894c8734e6efd6861d8</t>
  </si>
  <si>
    <t>ul. Krasnogo Tekstilshchika, 10, Sankt-Peterburg, Russia, 191124</t>
  </si>
  <si>
    <t>2017-02-09T16:50:00</t>
  </si>
  <si>
    <t>February 14, 2017 at 9:19AM</t>
  </si>
  <si>
    <t>b45aedc5344ec67ba1a9897572d87e4b</t>
  </si>
  <si>
    <t>7124589e89675834cb545f3c03a076d9</t>
  </si>
  <si>
    <t>2017-02-14T07:37:00</t>
  </si>
  <si>
    <t>March 6, 2017 at 5:45PM</t>
  </si>
  <si>
    <t>d3dffbdf95ab2f257cedd5ea922e0baa</t>
  </si>
  <si>
    <t>ul. Dzhona Rida, Sankt-Peterburg, Russia, 193318</t>
  </si>
  <si>
    <t>2017-03-06T16:12:00</t>
  </si>
  <si>
    <t>March 6, 2017 at 7:09PM</t>
  </si>
  <si>
    <t>6e99ddbf1a865b0fc96cd2d26ec22c17</t>
  </si>
  <si>
    <t>e5c54c2c2038a1601bd00984beb8db56</t>
  </si>
  <si>
    <t>Geely Emgrand X7</t>
  </si>
  <si>
    <t>Narek</t>
  </si>
  <si>
    <t>Geely</t>
  </si>
  <si>
    <t>Emgrand X7</t>
  </si>
  <si>
    <t>2017-03-06T17:43:00</t>
  </si>
  <si>
    <t>March 19, 2017 at 5:11PM</t>
  </si>
  <si>
    <t>f8cdcca580dda5ddea09a8362af6726d</t>
  </si>
  <si>
    <t>6bce685bc82a9d28fe0c75ef27d8e4c9</t>
  </si>
  <si>
    <t>2017-03-19T15:45:00</t>
  </si>
  <si>
    <t>March 19, 2017 at 6:38PM</t>
  </si>
  <si>
    <t>5ae36407193a26d881986e9c6a7bc682</t>
  </si>
  <si>
    <t>43fb08c56870e44386a64f38b8ccdd16</t>
  </si>
  <si>
    <t>Skoda Fabia</t>
  </si>
  <si>
    <t>Dzhahon</t>
  </si>
  <si>
    <t>Fabia</t>
  </si>
  <si>
    <t>2017-03-19T17:18:00</t>
  </si>
  <si>
    <t>March 19, 2017 at 7:27PM</t>
  </si>
  <si>
    <t>a5a7fdcfd9db912b322eb6916c7abc31</t>
  </si>
  <si>
    <t>6c1c94c35a17d0c0b0f4da8e5f5d19f6</t>
  </si>
  <si>
    <t>Citroen Berlingo</t>
  </si>
  <si>
    <t>Berlingo</t>
  </si>
  <si>
    <t>Beregovaya ul., 18Ðº1, Sankt-Peterburg, Russia, 197375</t>
  </si>
  <si>
    <t>2017-03-19T17:49:00</t>
  </si>
  <si>
    <t>March 19, 2017 at 8:11PM</t>
  </si>
  <si>
    <t>7807aee5bdda6a1a5252db0230e63a10</t>
  </si>
  <si>
    <t>Beregovaya ul. (Shuvalovo), 21Ð, Sankt-Peterburg, Russia, 197375</t>
  </si>
  <si>
    <t>2017-03-19T18:38:00</t>
  </si>
  <si>
    <t>March 23, 2017 at 11:06AM</t>
  </si>
  <si>
    <t>8c9bdf85503a80e38f53261c12f301fc</t>
  </si>
  <si>
    <t>c336a18980ffc20fa0aac7a270b9f517</t>
  </si>
  <si>
    <t>Bolsheokhtinskiy pr., 13, Sankt-Peterburg, Russia, 195027</t>
  </si>
  <si>
    <t>Bolsheokhtinskiy pr., 4, Sankt-Peterburg, Russia, 195027</t>
  </si>
  <si>
    <t>2017-03-23T09:39:00</t>
  </si>
  <si>
    <t>April 2, 2017 at 5:13PM</t>
  </si>
  <si>
    <t>4651e3a5143f66d47a4e871b62dec43c</t>
  </si>
  <si>
    <t>0b573ca0d1440ab08f9cde8438e107e4</t>
  </si>
  <si>
    <t>Renault Logan</t>
  </si>
  <si>
    <t>Georgiy</t>
  </si>
  <si>
    <t>Logan</t>
  </si>
  <si>
    <t>Ulitsa Badayeva, 6Ðº1 Sankt-Peterburg 193318</t>
  </si>
  <si>
    <t>2017-04-02T15:51:00</t>
  </si>
  <si>
    <t>April 2, 2017 at 6:38PM</t>
  </si>
  <si>
    <t>f0f592849e1882c29ab17f59519d1e46</t>
  </si>
  <si>
    <t>08bada54ff0ce172149cf1a68f496e4c</t>
  </si>
  <si>
    <t>2017-04-02T17:18:00</t>
  </si>
  <si>
    <t>April 7, 2017 at 4:41PM</t>
  </si>
  <si>
    <t>ce1db02a139668302493fefeb702c734</t>
  </si>
  <si>
    <t>d9c151f69bb4e4152ce64047b4e86d95</t>
  </si>
  <si>
    <t>Renault Kangoo</t>
  </si>
  <si>
    <t>Kangoo</t>
  </si>
  <si>
    <t>Prospekt Udarnikov, 19Ðº1 Sankt-Peterburg 195279</t>
  </si>
  <si>
    <t>2017-04-07T15:23:00</t>
  </si>
  <si>
    <t>April 9, 2017 at 10:29PM</t>
  </si>
  <si>
    <t>77eab4749cd15d438fe47b0eda3e164b</t>
  </si>
  <si>
    <t>70fe14c57884a560ce881f64156735a5</t>
  </si>
  <si>
    <t>Zuhriddin</t>
  </si>
  <si>
    <t>Aleksandrovskaya Ulitsa, 86 Vsevolozhsk Leningradskaya oblast 188640</t>
  </si>
  <si>
    <t>2017-04-09T20:57:00</t>
  </si>
  <si>
    <t>April 26, 2017 at 11:31AM</t>
  </si>
  <si>
    <t>9b38ccc7f75dc8d54f4d18b09527b446</t>
  </si>
  <si>
    <t>4a2e1cb19bca5c263afc577344f0d1d1</t>
  </si>
  <si>
    <t>2017-04-26T10:09:00</t>
  </si>
  <si>
    <t>April 26, 2017 at 3:36PM</t>
  </si>
  <si>
    <t>01b6a0f93ba9c14e24566ec328021eb1</t>
  </si>
  <si>
    <t>d550cb74b8e55875e7b0a84937055199</t>
  </si>
  <si>
    <t>Vardan</t>
  </si>
  <si>
    <t>pr. Shaumyana, 4Ðº1, Sankt-Peterburg, Russia, 195027</t>
  </si>
  <si>
    <t>2017-04-26T14:08:00</t>
  </si>
  <si>
    <t>May 11, 2017 at 6:10PM</t>
  </si>
  <si>
    <t>8c0349d0218dfd342e074576fce3d4d1</t>
  </si>
  <si>
    <t>d3caad28d544a076203f26868615b745</t>
  </si>
  <si>
    <t>Shokir</t>
  </si>
  <si>
    <t>2017-05-11T16:45:00</t>
  </si>
  <si>
    <t>May 14, 2017 at 2:59PM</t>
  </si>
  <si>
    <t>e1d81af368749f442ef06b6e5e94c2cf</t>
  </si>
  <si>
    <t>Repninskaya ul., Sankt-Peterburg, Russia, 195067</t>
  </si>
  <si>
    <t>2017-05-14T13:32:00</t>
  </si>
  <si>
    <t>May 24, 2017 at 7:03AM</t>
  </si>
  <si>
    <t>a4bf809a190c4f0cc97cc8a7ae998ed5</t>
  </si>
  <si>
    <t>1874797ecb60b8487ef29fc87a158a27</t>
  </si>
  <si>
    <t>2017-05-24T05:25:00</t>
  </si>
  <si>
    <t>May 24, 2017 at 9:39AM</t>
  </si>
  <si>
    <t>19a8e15f6031b271c80b6d1260d61f73</t>
  </si>
  <si>
    <t>80f2ce20c64d51bf4354fce322ed91cb</t>
  </si>
  <si>
    <t>2017-05-24T07:13:00</t>
  </si>
  <si>
    <t>May 26, 2017 at 1:02PM</t>
  </si>
  <si>
    <t>9646062f8fc105c7d95b73d0f2e114f3</t>
  </si>
  <si>
    <t>eb7b26229e7c5d9b5b27b3d8a7bb231e</t>
  </si>
  <si>
    <t>2017-05-26T11:36:00</t>
  </si>
  <si>
    <t>May 26, 2017 at 2:19PM</t>
  </si>
  <si>
    <t>3b1625a47a5c102e9cdb93573c925aff</t>
  </si>
  <si>
    <t>39c8a5926c520f1fa8596ee2c8c2c679</t>
  </si>
  <si>
    <t>2017-05-26T12:59:00</t>
  </si>
  <si>
    <t>May 30, 2017 at 5:11PM</t>
  </si>
  <si>
    <t>a92fa4ee0c3016b65a8d0da1acd99b0c</t>
  </si>
  <si>
    <t>969e8fd28bf8b8483ae93f08bc268812</t>
  </si>
  <si>
    <t>Sverdlovskaya naberezhnaya, 64, Sankt-Peterburg, Russia, 195027</t>
  </si>
  <si>
    <t>2017-05-30T15:45:00</t>
  </si>
  <si>
    <t>May 30, 2017 at 6:53PM</t>
  </si>
  <si>
    <t>22497fc94cc6a3dba27e4ef87c9406ce</t>
  </si>
  <si>
    <t>6717f49ca005e73f290e9237308288c7</t>
  </si>
  <si>
    <t>Geely MK</t>
  </si>
  <si>
    <t>MK</t>
  </si>
  <si>
    <t>2017-05-30T17:23:00</t>
  </si>
  <si>
    <t>June 2, 2017 at 1:53PM</t>
  </si>
  <si>
    <t>328cd128ccaf8bbfa4f69ae2facd146b</t>
  </si>
  <si>
    <t>974eab1259c9b2544bcece4efcfbae97</t>
  </si>
  <si>
    <t>Rovshan</t>
  </si>
  <si>
    <t>2017-06-02T12:29:00</t>
  </si>
  <si>
    <t>June 2, 2017 at 4:27PM</t>
  </si>
  <si>
    <t>42e0cdefdd888f949660464164eb24d8</t>
  </si>
  <si>
    <t>7cfa2e3fd7023f95ba72bcb0762dd79e</t>
  </si>
  <si>
    <t>Hyundai Elantra</t>
  </si>
  <si>
    <t>Bobir</t>
  </si>
  <si>
    <t>Elantra</t>
  </si>
  <si>
    <t>2017-06-02T15:01:00</t>
  </si>
  <si>
    <t>June 4, 2017 at 1:38PM</t>
  </si>
  <si>
    <t>2ff4b07cfe4899dfa4952f118d7c5a10</t>
  </si>
  <si>
    <t>7106cd5a12f93f12f54238f6b4acaa58</t>
  </si>
  <si>
    <t>Citroen C5</t>
  </si>
  <si>
    <t>C5</t>
  </si>
  <si>
    <t>pl. Ostrovskogo, 3, Sankt-Peterburg, Russia, 191023</t>
  </si>
  <si>
    <t>2017-06-04T12:08:00</t>
  </si>
  <si>
    <t>June 4, 2017 at 5:35PM</t>
  </si>
  <si>
    <t>38f74b49b73b910bbfef77b81b079abb</t>
  </si>
  <si>
    <t>b60db929d5b0320f13f7c193cc1a182f</t>
  </si>
  <si>
    <t>Pevcheskiy pr., Sankt-Peterburg, Russia, 191186</t>
  </si>
  <si>
    <t>2017-06-04T16:01:00</t>
  </si>
  <si>
    <t>June 6, 2017 at 1:20PM</t>
  </si>
  <si>
    <t>fe22aac5e1324702af8c0abd2321b31f</t>
  </si>
  <si>
    <t>4be0fad95caa36c32097a85e9a0a0b65</t>
  </si>
  <si>
    <t>ul. Dimitrova, 22 ÐºÐ¾Ñ€Ð¿ÑƒÑ 3, Sankt-Peterburg, Russia, 192286</t>
  </si>
  <si>
    <t>2017-06-06T11:25:00</t>
  </si>
  <si>
    <t>June 6, 2017 at 2:19PM</t>
  </si>
  <si>
    <t>5b355834193768a5588630c8e6782d45</t>
  </si>
  <si>
    <t>5be34d9eb1a93a2cbe79e61ecb50a102</t>
  </si>
  <si>
    <t>Stanislav</t>
  </si>
  <si>
    <t>ul. Dimitrova, 22, Sankt-Peterburg, Russia, 192286</t>
  </si>
  <si>
    <t>2017-06-06T12:32:00</t>
  </si>
  <si>
    <t>June 7, 2017 at 10:06PM</t>
  </si>
  <si>
    <t>9ef0723d544678fc01531fefc8030a15</t>
  </si>
  <si>
    <t>258505c26e6778e7fe18db28ae7b7de4</t>
  </si>
  <si>
    <t>2017-06-07T20:25:00</t>
  </si>
  <si>
    <t>June 8, 2017 at 12:04AM</t>
  </si>
  <si>
    <t>0d52ebfc2814b81a1cb72c37c41e06c6</t>
  </si>
  <si>
    <t>c2ff182e2edc907ebd77eb75a0c84ad4</t>
  </si>
  <si>
    <t>2017-06-07T22:32:00</t>
  </si>
  <si>
    <t>June 13, 2017 at 9:34PM</t>
  </si>
  <si>
    <t>ffd204566a0ea98fe935b0083504e290</t>
  </si>
  <si>
    <t>86190828b5ec781d495ee701e5eab8f1</t>
  </si>
  <si>
    <t>Volkswagen Tiguan</t>
  </si>
  <si>
    <t>Tiguan</t>
  </si>
  <si>
    <t>ul. Peredovikov, 7, Sankt-Peterburg, Russia, 195426</t>
  </si>
  <si>
    <t>2017-06-13T20:17:00</t>
  </si>
  <si>
    <t>June 13, 2017 at 10:12PM</t>
  </si>
  <si>
    <t>569aa2c2351752e759266920f264f9ed</t>
  </si>
  <si>
    <t>c107ac37686c0784a2a6e1afea2bd3c8</t>
  </si>
  <si>
    <t>Industrialnyy pr., 7, Sankt-Peterburg, Russia, 195426</t>
  </si>
  <si>
    <t>2017-06-13T20:59:00</t>
  </si>
  <si>
    <t>June 15, 2017 at 5:09AM</t>
  </si>
  <si>
    <t>90c935493c3957ee70eb54958c563c36</t>
  </si>
  <si>
    <t>fc54dc43ff616f416d3c9729a66c0dd0</t>
  </si>
  <si>
    <t>pl. Vosstaniya, Sankt-Peterburg, Russia</t>
  </si>
  <si>
    <t>2017-06-15T03:32:00</t>
  </si>
  <si>
    <t>June 15, 2017 at 10:52AM</t>
  </si>
  <si>
    <t>bf8b91a6a97ff2a3e7311922f1552c3f</t>
  </si>
  <si>
    <t>0a0e14b8308c1f11fe00b6c085036d91</t>
  </si>
  <si>
    <t>Tigran</t>
  </si>
  <si>
    <t>Moscow</t>
  </si>
  <si>
    <t>Komsomolskaya pl., 1ÐÑ2, Moskva, Russia, 107140</t>
  </si>
  <si>
    <t>Bolshaya Tatarskaya ul., 48, Moskva, Russia, 115184</t>
  </si>
  <si>
    <t>2017-06-15T09:10:00</t>
  </si>
  <si>
    <t>June 15, 2017 at 5:57PM</t>
  </si>
  <si>
    <t>2e97407ebaafa354af15efde43e9082b</t>
  </si>
  <si>
    <t>329917d917aee0375f98d8eea90c6f6e</t>
  </si>
  <si>
    <t>Kashirskoye sh., 78Ðº1Ð, Moskva, Russia, 115409</t>
  </si>
  <si>
    <t>Bolshoy Tatarskiy per., 35Ñ10, Moskva, Russia, 115184</t>
  </si>
  <si>
    <t>2017-06-15T16:09:00</t>
  </si>
  <si>
    <t>June 16, 2017 at 3:48PM</t>
  </si>
  <si>
    <t>141535c6974594c2c1cf9207b199d2b6</t>
  </si>
  <si>
    <t>40827d4b40a22329d9c2cb6289c5d198</t>
  </si>
  <si>
    <t>Mahamad</t>
  </si>
  <si>
    <t>Lyusinovskaya ul., 72, Moskva, Russia, 115162</t>
  </si>
  <si>
    <t>2017-06-16T14:29:00</t>
  </si>
  <si>
    <t>June 16, 2017 at 5:32PM</t>
  </si>
  <si>
    <t>aff30c45c9dbee958a717972a38a3bd4</t>
  </si>
  <si>
    <t>df21933d31bac6cc0d36b3af86fa1ed6</t>
  </si>
  <si>
    <t>ul. Mytnaya, 74Ñ3, Moskva, Russia, 115191</t>
  </si>
  <si>
    <t>ulitsa Bakhrushina, 11 ÑÑ‚Ñ€Ð¾ÐµÐ½Ð¸Ðµ 1, Moskva, Russia, 115054</t>
  </si>
  <si>
    <t>2017-06-16T16:10:00</t>
  </si>
  <si>
    <t>June 17, 2017 at 6:09PM</t>
  </si>
  <si>
    <t>a6f5d94e126d9f9594875316f1e25bdf</t>
  </si>
  <si>
    <t>018ac316c7b98c8fd2c4887af82bab5f</t>
  </si>
  <si>
    <t>uberSELECT</t>
  </si>
  <si>
    <t>Gocha</t>
  </si>
  <si>
    <t>Kashirskoye sh., 21, Moskva, Russia, 115446</t>
  </si>
  <si>
    <t>2017-06-17T16:40:00</t>
  </si>
  <si>
    <t>June 17, 2017 at 10:55PM</t>
  </si>
  <si>
    <t>556dcf59628ef8bc03383134827c79d3</t>
  </si>
  <si>
    <t>c0cbc74addff38011d7a8ace7feba419</t>
  </si>
  <si>
    <t>Kia Sportage</t>
  </si>
  <si>
    <t>Sportage</t>
  </si>
  <si>
    <t>2017-06-17T21:34:00</t>
  </si>
  <si>
    <t>June 18, 2017 at 3:18PM</t>
  </si>
  <si>
    <t>2c286b6c0c0e88a01ab0989e963d4c4a</t>
  </si>
  <si>
    <t>2c055b0fe0c53d695be6492e3c2ebb06</t>
  </si>
  <si>
    <t>Safoev</t>
  </si>
  <si>
    <t>ulitsa Bakhrushina, 10Ñ2, Moskva, Russia, 115184</t>
  </si>
  <si>
    <t>ul. Novyy Arbat, 22 ÑÑ‚Ñ€Ð¾ÐµÐ½Ð¸Ðµ 1, Moskva, Russia, 121069</t>
  </si>
  <si>
    <t>2017-06-18T14:01:00</t>
  </si>
  <si>
    <t>June 19, 2017 at 12:42PM</t>
  </si>
  <si>
    <t>14a6e24e33ea169589861c7449a6e932</t>
  </si>
  <si>
    <t>bf4747cec4c979d20df16488e2ca3145</t>
  </si>
  <si>
    <t>Imran</t>
  </si>
  <si>
    <t>ulitsa Bakhrushina, 11Ñ2, Moskva, Russia, 115184</t>
  </si>
  <si>
    <t>Kashirskoye sh., 78Ðº2, Moskva, Russia, 115409</t>
  </si>
  <si>
    <t>2017-06-19T11:08:00</t>
  </si>
  <si>
    <t>June 19, 2017 at 10:36PM</t>
  </si>
  <si>
    <t>595f6be940847739810704ed76cce38d</t>
  </si>
  <si>
    <t>7ad1794f9a38a46c2c95fa7b51caafdc</t>
  </si>
  <si>
    <t>Shumkarbek</t>
  </si>
  <si>
    <t>2017-06-19T21:34:00</t>
  </si>
  <si>
    <t>June 19, 2017 at 10:38PM</t>
  </si>
  <si>
    <t>b6a901159e469fc85d3eff4852265a65</t>
  </si>
  <si>
    <t>34d3d33eea3327cd4a5d1ef96c65a593</t>
  </si>
  <si>
    <t>2017-06-19T21:35:00</t>
  </si>
  <si>
    <t>June 19, 2017 at 11:14PM</t>
  </si>
  <si>
    <t>cf9201152f7ac22dd9a2533d9b04de71</t>
  </si>
  <si>
    <t>4a8c0fbd4a99cd13be11221b1764f11a</t>
  </si>
  <si>
    <t>2017-06-19T21:37:00</t>
  </si>
  <si>
    <t>June 20, 2017 at 11:31AM</t>
  </si>
  <si>
    <t>5b6fee7df450288bea2ba2b2ef47d604</t>
  </si>
  <si>
    <t>6624c747c35470f18036183f4fdd239b</t>
  </si>
  <si>
    <t>Leonid</t>
  </si>
  <si>
    <t>2017-06-20T09:58:00</t>
  </si>
  <si>
    <t>June 20, 2017 at 4:11PM</t>
  </si>
  <si>
    <t>22ea4a2ac44a23f1de9a217d2ac708ee</t>
  </si>
  <si>
    <t>6a3c5dbd4424ccbbf5b3f68e784f2206</t>
  </si>
  <si>
    <t>Fiat Albea</t>
  </si>
  <si>
    <t>Fiat</t>
  </si>
  <si>
    <t>Albea</t>
  </si>
  <si>
    <t>Grecheskiy pr., 3, Sankt-Peterburg, Russia, 191036</t>
  </si>
  <si>
    <t>2017-06-20T14:12:00</t>
  </si>
  <si>
    <t>June 20, 2017 at 5:08PM</t>
  </si>
  <si>
    <t>64c80be15709f5751657ce0ebff505fb</t>
  </si>
  <si>
    <t>98180af14d9b962b9ed63ca6ee12fac6</t>
  </si>
  <si>
    <t>pr. Entuziastov, 44Ðº1, Sankt-Peterburg, Russia, 195030</t>
  </si>
  <si>
    <t>2017-06-20T15:54:00</t>
  </si>
  <si>
    <t>June 23, 2017 at 5:24PM</t>
  </si>
  <si>
    <t>0d69a3144608d0c83c4f43566673ac78</t>
  </si>
  <si>
    <t>7b5c2b414b772786fe772b520dbac2d6</t>
  </si>
  <si>
    <t>2017-06-23T15:43:00</t>
  </si>
  <si>
    <t>June 30, 2017 at 4:27PM</t>
  </si>
  <si>
    <t>1628ed2e80dfd3af3fe1b82fa367cd1f</t>
  </si>
  <si>
    <t>e15f4c79e16eff75cb9d65fe7d38cc55</t>
  </si>
  <si>
    <t>Peugeot 307</t>
  </si>
  <si>
    <t>2017-06-30T14:55:00</t>
  </si>
  <si>
    <t>June 30, 2017 at 7:07PM</t>
  </si>
  <si>
    <t>513add45d257cb83ebe0e90ffddcfc65</t>
  </si>
  <si>
    <t>Suvorovskiy pr., 5, Sankt-Peterburg, Russia, 191036</t>
  </si>
  <si>
    <t>2017-06-30T17:12:00</t>
  </si>
  <si>
    <t>July 3, 2017 at 10:09AM</t>
  </si>
  <si>
    <t>e092840e27ebd7706c0d207b6ebf23c3</t>
  </si>
  <si>
    <t>7c9fe6adc61f6cf187a27e5d17b8e0e8</t>
  </si>
  <si>
    <t>2017-07-03T08:47:00</t>
  </si>
  <si>
    <t>July 3, 2017 at 10:23AM</t>
  </si>
  <si>
    <t>3e27034a8c20aea6ae0ceb0807cd2522</t>
  </si>
  <si>
    <t>2017-07-03T09:10:00</t>
  </si>
  <si>
    <t>July 4, 2017 at 6:11PM</t>
  </si>
  <si>
    <t>128274e3fd00e2af7d4c52389c0026e2</t>
  </si>
  <si>
    <t>0bea056d912974bb368979f811708e4e</t>
  </si>
  <si>
    <t>Tarasova ul., 4, Sankt-Peterburg, Russia, 195027</t>
  </si>
  <si>
    <t>2017-07-04T16:50:00</t>
  </si>
  <si>
    <t>July 4, 2017 at 7:13PM</t>
  </si>
  <si>
    <t>b3e3ad7984d722889d9c12b42258579d</t>
  </si>
  <si>
    <t>c920af5ad73c69f6408f410685540dbd</t>
  </si>
  <si>
    <t>Bolsheokhtinskiy pr., 11, Sankt-Peterburg, Russia, 195027</t>
  </si>
  <si>
    <t>2017-07-04T18:13:00</t>
  </si>
  <si>
    <t>July 5, 2017 at 2:41PM</t>
  </si>
  <si>
    <t>6eaa7ca302f6f7018bb1fe3046366f1f</t>
  </si>
  <si>
    <t>960571d89b837031c5369184b47c7cbc</t>
  </si>
  <si>
    <t>Suvorovskiy pr., 3, Sankt-Peterburg, Russia, 191036</t>
  </si>
  <si>
    <t>2017-07-05T13:12:00</t>
  </si>
  <si>
    <t>July 5, 2017 at 3:52PM</t>
  </si>
  <si>
    <t>410385d7b0c2aef1050af40df814527f</t>
  </si>
  <si>
    <t>ea2c6db4b0d01bfaf1000221f4d736df</t>
  </si>
  <si>
    <t>2017-07-05T14:24:00</t>
  </si>
  <si>
    <t>July 6, 2017 at 11:38AM</t>
  </si>
  <si>
    <t>fbe9d8585b20bbe11155498fbafc2a02</t>
  </si>
  <si>
    <t>d8ca40aa589ab345044008846a2d0edf</t>
  </si>
  <si>
    <t>pr. Nastavnikov, 33, Sankt-Peterburg, Russia, 195030</t>
  </si>
  <si>
    <t>pr. Udarnikov, 18, Sankt-Peterburg, Russia, 195279</t>
  </si>
  <si>
    <t>2017-07-06T10:24:00</t>
  </si>
  <si>
    <t>July 6, 2017 at 5:51PM</t>
  </si>
  <si>
    <t>ece91b2f31fe7f86ddfc8b3e71b2113e</t>
  </si>
  <si>
    <t>87e2670182d6a54de21daa65b398d16d</t>
  </si>
  <si>
    <t>Umed</t>
  </si>
  <si>
    <t>Nevsky pr., 126, Sankt-Peterburg, Russia, 191036</t>
  </si>
  <si>
    <t>Suvorovskiy pr., 35, Sankt-Peterburg, Russia, 191144</t>
  </si>
  <si>
    <t>2017-07-06T16:41:00</t>
  </si>
  <si>
    <t>July 7, 2017 at 2:35PM</t>
  </si>
  <si>
    <t>ff121e5942372214834a0b632f10f296</t>
  </si>
  <si>
    <t>4790f369b721ffec66336a1cb54b6dea</t>
  </si>
  <si>
    <t>2017-07-07T13:07:00</t>
  </si>
  <si>
    <t>July 16, 2017 at 11:59AM</t>
  </si>
  <si>
    <t>0b13115dd6a64a80e313765d1acef01c</t>
  </si>
  <si>
    <t>8f1b90e104129e686d9ea1b930167e44</t>
  </si>
  <si>
    <t>Irinovskiy Prospekt, 32, Sankt-Peterburg, 195030</t>
  </si>
  <si>
    <t>Primorskiy Prospekt, 74 Sankt-Peterburg 197374</t>
  </si>
  <si>
    <t>2017-07-16T10:15:00</t>
  </si>
  <si>
    <t>July 16, 2017 at 9:48PM</t>
  </si>
  <si>
    <t>5ebe3e8803f3180cac6253edc1cfb10d</t>
  </si>
  <si>
    <t>99295a279e8be45532a8eb7bf79f6be8</t>
  </si>
  <si>
    <t>Begovaya Ulitsa, 3, St Petersburg, Russia, 197374</t>
  </si>
  <si>
    <t>2017-07-16T20:13:00</t>
  </si>
  <si>
    <t>July 17, 2017 at 7:02PM</t>
  </si>
  <si>
    <t>9607212a8f98bbcec3b12932f68dd38a</t>
  </si>
  <si>
    <t>96bb6425ba40166f865650903ec54a0f</t>
  </si>
  <si>
    <t>Niyazali</t>
  </si>
  <si>
    <t>2017-07-17T17:14:00</t>
  </si>
  <si>
    <t>July 28, 2017 at 11:34AM</t>
  </si>
  <si>
    <t>b527a170e84a04fda9cf7ef55ec2799b</t>
  </si>
  <si>
    <t>Mazda MAZDA6</t>
  </si>
  <si>
    <t>Semyon</t>
  </si>
  <si>
    <t>MAZDA6</t>
  </si>
  <si>
    <t>2017-07-28T10:34:00</t>
  </si>
  <si>
    <t>July 28, 2017 at 2:44PM</t>
  </si>
  <si>
    <t>f72678bb94092616cb001125a50e6aab</t>
  </si>
  <si>
    <t>2ff0c06123163e8b847e5b6498452d07</t>
  </si>
  <si>
    <t>Makkasharip</t>
  </si>
  <si>
    <t>2017-07-28T13:44:00</t>
  </si>
  <si>
    <t>July 29, 2017 at 2:51PM</t>
  </si>
  <si>
    <t>8d39044d8b7e777a27d98f309e4cd3d7</t>
  </si>
  <si>
    <t>555a52a0fea76e0284570d741b6d860e</t>
  </si>
  <si>
    <t>Artyom</t>
  </si>
  <si>
    <t>ul. Dzhona Rida, 2, Sankt-Peterburg, Russia, 193318</t>
  </si>
  <si>
    <t>2017-07-29T13:30:00</t>
  </si>
  <si>
    <t>July 29, 2017 at 4:25PM</t>
  </si>
  <si>
    <t>43736623829b681dc22640c7d78dc8f4</t>
  </si>
  <si>
    <t>46f0806590b9682f45c6b2ce7970fb0d</t>
  </si>
  <si>
    <t>Vasiliy</t>
  </si>
  <si>
    <t>2017-07-29T14:56:00</t>
  </si>
  <si>
    <t>August 3, 2017 at 6:59PM</t>
  </si>
  <si>
    <t>ca7d6b2dd73b882646d68ec3e486e64c</t>
  </si>
  <si>
    <t>bb6c851a4eeff226cd40820a92fa4ca6</t>
  </si>
  <si>
    <t>2017-08-03T17:36:00</t>
  </si>
  <si>
    <t>August 7, 2017 at 11:26AM</t>
  </si>
  <si>
    <t>702bff348d17b7723374a228e8e71125</t>
  </si>
  <si>
    <t>2017-08-07T10:26:00</t>
  </si>
  <si>
    <t>August 8, 2017 at 5:28PM</t>
  </si>
  <si>
    <t>924556e30ae573faa8f77b010bb7759f</t>
  </si>
  <si>
    <t>62b367e79ed792e487c254be86fb13c4</t>
  </si>
  <si>
    <t>Magnitogorskaya Ulitsa, 11, Sankt-Peterburg, Russia, 195027</t>
  </si>
  <si>
    <t>2017-08-08T16:03:00</t>
  </si>
  <si>
    <t>August 9, 2017 at 7:19PM</t>
  </si>
  <si>
    <t>72380c719d989672df24692eaa9215d6</t>
  </si>
  <si>
    <t>552eb9ea75792a771decea8c672c8949</t>
  </si>
  <si>
    <t>Ulitsa Komsomola, 43, Sankt-Peterburg, Russia, 195009</t>
  </si>
  <si>
    <t>Ð¿Ð°Ñ€Ðº ÐÐ»ÐµÐºÑÐ°Ð½Ð´Ñ€Ð¾Ð²ÑÐºÐ¸Ð¹, 4, Sankt-Peterburg, Russia, 197101</t>
  </si>
  <si>
    <t>2017-08-09T18:19:00</t>
  </si>
  <si>
    <t>August 10, 2017 at 12:01AM</t>
  </si>
  <si>
    <t>b043d035d9300efcad9d8847d00d775c</t>
  </si>
  <si>
    <t>d832b053d729f91cb28e7752260d9060</t>
  </si>
  <si>
    <t>2017-08-09T22:25:00</t>
  </si>
  <si>
    <t>August 11, 2017 at 9:20PM</t>
  </si>
  <si>
    <t>7ba4441394d6d8166501f4f89c76525f</t>
  </si>
  <si>
    <t>e0774f45fe7fbe8a9098810b884dc5c4</t>
  </si>
  <si>
    <t>Shcherbakov per., 8, Sankt-Peterburg, Russia, 191002</t>
  </si>
  <si>
    <t>2017-08-11T19:42:00</t>
  </si>
  <si>
    <t>August 12, 2017 at 1:48PM</t>
  </si>
  <si>
    <t>a9a8663f8a9f9cd7741c2b2c3fe67abd</t>
  </si>
  <si>
    <t>b2253898b388534bde27a0702e583346</t>
  </si>
  <si>
    <t>Irina</t>
  </si>
  <si>
    <t>ul. Glinki, 7, Sankt-Peterburg, Russia</t>
  </si>
  <si>
    <t>2017-08-12T12:09:00</t>
  </si>
  <si>
    <t>August 12, 2017 at 4:53PM</t>
  </si>
  <si>
    <t>d3a655811df4ec7a40a14699499fc160</t>
  </si>
  <si>
    <t>abfa53d242ee15da72b3d2ac5fb093fd</t>
  </si>
  <si>
    <t>Peugeot 206</t>
  </si>
  <si>
    <t>Ulitsa Glinki, 7, Sankt-Peterburg, Russia</t>
  </si>
  <si>
    <t>2017-08-12T15:53:00</t>
  </si>
  <si>
    <t>August 13, 2017 at 12:28PM</t>
  </si>
  <si>
    <t>1dfb8a77c2c0b3c20bbfb02fea4e1f5b</t>
  </si>
  <si>
    <t>65e248381e8d53c08b2063790d62d65d</t>
  </si>
  <si>
    <t>Ulitsa Dzhona Rida, 2, Sankt-Peterburg, Russia, 193318</t>
  </si>
  <si>
    <t>2017-08-13T11:28:00</t>
  </si>
  <si>
    <t>August 13, 2017 at 1:39PM</t>
  </si>
  <si>
    <t>195eb77a573c0fb1e118ec1c14c8ad05</t>
  </si>
  <si>
    <t>bb6506425ff5f040f5f93c3dea577290</t>
  </si>
  <si>
    <t>2017-08-13T12:39:00</t>
  </si>
  <si>
    <t>August 14, 2017 at 2:18PM</t>
  </si>
  <si>
    <t>fa1f06d9273dbce8f5a1f436c71b3f25</t>
  </si>
  <si>
    <t>ab56b34c1c11d8756551ee1fad7aa2da</t>
  </si>
  <si>
    <t>Ssangyong Actyon</t>
  </si>
  <si>
    <t>Ssangyong</t>
  </si>
  <si>
    <t>Actyon</t>
  </si>
  <si>
    <t>nab. Admiralteyskogo kanala, 2, Sankt-Peterburg, Russia, 190121</t>
  </si>
  <si>
    <t>2017-08-14T12:29:00</t>
  </si>
  <si>
    <t>August 14, 2017 at 10:08PM</t>
  </si>
  <si>
    <t>05f687d8a69aacf2dc9bcabfb0a177ad</t>
  </si>
  <si>
    <t>f08653afeb64238df62cb47b73cfe26b</t>
  </si>
  <si>
    <t>Bolshaya Konyushennaya ul., 2, Sankt-Peterburg, Russia, 191186</t>
  </si>
  <si>
    <t>Ulitsa Kommuny, 36, Sankt-Peterburg, Russia, 195030</t>
  </si>
  <si>
    <t>2017-08-14T20:17:00</t>
  </si>
  <si>
    <t>August 15, 2017 at 5:57PM</t>
  </si>
  <si>
    <t>f7169d8b0311da018386c8b84649a163</t>
  </si>
  <si>
    <t>23626737045ddb383c1633e7a3080714</t>
  </si>
  <si>
    <t>Ulitsa Savushkina, 24, Sankt-Peterburg, Russia, 197183</t>
  </si>
  <si>
    <t>2017-08-15T16:22:00</t>
  </si>
  <si>
    <t>August 16, 2017 at 11:11PM</t>
  </si>
  <si>
    <t>b347f7939efe3ccc9d1a2e5f2ba5ee92</t>
  </si>
  <si>
    <t>2017-08-17T22:11:00</t>
  </si>
  <si>
    <t>August 17, 2017 at 11:11PM</t>
  </si>
  <si>
    <t>f384f7228fe3ccc9d1a2e5f2ba5ee83</t>
  </si>
  <si>
    <t>August 17, 2017 at 11:57PM</t>
  </si>
  <si>
    <t>a45b65fa7838125f00612de1461b55c4</t>
  </si>
  <si>
    <t>ce795d8bbbb9e604b6f71b70938cb5a0</t>
  </si>
  <si>
    <t>2017-08-17T22:13:00</t>
  </si>
  <si>
    <t>August 18, 2017 at 1:55AM</t>
  </si>
  <si>
    <t>0d7820583c20417b244fbbdb5c86c2d2</t>
  </si>
  <si>
    <t>38a79d1cdaad7f66d8eb0f890dbb52d6</t>
  </si>
  <si>
    <t>2017-08-18T00:18:00</t>
  </si>
  <si>
    <t>August 18, 2017 at 2:42PM</t>
  </si>
  <si>
    <t>055122f3d0c91326be90cbb0c2c3c6bd</t>
  </si>
  <si>
    <t>f0727331de6a558afbb2b30192e0abdc</t>
  </si>
  <si>
    <t>Ulitsa Potapova, St Petersburg, Russia, 195030</t>
  </si>
  <si>
    <t>2017-08-18T13:21:00</t>
  </si>
  <si>
    <t>August 19, 2017 at 2:44PM</t>
  </si>
  <si>
    <t>0cbd303afefedd19697b6b1976fea5f2</t>
  </si>
  <si>
    <t>93f6a8cfacc6417b7992fdc5494c092b</t>
  </si>
  <si>
    <t>Malyy prospekt V.O., 2, Sankt-Peterburg, Russia, 199178</t>
  </si>
  <si>
    <t>2017-08-19T13:05:00</t>
  </si>
  <si>
    <t>August 19, 2017 at 3:21PM</t>
  </si>
  <si>
    <t>d57727d3f78ee8c454f3d6287b84666b</t>
  </si>
  <si>
    <t>8c62e0b5df20949b6afc9664bc5ce67a</t>
  </si>
  <si>
    <t>Geely Emgrand EC7</t>
  </si>
  <si>
    <t>Emgrand EC7</t>
  </si>
  <si>
    <t>3-Ya Liniya V. O., 58, Sankt-Peterburg, Russia, 199178</t>
  </si>
  <si>
    <t>Zoologicheskiy per., 1/8, Sankt-Peterburg, Russia, 197198</t>
  </si>
  <si>
    <t>2017-08-19T14:13:00</t>
  </si>
  <si>
    <t>August 19, 2017 at 3:48PM</t>
  </si>
  <si>
    <t>f11a012677d42ed8e4c9bd042625316a</t>
  </si>
  <si>
    <t>6828fb8b54c54bcdc87f152ed2f32fde</t>
  </si>
  <si>
    <t>Elena</t>
  </si>
  <si>
    <t>Zoologicheskiy per., 3, Sankt-Peterburg, Russia, 197198</t>
  </si>
  <si>
    <t>2017-08-19T14:37:00</t>
  </si>
  <si>
    <t>August 19, 2017 at 9:10PM</t>
  </si>
  <si>
    <t>2291aac90de3cbee4ce4dc93fc01608d</t>
  </si>
  <si>
    <t>a02d274dae06525f34be54dadd92f797</t>
  </si>
  <si>
    <t>Malyy Prospekt Vasil'yevskiy Ostrov, 2, St Petersburg, Russia, 199178</t>
  </si>
  <si>
    <t>2017-08-19T19:39:00</t>
  </si>
  <si>
    <t>August 20, 2017 at 3:00PM</t>
  </si>
  <si>
    <t>498e093bb1dda5d2875da78ce38eb5cf</t>
  </si>
  <si>
    <t>4bb35df46f9041a1b805f4e436097f06</t>
  </si>
  <si>
    <t>Prospekt Kosygina, 4, Sankt-Peterburg, Russia, 195279</t>
  </si>
  <si>
    <t>2017-08-20T13:48:00</t>
  </si>
  <si>
    <t>August 20, 2017 at 5:50PM</t>
  </si>
  <si>
    <t>fd3509d4404a17c5516e21dbe7c4bfc3</t>
  </si>
  <si>
    <t>5de0881407287f4c486bd035855f2721</t>
  </si>
  <si>
    <t>Leninskiy Prospekt, 53 ÐºÐ¾Ñ€Ð¿ÑƒÑ 4, Sankt-Peterburg, Russia, 198328</t>
  </si>
  <si>
    <t>2017-08-20T15:48:00</t>
  </si>
  <si>
    <t>August 20, 2017 at 9:26PM</t>
  </si>
  <si>
    <t>dddde940eaa1ad7b83a12a0fc706c585</t>
  </si>
  <si>
    <t>bbda04adfeb8ef273a8d8f259f55767c</t>
  </si>
  <si>
    <t>Leninskiy Prospekt, 53, St Petersburg, Russia, 198328</t>
  </si>
  <si>
    <t>2017-08-20T19:31:00</t>
  </si>
  <si>
    <t>August 21, 2017 at 7:00PM</t>
  </si>
  <si>
    <t>595bd0750d84067687febb818e597053</t>
  </si>
  <si>
    <t>5d00818f6b36fc902e533931411162b1</t>
  </si>
  <si>
    <t>Chingizbek</t>
  </si>
  <si>
    <t>2017-08-21T16:51:00</t>
  </si>
  <si>
    <t>September 1, 2017 at 2:17PM</t>
  </si>
  <si>
    <t>cbe35217f19505bf2a7682bd4dd8b169</t>
  </si>
  <si>
    <t>01afca3c2efcd6920516fe80c1d6dfe5</t>
  </si>
  <si>
    <t>2017-09-01T13:17:00</t>
  </si>
  <si>
    <t>September 4, 2017 at 12:45PM</t>
  </si>
  <si>
    <t>43ed8b015a19ba2403298c2734a694f0</t>
  </si>
  <si>
    <t>601d31c05a2d245b6db8076a63878e5a</t>
  </si>
  <si>
    <t>2017-09-04T11:45:00</t>
  </si>
  <si>
    <t>September 4, 2017 at 1:51PM</t>
  </si>
  <si>
    <t>e54dd2c9079345691dbe4b09192717b6</t>
  </si>
  <si>
    <t>782eca8bee58517c80e997359c7ed505</t>
  </si>
  <si>
    <t>2017-09-04T12:51:00</t>
  </si>
  <si>
    <t>September 10, 2017 at 10:17AM</t>
  </si>
  <si>
    <t>d9aa13002eb89a1d2c2d7061a892e3e4</t>
  </si>
  <si>
    <t>94100ee79d5915369919241e92fe8c64</t>
  </si>
  <si>
    <t>Boburzhon</t>
  </si>
  <si>
    <t>2017-09-10T08:46:00</t>
  </si>
  <si>
    <t>September 13, 2017 at 11:58AM</t>
  </si>
  <si>
    <t>301310eeefa7af16109be5378b0f0145</t>
  </si>
  <si>
    <t>fe3f10d2bd18195f347f10876e09da52</t>
  </si>
  <si>
    <t>Alen</t>
  </si>
  <si>
    <t>2017-09-13T10:20:00</t>
  </si>
  <si>
    <t>September 23, 2017 at 12:06PM</t>
  </si>
  <si>
    <t>7e3324f8aa6aabf2aea48c73aae83d98</t>
  </si>
  <si>
    <t>17d2d34e50005887c1770f150381bac0</t>
  </si>
  <si>
    <t>2017-09-23T10:42:00</t>
  </si>
  <si>
    <t>September 23, 2017 at 4:53PM</t>
  </si>
  <si>
    <t>f355e7a849023019e08bddc5a28d4f63</t>
  </si>
  <si>
    <t>61f78b58a257b189fbb6643e57cdd666</t>
  </si>
  <si>
    <t>2017-09-23T15:36:00</t>
  </si>
  <si>
    <t>September 24, 2017 at 7:27PM</t>
  </si>
  <si>
    <t>2afc96b1d13a6a6ff76fce63f9a799ac</t>
  </si>
  <si>
    <t>4c91d154786cdb87f37ff23ba6a49ac6</t>
  </si>
  <si>
    <t>2017-09-24T17:55:00</t>
  </si>
  <si>
    <t>September 24, 2017 at 9:50PM</t>
  </si>
  <si>
    <t>45c346f0bb5aed4e1ff387d244294a16</t>
  </si>
  <si>
    <t>93d65cb203eb4208736a7257c05b9a5e</t>
  </si>
  <si>
    <t>2017-09-24T20:26:00</t>
  </si>
  <si>
    <t>October 21, 2017 at 4:15PM</t>
  </si>
  <si>
    <t>7bcd7d11dd1d15e199b4e68864cede9a</t>
  </si>
  <si>
    <t>b9d7e337fd9f01dc91b6cb9d5a09fd77</t>
  </si>
  <si>
    <t>Chevrolet Epica</t>
  </si>
  <si>
    <t>Magomedzapir</t>
  </si>
  <si>
    <t>Epica</t>
  </si>
  <si>
    <t>Potyomkinskaya ul., 13, Sankt-Peterburg, Russia, 191123</t>
  </si>
  <si>
    <t>2017-10-21T14:45:00</t>
  </si>
  <si>
    <t>October 21, 2017 at 6:34PM</t>
  </si>
  <si>
    <t>b1d050382722f6602286464acf7149db</t>
  </si>
  <si>
    <t>51cf41b43a050c3ee3b6a5e72bd7425b</t>
  </si>
  <si>
    <t>Potomkinskaya Ulitsa, 4 Sankt-Peterburg 191123</t>
  </si>
  <si>
    <t>2017-10-21T17:09:00</t>
  </si>
  <si>
    <t>October 25, 2017 at 05:56PM</t>
  </si>
  <si>
    <t>2f0763f03ada5ccef81d8c8a9fe8deb4</t>
  </si>
  <si>
    <t>0193a5d3bf12de48f6b7021c4d5b5c6d</t>
  </si>
  <si>
    <t>Shpalernaya ulitsa, 34, Sankt-Peterburg, Russia, 191123</t>
  </si>
  <si>
    <t>2017-10-25T16:28:00</t>
  </si>
  <si>
    <t>October 25, 2017 at 7:24PM</t>
  </si>
  <si>
    <t>f30ee7ed03a19a9f53f8ce2d31d4441d</t>
  </si>
  <si>
    <t>1dcefe348cf651ca30b12f70fb1486b1</t>
  </si>
  <si>
    <t>Shpalernaya ulitsa, 34, Sankt-Peterburg, 191123</t>
  </si>
  <si>
    <t>2017-10-25T17:32:00</t>
  </si>
  <si>
    <t>November 1, 2017 at 04:56PM</t>
  </si>
  <si>
    <t>5366cbefac16312da0bdd1983c684939</t>
  </si>
  <si>
    <t>Industrial'nyy Prospekt, 23, St Petersburg, Russia, 195426</t>
  </si>
  <si>
    <t>ul. Kollontay, 3, Sankt-Peterburg, Russia, 193230</t>
  </si>
  <si>
    <t>2017-11-01T15:38:00</t>
  </si>
  <si>
    <t>November 1, 2017 at 06:39PM</t>
  </si>
  <si>
    <t>bf6e6675a7d83f6fd39398df25a59dc5</t>
  </si>
  <si>
    <t>3b061724a784ddaae997c7b781fd0abf</t>
  </si>
  <si>
    <t>Anatoliy</t>
  </si>
  <si>
    <t>Ulitsa Kollontay, 3, St Petersburg, Russia, 193318</t>
  </si>
  <si>
    <t>2017-11-01T17:10:00</t>
  </si>
  <si>
    <t>November 11, 2017 at 01:43PM</t>
  </si>
  <si>
    <t>c1e306d1e8816a429488def1502de217</t>
  </si>
  <si>
    <t>fd5e1ab2cb10ba1ac87ee6561a09997b</t>
  </si>
  <si>
    <t>Opel Meriva</t>
  </si>
  <si>
    <t>Meriva</t>
  </si>
  <si>
    <t>Ulitsa Badayeva, 6Ðº1, Sankt-Peterburg, Russia, 193318</t>
  </si>
  <si>
    <t>2017-11-11T12:17:00</t>
  </si>
  <si>
    <t>November 11, 2017 at 03:21PM</t>
  </si>
  <si>
    <t>494b9d6eb81ad6dcb0ba7e8c09523ef6</t>
  </si>
  <si>
    <t>8d43c2727b4ed1b913cfdcd8e3ce8edb</t>
  </si>
  <si>
    <t>2017-11-11T13:50:00</t>
  </si>
  <si>
    <t>November 14, 2017 at 5:26PM</t>
  </si>
  <si>
    <t>1e662135990a78003c534548af12eea0</t>
  </si>
  <si>
    <t>e9bde5c286d9405c296e6af0e2493d56</t>
  </si>
  <si>
    <t>Prospekt Bolshevikov, 1 Sankt-Peterburg 193231</t>
  </si>
  <si>
    <t>2017-11-14T15:55:00</t>
  </si>
  <si>
    <t>November 14, 2017 at 6:52PM</t>
  </si>
  <si>
    <t>5500f638ccdb98952b870f4475311a2a</t>
  </si>
  <si>
    <t>99ce7901965d5d117d8a18c59d60ab7c</t>
  </si>
  <si>
    <t>Ayaz</t>
  </si>
  <si>
    <t>Irinovskiy Prospekt, 32, Sankt-Peterburg, Russia, 195030</t>
  </si>
  <si>
    <t>2017-11-14T16:56:00</t>
  </si>
  <si>
    <t>November 16, 2017 at 09:35AM</t>
  </si>
  <si>
    <t>e0b8a4d387be68d17f21135d102ee68f</t>
  </si>
  <si>
    <t>c4c0e052f293bdbe9d6b32cdbfd9efd8</t>
  </si>
  <si>
    <t>Botkinskaya ul., Sankt-Peterburg, Russia, 195009</t>
  </si>
  <si>
    <t>2017-11-16T07:54:00</t>
  </si>
  <si>
    <t>November 16, 2017 at 10:15AM</t>
  </si>
  <si>
    <t>95d947d20e8afa53063b918f898b2c76</t>
  </si>
  <si>
    <t>d7bde57b552b9d79d0c9d1bfc500a878</t>
  </si>
  <si>
    <t>Ulitsa Komsomola, 1-3, Sankt-Peterburg, Russia, 195009</t>
  </si>
  <si>
    <t>2017-11-16T08:54:00</t>
  </si>
  <si>
    <t>November 18, 2017 at 02:20PM</t>
  </si>
  <si>
    <t>6de3b34c51c81fdb84e3fdcc5dea41f4</t>
  </si>
  <si>
    <t>2cbc2f09e02fb567f66e7fa676b6d946</t>
  </si>
  <si>
    <t>Dinis</t>
  </si>
  <si>
    <t>Grazhdanskiy pr., 41Ð, Sankt-Peterburg, Russia, 195220</t>
  </si>
  <si>
    <t>2017-11-18T12:48:00</t>
  </si>
  <si>
    <t>November 21, 2017 at 03:39PM</t>
  </si>
  <si>
    <t>3fe303581eca5309b52a72efddc0df27</t>
  </si>
  <si>
    <t>34ff92242dc4ede0ed78f0969e27a0c9</t>
  </si>
  <si>
    <t>Sverdlovskaya naberezhnaya, 44Ð”/4Ð‘, Sankt-Peterburg, Russia, 195027</t>
  </si>
  <si>
    <t>2017-11-21T14:21:00</t>
  </si>
  <si>
    <t>November 21, 2017 at 05:16PM</t>
  </si>
  <si>
    <t>b63afb39c354f74d6285efaceb908c48</t>
  </si>
  <si>
    <t>c0aae9ff6eee3bfe6d7c039ba5509244</t>
  </si>
  <si>
    <t>Ploshchad' Lenina, 2, St Petersburg, Russia, 195009</t>
  </si>
  <si>
    <t>2017-11-21T16:04:00</t>
  </si>
  <si>
    <t>November 21, 2017 at 05:44PM</t>
  </si>
  <si>
    <t>b4ffa01342f224df0c3a049e905dbce7</t>
  </si>
  <si>
    <t>ul. Komsomola, 22, Sankt-Peterburg, Russia, 195009</t>
  </si>
  <si>
    <t>2017-11-21T16:17:00</t>
  </si>
  <si>
    <t>November 22, 2017 at 02:25PM</t>
  </si>
  <si>
    <t>4efd5e108970062592620c0523dc9aaf</t>
  </si>
  <si>
    <t>748b8565c9f1c7beddce27dd2c7adcad</t>
  </si>
  <si>
    <t>Bahriddin</t>
  </si>
  <si>
    <t>Murmanskoye Shosse, 12ÐºÐ¼, Sankt-Peterburg, Leningradskaya oblast', Russia, 193315</t>
  </si>
  <si>
    <t>2017-11-22T12:52:00</t>
  </si>
  <si>
    <t>November 23, 2017 at 12:46PM</t>
  </si>
  <si>
    <t>7de786a33ed2f70fa5550738d9ad1eda</t>
  </si>
  <si>
    <t>f687bc94b1f820b09300649b345cf79e</t>
  </si>
  <si>
    <t>Irinovskiy pr., 41, Sankt-Peterburg, Russia, 195030</t>
  </si>
  <si>
    <t>Belorusskaya Ulitsa, 26, Sankt-Peterburg, Russia, 195298</t>
  </si>
  <si>
    <t>2017-11-23T11:29:00</t>
  </si>
  <si>
    <t>November 23, 2017 at 01:41PM</t>
  </si>
  <si>
    <t>324282f55e8f8e3a7bb7885887169820</t>
  </si>
  <si>
    <t>1c6388203b3d51833292682672216c58</t>
  </si>
  <si>
    <t>2017-11-23T12:14:00</t>
  </si>
  <si>
    <t>November 23, 2017 at 05:13PM</t>
  </si>
  <si>
    <t>1301c8e8aa3cd91c6e9a3a297b580156</t>
  </si>
  <si>
    <t>8ea0cce68ceddcdbc4406e5804e3021e</t>
  </si>
  <si>
    <t>Zelenkov per., 7ÐÐ»Ð¸Ñ‚Ð’, Sankt-Peterburg, Russia, 194044</t>
  </si>
  <si>
    <t>2017-11-23T15:47:00</t>
  </si>
  <si>
    <t>November 23, 2017 at 05:44PM</t>
  </si>
  <si>
    <t>022825b639bb6a4dc79845880e45ccf7</t>
  </si>
  <si>
    <t>abef51d8d59381334863eb0cb7689584</t>
  </si>
  <si>
    <t>Nadyr</t>
  </si>
  <si>
    <t>Lovizskiy Pereulok, 3, Sankt-Peterburg, Russia, 194044</t>
  </si>
  <si>
    <t>Liteynyy prospekt, 44, Sankt-Peterburg, Russia, 191014</t>
  </si>
  <si>
    <t>2017-11-23T16:19:00</t>
  </si>
  <si>
    <t>November 24, 2017 at 11:52AM</t>
  </si>
  <si>
    <t>c4419d76d60aa18691abc87fcfb3a3a8</t>
  </si>
  <si>
    <t>0fab7db511db159aa3c6531056e44a05</t>
  </si>
  <si>
    <t>Potyomkinskaya ul., 9/62, Sankt-Peterburg, Russia, 191123</t>
  </si>
  <si>
    <t>2017-11-24T10:22:00</t>
  </si>
  <si>
    <t>November 24, 2017 at 07:48PM</t>
  </si>
  <si>
    <t>e1b37d3633c82d0825c6f0032c13b00a</t>
  </si>
  <si>
    <t>1e9452e08fc311953e5c8f0a7627ae0c</t>
  </si>
  <si>
    <t>Senatskaya ploshchad', 3, Sankt-Peterburg, Russia, 190000</t>
  </si>
  <si>
    <t>2017-11-24T18:00:00</t>
  </si>
  <si>
    <t>November 24, 2017 at 11:19PM</t>
  </si>
  <si>
    <t>49d755270aa06e1bfee5db0629678904</t>
  </si>
  <si>
    <t>69425275225571385eb4872f8fffd53d</t>
  </si>
  <si>
    <t>2017-11-24T21:45:00</t>
  </si>
  <si>
    <t>November 25, 2017 at 12:41AM</t>
  </si>
  <si>
    <t>fcaa9ad9f14155fd8ed6f94ca2926883</t>
  </si>
  <si>
    <t>d5990421c4f2597f46a2eb18c4e43aa0</t>
  </si>
  <si>
    <t>Irinovskiy pr., 34, Sankt-Peterburg, Russia, 195030</t>
  </si>
  <si>
    <t>2017-11-24T23:03:00</t>
  </si>
  <si>
    <t>November 25, 2017 at 01:49AM</t>
  </si>
  <si>
    <t>1318e6cc08b28bd80261129456130360</t>
  </si>
  <si>
    <t>38cc9c7f4348b7e8f90255a2a26a89eb</t>
  </si>
  <si>
    <t>Abuzar</t>
  </si>
  <si>
    <t>2017-11-25T00:18:00</t>
  </si>
  <si>
    <t>November 25, 2017 at 01:51AM</t>
  </si>
  <si>
    <t>6ba6b5cbd2d03eb939f9c676de712d49</t>
  </si>
  <si>
    <t>3f1a17df46b949584acaf5d3ef0c5ab2</t>
  </si>
  <si>
    <t>Lada Largus</t>
  </si>
  <si>
    <t>Largus</t>
  </si>
  <si>
    <t>2017-11-25T00:17:00</t>
  </si>
  <si>
    <t>November 25, 2017 at 02:10PM</t>
  </si>
  <si>
    <t>f0ebf5cf165bf9b31d146a6b3bdb59f7</t>
  </si>
  <si>
    <t>ac1e895a5192551ccf13d03eba91e91d</t>
  </si>
  <si>
    <t>pr. Nastavnikov, 31, Sankt-Peterburg, Russia, 195030</t>
  </si>
  <si>
    <t>2017-11-25T12:59:00</t>
  </si>
  <si>
    <t>November 25, 2017 at 04:03PM</t>
  </si>
  <si>
    <t>233d6b6858ce8237a1e20f35ab9114b3</t>
  </si>
  <si>
    <t>676e74e43a5816652e18308a2d6b4b10</t>
  </si>
  <si>
    <t>Guseyn</t>
  </si>
  <si>
    <t>Industrial'nyy Prospekt, 40Ðº1, Sankt-Peterburg, 195279</t>
  </si>
  <si>
    <t>2017-11-25T14:48:00</t>
  </si>
  <si>
    <t>November 25, 2017 at 04:52PM</t>
  </si>
  <si>
    <t>989505f85cade42a8017076bd8acd097</t>
  </si>
  <si>
    <t>a07d36c573eeb7d2cd561daeeb32a283</t>
  </si>
  <si>
    <t>Irinovskiy pr., 17Ðº1, Sankt-Peterburg, Russia, 195279</t>
  </si>
  <si>
    <t>2017-11-25T15:44:00</t>
  </si>
  <si>
    <t>November 25, 2017 at 05:06PM</t>
  </si>
  <si>
    <t>0e5d83ef107bb11ec3128450af1da6bf</t>
  </si>
  <si>
    <t>2c468e55b603fea84f013f06309f7407</t>
  </si>
  <si>
    <t>Irinovskiy pr., 14Ðº1, Sankt-Peterburg, Russia, 195279</t>
  </si>
  <si>
    <t>2017-11-25T15:45:00</t>
  </si>
  <si>
    <t>November 25, 2017 at 05:19PM</t>
  </si>
  <si>
    <t>bfee3fa72c1e30afc158b0d2e452d86e</t>
  </si>
  <si>
    <t>86ded766418af803e8a36d0223ebe606</t>
  </si>
  <si>
    <t>2017-11-25T16:01:00</t>
  </si>
  <si>
    <t>November 25, 2017 at 10:44PM</t>
  </si>
  <si>
    <t>54ba728a6c27a2950a93ad4bf61e7f7b</t>
  </si>
  <si>
    <t>8c792cefbd3ab4ab69de95542c5ebd1c</t>
  </si>
  <si>
    <t>Daler</t>
  </si>
  <si>
    <t>2017-11-25T21:19:00</t>
  </si>
  <si>
    <t>November 25, 2017 at 11:17PM</t>
  </si>
  <si>
    <t>ea30cbb24055014e9f4717e335d03292</t>
  </si>
  <si>
    <t>1a5ba6ccb27da3e9cfe4fd01756f6498</t>
  </si>
  <si>
    <t>Industrial'nyy Prospekt, 40Ðº1, Sankt-Peterburg, Russia, 195279</t>
  </si>
  <si>
    <t>2017-11-25T21:59:00</t>
  </si>
  <si>
    <t>November 25, 2017 at 11:46PM</t>
  </si>
  <si>
    <t>461982325e54b4f8aa9a6b3d8d522ff8</t>
  </si>
  <si>
    <t>2c9dd9b6d08d5fc0049e145a1f11bf18</t>
  </si>
  <si>
    <t>Irinovskiy Prospekt, 21Ðº1, St Petersburg, Russia, 195279</t>
  </si>
  <si>
    <t>Leningradskaya Ulitsa, 32, Vsevolozhsk, Leningradskaya oblast', Russia, 188640</t>
  </si>
  <si>
    <t>2017-11-25T22:20:00</t>
  </si>
  <si>
    <t>November 26, 2017 at 12:34PM</t>
  </si>
  <si>
    <t>125a8682d7cf717ef26b1fc334442cac</t>
  </si>
  <si>
    <t>62191769fd2cb267454ffd4b86b45b12</t>
  </si>
  <si>
    <t>Barat</t>
  </si>
  <si>
    <t>2017-11-26T10:56:00</t>
  </si>
  <si>
    <t>November 26, 2017 at 03:38PM</t>
  </si>
  <si>
    <t>0df0e449c822ac2c9e9f677e8c58638f</t>
  </si>
  <si>
    <t>f5cdc8780564a5a1e1bf4aa51c3ed7a9</t>
  </si>
  <si>
    <t>Murmanskoye Shosse, 12ÐºÐ¼, St Petersburg, Leningradskaya oblast', Russia, 193315</t>
  </si>
  <si>
    <t>2017-11-26T14:13:00</t>
  </si>
  <si>
    <t>November 26, 2017 at 08:59PM</t>
  </si>
  <si>
    <t>c958b6b3f36ff994821c59fe6327cb15</t>
  </si>
  <si>
    <t>1d2a87b0080f9ccc87296da2f2c58ca2</t>
  </si>
  <si>
    <t>2017-11-26T19:01:00</t>
  </si>
  <si>
    <t>November 27, 2017 at 01:26PM</t>
  </si>
  <si>
    <t>cd6f2a88de5a1fb9e22040be349409ba</t>
  </si>
  <si>
    <t>d06192aa052bc89546b11eedeb95392f</t>
  </si>
  <si>
    <t>41K-065, Leningradskaya oblast', Russia, 188663</t>
  </si>
  <si>
    <t>2017-11-27T11:51:00</t>
  </si>
  <si>
    <t>November 27, 2017 at 03:33PM</t>
  </si>
  <si>
    <t>7c326ccdcd1a2eb823e696bcf8dea82d</t>
  </si>
  <si>
    <t>adfadd20c6e725d889cc92b5811801c6</t>
  </si>
  <si>
    <t>Kia Spectra</t>
  </si>
  <si>
    <t>Spectra</t>
  </si>
  <si>
    <t>Grecheskiy Prospekt, 3/2, St Petersburg, Russia, 191036</t>
  </si>
  <si>
    <t>2017-11-27T13:56:00</t>
  </si>
  <si>
    <t>November 27, 2017 at 03:57PM</t>
  </si>
  <si>
    <t>0da79d9aa9608a6339d3f4be42cf61c1</t>
  </si>
  <si>
    <t>0b67386653c61a1e511cf8769418755c</t>
  </si>
  <si>
    <t>2017-11-27T14:18:00</t>
  </si>
  <si>
    <t>November 27, 2017 at 05:33PM</t>
  </si>
  <si>
    <t>0abc905c8436f9361ea05d0123eb21fe</t>
  </si>
  <si>
    <t>09525f42592e79672bf58fa93b9cdf2c</t>
  </si>
  <si>
    <t>Volkswagen Transporter</t>
  </si>
  <si>
    <t>Transporter</t>
  </si>
  <si>
    <t>Grecheskiy pr., 1, Sankt-Peterburg, Russia, 191036</t>
  </si>
  <si>
    <t>2017-11-27T15:57:00</t>
  </si>
  <si>
    <t>November 27, 2017 at 05:58PM</t>
  </si>
  <si>
    <t>238169f0e96024a9f87f853eb7120d09</t>
  </si>
  <si>
    <t>6c425ed08aa18957e13ed34852fa37ab</t>
  </si>
  <si>
    <t>Ladozhskaya, Sankt-Peterburg, 195277</t>
  </si>
  <si>
    <t>2017-11-27T16:40:00</t>
  </si>
  <si>
    <t>November 27, 2017 at 11:06PM</t>
  </si>
  <si>
    <t>0f52dd759a43ef6e474ba9077f3c1081</t>
  </si>
  <si>
    <t>91e4623ffe83fb6b7f3e4dd4f653f03b</t>
  </si>
  <si>
    <t>ul. Rubinshteyna, 40, Sankt-Peterburg, Russia, 191002</t>
  </si>
  <si>
    <t>2017-11-27T21:36:00</t>
  </si>
  <si>
    <t>November 28, 2017 at 10:08AM</t>
  </si>
  <si>
    <t>78ddfc0ddff1bdfd4184cc8d16622c4e</t>
  </si>
  <si>
    <t>75f6a0e6fb0dde1ef34942ec83570cb3</t>
  </si>
  <si>
    <t>Litovskaya Ulitsa, 2Ð¶, Sankt-Peterburg, Russia, 194353</t>
  </si>
  <si>
    <t>2017-11-28T08:33:00</t>
  </si>
  <si>
    <t>November 28, 2017 at 11:45AM</t>
  </si>
  <si>
    <t>bfe7349d6947578a870ff5e5f068b671</t>
  </si>
  <si>
    <t>a63c32fc189a413e2a314c375b44302b</t>
  </si>
  <si>
    <t>Litovskaya ul., 2, Sankt-Peterburg, Russia, 194353</t>
  </si>
  <si>
    <t>Potyomkinskaya ul., 9, Sankt-Peterburg, Russia, 191123</t>
  </si>
  <si>
    <t>2017-11-28T10:18:00</t>
  </si>
  <si>
    <t>November 28, 2017 at 11:49AM</t>
  </si>
  <si>
    <t>a33c2c7371b1d339f4b6a832ce915e57</t>
  </si>
  <si>
    <t>beda4fc4973b6088e32f6075a745feee</t>
  </si>
  <si>
    <t>Aladdin</t>
  </si>
  <si>
    <t>Furshtatskaya Ulitsa, 52, Sankt-Peterburg, Russia, 191123</t>
  </si>
  <si>
    <t>2017-11-28T10:14:00</t>
  </si>
  <si>
    <t>November 28, 2017 at 12:32PM</t>
  </si>
  <si>
    <t>d20e43dac2f9218d3e02104bae99cee9</t>
  </si>
  <si>
    <t>fe6cb66b0514f2e9c641f49cdae0bd53</t>
  </si>
  <si>
    <t>Kirochnaya Ulitsa, 33, Sankt-Peterburg, Russia, 191123</t>
  </si>
  <si>
    <t>2017-11-28T11:06:00</t>
  </si>
  <si>
    <t>November 28, 2017 at 04:05PM</t>
  </si>
  <si>
    <t>7d014aaf6fad127e7185a7983bc3784d</t>
  </si>
  <si>
    <t>cfb0c375222a36ccd5ebdb9785c255d1</t>
  </si>
  <si>
    <t>Oybek</t>
  </si>
  <si>
    <t>Konnogvardeyskiy b-r, 2, Sankt-Peterburg, Russia, 190000</t>
  </si>
  <si>
    <t>2017-11-28T14:14:00</t>
  </si>
  <si>
    <t>November 28, 2017 at 06:18PM</t>
  </si>
  <si>
    <t>a7ff19a74cc8470aa6670149beddc76f</t>
  </si>
  <si>
    <t>b4d4de2f4200c09d6ee9fd9aefe15f6b</t>
  </si>
  <si>
    <t>Azamat</t>
  </si>
  <si>
    <t>Admiralteyskiy Prospekt, 12, St Petersburg, Russia, 190000</t>
  </si>
  <si>
    <t>2017-11-28T16:20:00</t>
  </si>
  <si>
    <t>November 28, 2017 at 08:20PM</t>
  </si>
  <si>
    <t>b3347d97abf9fa827f8dd0d6ae27d59f</t>
  </si>
  <si>
    <t>36ee7a5e0f62b48c36d019cf146631cf</t>
  </si>
  <si>
    <t>Umar</t>
  </si>
  <si>
    <t>Naberezhnaya Admiralteyskogo Kanala, 31, Sankt-Peterburg, 190121</t>
  </si>
  <si>
    <t>2017-11-28T18:14:00</t>
  </si>
  <si>
    <t>November 28, 2017 at 08:22PM</t>
  </si>
  <si>
    <t>8a5a4b9649b5f98d4cebeba4defff548</t>
  </si>
  <si>
    <t>c04008842bbaa79cb8fa0aec03e271fe</t>
  </si>
  <si>
    <t>ul. Pisareva, 2/114, Sankt-Peterburg, Russia, 190121</t>
  </si>
  <si>
    <t>2017-11-28T18:09:00</t>
  </si>
  <si>
    <t>November 29, 2017 at 11:59AM</t>
  </si>
  <si>
    <t>3e8e93e30f778bd81884c1a3393c996f</t>
  </si>
  <si>
    <t>2e0087fa1b9bbe099599c1409d9cc6c6</t>
  </si>
  <si>
    <t>Bahtiyor</t>
  </si>
  <si>
    <t>2017-11-29T10:42:00</t>
  </si>
  <si>
    <t>November 29, 2017 at 01:42PM</t>
  </si>
  <si>
    <t>d602331de2b10bd7be70eaec98c86a50</t>
  </si>
  <si>
    <t>Shosse Revolyutsii, 33, Sankt-Peterburg, Russia, 195176</t>
  </si>
  <si>
    <t>Ulitsa Potapova, Sankt-Peterburg, Russia, 195030</t>
  </si>
  <si>
    <t>2017-11-29T12:30:00</t>
  </si>
  <si>
    <t>November 30, 2017 at 02:56PM</t>
  </si>
  <si>
    <t>09e3069a0a96a2c5fbc4f625e7c921f7</t>
  </si>
  <si>
    <t>2df1871e8dbf1c0946fff9979c7c4c45</t>
  </si>
  <si>
    <t>Hidir</t>
  </si>
  <si>
    <t>2017-11-30T13:17:00</t>
  </si>
  <si>
    <t>December 1, 2017 at 02:01PM</t>
  </si>
  <si>
    <t>b84b6e81326d21e754e59c7e4073c202</t>
  </si>
  <si>
    <t>9e6feb226d3afddf643d6f8eaa4b7d88</t>
  </si>
  <si>
    <t>Ploshchad' Lenina, 3, Sankt-Peterburg, Russia, 195009</t>
  </si>
  <si>
    <t>2017-12-01T12:39:00</t>
  </si>
  <si>
    <t>December 2, 2017 at 02:31AM</t>
  </si>
  <si>
    <t>9decce10151f0848b9c76352c06e543f</t>
  </si>
  <si>
    <t>3b3992c2f4da4105bde534a0faad9f14</t>
  </si>
  <si>
    <t>BMW X6</t>
  </si>
  <si>
    <t>X6</t>
  </si>
  <si>
    <t>Ligovskiy pr., 30, Sankt-Peterburg, Russia, 191040</t>
  </si>
  <si>
    <t>2017-12-02T01:06:00</t>
  </si>
  <si>
    <t>December 2, 2017 at 12:13PM</t>
  </si>
  <si>
    <t>211397d2fb64597ed7e32ee7c3f7998c</t>
  </si>
  <si>
    <t>2f7088a90ad2c65ed1d557b97dda7796</t>
  </si>
  <si>
    <t>Arsen</t>
  </si>
  <si>
    <t>Ligovskiy pr., 54, Sankt-Peterburg, Russia, 191040</t>
  </si>
  <si>
    <t>2017-12-02T10:44:00</t>
  </si>
  <si>
    <t>December 2, 2017 at 07:29PM</t>
  </si>
  <si>
    <t>d2d83adbaf4e57416d353103207db0cc</t>
  </si>
  <si>
    <t>d02e11a2d0b60d1b2ae48a1881409f92</t>
  </si>
  <si>
    <t>Renault Symbol</t>
  </si>
  <si>
    <t>Ahmed</t>
  </si>
  <si>
    <t>Symbol</t>
  </si>
  <si>
    <t>2017-12-02T17:51:00</t>
  </si>
  <si>
    <t>December 4, 2017 at 10:59AM</t>
  </si>
  <si>
    <t>43e9475a915eff67bdfa3f9b6563b4eb</t>
  </si>
  <si>
    <t>151f1ccdd676048978ba6e13d235aea1</t>
  </si>
  <si>
    <t>Irinovskiy pr., 22, Sankt-Peterburg, Russia, 195030</t>
  </si>
  <si>
    <t>2017-12-04T09:32:00</t>
  </si>
  <si>
    <t>December 4, 2017 at 08:33PM</t>
  </si>
  <si>
    <t>c50f5d6f47050ab7ea81cf4808542274</t>
  </si>
  <si>
    <t>790e07693dc790fc6b0cf7f822784806</t>
  </si>
  <si>
    <t>Kia Picanto</t>
  </si>
  <si>
    <t>Nikita</t>
  </si>
  <si>
    <t>Picanto</t>
  </si>
  <si>
    <t>Prospekt Shaumyana, 4Ðº1, Sankt-Peterburg, Russia, 195027</t>
  </si>
  <si>
    <t>2017-12-04T19:09:00</t>
  </si>
  <si>
    <t>December 5, 2017 at 12:09PM</t>
  </si>
  <si>
    <t>2ee3f89f2588131e78c52ae7625e7055</t>
  </si>
  <si>
    <t>6ddcec169ec5e993c65774c6522a3606</t>
  </si>
  <si>
    <t>2017-12-05T10:47:00</t>
  </si>
  <si>
    <t>December 5, 2017 at 10:12PM</t>
  </si>
  <si>
    <t>53352f30d35c15dea15c1321ced13911</t>
  </si>
  <si>
    <t>9cb66cbf38c04c5ebb9db3a810f1a1db</t>
  </si>
  <si>
    <t>Shosse Revolyutsii, 3, Sankt-Peterburg, 195027</t>
  </si>
  <si>
    <t>2017-12-05T21:00:00</t>
  </si>
  <si>
    <t>December 7, 2017 at 09:29PM</t>
  </si>
  <si>
    <t>ef7622bc373a083dea897b5103ce5331</t>
  </si>
  <si>
    <t>5f8a8d2952e837d4c234e6a1775e4063</t>
  </si>
  <si>
    <t>Chevrolet Aveo</t>
  </si>
  <si>
    <t>Aveo</t>
  </si>
  <si>
    <t>2017-12-07T20:04:00</t>
  </si>
  <si>
    <t>December 8, 2017 at 08:33PM</t>
  </si>
  <si>
    <t>b72829ac83eba660650bae3d8da5906d</t>
  </si>
  <si>
    <t>9e987f7629e9c3f590544fefd02ed365</t>
  </si>
  <si>
    <t>Vladimirskaya pl., Sankt-Peterburg, Russia, 191002</t>
  </si>
  <si>
    <t>2017-12-08T19:09:00</t>
  </si>
  <si>
    <t>December 9, 2017 at 11:39AM</t>
  </si>
  <si>
    <t>3f3f3606658717227d533a7945da7eb4</t>
  </si>
  <si>
    <t>61a44298fb3759a326c7f5e6f8a776e4</t>
  </si>
  <si>
    <t>2017-12-09T09:52:00</t>
  </si>
  <si>
    <t>December 9, 2017 at 02:24PM</t>
  </si>
  <si>
    <t>8093a1e77d5a0a2bb607faf5a3696b69</t>
  </si>
  <si>
    <t>679c3a94cd8748b7cb7af8382fe1b1ae</t>
  </si>
  <si>
    <t>Gurezzhon</t>
  </si>
  <si>
    <t>Prospekt Yuriya Gagarina, 28, Sankt-Peterburg, Russia, 196135</t>
  </si>
  <si>
    <t>2017-12-09T12:35:00</t>
  </si>
  <si>
    <t>December 9, 2017 at 03:02PM</t>
  </si>
  <si>
    <t>0a785b01969db80ef048f8d91f9ad03f</t>
  </si>
  <si>
    <t>88089860f45670920906a24f3786731f</t>
  </si>
  <si>
    <t>2017-12-09T13:36:00</t>
  </si>
  <si>
    <t>December 10, 2017 at 03:50PM</t>
  </si>
  <si>
    <t>8ff12e3d8a7bdf305ea0ab9d7ada1c95</t>
  </si>
  <si>
    <t>3908884d319b0ac7aaa4ff71fce59e99</t>
  </si>
  <si>
    <t>Rubinstein St, 38, Sankt-Peterburg, Russia, 191002</t>
  </si>
  <si>
    <t>2017-12-10T14:10:00</t>
  </si>
  <si>
    <t>December 10, 2017 at 04:40PM</t>
  </si>
  <si>
    <t>d11e31be4fe7476c2102c1c8d35c4b74</t>
  </si>
  <si>
    <t>b2aa877b162a1049fc8c9c2155d3a1fa</t>
  </si>
  <si>
    <t>Garegin</t>
  </si>
  <si>
    <t>Irinovskiy Prospekt, 34, St Petersburg, Russia, 195030</t>
  </si>
  <si>
    <t>2017-12-10T15:00:00</t>
  </si>
  <si>
    <t>December 11, 2017 at 11:17AM</t>
  </si>
  <si>
    <t>eb90abe3cfa45c6c95f2336aad3e82b8</t>
  </si>
  <si>
    <t>e217871ddcdc36aaafb7658b46f66bbf</t>
  </si>
  <si>
    <t>2017-12-11T10:01:00</t>
  </si>
  <si>
    <t>December 11, 2017 at 01:20PM</t>
  </si>
  <si>
    <t>c1d0ed50bdd5e2595841c5f31b1198c3</t>
  </si>
  <si>
    <t>9779d5d017d02499a4afefcde5b34186</t>
  </si>
  <si>
    <t>English Embankment, 68, Sankt-Peterburg, Russia, 190121</t>
  </si>
  <si>
    <t>2017-12-11T11:28:00</t>
  </si>
  <si>
    <t>December 11, 2017 at 03:40PM</t>
  </si>
  <si>
    <t>462bf298b43375063b74a1570d6fb9ac</t>
  </si>
  <si>
    <t>3a8022fda318433a3b8e7dfdf134c666</t>
  </si>
  <si>
    <t>English Embankment, 70, Sankt-Peterburg, Russia, 190121</t>
  </si>
  <si>
    <t>2017-12-11T13:48:00</t>
  </si>
  <si>
    <t>December 11, 2017 at 09:39PM</t>
  </si>
  <si>
    <t>9fc9f151c15d30258b1a447cc0826ebb</t>
  </si>
  <si>
    <t>1aaadfa4ecd2478b4a9f137e1188d58d</t>
  </si>
  <si>
    <t>Shosse Revolyutsii, 3Ðº1, Sankt-Peterburg, Russia, 195027</t>
  </si>
  <si>
    <t>2017-12-11T20:24:00</t>
  </si>
  <si>
    <t>December 12, 2017 at 12:21PM</t>
  </si>
  <si>
    <t>31977cafbff33fe8fd84ab7e0ae0da13</t>
  </si>
  <si>
    <t>ab07f98ef64b96ab1acd534e0e0c6947</t>
  </si>
  <si>
    <t>2017-12-12T10:56:00</t>
  </si>
  <si>
    <t>December 12, 2017 at 10:53PM</t>
  </si>
  <si>
    <t>3471d8d274b795d59e5e55aed744fe3e</t>
  </si>
  <si>
    <t>b67df6e8de2847eab93b747ef9048956</t>
  </si>
  <si>
    <t>2017-12-12T21:30:00</t>
  </si>
  <si>
    <t>December 13, 2017 at 12:40PM</t>
  </si>
  <si>
    <t>0259501ae0a273b87b73f6b3a7d4e039</t>
  </si>
  <si>
    <t>4883990f610417a00827b4e893f353f6</t>
  </si>
  <si>
    <t>2017-12-13T11:16:00</t>
  </si>
  <si>
    <t>December 13, 2017 at 08:30PM</t>
  </si>
  <si>
    <t>8081b2a08478018b3214ab39279bd592</t>
  </si>
  <si>
    <t>0d181e7d328f10fbb517812edb27c3a4</t>
  </si>
  <si>
    <t>Nissan Note</t>
  </si>
  <si>
    <t>Note</t>
  </si>
  <si>
    <t>2017-12-13T19:04:00</t>
  </si>
  <si>
    <t>December 14, 2017 at 11:40AM</t>
  </si>
  <si>
    <t>36360da2db18b099c859e5b27685ec67</t>
  </si>
  <si>
    <t>a92cd47acb9937ea68337c641b151ff1</t>
  </si>
  <si>
    <t>2017-12-14T10:14:00</t>
  </si>
  <si>
    <t>December 14, 2017 at 10:14PM</t>
  </si>
  <si>
    <t>8064c50cc24974e63ade659944ee9c9e</t>
  </si>
  <si>
    <t>61ed6d51d76aa5633d9916da3b7faa44</t>
  </si>
  <si>
    <t>Samir</t>
  </si>
  <si>
    <t>Ligovsky Ave, 30, Sankt-Peterburg, Russia, 191040</t>
  </si>
  <si>
    <t>2017-12-14T20:46:00</t>
  </si>
  <si>
    <t>December 14, 2017 at 11:08PM</t>
  </si>
  <si>
    <t>de42d2febd2bdba131d5a737b9826d10</t>
  </si>
  <si>
    <t>b1bffe69d9784f83189eb418eb7b08da</t>
  </si>
  <si>
    <t>Ligovsky Ave, 30 Ð, Sankt-Peterburg, Russia, 191040</t>
  </si>
  <si>
    <t>2017-12-14T21:42:00</t>
  </si>
  <si>
    <t>December 15, 2017 at 12:27PM</t>
  </si>
  <si>
    <t>32b2c8ef2c4b3ca76ed2542be3a0e23c</t>
  </si>
  <si>
    <t>fe6a4246c5f1004aee7e070f9cdd8c09</t>
  </si>
  <si>
    <t>2017-12-15T10:57:00</t>
  </si>
  <si>
    <t>December 15, 2017 at 09:20PM</t>
  </si>
  <si>
    <t>13a88ec0b892cbcf687cf0537c537406</t>
  </si>
  <si>
    <t>cd5dfca59b899ec3f43b5dad4e1ce523</t>
  </si>
  <si>
    <t>Shosse Revolyutsii, 3, Sankt-Peterburg, Russia, 195027</t>
  </si>
  <si>
    <t>Industrial'nyy Prospekt, 24, Sankt-Peterburg, Russia, 195279</t>
  </si>
  <si>
    <t>2017-12-15T19:59:00</t>
  </si>
  <si>
    <t>December 15, 2017 at 09:48PM</t>
  </si>
  <si>
    <t>831bfaf0047d58d8e0e2682ebce5c9b9</t>
  </si>
  <si>
    <t>84090d842049d139f2010294b2440224</t>
  </si>
  <si>
    <t>Renault Clio</t>
  </si>
  <si>
    <t>Clio</t>
  </si>
  <si>
    <t>Industrial'nyy Prospekt, 19, Sankt-Peterburg, Russia, 195426</t>
  </si>
  <si>
    <t>2017-12-15T20:38:00</t>
  </si>
  <si>
    <t>December 16, 2017 at 01:14PM</t>
  </si>
  <si>
    <t>5feeca6fdbc7a6fa698b0241ea14c31f</t>
  </si>
  <si>
    <t>778d1d25a768aa6c2c3946a27a53eab6</t>
  </si>
  <si>
    <t>Ulitsa Kollontay, 1, Sankt-Peterburg, Russia, 193230</t>
  </si>
  <si>
    <t>2017-12-16T11:50:00</t>
  </si>
  <si>
    <t>December 16, 2017 at 04:06PM</t>
  </si>
  <si>
    <t>47e38220b1dedb11306c807afc51173a</t>
  </si>
  <si>
    <t>2017-12-16T14:27:00</t>
  </si>
  <si>
    <t>December 18, 2017 at 12:47PM</t>
  </si>
  <si>
    <t>a9691c9e707d2b90c7a92e4686a82e80</t>
  </si>
  <si>
    <t>12285c9282209c4d3febadaf5d96243f</t>
  </si>
  <si>
    <t>Toyota Land Cruiser</t>
  </si>
  <si>
    <t>Anastasiya</t>
  </si>
  <si>
    <t>Land Cruiser</t>
  </si>
  <si>
    <t>2017-12-18T11:11:00</t>
  </si>
  <si>
    <t>December 18, 2017 at 09:40PM</t>
  </si>
  <si>
    <t>76878a87a85d652cd9a12f1f3e850289</t>
  </si>
  <si>
    <t>e35b900d287a7ab066ae03d5e522cf64</t>
  </si>
  <si>
    <t>2017-12-18T20:15:00</t>
  </si>
  <si>
    <t>December 18, 2017 at 10:48PM</t>
  </si>
  <si>
    <t>f131528feb73b2e9ff08b3d5d49cd0e3</t>
  </si>
  <si>
    <t>f109abf2bc75a8e84d2b93a230f53f89</t>
  </si>
  <si>
    <t>Teymur</t>
  </si>
  <si>
    <t>Ligovsky Ave, 16, Sankt-Peterburg, Russia, 191040</t>
  </si>
  <si>
    <t>2017-12-18T21:22:00</t>
  </si>
  <si>
    <t>December 19, 2017 at 12:02PM</t>
  </si>
  <si>
    <t>88026ba9dedd5131f44f2550ce13350a</t>
  </si>
  <si>
    <t>4b537bfa08e417b272c5dd2963f53256</t>
  </si>
  <si>
    <t>Alisher</t>
  </si>
  <si>
    <t>2017-12-19T10:19:00</t>
  </si>
  <si>
    <t>December 19, 2017 at 04:37PM</t>
  </si>
  <si>
    <t>c068be65d1f9d7d7454a292eed44decf</t>
  </si>
  <si>
    <t>ee2d87f25a200d699612bead41e96562</t>
  </si>
  <si>
    <t>Prospekt Energetikov, 9Ðº1, Sankt-Peterburg, Russia, 195248</t>
  </si>
  <si>
    <t>2017-12-19T15:05:00</t>
  </si>
  <si>
    <t>December 19, 2017 at 07:33PM</t>
  </si>
  <si>
    <t>c23de5a4a82cecfd1978de07fd3fe744</t>
  </si>
  <si>
    <t>9222c5d8cceecd2615d5772acf486f97</t>
  </si>
  <si>
    <t>Mahmadgafuri</t>
  </si>
  <si>
    <t>2017-12-19T17:51:00</t>
  </si>
  <si>
    <t>December 20, 2017 at 03:21PM</t>
  </si>
  <si>
    <t>e449e2f4596c5a10b7f29d744e2c3406</t>
  </si>
  <si>
    <t>05a10f94c97452693a566ec3ff9382c0</t>
  </si>
  <si>
    <t>Litovskaya Ulitsa, 2, Sankt-Peterburg, Russia, 194353</t>
  </si>
  <si>
    <t>2017-12-20T13:34:00</t>
  </si>
  <si>
    <t>December 20, 2017 at 04:49PM</t>
  </si>
  <si>
    <t>8ce94e974ea3a2ff915a7b32f8728f74</t>
  </si>
  <si>
    <t>fb3a47f007b0086115e6f5d94f2abe98</t>
  </si>
  <si>
    <t>2017-12-20T15:07:00</t>
  </si>
  <si>
    <t>December 20, 2017 at 10:19PM</t>
  </si>
  <si>
    <t>1acb49a3ac695398fa2ddf4dbebb4a64</t>
  </si>
  <si>
    <t>9a5b88b50a1a3563d6febb97d97b355d</t>
  </si>
  <si>
    <t>2017-12-20T20:55:00</t>
  </si>
  <si>
    <t>December 21, 2017 at 12:07PM</t>
  </si>
  <si>
    <t>1169f77ba7c401fb4881a7f72cbee84e</t>
  </si>
  <si>
    <t>e739c11c8b4187b8435601e377c44f07</t>
  </si>
  <si>
    <t>2017-12-21T10:33:00</t>
  </si>
  <si>
    <t>December 21, 2017 at 08:23PM</t>
  </si>
  <si>
    <t>f3d2f80129cf62fe5802eba23fb6ba41</t>
  </si>
  <si>
    <t>1ce0cbc695b47fa47d3f41391cfa65f7</t>
  </si>
  <si>
    <t>Okhtinskiy Park, Leningrad Oblast, 188664</t>
  </si>
  <si>
    <t>2017-12-21T18:00:00</t>
  </si>
  <si>
    <t>December 22, 2017 at 01:25AM</t>
  </si>
  <si>
    <t>54113e579fd15fee21935a48e5c1f223</t>
  </si>
  <si>
    <t>7c704702019cc2fda00aedc7e55e9fde</t>
  </si>
  <si>
    <t>Nizami</t>
  </si>
  <si>
    <t>2017-12-21T23:08:00</t>
  </si>
  <si>
    <t>December 22, 2017 at 02:15AM</t>
  </si>
  <si>
    <t>d5dbe5b8aba0f8db11dc371c79468dd8</t>
  </si>
  <si>
    <t>a8c4e9121435b451f4efd50c758bf5d3</t>
  </si>
  <si>
    <t>Ikrom</t>
  </si>
  <si>
    <t>2017-12-22T00:56:00</t>
  </si>
  <si>
    <t>December 24, 2017 at 12:57PM</t>
  </si>
  <si>
    <t>be4cc48f56b0157bcebb73c0bc36cdd7</t>
  </si>
  <si>
    <t>a8197ee48ab9580d8c2e6dbf2ad851f1</t>
  </si>
  <si>
    <t>Nissan Terrano</t>
  </si>
  <si>
    <t>Terrano</t>
  </si>
  <si>
    <t>2017-12-24T11:31:00</t>
  </si>
  <si>
    <t>December 24, 2017 at 04:08PM</t>
  </si>
  <si>
    <t>5f72925fc305bbd04a558adf7f2fcd53</t>
  </si>
  <si>
    <t>915f52c27994c9034870291844fab1e0</t>
  </si>
  <si>
    <t>Volkswagen Touran</t>
  </si>
  <si>
    <t>Touran</t>
  </si>
  <si>
    <t>Ligovsky Ave, 30Ð»Ð¸Ñ‚Ð, Sankt-Peterburg, Russia, 191040</t>
  </si>
  <si>
    <t>2017-12-24T14:36:00</t>
  </si>
  <si>
    <t>Breezy and Overcast</t>
  </si>
  <si>
    <t>December 24, 2017 at 04:43PM</t>
  </si>
  <si>
    <t>4e6f2e6d30d21bb13bdd749206e7d524</t>
  </si>
  <si>
    <t>25397611acd7eb6259ea7218c6951eea</t>
  </si>
  <si>
    <t>Toyota Auris</t>
  </si>
  <si>
    <t>Auris</t>
  </si>
  <si>
    <t>2017-12-24T15:20:00</t>
  </si>
  <si>
    <t>December 25, 2017 at 10:29PM</t>
  </si>
  <si>
    <t>f0a67e1af9b07c3fa0a05e8fb4241966</t>
  </si>
  <si>
    <t>0f9ed11a048907de861dda52ed1d322e</t>
  </si>
  <si>
    <t>2017-12-25T21:09:00</t>
  </si>
  <si>
    <t>December 26, 2017 at 01:05PM</t>
  </si>
  <si>
    <t>3c3728c82807b3b40596507497c446a8</t>
  </si>
  <si>
    <t>cbb4e699f9de7ae7c8f286ef1cc8ae4f</t>
  </si>
  <si>
    <t>Hushnudbek</t>
  </si>
  <si>
    <t>Kirochnaya Ulitsa, 24, Sankt-Peterburg, Russia, 191123</t>
  </si>
  <si>
    <t>2017-12-26T11:41:00</t>
  </si>
  <si>
    <t>December 26, 2017 at 11:23PM</t>
  </si>
  <si>
    <t>6abb2e6bd7bcb3eef9476ccbc6bb47cd</t>
  </si>
  <si>
    <t>f37bbbc3743de923776fe26a47b7b3d2</t>
  </si>
  <si>
    <t>2017-12-26T21:59:00</t>
  </si>
  <si>
    <t>December 27, 2017 at 12:10PM</t>
  </si>
  <si>
    <t>76fd55a5b4132d77881806be34f1cb0d</t>
  </si>
  <si>
    <t>ad568337777c077f34bf9c62f50c36b5</t>
  </si>
  <si>
    <t>Yuliya</t>
  </si>
  <si>
    <t>2017-12-27T10:43:00</t>
  </si>
  <si>
    <t>December 29, 2017 at 03:26PM</t>
  </si>
  <si>
    <t>ce25a976fd89d4f26e29fba032fa75e2</t>
  </si>
  <si>
    <t>deda5911f74cd48dd552bb2716592c02</t>
  </si>
  <si>
    <t>Chery Tiggo</t>
  </si>
  <si>
    <t>Chery</t>
  </si>
  <si>
    <t>Tiggo</t>
  </si>
  <si>
    <t>Ulitsa Krasnogo Tekstil'shchika, 12, Sankt-Peterburg, Russia, 191124</t>
  </si>
  <si>
    <t>2017-12-29T14:08:00</t>
  </si>
  <si>
    <t>December 30, 2017 at 06:18PM</t>
  </si>
  <si>
    <t>a7e53873498a7b04ef54883a61936c50</t>
  </si>
  <si>
    <t>4db0d2e0006dab3e5acfc6cdf3a13848</t>
  </si>
  <si>
    <t>Ulitsa Vosstaniya, 6, Sankt-Peterburg, Russia, 191014</t>
  </si>
  <si>
    <t>2017-12-30T16:39:00</t>
  </si>
  <si>
    <t>December 30, 2017 at 07:33PM</t>
  </si>
  <si>
    <t>afa76c9ee43fdf3391f6d43852a9899b</t>
  </si>
  <si>
    <t>ced85ab4ae7e74ca85b01be384078040</t>
  </si>
  <si>
    <t>Rue Joukovski, 30, Sankt-Peterburg, Russia, 191014</t>
  </si>
  <si>
    <t>2017-12-30T18:01:00</t>
  </si>
  <si>
    <t>January 4, 2018 at 11:47AM</t>
  </si>
  <si>
    <t>865a181869d5d76c31dab47dd50f6211</t>
  </si>
  <si>
    <t>5dd655689a04ca8248d9f3c7020d23a3</t>
  </si>
  <si>
    <t>Ikromzhon</t>
  </si>
  <si>
    <t>Grazhdanskiy Prospekt, 41Ð‘, Sankt-Peterburg, Russia, 195220</t>
  </si>
  <si>
    <t>2018-01-04T10:27:00</t>
  </si>
  <si>
    <t>January 4, 2018 at 12:57PM</t>
  </si>
  <si>
    <t>c4944c36d8a3e67f4d9b44866b012c11</t>
  </si>
  <si>
    <t>ff654b2727dbb2e2bc96a2d8147296fd</t>
  </si>
  <si>
    <t>2018-01-04T11:41:00</t>
  </si>
  <si>
    <t>January 5, 2018 at 01:47PM</t>
  </si>
  <si>
    <t>70f4f2c7dd0ee777ea7b259133e3a36b</t>
  </si>
  <si>
    <t>bc6cece3b7a290a6d6e3902e524df451</t>
  </si>
  <si>
    <t>Citroen C-Elysee</t>
  </si>
  <si>
    <t>C-Elysee</t>
  </si>
  <si>
    <t>Sredneokhtinskiy Prospekt, 18, Sankt-Peterburg, Russia, 195027</t>
  </si>
  <si>
    <t>Degtyarnyy Pereulok, 7, Sankt-Peterburg, Russia, 191015</t>
  </si>
  <si>
    <t>2018-01-05T12:37:00</t>
  </si>
  <si>
    <t>January 5, 2018 at 05:20PM</t>
  </si>
  <si>
    <t>e23288261f6d2ca4fc2945fdcbc6cfd6</t>
  </si>
  <si>
    <t>cdd81ade8511bff794220618ba7c05a2</t>
  </si>
  <si>
    <t>Bogatyrskiy Prospekt, 47Ðº1, Sankt-Peterburg, Russia, 197372</t>
  </si>
  <si>
    <t>2018-01-05T15:46:00</t>
  </si>
  <si>
    <t>January 5, 2018 at 07:16PM</t>
  </si>
  <si>
    <t>1a9de502cb4581f4841cd227e62fdb4e</t>
  </si>
  <si>
    <t>a6e39a55b734fcc222256f5a19105d3e</t>
  </si>
  <si>
    <t>Garik</t>
  </si>
  <si>
    <t>2018-01-05T17:47:00</t>
  </si>
  <si>
    <t>January 5, 2018 at 07:52PM</t>
  </si>
  <si>
    <t>6704127c05a22019f0461d78c72957f3</t>
  </si>
  <si>
    <t>222c5bbabcac862b1ed276695319b5ef</t>
  </si>
  <si>
    <t>Faruh</t>
  </si>
  <si>
    <t>2018-01-05T18:30:00</t>
  </si>
  <si>
    <t>January 7, 2018 at 05:47PM</t>
  </si>
  <si>
    <t>8cbd1d22c5b51ab85982e91211753045</t>
  </si>
  <si>
    <t>7e66eecc4aeae287d867aa38c0331350</t>
  </si>
  <si>
    <t>Akromzhon</t>
  </si>
  <si>
    <t>Murmanskoye Shosse, 12Ð°, Kudrovo, Leningradskaya oblast', Russia, 193315</t>
  </si>
  <si>
    <t>2018-01-07T16:21:00</t>
  </si>
  <si>
    <t>January 7, 2018 at 07:44PM</t>
  </si>
  <si>
    <t>29b2d92498985d678e1c473a6ff05fa0</t>
  </si>
  <si>
    <t>cc6bdb0d5ffcc2ffa437c45f60dbe705</t>
  </si>
  <si>
    <t>Zhamol</t>
  </si>
  <si>
    <t>2018-01-07T18:14:00</t>
  </si>
  <si>
    <t>January 7, 2018 at 08:21PM</t>
  </si>
  <si>
    <t>4d6a5056b51da17a98d70e6f3fad45fc</t>
  </si>
  <si>
    <t>bb51cdbcc3993e983b1039b5575648d8</t>
  </si>
  <si>
    <t>Azer</t>
  </si>
  <si>
    <t>2018-01-07T18:56:00</t>
  </si>
  <si>
    <t>January 9, 2018 at 10:47AM</t>
  </si>
  <si>
    <t>6add25d69c531dab046f0cc68adae3c3</t>
  </si>
  <si>
    <t>02cdb7f42f2a68c9f2a12347632a5713</t>
  </si>
  <si>
    <t>2018-01-09T10:29:00</t>
  </si>
  <si>
    <t>January 10, 2018 at 09:38AM</t>
  </si>
  <si>
    <t>a91b73c93192de594a8c65daf0421efc</t>
  </si>
  <si>
    <t>23693fc25a2ef4faef1103910811dd94</t>
  </si>
  <si>
    <t>2018-01-10T09:07:00</t>
  </si>
  <si>
    <t>January 10, 2018 at 10:03AM</t>
  </si>
  <si>
    <t>65449669da85f55ac1c1c5160aa1b28d</t>
  </si>
  <si>
    <t>8f604dd8599005156b292619a7ae0164</t>
  </si>
  <si>
    <t>2018-01-10T09:46:00</t>
  </si>
  <si>
    <t>January 10, 2018 at 08:44PM</t>
  </si>
  <si>
    <t>57505de066ac20aa62f849ff3d7eee56</t>
  </si>
  <si>
    <t>5ad3409442cdbbf045466ec1b299e17d</t>
  </si>
  <si>
    <t>Piskarovskiy Prospekt, 5, Sankt-Peterburg, Russia, 195027</t>
  </si>
  <si>
    <t>2018-01-10T20:23:00</t>
  </si>
  <si>
    <t>January 11, 2018 at 10:58AM</t>
  </si>
  <si>
    <t>f75054671bf2e0ffaca8bfa2c06180a4</t>
  </si>
  <si>
    <t>a983a635cdae29e1d7fafeefd41a8f12</t>
  </si>
  <si>
    <t>Hyundai Getz</t>
  </si>
  <si>
    <t>Getz</t>
  </si>
  <si>
    <t>2018-01-11T10:36:00</t>
  </si>
  <si>
    <t>January 12, 2018 at 08:20AM</t>
  </si>
  <si>
    <t>1f65f0b7774b6558da028544999ff57f</t>
  </si>
  <si>
    <t>0dccdf424f0a191ee5d96c2be9f85073</t>
  </si>
  <si>
    <t>2018-01-12T07:37:00</t>
  </si>
  <si>
    <t>January 12, 2018 at 09:02AM</t>
  </si>
  <si>
    <t>ca50a6ca68e68c2724ee4d8d25c1b922</t>
  </si>
  <si>
    <t>0da99c4c9375fcb6e498c7cf7937a9ed</t>
  </si>
  <si>
    <t>Ravon Gentra</t>
  </si>
  <si>
    <t>Ravon</t>
  </si>
  <si>
    <t>Gentra</t>
  </si>
  <si>
    <t>2018-01-12T08:51:00</t>
  </si>
  <si>
    <t>January 12, 2018 at 06:36PM</t>
  </si>
  <si>
    <t>3899b5392b7ff263c8f865ecaf174e28</t>
  </si>
  <si>
    <t>d2f2bc2fdbbada9fad4ae891050f196c</t>
  </si>
  <si>
    <t>Filippov</t>
  </si>
  <si>
    <t>2018-01-12T18:18:00</t>
  </si>
  <si>
    <t>January 14, 2018 at 12:33PM</t>
  </si>
  <si>
    <t>563f8ab6f5493fc399db003d9caa5694</t>
  </si>
  <si>
    <t>c3d18c8b33466ff7c1e02b7af6c3e8bb</t>
  </si>
  <si>
    <t>Volkswagen Passat</t>
  </si>
  <si>
    <t>Passat</t>
  </si>
  <si>
    <t>Prospekt Nastavnikov, 34, Sankt-Peterburg, Russia, 195279</t>
  </si>
  <si>
    <t>2018-01-14T12:09:00</t>
  </si>
  <si>
    <t>January 14, 2018 at 07:28PM</t>
  </si>
  <si>
    <t>9174e717341e5209376c412263338770</t>
  </si>
  <si>
    <t>6eb0a9ce5eacba9bfc761b78d242faa6</t>
  </si>
  <si>
    <t>Kirochnaya Ulitsa, 54, Sankt-Peterburg, Russia, 191015</t>
  </si>
  <si>
    <t>2018-01-14T19:05:00</t>
  </si>
  <si>
    <t>January 14, 2018 at 09:23PM</t>
  </si>
  <si>
    <t>e2da75535591741cc94c0b52c8f5879b</t>
  </si>
  <si>
    <t>c191c7aed4fa4fa66a62e003f15b6c19</t>
  </si>
  <si>
    <t>Tul'skaya Ulitsa, 11, Sankt-Peterburg, Russia, 191124</t>
  </si>
  <si>
    <t>Brantovskaya Doroga, Sankt-Peterburg, Russia, 195027</t>
  </si>
  <si>
    <t>2018-01-14T21:12:00</t>
  </si>
  <si>
    <t>January 14, 2018 at 09:48PM</t>
  </si>
  <si>
    <t>cb3063284081f3957e8683aba8c052e2</t>
  </si>
  <si>
    <t>2b64253434a55d7ead05a6551f39f646</t>
  </si>
  <si>
    <t>Ulitsa Krasnogo Tekstil'shchika, 7, Sankt-Peterburg, Russia, 191124</t>
  </si>
  <si>
    <t>2018-01-14T21:30:00</t>
  </si>
  <si>
    <t>January 14, 2018 at 10:06PM</t>
  </si>
  <si>
    <t>fab2fdbcc781f3b87eed0b48581e8ff9</t>
  </si>
  <si>
    <t>Ulitsa Krasnogo Tekstil'shchika, 2Ðº2, Sankt-Peterburg, Russia, 191124</t>
  </si>
  <si>
    <t>2018-01-14T21:52:00</t>
  </si>
  <si>
    <t>January 15, 2018 at 05:50AM</t>
  </si>
  <si>
    <t>f816b854b0832c209fe562bf6b48fecc</t>
  </si>
  <si>
    <t>53e7394efda7d1c70b3f49b37f3175cc</t>
  </si>
  <si>
    <t>2018-01-15T05:29:00</t>
  </si>
  <si>
    <t>January 15, 2018 at 09:37AM</t>
  </si>
  <si>
    <t>c22de5e19119aa183bce0fc8185fff26</t>
  </si>
  <si>
    <t>2018-01-15T09:12:00</t>
  </si>
  <si>
    <t>January 15, 2018 at 02:03PM</t>
  </si>
  <si>
    <t>126a40d594629868f413f62b3fb9a35a</t>
  </si>
  <si>
    <t>754011822f9accf9c25bc1e8d1b3bb7f</t>
  </si>
  <si>
    <t>Azizzhon</t>
  </si>
  <si>
    <t>Tul'skaya Ulitsa, Sankt-Peterburg, Russia, 191124</t>
  </si>
  <si>
    <t>2018-01-15T13:43:00</t>
  </si>
  <si>
    <t>January 15, 2018 at 03:53PM</t>
  </si>
  <si>
    <t>da6fd99286b0b6ee0e6cd7fa60283b5d</t>
  </si>
  <si>
    <t>7e78f24694cfb862bfc7c3dc63bf80d5</t>
  </si>
  <si>
    <t>2018-01-15T15:38:00</t>
  </si>
  <si>
    <t>January 16, 2018 at 10:04AM</t>
  </si>
  <si>
    <t>b815121867830c079880fd3aece83b09</t>
  </si>
  <si>
    <t>d0f7bd5322c4b439cefe617b90eff985</t>
  </si>
  <si>
    <t>Prospekt Bol'shevikov, 8Ðº1, Sankt-Peterburg, Russia, 193231</t>
  </si>
  <si>
    <t>2018-01-16T09:39:00</t>
  </si>
  <si>
    <t>January 16, 2018 at 10:52AM</t>
  </si>
  <si>
    <t>9cadbc27f22c924833e743f668618150</t>
  </si>
  <si>
    <t>35d0796679b307050b2cce0d25130cf0</t>
  </si>
  <si>
    <t>2018-01-16T10:34:00</t>
  </si>
  <si>
    <t>January 16, 2018 at 11:58AM</t>
  </si>
  <si>
    <t>1e2ee8153a167b9f49b623ba084df93f</t>
  </si>
  <si>
    <t>2018-01-16T11:07:00</t>
  </si>
  <si>
    <t>January 17, 2018 at 08:22AM</t>
  </si>
  <si>
    <t>95cf5e59b083f3aa432b28626c4fe399</t>
  </si>
  <si>
    <t>f331f579f390b279e21df86e56830686</t>
  </si>
  <si>
    <t>Asret</t>
  </si>
  <si>
    <t>Ulitsa Marata, 5, Sankt-Peterburg, Russia, 191025</t>
  </si>
  <si>
    <t>2018-01-17T07:33:00</t>
  </si>
  <si>
    <t>January 17, 2018 at 09:56AM</t>
  </si>
  <si>
    <t>1fbec22c9bd28c9c13efe68286f6c4cf</t>
  </si>
  <si>
    <t>01b1c40bc81fdec2eb8711c486a12b5f</t>
  </si>
  <si>
    <t>Vusal</t>
  </si>
  <si>
    <t>2018-01-17T09:39:00</t>
  </si>
  <si>
    <t>January 17, 2018 at 10:05AM</t>
  </si>
  <si>
    <t>cff005e562316e7b075eff59126e922f</t>
  </si>
  <si>
    <t>34c1e97fe2132702cca7d7954374b7ca</t>
  </si>
  <si>
    <t>Nissan Tiida</t>
  </si>
  <si>
    <t>Tiida</t>
  </si>
  <si>
    <t>2018-01-17T09:36:00</t>
  </si>
  <si>
    <t>January 18, 2018 at 10:59AM</t>
  </si>
  <si>
    <t>8519634d058b87de77f82fc3238037ef</t>
  </si>
  <si>
    <t>9070e1ee5a29c4efc3e785e8670ac21b</t>
  </si>
  <si>
    <t>2018-01-18T10:30:00</t>
  </si>
  <si>
    <t>January 18, 2018 at 09:59PM</t>
  </si>
  <si>
    <t>9155b609841be2a9c565d5a3f0f1e127</t>
  </si>
  <si>
    <t>f209bf25fadcf97523cf7d43e777951f</t>
  </si>
  <si>
    <t>Maksudhon</t>
  </si>
  <si>
    <t>2018-01-18T21:34:00</t>
  </si>
  <si>
    <t>January 20, 2018 at 11:52AM</t>
  </si>
  <si>
    <t>369a0473243957aafe4b9f04ec68bdfa</t>
  </si>
  <si>
    <t>Yakornaya Ulitsa, 5A, Sankt-Peterburg, 195027</t>
  </si>
  <si>
    <t>2018-01-20T11:31:00</t>
  </si>
  <si>
    <t>January 20, 2018 at 02:46PM</t>
  </si>
  <si>
    <t>240c7a2f00d3ccad1f218485aa66e3fc</t>
  </si>
  <si>
    <t>0506ae462b315d38ecf0832a13f1e147</t>
  </si>
  <si>
    <t>Magnitogorskaya Ulitsa, 11Ð°, Sankt-Peterburg, Russia, 195112</t>
  </si>
  <si>
    <t>2018-01-20T14:18:00</t>
  </si>
  <si>
    <t>January 22, 2018 at 04:11PM</t>
  </si>
  <si>
    <t>e1fb876138ad8068cccffb0f7093f61c</t>
  </si>
  <si>
    <t>b7a7cb4576eb1d8d1fd60b2116198f00</t>
  </si>
  <si>
    <t>2018-01-22T15:47:00</t>
  </si>
  <si>
    <t>January 24, 2018 at 11:39AM</t>
  </si>
  <si>
    <t>93e9c90500bf71f83625dcadacb1ab13</t>
  </si>
  <si>
    <t>eb925409beae183c9fafc19c8005dd9f</t>
  </si>
  <si>
    <t>2018-01-24T11:22:00</t>
  </si>
  <si>
    <t>January 24, 2018 at 09:39PM</t>
  </si>
  <si>
    <t>f48f8ed4db482a18afb18bc97e713ef4</t>
  </si>
  <si>
    <t>0cb78aaa45bd617582e22181cff0b80a</t>
  </si>
  <si>
    <t>2018-01-24T21:08:00</t>
  </si>
  <si>
    <t>January 25, 2018 at 10:57AM</t>
  </si>
  <si>
    <t>5f8d05c9f0af0fcd0d1a6f207baf5b75</t>
  </si>
  <si>
    <t>17629a3eea16c8b62404e83817d219bf</t>
  </si>
  <si>
    <t>2018-01-25T10:35:00</t>
  </si>
  <si>
    <t>January 25, 2018 at 08:22PM</t>
  </si>
  <si>
    <t>a55ed96f4f28e5d53d37c710e9e932ce</t>
  </si>
  <si>
    <t>eb6aaa324850e8c96acb926e5f5625e7</t>
  </si>
  <si>
    <t>2018-01-25T20:00:00</t>
  </si>
  <si>
    <t>January 26, 2018 at 11:05AM</t>
  </si>
  <si>
    <t>e082fd91264500ca28dc2ca17a0103c7</t>
  </si>
  <si>
    <t>3ee631c1e25571a684d523b2a24c8274</t>
  </si>
  <si>
    <t>2018-01-26T10:52:00</t>
  </si>
  <si>
    <t>January 26, 2018 at 11:44AM</t>
  </si>
  <si>
    <t>a12b512222c6686022fff15c9c6d7b05</t>
  </si>
  <si>
    <t>2018-01-26T11:24:00</t>
  </si>
  <si>
    <t>January 27, 2018 at 04:14AM</t>
  </si>
  <si>
    <t>9664cea6dbcf85c3e3956d340707ffe4</t>
  </si>
  <si>
    <t>c3373bc480e91757c32a3b0678325528</t>
  </si>
  <si>
    <t>Ligovsky Ave, 23, Sankt-Peterburg, Russia, 191036</t>
  </si>
  <si>
    <t>2018-01-27T03:57:00</t>
  </si>
  <si>
    <t>January 27, 2018 at 04:35AM</t>
  </si>
  <si>
    <t>f39f4d04eb643d13d8236344c9b94f13</t>
  </si>
  <si>
    <t>15d2fdcddb0aa3debe4903775ec1219e</t>
  </si>
  <si>
    <t>Farhad</t>
  </si>
  <si>
    <t>2018-01-27T04:18:00</t>
  </si>
  <si>
    <t>January 28, 2018 at 03:18PM</t>
  </si>
  <si>
    <t>913b8cbe2cd23a8f449f5c1747a41ec7</t>
  </si>
  <si>
    <t>acf2a0b43ef0f5d7f30f2bae2559f4e3</t>
  </si>
  <si>
    <t>Chingiz</t>
  </si>
  <si>
    <t>Prospekt Bol'shevikov, 8, Sankt-Peterburg, Russia, 193231</t>
  </si>
  <si>
    <t>2018-01-28T14:57:00</t>
  </si>
  <si>
    <t>January 28, 2018 at 05:11PM</t>
  </si>
  <si>
    <t>e8bce87a2f15c5c7fbb8e433ee4bdcc7</t>
  </si>
  <si>
    <t>4f13dc1a41d2d7db6a0a353cb68173eb</t>
  </si>
  <si>
    <t>Industrial'nyy Prospekt, 35Ðº1, Sankt-Peterburg, Russia, 195279</t>
  </si>
  <si>
    <t>2018-01-28T16:59:00</t>
  </si>
  <si>
    <t>January 29, 2018 at 11:55AM</t>
  </si>
  <si>
    <t>b36389a70ba7b43ac64e2cd11db8032b</t>
  </si>
  <si>
    <t>946495e36b4d481811da244405d8b7e5</t>
  </si>
  <si>
    <t>2018-01-29T11:38:00</t>
  </si>
  <si>
    <t>January 30, 2018 at 09:23AM</t>
  </si>
  <si>
    <t>f9b007a35db84c0afb9f913a206f7e37</t>
  </si>
  <si>
    <t>d8093038e1f7326b8b667f355c34a7b7</t>
  </si>
  <si>
    <t>Preobrazhenskaya Square, 4, Sankt-Peterburg, Russia, 191028</t>
  </si>
  <si>
    <t>2018-01-30T08:41:00</t>
  </si>
  <si>
    <t>January 30, 2018 at 10:08AM</t>
  </si>
  <si>
    <t>dc7ec2b9adb31cd0b92e9ba672c3fc40</t>
  </si>
  <si>
    <t>Mirzomurodov</t>
  </si>
  <si>
    <t>Kirochnaya Ulitsa, 7, Sankt-Peterburg, Russia, 191014</t>
  </si>
  <si>
    <t>2018-01-30T09:43:00</t>
  </si>
  <si>
    <t>January 30, 2018 at 09:47PM</t>
  </si>
  <si>
    <t>0669be7c870534b543e819b27a5ca428</t>
  </si>
  <si>
    <t>b8e1760f3ce3863da32681b37c8937a5</t>
  </si>
  <si>
    <t>2018-01-30T21:21:00</t>
  </si>
  <si>
    <t>January 31, 2018 at 10:54AM</t>
  </si>
  <si>
    <t>2a85d92220e8a5cb4a8b0518770c298b</t>
  </si>
  <si>
    <t>83a94c1ddfd5c2d0bedb5c9fc59c9466</t>
  </si>
  <si>
    <t>Volvo XC90</t>
  </si>
  <si>
    <t>XC90</t>
  </si>
  <si>
    <t>2018-01-31T10:31:00</t>
  </si>
  <si>
    <t>January 31, 2018 at 09:08PM</t>
  </si>
  <si>
    <t>2962ed1d2d835f977e7f86afe183321e</t>
  </si>
  <si>
    <t>96e9d7c759b5a53d72e52453e11dd7bf</t>
  </si>
  <si>
    <t>2018-01-31T20:45:00</t>
  </si>
  <si>
    <t>February 1, 2018 at 10:18AM</t>
  </si>
  <si>
    <t>9cdfe8ee2d6194a048d9a7b23a6a04ad</t>
  </si>
  <si>
    <t>6459d3e34a0efbb7924f5151648f0b28</t>
  </si>
  <si>
    <t>Ulitsa Marata, 7, Sankt-Peterburg, Russia, 191025</t>
  </si>
  <si>
    <t>2018-02-01T09:55:00</t>
  </si>
  <si>
    <t>February 2, 2018 at 10:20AM</t>
  </si>
  <si>
    <t>035c26c0716d24a134ca004ddd5920a1</t>
  </si>
  <si>
    <t>6cfa9aefb0265edc5788f8a125a1951d</t>
  </si>
  <si>
    <t>2018-02-02T09:55:00</t>
  </si>
  <si>
    <t>February 5, 2018 at 09:08PM</t>
  </si>
  <si>
    <t>301889601c5dba87a6bb0298f460035f</t>
  </si>
  <si>
    <t>4dd97b469891661bc96f529ebda7c031</t>
  </si>
  <si>
    <t>2018-02-05T20:43:00</t>
  </si>
  <si>
    <t>February 6, 2018 at 11:11AM</t>
  </si>
  <si>
    <t>0a662cd2ea0a3fba50ecf584de0e463a</t>
  </si>
  <si>
    <t>e4bf4f1ac9114ba041e9def91b1c305f</t>
  </si>
  <si>
    <t>BMW X1</t>
  </si>
  <si>
    <t>Inna</t>
  </si>
  <si>
    <t>X1</t>
  </si>
  <si>
    <t>2018-02-06T10:38:00</t>
  </si>
  <si>
    <t>February 7, 2018 at 11:04AM</t>
  </si>
  <si>
    <t>6e015d3a8335824c8f7a7817346bf032</t>
  </si>
  <si>
    <t>9e518f42d1240384151ab90edd039c57</t>
  </si>
  <si>
    <t>2018-02-07T10:41:00</t>
  </si>
  <si>
    <t>February 8, 2018 at 11:33AM</t>
  </si>
  <si>
    <t>7093ffa1a1bd8171ca03aac12eb57ba6</t>
  </si>
  <si>
    <t>de2a84eb99b4b5da4b4403c509647812</t>
  </si>
  <si>
    <t>Abbos</t>
  </si>
  <si>
    <t>2018-02-08T10:09:00</t>
  </si>
  <si>
    <t>February 8, 2018 at 07:11PM</t>
  </si>
  <si>
    <t>f13a97c23bbbd1b4b80637bd071e4c86</t>
  </si>
  <si>
    <t>69fe85e08472c6195367fcccf28de46d</t>
  </si>
  <si>
    <t>Islomiddin</t>
  </si>
  <si>
    <t>Bukharestskaya street, 30, Sankt-Peterburg, Russia, 192102</t>
  </si>
  <si>
    <t>2018-02-08T18:10:00</t>
  </si>
  <si>
    <t>February 8, 2018 at 09:15PM</t>
  </si>
  <si>
    <t>e7159d33240953e051b376548ed5eb0e</t>
  </si>
  <si>
    <t>1e226d06d1fa23f853dc6ac01aaf66e4</t>
  </si>
  <si>
    <t>Bukharestskaya street, 36 ÐºÐ¾Ñ€Ð¿ÑƒÑ 1, Sankt-Peterburg, Russia, 192071</t>
  </si>
  <si>
    <t>Fontanka river embankment, 20, Sankt-Peterburg, Russia, 191028</t>
  </si>
  <si>
    <t>2018-02-08T20:46:00</t>
  </si>
  <si>
    <t>February 9, 2018 at 12:16AM</t>
  </si>
  <si>
    <t>fe46001afc6950d8cf951ffcce19c8f4</t>
  </si>
  <si>
    <t>09992396eb83c1d67d5bcba5a2e2e514</t>
  </si>
  <si>
    <t>Kondrat'yevskiy Prospekt, 64Ðº9, Sankt-Peterburg, Russia, 195197</t>
  </si>
  <si>
    <t>2018-02-08T23:39:00</t>
  </si>
  <si>
    <t>February 9, 2018 at 12:48AM</t>
  </si>
  <si>
    <t>e58e4564aeef237ca3913bb77872cdb0</t>
  </si>
  <si>
    <t>b0e1444966752215cea56e56f0824a61</t>
  </si>
  <si>
    <t>Honda Accord</t>
  </si>
  <si>
    <t>Accord</t>
  </si>
  <si>
    <t>2018-02-09T00:22:00</t>
  </si>
  <si>
    <t>February 9, 2018 at 10:34AM</t>
  </si>
  <si>
    <t>a3d9375e9a683df44b9e478c91b0aa42</t>
  </si>
  <si>
    <t>52d6452b625ad726bf3a0049c6eb871c</t>
  </si>
  <si>
    <t>Zaven</t>
  </si>
  <si>
    <t>2018-02-09T09:53:00</t>
  </si>
  <si>
    <t>February 9, 2018 at 09:12PM</t>
  </si>
  <si>
    <t>ced15d7928745fa386ded1c35dc21ea4</t>
  </si>
  <si>
    <t>eedee337c728f7ec45d362ca1a2d9b08</t>
  </si>
  <si>
    <t>Hummer H3</t>
  </si>
  <si>
    <t>Hummer</t>
  </si>
  <si>
    <t>H3</t>
  </si>
  <si>
    <t>2018-02-09T20:43:00</t>
  </si>
  <si>
    <t>February 10, 2018 at 12:05PM</t>
  </si>
  <si>
    <t>e702015020a553f7bd4391688efc23a9</t>
  </si>
  <si>
    <t>752b3ed048a76a11a71670c92a991a8f</t>
  </si>
  <si>
    <t>Ragif</t>
  </si>
  <si>
    <t>Nevsky pr., 114-116, Sankt-Peterburg, Leningradskaya oblast', Russia, 191025</t>
  </si>
  <si>
    <t>Kirochnaya Ulitsa, 47, Sankt-Peterburg, Russia, 191015</t>
  </si>
  <si>
    <t>2018-02-10T11:49:00</t>
  </si>
  <si>
    <t>February 10, 2018 at 01:46PM</t>
  </si>
  <si>
    <t>49a274147f996ddfd57ecd8e402cde4a</t>
  </si>
  <si>
    <t>eb454a64e9bc535e57fa92ee32996548</t>
  </si>
  <si>
    <t>Elnur</t>
  </si>
  <si>
    <t>2018-02-10T13:17:00</t>
  </si>
  <si>
    <t>February 12, 2018 at 11:33AM</t>
  </si>
  <si>
    <t>d7b3a5bec236de55e69c5933519555fb</t>
  </si>
  <si>
    <t>b68870ea20d4d6ed7ffbd1c259063a64</t>
  </si>
  <si>
    <t>2018-02-12T10:55:00</t>
  </si>
  <si>
    <t>February 12, 2018 at 04:04PM</t>
  </si>
  <si>
    <t>1ada6e66db8ad96c9d069e7e1ddcfd2d</t>
  </si>
  <si>
    <t>ec5043d2951bbbb4f8462d83410c8f3c</t>
  </si>
  <si>
    <t>Mansur</t>
  </si>
  <si>
    <t>Zona Vyleta, Vnukovo, Moskva, Russia</t>
  </si>
  <si>
    <t>Paveletskaya Ploshchad', 1, Moskva, Russia, 115114</t>
  </si>
  <si>
    <t>2018-02-12T14:58:00</t>
  </si>
  <si>
    <t>February 13, 2018 at 01:26AM</t>
  </si>
  <si>
    <t>2e97a3bdf0528bda50ede3a46964d8b6</t>
  </si>
  <si>
    <t>66574c29c7667ad7caa5534e6fe9304c</t>
  </si>
  <si>
    <t>ulitsa Bakhrushina, 31, Moskva, Russia, 115054</t>
  </si>
  <si>
    <t>Zona Vyleta, Vnukovo, Moskva, Russia, 119027</t>
  </si>
  <si>
    <t>2018-02-13T00:12:00</t>
  </si>
  <si>
    <t>February 13, 2018 at 08:43AM</t>
  </si>
  <si>
    <t>95d16ac49c665464f91156f71e9b07e1</t>
  </si>
  <si>
    <t>99ece08d4a9e18b76f0cb665d0cf554e</t>
  </si>
  <si>
    <t>2018-02-13T07:55:00</t>
  </si>
  <si>
    <t>February 13, 2018 at 11:25AM</t>
  </si>
  <si>
    <t>2e4dbef4d7562bee84ff8ec77d0696de</t>
  </si>
  <si>
    <t>fb7fd576815d4d9dd74d55025a3b5a41</t>
  </si>
  <si>
    <t>2018-02-13T10:53:00</t>
  </si>
  <si>
    <t>February 13, 2018 at 09:36PM</t>
  </si>
  <si>
    <t>73c2852319b6be2354bce64bbc0602a8</t>
  </si>
  <si>
    <t>c6e234cad7ba75d5cfabcbd3bae1850d</t>
  </si>
  <si>
    <t>Yakornaya Ulitsa, 5Ð, Sankt-Peterburg, Russia, 195027</t>
  </si>
  <si>
    <t>2018-02-13T21:13:00</t>
  </si>
  <si>
    <t>February 13, 2018 at 10:11PM</t>
  </si>
  <si>
    <t>44e6524ddf1ee9e6c4a83d2c84e0c764</t>
  </si>
  <si>
    <t>54a0a13dd9b636c173faac37b60f02d4</t>
  </si>
  <si>
    <t>Prospekt Chernyshevskogo, 9, Sankt-Peterburg, Russia, 191123</t>
  </si>
  <si>
    <t>2018-02-13T21:44:00</t>
  </si>
  <si>
    <t>February 13, 2018 at 10:36PM</t>
  </si>
  <si>
    <t>af2d4993da07c799837efa18d1f8211a</t>
  </si>
  <si>
    <t>7ee473d66b02efc204eeff19d4e66e40</t>
  </si>
  <si>
    <t>2018-02-13T22:20:00</t>
  </si>
  <si>
    <t>February 13, 2018 at 11:11PM</t>
  </si>
  <si>
    <t>d90b9a0d7ffd106dd4642eee7d7849de</t>
  </si>
  <si>
    <t>Behzod</t>
  </si>
  <si>
    <t>2018-02-13T22:53:00</t>
  </si>
  <si>
    <t>February 14, 2018 at 04:26AM</t>
  </si>
  <si>
    <t>4d52e9491858c8a3839142eecb215fa9</t>
  </si>
  <si>
    <t>70c4a446fde9c931014fc4c23cf0fc68</t>
  </si>
  <si>
    <t>2018-02-14T04:11:00</t>
  </si>
  <si>
    <t>February 14, 2018 at 06:09AM</t>
  </si>
  <si>
    <t>3f972d1a455833e2534501b7645c3330</t>
  </si>
  <si>
    <t>bba2fe3454a95a1ddb76575fc988cb77</t>
  </si>
  <si>
    <t>2018-02-14T05:53:00</t>
  </si>
  <si>
    <t>February 14, 2018 at 11:54AM</t>
  </si>
  <si>
    <t>12ca0bfc281fa5b0ed5048bea56cba2c</t>
  </si>
  <si>
    <t>c4d507a90830f9bc30bc7b634d6785b4</t>
  </si>
  <si>
    <t>Mirlan</t>
  </si>
  <si>
    <t>2018-02-14T11:23:00</t>
  </si>
  <si>
    <t>February 15, 2018 at 11:06AM</t>
  </si>
  <si>
    <t>a68db1260dc2ca3ff9ab10b4cedc74c4</t>
  </si>
  <si>
    <t>fb4b0644f165e29c1197c7fe7dc3651a</t>
  </si>
  <si>
    <t>2018-02-15T10:44:00</t>
  </si>
  <si>
    <t>February 16, 2018 at 11:29AM</t>
  </si>
  <si>
    <t>f61a85c32890fec1f43a858e008f71dd</t>
  </si>
  <si>
    <t>8850b1f6d0e928b71b783d855267a238</t>
  </si>
  <si>
    <t>Zamir</t>
  </si>
  <si>
    <t>2018-02-16T11:01:00</t>
  </si>
  <si>
    <t>February 16, 2018 at 09:36PM</t>
  </si>
  <si>
    <t>4fe96039c8d52fdad1b265b99e510356</t>
  </si>
  <si>
    <t>76da3811d7494f08580391595e494353</t>
  </si>
  <si>
    <t>Munarbek</t>
  </si>
  <si>
    <t>2018-02-16T21:03:00</t>
  </si>
  <si>
    <t>February 19, 2018 at 10:15AM</t>
  </si>
  <si>
    <t>701eeb129854054aee6e73bcf98afb9d</t>
  </si>
  <si>
    <t>228d15669792b1f13d6e279cd685e981</t>
  </si>
  <si>
    <t>2018-02-19T09:41:00</t>
  </si>
  <si>
    <t>February 19, 2018 at 11:56AM</t>
  </si>
  <si>
    <t>e07f359d9b39dda01277b8fb19d08f12</t>
  </si>
  <si>
    <t>Hamza</t>
  </si>
  <si>
    <t>2018-02-19T11:39:00</t>
  </si>
  <si>
    <t>February 19, 2018 at 09:36PM</t>
  </si>
  <si>
    <t>52cd98b2ff0ea3c69a02a05bbb3e4a79</t>
  </si>
  <si>
    <t>f92d24eda0b24e075bd4ffcded8c18ae</t>
  </si>
  <si>
    <t>Zhoodarbek</t>
  </si>
  <si>
    <t>2018-02-19T21:14:00</t>
  </si>
  <si>
    <t>February 20, 2018 at 12:47PM</t>
  </si>
  <si>
    <t>68a489985954fbb191409727b7c2c388</t>
  </si>
  <si>
    <t>f28a78287fcd1b39fb70519232a40801</t>
  </si>
  <si>
    <t>Nissan Juke</t>
  </si>
  <si>
    <t>Juke</t>
  </si>
  <si>
    <t>2018-02-20T12:23:00</t>
  </si>
  <si>
    <t>February 22, 2018 at 10:36AM</t>
  </si>
  <si>
    <t>b523ac85e13633578d6088cf07e32837</t>
  </si>
  <si>
    <t>08a6c374633fab74eca2fd2bae4d6b58</t>
  </si>
  <si>
    <t>Elbrus</t>
  </si>
  <si>
    <t>2018-02-22T10:11:00</t>
  </si>
  <si>
    <t>February 23, 2018 at 03:53PM</t>
  </si>
  <si>
    <t>afc5f924683a1df8e73eb7cfcd6db386</t>
  </si>
  <si>
    <t>Prospekt Udarnikov, 42, Sankt-Peterburg, Russia, 195279</t>
  </si>
  <si>
    <t>2018-02-23T15:40:00</t>
  </si>
  <si>
    <t>February 23, 2018 at 10:40PM</t>
  </si>
  <si>
    <t>fde63b225483231dfaf3f22a6d8ff18e</t>
  </si>
  <si>
    <t>dee7e195c7427539b5aeef788d183719</t>
  </si>
  <si>
    <t>Shuhratbek</t>
  </si>
  <si>
    <t>2018-02-23T22:19:00</t>
  </si>
  <si>
    <t>February 26, 2018 at 10:53AM</t>
  </si>
  <si>
    <t>2c7b8253e33f1076159155740d173906</t>
  </si>
  <si>
    <t>cc92ee06976114808fff3df2617c5fdd</t>
  </si>
  <si>
    <t>2018-02-26T10:29:00</t>
  </si>
  <si>
    <t>February 26, 2018 at 08:45PM</t>
  </si>
  <si>
    <t>6b05b1ac2bce31c387b66875314ffc7c</t>
  </si>
  <si>
    <t>2aa8e8e669337fa542d16db2e6b0a1dc</t>
  </si>
  <si>
    <t>2018-02-26T20:25:00</t>
  </si>
  <si>
    <t>February 27, 2018 at 10:30AM</t>
  </si>
  <si>
    <t>fc3ca66983b1a80626610c16c93b60c1</t>
  </si>
  <si>
    <t>0c9c1d862028c39f53b99a16a1fa05ba</t>
  </si>
  <si>
    <t>2018-02-27T10:08:00</t>
  </si>
  <si>
    <t>February 28, 2018 at 12:40PM</t>
  </si>
  <si>
    <t>976bfaaa624820d453bb33963f440f90</t>
  </si>
  <si>
    <t>b9a42d2d0bb3fa8c7800db1506a4bf76</t>
  </si>
  <si>
    <t>2018-02-28T12:02:00</t>
  </si>
  <si>
    <t>February 28, 2018 at 08:50PM</t>
  </si>
  <si>
    <t>a317454a3c1f81bdcf14ada8c59788a0</t>
  </si>
  <si>
    <t>8fb58d830d79fc67ed866a8cf8c608d9</t>
  </si>
  <si>
    <t>2018-02-28T20:25:00</t>
  </si>
  <si>
    <t>March 1, 2018 at 12:18PM</t>
  </si>
  <si>
    <t>8b9cbf0489e7a5e6995520ba824e2d6f</t>
  </si>
  <si>
    <t>ceed11a9e8c3c1321c36b021f1a86eee</t>
  </si>
  <si>
    <t>Ibrahimzhan</t>
  </si>
  <si>
    <t>2018-03-01T11:58:00</t>
  </si>
  <si>
    <t>March 1, 2018 at 07:47PM</t>
  </si>
  <si>
    <t>57bdfdb5cb735b33d58b360683b41856</t>
  </si>
  <si>
    <t>1e6401aa70d9358b9f622d77c2478b89</t>
  </si>
  <si>
    <t>Artur</t>
  </si>
  <si>
    <t>2018-03-01T19:09:00</t>
  </si>
  <si>
    <t>March 2, 2018 at 11:35AM</t>
  </si>
  <si>
    <t>72f97a5ee711e64a4fe260189428e96e</t>
  </si>
  <si>
    <t>09ce84af4dff0247ec73ebc0c4450940</t>
  </si>
  <si>
    <t>Ulitsa Kollontay, 21, Sankt-Peterburg, Russia, 193231</t>
  </si>
  <si>
    <t>2018-03-02T10:58:00</t>
  </si>
  <si>
    <t>March 2, 2018 at 09:49PM</t>
  </si>
  <si>
    <t>4667abf254e4e6f8067d4ecae8184028</t>
  </si>
  <si>
    <t>c6b8234745d81fbe4f42e87bba77c2de</t>
  </si>
  <si>
    <t>Mitsubishi L200</t>
  </si>
  <si>
    <t>L200</t>
  </si>
  <si>
    <t>2018-03-02T21:26:00</t>
  </si>
  <si>
    <t>March 5, 2018 at 11:26AM</t>
  </si>
  <si>
    <t>02f8397c1d47a34338f43d2df89ff4ea</t>
  </si>
  <si>
    <t>6c6acd4bc6ff1fbdd89561177aca42ed</t>
  </si>
  <si>
    <t>2018-03-05T11:02:00</t>
  </si>
  <si>
    <t>March 5, 2018 at 08:31PM</t>
  </si>
  <si>
    <t>4a4f57d64733d66a4542d9b3f150326a</t>
  </si>
  <si>
    <t>edf5162ef92b970bc81edfd6a994ea92</t>
  </si>
  <si>
    <t>Sadi</t>
  </si>
  <si>
    <t>2018-03-05T20:13:00</t>
  </si>
  <si>
    <t>March 6, 2018 at 09:47AM</t>
  </si>
  <si>
    <t>9b6a845f1b82551c55bca22b440f2c1c</t>
  </si>
  <si>
    <t>3c5c6228b4afb204f82ba590fe6ed467</t>
  </si>
  <si>
    <t>2018-03-06T09:21:00</t>
  </si>
  <si>
    <t>March 6, 2018 at 11:32AM</t>
  </si>
  <si>
    <t>48bbd053b0dfd59611c730247393704b</t>
  </si>
  <si>
    <t>432b83971c5550de676d511532a33927</t>
  </si>
  <si>
    <t>Nissan Sentra</t>
  </si>
  <si>
    <t>Sentra</t>
  </si>
  <si>
    <t>2018-03-06T10:54:00</t>
  </si>
  <si>
    <t>March 6, 2018 at 09:44PM</t>
  </si>
  <si>
    <t>7f6231c92f155b599ab8a0d99f5b11d9</t>
  </si>
  <si>
    <t>f3ff2d31e77bfe9a6783fe8f21e49f21</t>
  </si>
  <si>
    <t>2018-03-06T21:24:00</t>
  </si>
  <si>
    <t>March 7, 2018 at 10:42AM</t>
  </si>
  <si>
    <t>1479c714d7d324e0bb75476cb81bf8c9</t>
  </si>
  <si>
    <t>a590cdeb3cd7496522425375ae475f96</t>
  </si>
  <si>
    <t>Zaynudin</t>
  </si>
  <si>
    <t>2018-03-07T10:20:00</t>
  </si>
  <si>
    <t>March 8, 2018 at 04:39AM</t>
  </si>
  <si>
    <t>1118494949a23178c96f6c83190ba868</t>
  </si>
  <si>
    <t>69009e437351f7d9db836a759226e8df</t>
  </si>
  <si>
    <t>Ref</t>
  </si>
  <si>
    <t>Ulitsa Komsomola, 39, Sankt-Peterburg, Russia, 195009</t>
  </si>
  <si>
    <t>2018-03-08T04:11:00</t>
  </si>
  <si>
    <t>March 11, 2018 at 07:59PM</t>
  </si>
  <si>
    <t>74c3c0e59d5f2ed7cea77a5f357940fd</t>
  </si>
  <si>
    <t>037097f76549dac6987b5b263d440abd</t>
  </si>
  <si>
    <t>Botkinskaya Ulitsa, 1Ð‘, Sankt-Peterburg, Russia, 195009</t>
  </si>
  <si>
    <t>2018-03-11T19:38:00</t>
  </si>
  <si>
    <t>March 11, 2018 at 08:14PM</t>
  </si>
  <si>
    <t>b123af1c85c9cd10a1eefd8c078a6139</t>
  </si>
  <si>
    <t>bc5113e1d4d3791d19905a178a8649ee</t>
  </si>
  <si>
    <t>2018-03-11T19:52:00</t>
  </si>
  <si>
    <t>March 12, 2018 at 04:19PM</t>
  </si>
  <si>
    <t>1c5ce5d757cb167984bc0af7c7237b0d</t>
  </si>
  <si>
    <t>29950c081dd30774063d90219f11901a</t>
  </si>
  <si>
    <t>Sagynbek</t>
  </si>
  <si>
    <t>2018-03-12T15:43:00</t>
  </si>
  <si>
    <t>March 12, 2018 at 11:07PM</t>
  </si>
  <si>
    <t>2b3ce5d383cb167984bc0af7c7237d8a</t>
  </si>
  <si>
    <t>9562f8718836f9a7c4f3a7e9e4352516</t>
  </si>
  <si>
    <t>Nevsky pr., 33Ð»Ð¸Ñ‚Ð‘, Sankt-Peterburg, Russia, 191011</t>
  </si>
  <si>
    <t>2018-03-12T22:38:00</t>
  </si>
  <si>
    <t>March 13, 2018 at 11:01AM</t>
  </si>
  <si>
    <t>7d0cbb13b00aab5bab88ed8964f47276</t>
  </si>
  <si>
    <t>dc9202dde0618417ba1d2d4f17720c98</t>
  </si>
  <si>
    <t>2018-03-13T10:43:00</t>
  </si>
  <si>
    <t>March 13, 2018 at 05:42PM</t>
  </si>
  <si>
    <t>f8d02d05005e02bef0a87c7f86841bab</t>
  </si>
  <si>
    <t>29ddd6a9c93e3430e6a95146108a6243</t>
  </si>
  <si>
    <t>2018-03-13T17:17:00</t>
  </si>
  <si>
    <t>March 16, 2018 at 09:52AM</t>
  </si>
  <si>
    <t>bc9871ffda4d302340e3290cbb6adb19</t>
  </si>
  <si>
    <t>17f28a97e5c4a5b84c22c2b9c0f9dd8d</t>
  </si>
  <si>
    <t>Skoda Yeti</t>
  </si>
  <si>
    <t>Yeti</t>
  </si>
  <si>
    <t>2018-03-16T09:20:00</t>
  </si>
  <si>
    <t>March 16, 2018 at 10:45AM</t>
  </si>
  <si>
    <t>c47fc09959d6b806f0d49cf3a67a8759</t>
  </si>
  <si>
    <t>ae75dcc6c8de148f8edf0c706d0917ac</t>
  </si>
  <si>
    <t>Shohamidullo</t>
  </si>
  <si>
    <t>2018-03-16T10:12:00</t>
  </si>
  <si>
    <t>March 16, 2018 at 12:43PM</t>
  </si>
  <si>
    <t>da9bf415243ddce15afbbf8630d452e4</t>
  </si>
  <si>
    <t>6b781dc2d5088e747909077fd7ccb917</t>
  </si>
  <si>
    <t>Ford EcoSport</t>
  </si>
  <si>
    <t>EcoSport</t>
  </si>
  <si>
    <t>Ulitsa Mayakovskogo, 3Ð, Sankt-Peterburg, Russia, 191025</t>
  </si>
  <si>
    <t>2018-03-16T12:04:00</t>
  </si>
  <si>
    <t>March 16, 2018 at 04:04PM</t>
  </si>
  <si>
    <t>1380490d2dc0b36d6fecab45039bc5c9</t>
  </si>
  <si>
    <t>d82aba4bc91cf0010948b6fa3661229f</t>
  </si>
  <si>
    <t>Ford Tourneo</t>
  </si>
  <si>
    <t>Rahat</t>
  </si>
  <si>
    <t>Tourneo</t>
  </si>
  <si>
    <t>prospekt Engelsa, 154, Sankt-Peterburg, Russia, 194358</t>
  </si>
  <si>
    <t>2018-03-16T14:20:00</t>
  </si>
  <si>
    <t>March 16, 2018 at 07:46PM</t>
  </si>
  <si>
    <t>126ee5afe4faddbb38d36d1573a92641</t>
  </si>
  <si>
    <t>206ccf3e73dc93f653a9512607253a9b</t>
  </si>
  <si>
    <t>2018-03-16T18:43:00</t>
  </si>
  <si>
    <t>March 16, 2018 at 09:50PM</t>
  </si>
  <si>
    <t>4680ab0d1315efda3127590babd645f4</t>
  </si>
  <si>
    <t>4b878a752734d04f0d7166cf771785ad</t>
  </si>
  <si>
    <t>Divenskaya Ulitsa, 18, Sankt-Peterburg, Russia, 197046</t>
  </si>
  <si>
    <t>2018-03-16T21:14:00</t>
  </si>
  <si>
    <t>March 17, 2018 at 02:59PM</t>
  </si>
  <si>
    <t>ed8e683821e2e1f040a580f06815e0da</t>
  </si>
  <si>
    <t>db8834cee846c8b35a81fec692037f5a</t>
  </si>
  <si>
    <t>Geely MK Cross</t>
  </si>
  <si>
    <t>MK Cross</t>
  </si>
  <si>
    <t>Novocherkasskiy Prospekt, 58, Sankt-Peterburg, Russia, 195213</t>
  </si>
  <si>
    <t>2018-03-17T14:21:00</t>
  </si>
  <si>
    <t>March 19, 2018 at 10:08AM</t>
  </si>
  <si>
    <t>c4e175f18fc08f7422f961caa8390867</t>
  </si>
  <si>
    <t>fd4d4b6d729b41a493754e834e4a55e6</t>
  </si>
  <si>
    <t>2018-03-19T09:43:00</t>
  </si>
  <si>
    <t>March 19, 2018 at 01:36PM</t>
  </si>
  <si>
    <t>d7778e57d2e045d7eeda2431c5476efa</t>
  </si>
  <si>
    <t>5c814a116a76cd8be152270d43f16438</t>
  </si>
  <si>
    <t>Aram</t>
  </si>
  <si>
    <t>2018-03-19T13:12:00</t>
  </si>
  <si>
    <t>March 19, 2018 at 09:16PM</t>
  </si>
  <si>
    <t>489a00849b68640b22860f2e5eda3fc6</t>
  </si>
  <si>
    <t>6cf501815d18b3b9fcd5cba781119092</t>
  </si>
  <si>
    <t>Subaru Impreza</t>
  </si>
  <si>
    <t>Subaru</t>
  </si>
  <si>
    <t>Impreza</t>
  </si>
  <si>
    <t>2018-03-19T20:40:00</t>
  </si>
  <si>
    <t>March 20, 2018 at 07:38PM</t>
  </si>
  <si>
    <t>169cc0cc774e69bdc6c5daa6437acbc5</t>
  </si>
  <si>
    <t>e4a509e2aca78d76cd59f9e2d659207e</t>
  </si>
  <si>
    <t>2018-03-20T19:19:00</t>
  </si>
  <si>
    <t>March 21, 2018 at 04:08PM</t>
  </si>
  <si>
    <t>b180bb9c1399be40e529352b6cef844a</t>
  </si>
  <si>
    <t>7dbfd5a19f39f8f10dc0bf9466858ca3</t>
  </si>
  <si>
    <t>2018-03-21T15:41:00</t>
  </si>
  <si>
    <t>March 21, 2018 at 05:47PM</t>
  </si>
  <si>
    <t>009d39f3d6fb390197a2ddb8ff3a3961</t>
  </si>
  <si>
    <t>0e692e7bbab235172f69fd2e505b7556</t>
  </si>
  <si>
    <t>Cergey</t>
  </si>
  <si>
    <t>2018-03-21T17:11:00</t>
  </si>
  <si>
    <t>March 26, 2018 at 05:46AM</t>
  </si>
  <si>
    <t>e577ffebf76c3e4474405710c5bac6fd</t>
  </si>
  <si>
    <t>d3bf1f1ba25b57ae936c69c66c0f8eb8</t>
  </si>
  <si>
    <t>2018-03-26T05:23:00</t>
  </si>
  <si>
    <t>March 26, 2018 at 11:50PM</t>
  </si>
  <si>
    <t>a6a7fa0860dd3dedfbf5f2b3f0108b8e</t>
  </si>
  <si>
    <t>38bf923e6a1d2daec6a18afea6244a56</t>
  </si>
  <si>
    <t>2018-03-26T23:25:00</t>
  </si>
  <si>
    <t>March 30, 2018 at 01:13PM</t>
  </si>
  <si>
    <t>cf6dde37f034d88626c59baf96160e22</t>
  </si>
  <si>
    <t>0a314fbc4e88d9401a2c6f9ce6431d1b</t>
  </si>
  <si>
    <t>2018-03-30T12:40:00</t>
  </si>
  <si>
    <t>March 30, 2018 at 03:43PM</t>
  </si>
  <si>
    <t>e824dfc7aee2954a48ff8c544bc356f1</t>
  </si>
  <si>
    <t>e16c5bac50f877af7321ce4b8dce8f6e</t>
  </si>
  <si>
    <t>Vanik</t>
  </si>
  <si>
    <t>2018-03-30T15:07:00</t>
  </si>
  <si>
    <t>April 2, 2018 at 05:43PM</t>
  </si>
  <si>
    <t>8a0169c4bcdd439e53e6d9171163e67e</t>
  </si>
  <si>
    <t>50f7345a0dee40b3ccef7561bb0abc7a</t>
  </si>
  <si>
    <t>Gevorg</t>
  </si>
  <si>
    <t>2018-04-02T17:02:00</t>
  </si>
  <si>
    <t>April 4, 2018 at 09:37AM</t>
  </si>
  <si>
    <t>6c3d3dad4e9374baa1eaa0221f2de832</t>
  </si>
  <si>
    <t>d8639f27ca78ea0193b1f6d251697ec4</t>
  </si>
  <si>
    <t>Prospekt Bol'shevikov, 8 ÐºÐ¾Ñ€Ð¿ÑƒÑ 1, Sankt-Peterburg, Russia, 193231</t>
  </si>
  <si>
    <t>2018-04-04T09:15:00</t>
  </si>
  <si>
    <t>April 4, 2018 at 11:40AM</t>
  </si>
  <si>
    <t>307c5fef399666fdc58e5fdcb1b485ac</t>
  </si>
  <si>
    <t>275b800368042b0e500997b6e6410ffb</t>
  </si>
  <si>
    <t>2018-04-04T11:17:00</t>
  </si>
  <si>
    <t>April 4, 2018 at 07:54PM</t>
  </si>
  <si>
    <t>cccd84c9c90738540dc47cc6ef13a8de</t>
  </si>
  <si>
    <t>815e8aa01a2e697ead24b293ce405ef2</t>
  </si>
  <si>
    <t>Abdullo</t>
  </si>
  <si>
    <t>2018-04-04T19:05:00</t>
  </si>
  <si>
    <t>April 5, 2018 at 11:36AM</t>
  </si>
  <si>
    <t>97bdc85e1fbc97d9a5343529d777d4f3</t>
  </si>
  <si>
    <t>fca722bbe330fb7d7830bda983717109</t>
  </si>
  <si>
    <t>Said</t>
  </si>
  <si>
    <t>2018-04-05T11:11:00</t>
  </si>
  <si>
    <t>April 5, 2018 at 05:10PM</t>
  </si>
  <si>
    <t>44710d54cab0a131b943cb4b9524b576</t>
  </si>
  <si>
    <t>83fc88c85060a8d7e8c96258d8002016</t>
  </si>
  <si>
    <t>Muhammadrofe</t>
  </si>
  <si>
    <t>2018-04-05T16:43:00</t>
  </si>
  <si>
    <t>April 9, 2018 at 12:20PM</t>
  </si>
  <si>
    <t>80ae86cf699105b63ff04da16b0e9023</t>
  </si>
  <si>
    <t>d88bc99cc640aa60799fc4ccfe3231ea</t>
  </si>
  <si>
    <t>2018-04-09T11:34:00</t>
  </si>
  <si>
    <t>April 12, 2018 at 01:26PM</t>
  </si>
  <si>
    <t>b4490a4fd184cc2f12569750d50ad67c</t>
  </si>
  <si>
    <t>c4f1f21ac4cd136a89d7756609e8940e</t>
  </si>
  <si>
    <t>Opel Zafira</t>
  </si>
  <si>
    <t>Gulomzhon</t>
  </si>
  <si>
    <t>Zafira</t>
  </si>
  <si>
    <t>Ulitsa Kapitana Voronina, 10Ð, Sankt-Peterburg, Russia, 194100</t>
  </si>
  <si>
    <t>2018-04-12T12:54:00</t>
  </si>
  <si>
    <t>April 12, 2018 at 06:05PM</t>
  </si>
  <si>
    <t>a7f621ef27212fa1e54572cad4edde58</t>
  </si>
  <si>
    <t>adee3059ee7ddf290a7a04d0b9fad61f</t>
  </si>
  <si>
    <t>Lifan X60</t>
  </si>
  <si>
    <t>Petr</t>
  </si>
  <si>
    <t>X60</t>
  </si>
  <si>
    <t>2018-04-12T17:28:00</t>
  </si>
  <si>
    <t>April 13, 2018 at 06:13PM</t>
  </si>
  <si>
    <t>ff2fe36701f7e1a7d60898972df30e56</t>
  </si>
  <si>
    <t>76412a4ca12da91ef882041c08746f25</t>
  </si>
  <si>
    <t>Artak</t>
  </si>
  <si>
    <t>Zanevskiy Prospekt, 67 ÐºÐ¾Ñ€Ð¿ÑƒÑ 2, Sankt-Peterburg, Russia, 195277</t>
  </si>
  <si>
    <t>2018-04-13T17:36:00</t>
  </si>
  <si>
    <t>April 19, 2018 at 10:54AM</t>
  </si>
  <si>
    <t>8a531b2bebaa4cb72915b43914bbd97c</t>
  </si>
  <si>
    <t>0a43af18ab6928e72eaaac52ee58c5ce</t>
  </si>
  <si>
    <t>Industrial'nyy Prospekt, 40 ÐºÐ¾Ñ€Ð¿ÑƒÑ 1, Sankt-Peterburg, Russia, 195279</t>
  </si>
  <si>
    <t>Soyuznyy Prospekt, 8 ÐºÐ¾Ñ€Ð¿ÑƒÑ 1, Sankt-Peterburg, Russia, 193318</t>
  </si>
  <si>
    <t>2018-04-19T10:33:00</t>
  </si>
  <si>
    <t>April 19, 2018 at 11:55AM</t>
  </si>
  <si>
    <t>6995ab85de12672bf28ba46c713ead7d</t>
  </si>
  <si>
    <t>88496b5bd9a82fc882ff2a22cc744d2c</t>
  </si>
  <si>
    <t>2018-04-19T11:19:00</t>
  </si>
  <si>
    <t>April 23, 2018 at 10:59AM</t>
  </si>
  <si>
    <t>8ad3710eadbf7225ed43ee277b13ab90</t>
  </si>
  <si>
    <t>6b81d4b07871146faffcf00502faa876</t>
  </si>
  <si>
    <t>Kia Carens</t>
  </si>
  <si>
    <t>Kurbandurdy</t>
  </si>
  <si>
    <t>Carens</t>
  </si>
  <si>
    <t>Kirochnaya Ulitsa, 9, Sankt-Peterburg, Russia, 191014</t>
  </si>
  <si>
    <t>2018-04-23T10:44:00</t>
  </si>
  <si>
    <t>April 23, 2018 at 12:11PM</t>
  </si>
  <si>
    <t>ce5bdea8e9c366b2f9f9cdf1bb879965</t>
  </si>
  <si>
    <t>e96ad9d6f2f0b2c55b2fa2c284507543</t>
  </si>
  <si>
    <t>Industrial'nyy Prospekt, 24, Ð»Ð¸Ñ‚. Ð, St Petersburg, Russia, 195279</t>
  </si>
  <si>
    <t>2018-04-23T11:59:00</t>
  </si>
  <si>
    <t>April 24, 2018 at 02:58PM</t>
  </si>
  <si>
    <t>3a1df88ce67d8f749ac5f09da8b4dadf</t>
  </si>
  <si>
    <t>e63e621e61b493e119239f5ff635810d</t>
  </si>
  <si>
    <t>Dongfeng H30</t>
  </si>
  <si>
    <t>Dongfeng</t>
  </si>
  <si>
    <t>H30</t>
  </si>
  <si>
    <t>Gzhatskaya Ulitsa, 22, Sankt-Peterburg, Russia, 195220</t>
  </si>
  <si>
    <t>2018-04-24T14:21:00</t>
  </si>
  <si>
    <t>April 26, 2018 at 03:57PM</t>
  </si>
  <si>
    <t>1879ce44367d4cc555479253323ec36d</t>
  </si>
  <si>
    <t>b65196da38435a1dbe8e9009b514a7b8</t>
  </si>
  <si>
    <t>Akmal</t>
  </si>
  <si>
    <t>2018-04-26T15:22:00</t>
  </si>
  <si>
    <t>April 26, 2018 at 05:00PM</t>
  </si>
  <si>
    <t>7a237cb245b6ca854498ecb7c842beb3</t>
  </si>
  <si>
    <t>2af94300321de81edc1eeef8c041fd9a</t>
  </si>
  <si>
    <t>2018-04-26T16:37:00</t>
  </si>
  <si>
    <t>April 27, 2018 at 03:05PM</t>
  </si>
  <si>
    <t>f794daa1e63029828ec58248549815d2</t>
  </si>
  <si>
    <t>ab02b9b447412505a2f42cefab54520b</t>
  </si>
  <si>
    <t>2018-04-27T14:15:00</t>
  </si>
  <si>
    <t>Derived from</t>
  </si>
  <si>
    <t>https://www.kaggle.com/stantyan/uber-rides</t>
  </si>
  <si>
    <t>Id</t>
  </si>
  <si>
    <t>VehicleType</t>
  </si>
  <si>
    <t>VehicleModel</t>
  </si>
  <si>
    <t>Name</t>
  </si>
  <si>
    <t>DriverLicenseNumber</t>
  </si>
  <si>
    <t>Age</t>
  </si>
  <si>
    <t>HomeLocation</t>
  </si>
  <si>
    <t>Town</t>
  </si>
  <si>
    <t>Country</t>
  </si>
  <si>
    <t>Postcode</t>
  </si>
  <si>
    <t>424 Park Ave S</t>
  </si>
  <si>
    <t>New York</t>
  </si>
  <si>
    <t>Starbucks Coffee</t>
  </si>
  <si>
    <t>NY</t>
  </si>
  <si>
    <t>Union Square</t>
  </si>
  <si>
    <t>Virgin Megastore (cafe)</t>
  </si>
  <si>
    <t>141 West 72nd St.</t>
  </si>
  <si>
    <t>Krispy Kreme Doughnuts</t>
  </si>
  <si>
    <t>7000 North Glenwood</t>
  </si>
  <si>
    <t>Chicago</t>
  </si>
  <si>
    <t>Heartland Cafe</t>
  </si>
  <si>
    <t>IL</t>
  </si>
  <si>
    <t>Madison Square Park</t>
  </si>
  <si>
    <t>Friend of James Dog Run</t>
  </si>
  <si>
    <t>2252 Broadway</t>
  </si>
  <si>
    <t>105 1st Ave.</t>
  </si>
  <si>
    <t>Counter Vegetarian Restaurant and Wine Bar</t>
  </si>
  <si>
    <t>118 Rivington Street</t>
  </si>
  <si>
    <t>The Magician</t>
  </si>
  <si>
    <t>24 Pell St.</t>
  </si>
  <si>
    <t>World of Vegetarian</t>
  </si>
  <si>
    <t>1767 W. Wilson Ave.</t>
  </si>
  <si>
    <t>Zephyr Cafe</t>
  </si>
  <si>
    <t>2311 W. North Ave.</t>
  </si>
  <si>
    <t>Handlebar</t>
  </si>
  <si>
    <t>2186 Broadway</t>
  </si>
  <si>
    <t>Cosi</t>
  </si>
  <si>
    <t>3109 W. Irving Park Rd.</t>
  </si>
  <si>
    <t>Dharma Garden Thai Cuisine</t>
  </si>
  <si>
    <t>30 Mott St.</t>
  </si>
  <si>
    <t>Silk Road Mocha</t>
  </si>
  <si>
    <t>101 E. 2nd St</t>
  </si>
  <si>
    <t>Waikiki Wally's (Tiki Bar &amp; Hawaiian Restaurant)</t>
  </si>
  <si>
    <t>54 Cooper Sq</t>
  </si>
  <si>
    <t>web2zone (Internet Cafe &amp; Video Game Center)</t>
  </si>
  <si>
    <t>958 West Armitage Ave</t>
  </si>
  <si>
    <t>Argo Tea</t>
  </si>
  <si>
    <t>626 10th Ave.</t>
  </si>
  <si>
    <t>Hallo Berlin</t>
  </si>
  <si>
    <t>18 West 18 St.  6th floor</t>
  </si>
  <si>
    <t>CAP 21 Studios</t>
  </si>
  <si>
    <t>165 West 72nd Street</t>
  </si>
  <si>
    <t>Kinoko Japanese Restaurant</t>
  </si>
  <si>
    <t>330 5th Ave.</t>
  </si>
  <si>
    <t>Maui Tacos</t>
  </si>
  <si>
    <t>3 Greenwich Ave.</t>
  </si>
  <si>
    <t>Go Sushi</t>
  </si>
  <si>
    <t>312 W. 34th St.</t>
  </si>
  <si>
    <t>AMC Loews 34th Street 14</t>
  </si>
  <si>
    <t>288 Elizabeth St.</t>
  </si>
  <si>
    <t>288 Bar</t>
  </si>
  <si>
    <t>199 Chambers St., #S110C</t>
  </si>
  <si>
    <t>Tribeca Performing Arts Center</t>
  </si>
  <si>
    <t>247 W. 42nd St.</t>
  </si>
  <si>
    <t>Regal Cinemas 42nd Street E-Walk Stadium 13</t>
  </si>
  <si>
    <t>626 10th Ave. btw. 44th and 45th St.</t>
  </si>
  <si>
    <t>Hallo Berlin Restaurant and Bierhaus</t>
  </si>
  <si>
    <t>227 Mott Street</t>
  </si>
  <si>
    <t>Rice</t>
  </si>
  <si>
    <t>1394 York Ave. @74th St.</t>
  </si>
  <si>
    <t>David Copperfield's House of Beer</t>
  </si>
  <si>
    <t>580 Geary Street</t>
  </si>
  <si>
    <t>San Francisco</t>
  </si>
  <si>
    <t>Millennium Restaurant</t>
  </si>
  <si>
    <t>CA</t>
  </si>
  <si>
    <t>18 W. Houston St.</t>
  </si>
  <si>
    <t>Angelika Film Center</t>
  </si>
  <si>
    <t>498 Seventh Avenue</t>
  </si>
  <si>
    <t>Cosi Restaurant</t>
  </si>
  <si>
    <t>129 St. Mark's Place</t>
  </si>
  <si>
    <t>Hop Devil Grill</t>
  </si>
  <si>
    <t>143 E. Houston St.</t>
  </si>
  <si>
    <t>Landmark's Sunshine Cinema</t>
  </si>
  <si>
    <t>227 Sullivan St</t>
  </si>
  <si>
    <t>Sacred Chow</t>
  </si>
  <si>
    <t>125 east 11th Street</t>
  </si>
  <si>
    <t>The Studio at Webster Hall</t>
  </si>
  <si>
    <t>3 Bleecker Street (near Bowery)</t>
  </si>
  <si>
    <t>Von</t>
  </si>
  <si>
    <t>9 East 38th Street</t>
  </si>
  <si>
    <t>JAPAS 38</t>
  </si>
  <si>
    <t>328 East 14th</t>
  </si>
  <si>
    <t>Curly's Vegetarian Lunch</t>
  </si>
  <si>
    <t>130 S. Halsted</t>
  </si>
  <si>
    <t>Pegasus</t>
  </si>
  <si>
    <t>359 Bowery</t>
  </si>
  <si>
    <t>Phebe's Tavern &amp; Grill</t>
  </si>
  <si>
    <t>31st at Lake Shore Drive</t>
  </si>
  <si>
    <t>31st Parking Lot off of LSD</t>
  </si>
  <si>
    <t>402 W 34th St</t>
  </si>
  <si>
    <t>Skylight Diner</t>
  </si>
  <si>
    <t>2645 Gough Street</t>
  </si>
  <si>
    <t>Allyne Park</t>
  </si>
  <si>
    <t>20 Elizabeth Street</t>
  </si>
  <si>
    <t>Jing Fong</t>
  </si>
  <si>
    <t>594 Broadway</t>
  </si>
  <si>
    <t>Museum Of Comic And Cartoon Art</t>
  </si>
  <si>
    <t>247 W. 42nd St., , 100</t>
  </si>
  <si>
    <t>Loews E-Walk Theatre</t>
  </si>
  <si>
    <t>34 West 13th Street</t>
  </si>
  <si>
    <t>Quad Cinema</t>
  </si>
  <si>
    <t>Belmont &amp; Lakeshore drive</t>
  </si>
  <si>
    <t>Belmont Rocks</t>
  </si>
  <si>
    <t>3733 N. Southport Ave.</t>
  </si>
  <si>
    <t>Music Box Theatre</t>
  </si>
  <si>
    <t>58 Avenue B (corner of E. 4th St.)</t>
  </si>
  <si>
    <t>Kate's Joint</t>
  </si>
  <si>
    <t>East 49th Street at FDR Drive</t>
  </si>
  <si>
    <t>Peter Detmold Park</t>
  </si>
  <si>
    <t>252 W 29th St</t>
  </si>
  <si>
    <t>American Bartenders School</t>
  </si>
  <si>
    <t>153 E 53rd street</t>
  </si>
  <si>
    <t>CitiCorp Atrium</t>
  </si>
  <si>
    <t>1909 W. Byron</t>
  </si>
  <si>
    <t>American Theater Company</t>
  </si>
  <si>
    <t>79 McDougal Street</t>
  </si>
  <si>
    <t>Dante Trattoria</t>
  </si>
  <si>
    <t>3038 West irving Park Rd</t>
  </si>
  <si>
    <t>Cousin's Vitality</t>
  </si>
  <si>
    <t>6234 N. Broadway</t>
  </si>
  <si>
    <t>Third Coast Comics</t>
  </si>
  <si>
    <t>2543 W. Devon Ave.</t>
  </si>
  <si>
    <t>Udupi Palace</t>
  </si>
  <si>
    <t>300 West 43rd Street, 6th Floor</t>
  </si>
  <si>
    <t>Alegrias on Broadway</t>
  </si>
  <si>
    <t>140 2nd Avenue ( between 8th &amp; 9th St)</t>
  </si>
  <si>
    <t>Tango Club @ Ukranian East Village Restaurant</t>
  </si>
  <si>
    <t>133 Greene Street, Ground Floor</t>
  </si>
  <si>
    <t>Pomegranate Gallery</t>
  </si>
  <si>
    <t>4802 N. Milwaukee Avenue</t>
  </si>
  <si>
    <t>The Gift Theatre</t>
  </si>
  <si>
    <t>366 Third Avenue (Kaiten Zushi East 2fl)</t>
  </si>
  <si>
    <t>Japas 27</t>
  </si>
  <si>
    <t>550 Madison Avenue on the west side</t>
  </si>
  <si>
    <t>Sony Public Arcade</t>
  </si>
  <si>
    <t>48 West 21 Street</t>
  </si>
  <si>
    <t>Center Stage</t>
  </si>
  <si>
    <t>Chicago &amp; Milwaukee Avenues (vicinity)</t>
  </si>
  <si>
    <t>My River West Loft</t>
  </si>
  <si>
    <t>50 Prince Street</t>
  </si>
  <si>
    <t>McNally Jackson Books</t>
  </si>
  <si>
    <t>109 St Marks Pl</t>
  </si>
  <si>
    <t>Hummus Place</t>
  </si>
  <si>
    <t>65 W. 55th Street</t>
  </si>
  <si>
    <t>Cassidy's Pub</t>
  </si>
  <si>
    <t>1691-93 Madison Avenue</t>
  </si>
  <si>
    <t>Chenchita's Group Garden</t>
  </si>
  <si>
    <t>2186 Broadway @77th</t>
  </si>
  <si>
    <t>126 East 28th Street</t>
  </si>
  <si>
    <t>Copper Chimney Restaurant</t>
  </si>
  <si>
    <t>141 West Diversey Parkway</t>
  </si>
  <si>
    <t>Diversey Soccer Field</t>
  </si>
  <si>
    <t>377 5th Ave, e. side between 35 &amp; 36 St</t>
  </si>
  <si>
    <t>Happy Time Deli</t>
  </si>
  <si>
    <t>2289 Broadway, at 82nd St</t>
  </si>
  <si>
    <t>Barnes &amp; Noble</t>
  </si>
  <si>
    <t>1998 Broadway</t>
  </si>
  <si>
    <t>AMC Loews Lincoln Center 13 With IMAX</t>
  </si>
  <si>
    <t>ABCD1 trains to 59th St.</t>
  </si>
  <si>
    <t>Columbus Circle Traffic Circle</t>
  </si>
  <si>
    <t>5200 N. Lake Shore Dr.</t>
  </si>
  <si>
    <t>Foster Beach</t>
  </si>
  <si>
    <t>3010 Geary Boulevard</t>
  </si>
  <si>
    <t>Bridge Theater</t>
  </si>
  <si>
    <t>850 Broadway</t>
  </si>
  <si>
    <t>Regal Cinemas 14</t>
  </si>
  <si>
    <t>The South/East corner of</t>
  </si>
  <si>
    <t>Shake Shack</t>
  </si>
  <si>
    <t>234 W. 42nd St.</t>
  </si>
  <si>
    <t>AMC Empire 25</t>
  </si>
  <si>
    <t>71 1st Av</t>
  </si>
  <si>
    <t>Pukk</t>
  </si>
  <si>
    <t>498 7th Ave (36-37 Streets)</t>
  </si>
  <si>
    <t>Cosi on 7th</t>
  </si>
  <si>
    <t>6912 N. Glenwood Ave.</t>
  </si>
  <si>
    <t>Lifeline Theatre</t>
  </si>
  <si>
    <t>842 W. Randolph St.</t>
  </si>
  <si>
    <t>Sushi Wabi</t>
  </si>
  <si>
    <t>205 W 50th St</t>
  </si>
  <si>
    <t>Applebee's Neighborhood Grill</t>
  </si>
  <si>
    <t>366 Third Ave.</t>
  </si>
  <si>
    <t>East Japanese Restaurant</t>
  </si>
  <si>
    <t>26 W. Hubbard St.</t>
  </si>
  <si>
    <t>Howl at the Moon</t>
  </si>
  <si>
    <t>666 Broadway</t>
  </si>
  <si>
    <t>New York Jiu Jitsu</t>
  </si>
  <si>
    <t>Highway 35</t>
  </si>
  <si>
    <t>Fort Funston</t>
  </si>
  <si>
    <t>1101 Geary Blvd (at Van Ness Ave)</t>
  </si>
  <si>
    <t>Tommy's Joynt</t>
  </si>
  <si>
    <t>2158 N Halsted</t>
  </si>
  <si>
    <t>Glascott's</t>
  </si>
  <si>
    <t>316 Bowery @ Bleecker</t>
  </si>
  <si>
    <t>mAnnAhAttA</t>
  </si>
  <si>
    <t>West 14th Street @ 12th Avenue</t>
  </si>
  <si>
    <t>Hudson River Park Pier 54</t>
  </si>
  <si>
    <t>145 Avenue C</t>
  </si>
  <si>
    <t>Esperanto</t>
  </si>
  <si>
    <t>400 N. Michigan Ave.</t>
  </si>
  <si>
    <t>Wendella Sightseeing Boats</t>
  </si>
  <si>
    <t>742 N LaSalle</t>
  </si>
  <si>
    <t>Yoga Now Studio</t>
  </si>
  <si>
    <t>Wilson Avenue and the Lake</t>
  </si>
  <si>
    <t>Montrose Beach</t>
  </si>
  <si>
    <t>3120 W Carroll Ave</t>
  </si>
  <si>
    <t>The RAWK! Loft</t>
  </si>
  <si>
    <t>743 Larkin St</t>
  </si>
  <si>
    <t>Olive Bar and Restaurant</t>
  </si>
  <si>
    <t>5515 N LINCOLN AVENUE</t>
  </si>
  <si>
    <t>LATIN BLISS</t>
  </si>
  <si>
    <t>106th Street &amp; Central Park West (UWS)</t>
  </si>
  <si>
    <t>The Great Hill</t>
  </si>
  <si>
    <t>Lower East Side 217 Bowery @ Rivington</t>
  </si>
  <si>
    <t>Katra</t>
  </si>
  <si>
    <t>Lower East Side</t>
  </si>
  <si>
    <t>Lower East Side 196 Orchard st bt Houston &amp; Stanton</t>
  </si>
  <si>
    <t>East Village 189 E. 3rd Street Bet. Ave A&amp;B</t>
  </si>
  <si>
    <t>Le Caire Mediterranean Lounge</t>
  </si>
  <si>
    <t>729 3RD Avenue</t>
  </si>
  <si>
    <t>O'Neills Irish Bar</t>
  </si>
  <si>
    <t>661 Howard Street</t>
  </si>
  <si>
    <t>Thirsty Bear Brewing Co. &amp; Spanish Cuisine</t>
  </si>
  <si>
    <t>18th at 20th</t>
  </si>
  <si>
    <t>Dolores Park</t>
  </si>
  <si>
    <t>along 5th Avenue, Brooklyn,</t>
  </si>
  <si>
    <t>66th Street to Bay Ridge Avenue</t>
  </si>
  <si>
    <t>Columbus Avenue and 63 Street</t>
  </si>
  <si>
    <t>LINCOLN CENTER</t>
  </si>
  <si>
    <t>1616 2nd Avenue</t>
  </si>
  <si>
    <t>Dorrian's</t>
  </si>
  <si>
    <t>Just north of Wilson &amp; Simonds</t>
  </si>
  <si>
    <t>Montrose Dog Beach</t>
  </si>
  <si>
    <t>Wilson Av. and Simond Dr.</t>
  </si>
  <si>
    <t>127 west 25th street</t>
  </si>
  <si>
    <t>Empire Dance Studio</t>
  </si>
  <si>
    <t>614 Ninth Avenue</t>
  </si>
  <si>
    <t>Westway Diner</t>
  </si>
  <si>
    <t>701 7th Ave - 7W (and 47th St.)</t>
  </si>
  <si>
    <t>The Jam NYC</t>
  </si>
  <si>
    <t>101 4th Street</t>
  </si>
  <si>
    <t>Metreon Food Court</t>
  </si>
  <si>
    <t>2201 Fillmore St</t>
  </si>
  <si>
    <t>Coffe Bean &amp; Tealeaf</t>
  </si>
  <si>
    <t>151 B Elizabeth St. (near corner of Elizabeth and Kenmare St.)</t>
  </si>
  <si>
    <t>Xicala</t>
  </si>
  <si>
    <t>Central Park (enter at 69th St / 5th ave</t>
  </si>
  <si>
    <t>Central Park Summer Stage</t>
  </si>
  <si>
    <t>411 Third Avenue (28th/29th Streets)</t>
  </si>
  <si>
    <t>Tonic Bar (East)</t>
  </si>
  <si>
    <t>1720 2nd Ave. btw 89th and 90th</t>
  </si>
  <si>
    <t>Manhattan Lounge</t>
  </si>
  <si>
    <t>MAnnAhAttA</t>
  </si>
  <si>
    <t>Union Square Park</t>
  </si>
  <si>
    <t>239 W 49th St</t>
  </si>
  <si>
    <t>St Malachy's Catholic Church</t>
  </si>
  <si>
    <t>200 W 60th Street</t>
  </si>
  <si>
    <t>Olympic Flame Diner</t>
  </si>
  <si>
    <t>750 7th Ave</t>
  </si>
  <si>
    <t>Starbucks</t>
  </si>
  <si>
    <t>29 West 15th Street</t>
  </si>
  <si>
    <t>Anahid Sofian Studio</t>
  </si>
  <si>
    <t>532 W 27th St</t>
  </si>
  <si>
    <t>Home</t>
  </si>
  <si>
    <t>55 liberty St.</t>
  </si>
  <si>
    <t>Pounds &amp; Pence</t>
  </si>
  <si>
    <t>Fashion Institute Of Technology</t>
  </si>
  <si>
    <t>Kate Murphy Theater at FIT.</t>
  </si>
  <si>
    <t>48 West 21st Street</t>
  </si>
  <si>
    <t>Taj Lounge</t>
  </si>
  <si>
    <t>179 3rd Ave</t>
  </si>
  <si>
    <t>Mumbles</t>
  </si>
  <si>
    <t>32 Second Avenue &amp; 2nd Street in Manhattan</t>
  </si>
  <si>
    <t>Anthology Film Archives</t>
  </si>
  <si>
    <t>2251 N Lincoln Ave</t>
  </si>
  <si>
    <t>The Apartment Bar</t>
  </si>
  <si>
    <t>56 Macdougal St (b/w Houston and Prince)</t>
  </si>
  <si>
    <t>12 Chairs Cafe</t>
  </si>
  <si>
    <t>12 Park Avenue</t>
  </si>
  <si>
    <t>Franchia</t>
  </si>
  <si>
    <t>1960 N. Clybourn</t>
  </si>
  <si>
    <t>Lalo's Restaurant</t>
  </si>
  <si>
    <t>1557 Second Ave.</t>
  </si>
  <si>
    <t>Yuka</t>
  </si>
  <si>
    <t>87 7th Ave S</t>
  </si>
  <si>
    <t>Sushi Samba</t>
  </si>
  <si>
    <t>79th St. &amp; The Hudson River</t>
  </si>
  <si>
    <t>79th St. Boat Basin Cafe</t>
  </si>
  <si>
    <t>6th Ave between 40th &amp; 42nd St</t>
  </si>
  <si>
    <t>Bryant Park</t>
  </si>
  <si>
    <t>153 West 27th Street, 11th Floor</t>
  </si>
  <si>
    <t>Office</t>
  </si>
  <si>
    <t>105 Hudson Street</t>
  </si>
  <si>
    <t>Nobu</t>
  </si>
  <si>
    <t>329 Lexington Ave.</t>
  </si>
  <si>
    <t>Chill Lounge</t>
  </si>
  <si>
    <t>625 West 55th Street (btwn 8th and 9th)</t>
  </si>
  <si>
    <t>Trisha Brown Dance Studios</t>
  </si>
  <si>
    <t>Governors Island</t>
  </si>
  <si>
    <t>801 Minnesota #8</t>
  </si>
  <si>
    <t>Teh Space</t>
  </si>
  <si>
    <t>394 Broadway</t>
  </si>
  <si>
    <t>Sun Factory Studios</t>
  </si>
  <si>
    <t>375 3rd Avenue</t>
  </si>
  <si>
    <t>Rodeo Bar</t>
  </si>
  <si>
    <t>18 West Houston at Mercer Street</t>
  </si>
  <si>
    <t>Angelika Theatre</t>
  </si>
  <si>
    <t>1700 2nd Avenue/ 88th Street</t>
  </si>
  <si>
    <t>Saigon Grill</t>
  </si>
  <si>
    <t>Penn Station</t>
  </si>
  <si>
    <t>Tracks Bar and Grill</t>
  </si>
  <si>
    <t>2020 W. Division St.</t>
  </si>
  <si>
    <t>Mirai Sushi</t>
  </si>
  <si>
    <t>Chicago Ave</t>
  </si>
  <si>
    <t>West Fest</t>
  </si>
  <si>
    <t>69 West 23rd ST.</t>
  </si>
  <si>
    <t>Limerick House</t>
  </si>
  <si>
    <t>Near Jackson and lake front path</t>
  </si>
  <si>
    <t>Grant Park</t>
  </si>
  <si>
    <t>Avenue of the Americas</t>
  </si>
  <si>
    <t>Midtown Manhattan ROOFTOP TBA!</t>
  </si>
  <si>
    <t>Lincoln Center - Mezzanine level</t>
  </si>
  <si>
    <t>Walter Reade Theater</t>
  </si>
  <si>
    <t>East 86th Street, at East End Avenue</t>
  </si>
  <si>
    <t>Carl Schurz</t>
  </si>
  <si>
    <t>56th St in Riverside Park</t>
  </si>
  <si>
    <t>Pier 96</t>
  </si>
  <si>
    <t>50th St., Between 5th and 6th Av.</t>
  </si>
  <si>
    <t>Top of the Rock</t>
  </si>
  <si>
    <t>6 west 20th st. Between 5th &amp;6th ave.</t>
  </si>
  <si>
    <t>we will start at Moroccos Dance Studio</t>
  </si>
  <si>
    <t>Central Park</t>
  </si>
  <si>
    <t>Picnic at Central Park, Sheep Meadow</t>
  </si>
  <si>
    <t>69 W. 71st St.</t>
  </si>
  <si>
    <t>Cafe La Fortuna</t>
  </si>
  <si>
    <t>158 9th Avenue</t>
  </si>
  <si>
    <t>O Mai</t>
  </si>
  <si>
    <t>30 Rockefeller Plaza, 65th fl. (enter on 49th St. between 5th and 6th Aves.)</t>
  </si>
  <si>
    <t>Rainbow Room</t>
  </si>
  <si>
    <t>237 W 54th Street, 3rd fl.</t>
  </si>
  <si>
    <t>Dance New York Studio</t>
  </si>
  <si>
    <t>39 West 19th Street</t>
  </si>
  <si>
    <t>Dance Manhattan Studios</t>
  </si>
  <si>
    <t>213 Water street</t>
  </si>
  <si>
    <t>South Street Seaport</t>
  </si>
  <si>
    <t>5852 North Broadway</t>
  </si>
  <si>
    <t>YOGA NOW</t>
  </si>
  <si>
    <t>857 Lexington Ave (at 65th St)</t>
  </si>
  <si>
    <t>Hayko's Turkish Carpets</t>
  </si>
  <si>
    <t>600 W Chicago</t>
  </si>
  <si>
    <t>Kitsch'n</t>
  </si>
  <si>
    <t>81st Street @ Central Park West</t>
  </si>
  <si>
    <t>Great Lawn-Central Park</t>
  </si>
  <si>
    <t>462 Broadway</t>
  </si>
  <si>
    <t>L'Ecole - French culinary institute</t>
  </si>
  <si>
    <t>1047 Amsterdam Avenue (@ 111th St.)</t>
  </si>
  <si>
    <t>Synod Hall, St. John the Divine Cathedral</t>
  </si>
  <si>
    <t>265 West 37th St. (@ 8th Avenue),</t>
  </si>
  <si>
    <t>OM Factory</t>
  </si>
  <si>
    <t>1590 2nd Ave.</t>
  </si>
  <si>
    <t>Ship Of Fools Bar</t>
  </si>
  <si>
    <t>Lower Level: West Side</t>
  </si>
  <si>
    <t>Grand Central Station</t>
  </si>
  <si>
    <t>566 La Guargia Place (Washington Sq. So)</t>
  </si>
  <si>
    <t>Skirball Center for the Performing Arts</t>
  </si>
  <si>
    <t>11 West 53 Street</t>
  </si>
  <si>
    <t>MOMA</t>
  </si>
  <si>
    <t>1 W 29th Street, NY, NY at 5th Ave.</t>
  </si>
  <si>
    <t>Marble Collegiate Church, check room # on sign in lobby</t>
  </si>
  <si>
    <t>143 West 26th Street</t>
  </si>
  <si>
    <t>Burgundy Wine Company</t>
  </si>
  <si>
    <t>1260 6th Avenue</t>
  </si>
  <si>
    <t>Radio City Music Hall</t>
  </si>
  <si>
    <t>375 Greenwich St.</t>
  </si>
  <si>
    <t>Tribeca Film Center - Screening Room</t>
  </si>
  <si>
    <t>329 W. 51st Street (bet. 8th &amp; 9th)</t>
  </si>
  <si>
    <t>Sortie</t>
  </si>
  <si>
    <t>Fifth Avenue, between 59th Street, (Central Park South) and 58th Street (right by the Plaza Hotel Fountain)</t>
  </si>
  <si>
    <t>Central Park South-59th Street</t>
  </si>
  <si>
    <t>6 West 20th Street</t>
  </si>
  <si>
    <t>Casbah Tent Theater at Morocco's Studio</t>
  </si>
  <si>
    <t>JFK Drive, Golden Gate Park</t>
  </si>
  <si>
    <t>Conservatory of Flowers</t>
  </si>
  <si>
    <t>One Ferry Plaza</t>
  </si>
  <si>
    <t>Ferry Building</t>
  </si>
  <si>
    <t>La Quinta Inn, 14th floor, 17 W. 32nd Street</t>
  </si>
  <si>
    <t>Me Bar</t>
  </si>
  <si>
    <t>Taj</t>
  </si>
  <si>
    <t>14th st. West Side Hwy</t>
  </si>
  <si>
    <t>Pier 54</t>
  </si>
  <si>
    <t>14th street-West side Hwy</t>
  </si>
  <si>
    <t>1 W 67th St</t>
  </si>
  <si>
    <t>Sheep Meadow Lawn in Central Park</t>
  </si>
  <si>
    <t>743 8th ave. (Bet 46th &amp; 47th st)</t>
  </si>
  <si>
    <t>Fazil Dance Studio</t>
  </si>
  <si>
    <t>841 Broadway, 2nd Floor</t>
  </si>
  <si>
    <t>Jivamukti Cafe</t>
  </si>
  <si>
    <t>1009 Second Avenue</t>
  </si>
  <si>
    <t>CBG RED BAR</t>
  </si>
  <si>
    <t>13-25 Astor Place</t>
  </si>
  <si>
    <t>440 Lafayette Street, off Astor Place</t>
  </si>
  <si>
    <t>440 Studios</t>
  </si>
  <si>
    <t>65 West 70th St</t>
  </si>
  <si>
    <t>Shalel Lounge</t>
  </si>
  <si>
    <t>18 West Houston</t>
  </si>
  <si>
    <t>227 Sullivan Street</t>
  </si>
  <si>
    <t>Lake Michigan at Foster Avenue (5200 N.)</t>
  </si>
  <si>
    <t>Foster Avenue Beach</t>
  </si>
  <si>
    <t>392 Broadway</t>
  </si>
  <si>
    <t>Rush Dance</t>
  </si>
  <si>
    <t>322 W 11th Street</t>
  </si>
  <si>
    <t>Delcia Brazil Restaurant</t>
  </si>
  <si>
    <t>392 Broadway #3F</t>
  </si>
  <si>
    <t>Rush Dance Studio</t>
  </si>
  <si>
    <t>77 E. Randolph Street, 2nd floor</t>
  </si>
  <si>
    <t>Chicago Cultural Center</t>
  </si>
  <si>
    <t>Spiritual Center and Bookstore</t>
  </si>
  <si>
    <t>Adidam Chicago</t>
  </si>
  <si>
    <t>42nd Street</t>
  </si>
  <si>
    <t>Bryant Park - Next to Reading Room</t>
  </si>
  <si>
    <t>87 Lafayette Street (bet White &amp; Walker)</t>
  </si>
  <si>
    <t>DCTV</t>
  </si>
  <si>
    <t>US</t>
  </si>
  <si>
    <t>County</t>
  </si>
  <si>
    <t>AddressLine1</t>
  </si>
  <si>
    <t>objName</t>
  </si>
  <si>
    <t>Gregor Fenton</t>
  </si>
  <si>
    <t>Roxy Keller</t>
  </si>
  <si>
    <t>Zakariah Amin</t>
  </si>
  <si>
    <t>Waleed Davila</t>
  </si>
  <si>
    <t>Zahrah Iles</t>
  </si>
  <si>
    <t>Prince Boone</t>
  </si>
  <si>
    <t>Dahlia Zimmerman</t>
  </si>
  <si>
    <t>Mohammed Dodson</t>
  </si>
  <si>
    <t>Kennedy Peters</t>
  </si>
  <si>
    <t>Macey Dickens</t>
  </si>
  <si>
    <t>Ritchie Mahoney</t>
  </si>
  <si>
    <t>Shanelle Rankin</t>
  </si>
  <si>
    <t>Laila Tait</t>
  </si>
  <si>
    <t>Corinne Peterson</t>
  </si>
  <si>
    <t>Elouise Wiggins</t>
  </si>
  <si>
    <t>Lynda Brett</t>
  </si>
  <si>
    <t>Zidan Holland</t>
  </si>
  <si>
    <t>Jardel Garrison</t>
  </si>
  <si>
    <t>Noa Barron</t>
  </si>
  <si>
    <t>Sidney Hamilton</t>
  </si>
  <si>
    <t>Yazmin Khan</t>
  </si>
  <si>
    <t>Hester Byrd</t>
  </si>
  <si>
    <t>Nyla Pope</t>
  </si>
  <si>
    <t>Britney Sellers</t>
  </si>
  <si>
    <t>Huw Andrew</t>
  </si>
  <si>
    <t>Cathy Franks</t>
  </si>
  <si>
    <t>Morris Chang</t>
  </si>
  <si>
    <t>Maaria Buck</t>
  </si>
  <si>
    <t>Dakota Crane</t>
  </si>
  <si>
    <t>Trevor Grainger</t>
  </si>
  <si>
    <t>D3380W</t>
  </si>
  <si>
    <t>D6372E</t>
  </si>
  <si>
    <t>D7129M</t>
  </si>
  <si>
    <t>D7553S</t>
  </si>
  <si>
    <t>D4975U</t>
  </si>
  <si>
    <t>D8389T</t>
  </si>
  <si>
    <t>D4095Z</t>
  </si>
  <si>
    <t>D6555D</t>
  </si>
  <si>
    <t>D6214S</t>
  </si>
  <si>
    <t>D8545R</t>
  </si>
  <si>
    <t>D2115N</t>
  </si>
  <si>
    <t>D8847V</t>
  </si>
  <si>
    <t>D4402R</t>
  </si>
  <si>
    <t>D2903J</t>
  </si>
  <si>
    <t>D1018B</t>
  </si>
  <si>
    <t>D3601A</t>
  </si>
  <si>
    <t>D2342G</t>
  </si>
  <si>
    <t>D7618R</t>
  </si>
  <si>
    <t>D6042A</t>
  </si>
  <si>
    <t>D1053S</t>
  </si>
  <si>
    <t>D3296R</t>
  </si>
  <si>
    <t>D1497U</t>
  </si>
  <si>
    <t>D3503F</t>
  </si>
  <si>
    <t>D7232H</t>
  </si>
  <si>
    <t>D1606W</t>
  </si>
  <si>
    <t>D2868V</t>
  </si>
  <si>
    <t>D6117U</t>
  </si>
  <si>
    <t>D3607G</t>
  </si>
  <si>
    <t>D1798E</t>
  </si>
  <si>
    <t>D4987X</t>
  </si>
  <si>
    <t>StartPoint</t>
  </si>
  <si>
    <t>EndPoint</t>
  </si>
  <si>
    <t>VehicleUsed</t>
  </si>
  <si>
    <t>VehicleDriver</t>
  </si>
  <si>
    <t>JourneyDate</t>
  </si>
  <si>
    <t>journey1</t>
  </si>
  <si>
    <t>GeelyEmgrandEC7</t>
  </si>
  <si>
    <t>KennedyPeters</t>
  </si>
  <si>
    <t>journey2</t>
  </si>
  <si>
    <t>MorrisChang</t>
  </si>
  <si>
    <t>journey3</t>
  </si>
  <si>
    <t>BritneySellers</t>
  </si>
  <si>
    <t>journey4</t>
  </si>
  <si>
    <t>ZahrahIles</t>
  </si>
  <si>
    <t>journey5</t>
  </si>
  <si>
    <t>journey6</t>
  </si>
  <si>
    <t>GregorFenton</t>
  </si>
  <si>
    <t>journey7</t>
  </si>
  <si>
    <t>NoaBarron</t>
  </si>
  <si>
    <t>journey8</t>
  </si>
  <si>
    <t>TrevorGrainger</t>
  </si>
  <si>
    <t>journey9</t>
  </si>
  <si>
    <t>MaceyDickens</t>
  </si>
  <si>
    <t>journey10</t>
  </si>
  <si>
    <t>RitchieMahoney</t>
  </si>
  <si>
    <t>journey11</t>
  </si>
  <si>
    <t>YazminKhan</t>
  </si>
  <si>
    <t>journey12</t>
  </si>
  <si>
    <t>journey13</t>
  </si>
  <si>
    <t>ZidanHolland</t>
  </si>
  <si>
    <t>journey14</t>
  </si>
  <si>
    <t>journey15</t>
  </si>
  <si>
    <t>journey16</t>
  </si>
  <si>
    <t>MohammedDodson</t>
  </si>
  <si>
    <t>journey17</t>
  </si>
  <si>
    <t>ZakariahAmin</t>
  </si>
  <si>
    <t>journey18</t>
  </si>
  <si>
    <t>RoxyKeller</t>
  </si>
  <si>
    <t>journey19</t>
  </si>
  <si>
    <t>PrinceBoone</t>
  </si>
  <si>
    <t>journey20</t>
  </si>
  <si>
    <t>NylaPope</t>
  </si>
  <si>
    <t>journey21</t>
  </si>
  <si>
    <t>HesterByrd</t>
  </si>
  <si>
    <t>journey22</t>
  </si>
  <si>
    <t>journey23</t>
  </si>
  <si>
    <t>LailaTait</t>
  </si>
  <si>
    <t>journey24</t>
  </si>
  <si>
    <t>journey25</t>
  </si>
  <si>
    <t>journey26</t>
  </si>
  <si>
    <t>journey27</t>
  </si>
  <si>
    <t>journey28</t>
  </si>
  <si>
    <t>SidneyHamilton</t>
  </si>
  <si>
    <t>journey29</t>
  </si>
  <si>
    <t>MaariaBuck</t>
  </si>
  <si>
    <t>journey30</t>
  </si>
  <si>
    <t>journey31</t>
  </si>
  <si>
    <t>journey32</t>
  </si>
  <si>
    <t>journey33</t>
  </si>
  <si>
    <t>ShanelleRankin</t>
  </si>
  <si>
    <t>journey34</t>
  </si>
  <si>
    <t>journey35</t>
  </si>
  <si>
    <t>journey36</t>
  </si>
  <si>
    <t>journey37</t>
  </si>
  <si>
    <t>journey38</t>
  </si>
  <si>
    <t>journey39</t>
  </si>
  <si>
    <t>journey40</t>
  </si>
  <si>
    <t>journey41</t>
  </si>
  <si>
    <t>JardelGarrison</t>
  </si>
  <si>
    <t>journey42</t>
  </si>
  <si>
    <t>journey43</t>
  </si>
  <si>
    <t>journey44</t>
  </si>
  <si>
    <t>journey45</t>
  </si>
  <si>
    <t>journey46</t>
  </si>
  <si>
    <t>journey47</t>
  </si>
  <si>
    <t>journey48</t>
  </si>
  <si>
    <t>journey49</t>
  </si>
  <si>
    <t>journey50</t>
  </si>
  <si>
    <t>journey51</t>
  </si>
  <si>
    <t>journey52</t>
  </si>
  <si>
    <t>journey53</t>
  </si>
  <si>
    <t>journey54</t>
  </si>
  <si>
    <t>journey55</t>
  </si>
  <si>
    <t>journey56</t>
  </si>
  <si>
    <t>journey57</t>
  </si>
  <si>
    <t>journey58</t>
  </si>
  <si>
    <t>LyndaBrett</t>
  </si>
  <si>
    <t>journey59</t>
  </si>
  <si>
    <t>journey60</t>
  </si>
  <si>
    <t>journey61</t>
  </si>
  <si>
    <t>HuwAndrew</t>
  </si>
  <si>
    <t>journey62</t>
  </si>
  <si>
    <t>journey63</t>
  </si>
  <si>
    <t>journey64</t>
  </si>
  <si>
    <t>CorinnePeterson</t>
  </si>
  <si>
    <t>journey65</t>
  </si>
  <si>
    <t>journey66</t>
  </si>
  <si>
    <t>journey67</t>
  </si>
  <si>
    <t>journey68</t>
  </si>
  <si>
    <t>journey69</t>
  </si>
  <si>
    <t>journey70</t>
  </si>
  <si>
    <t>journey71</t>
  </si>
  <si>
    <t>journey72</t>
  </si>
  <si>
    <t>journey73</t>
  </si>
  <si>
    <t>journey74</t>
  </si>
  <si>
    <t>journey75</t>
  </si>
  <si>
    <t>journey76</t>
  </si>
  <si>
    <t>journey77</t>
  </si>
  <si>
    <t>journey78</t>
  </si>
  <si>
    <t>journey79</t>
  </si>
  <si>
    <t>journey80</t>
  </si>
  <si>
    <t>journey81</t>
  </si>
  <si>
    <t>journey82</t>
  </si>
  <si>
    <t>journey83</t>
  </si>
  <si>
    <t>journey84</t>
  </si>
  <si>
    <t>journey85</t>
  </si>
  <si>
    <t>journey86</t>
  </si>
  <si>
    <t>ElouiseWiggins</t>
  </si>
  <si>
    <t>journey87</t>
  </si>
  <si>
    <t>journey88</t>
  </si>
  <si>
    <t>journey89</t>
  </si>
  <si>
    <t>journey90</t>
  </si>
  <si>
    <t>journey91</t>
  </si>
  <si>
    <t>DahliaZimmerman</t>
  </si>
  <si>
    <t>journey92</t>
  </si>
  <si>
    <t>journey93</t>
  </si>
  <si>
    <t>journey94</t>
  </si>
  <si>
    <t>journey95</t>
  </si>
  <si>
    <t>journey96</t>
  </si>
  <si>
    <t>journey97</t>
  </si>
  <si>
    <t>journey98</t>
  </si>
  <si>
    <t>journey99</t>
  </si>
  <si>
    <t>journey100</t>
  </si>
  <si>
    <t>journey101</t>
  </si>
  <si>
    <t>WaleedDavila</t>
  </si>
  <si>
    <t>journey102</t>
  </si>
  <si>
    <t>journey103</t>
  </si>
  <si>
    <t>journey104</t>
  </si>
  <si>
    <t>journey105</t>
  </si>
  <si>
    <t>DakotaCrane</t>
  </si>
  <si>
    <t>journey106</t>
  </si>
  <si>
    <t>journey107</t>
  </si>
  <si>
    <t>journey108</t>
  </si>
  <si>
    <t>journey109</t>
  </si>
  <si>
    <t>journey110</t>
  </si>
  <si>
    <t>journey111</t>
  </si>
  <si>
    <t>journey112</t>
  </si>
  <si>
    <t>journey113</t>
  </si>
  <si>
    <t>journey114</t>
  </si>
  <si>
    <t>journey115</t>
  </si>
  <si>
    <t>journey116</t>
  </si>
  <si>
    <t>journey117</t>
  </si>
  <si>
    <t>journey118</t>
  </si>
  <si>
    <t>journey119</t>
  </si>
  <si>
    <t>journey120</t>
  </si>
  <si>
    <t>journey121</t>
  </si>
  <si>
    <t>journey122</t>
  </si>
  <si>
    <t>journey123</t>
  </si>
  <si>
    <t>journey124</t>
  </si>
  <si>
    <t>journey125</t>
  </si>
  <si>
    <t>journey126</t>
  </si>
  <si>
    <t>journey127</t>
  </si>
  <si>
    <t>journey128</t>
  </si>
  <si>
    <t>journey129</t>
  </si>
  <si>
    <t>journey130</t>
  </si>
  <si>
    <t>journey131</t>
  </si>
  <si>
    <t>journey132</t>
  </si>
  <si>
    <t>journey133</t>
  </si>
  <si>
    <t>journey134</t>
  </si>
  <si>
    <t>journey135</t>
  </si>
  <si>
    <t>journey136</t>
  </si>
  <si>
    <t>journey137</t>
  </si>
  <si>
    <t>journey138</t>
  </si>
  <si>
    <t>journey139</t>
  </si>
  <si>
    <t>journey140</t>
  </si>
  <si>
    <t>journey141</t>
  </si>
  <si>
    <t>journey142</t>
  </si>
  <si>
    <t>journey143</t>
  </si>
  <si>
    <t>journey144</t>
  </si>
  <si>
    <t>journey145</t>
  </si>
  <si>
    <t>journey146</t>
  </si>
  <si>
    <t>journey147</t>
  </si>
  <si>
    <t>journey148</t>
  </si>
  <si>
    <t>journey149</t>
  </si>
  <si>
    <t>journey150</t>
  </si>
  <si>
    <t>journey151</t>
  </si>
  <si>
    <t>journey152</t>
  </si>
  <si>
    <t>journey153</t>
  </si>
  <si>
    <t>journey154</t>
  </si>
  <si>
    <t>journey155</t>
  </si>
  <si>
    <t>journey156</t>
  </si>
  <si>
    <t>journey157</t>
  </si>
  <si>
    <t>journey158</t>
  </si>
  <si>
    <t>journey159</t>
  </si>
  <si>
    <t>journey160</t>
  </si>
  <si>
    <t>journey161</t>
  </si>
  <si>
    <t>journey162</t>
  </si>
  <si>
    <t>journey163</t>
  </si>
  <si>
    <t>journey164</t>
  </si>
  <si>
    <t>journey165</t>
  </si>
  <si>
    <t>journey166</t>
  </si>
  <si>
    <t>journey167</t>
  </si>
  <si>
    <t>journey168</t>
  </si>
  <si>
    <t>CathyFranks</t>
  </si>
  <si>
    <t>journey169</t>
  </si>
  <si>
    <t>journey170</t>
  </si>
  <si>
    <t>journey171</t>
  </si>
  <si>
    <t>journey172</t>
  </si>
  <si>
    <t>journey173</t>
  </si>
  <si>
    <t>journey174</t>
  </si>
  <si>
    <t>journey175</t>
  </si>
  <si>
    <t>journey176</t>
  </si>
  <si>
    <t>journey177</t>
  </si>
  <si>
    <t>journey178</t>
  </si>
  <si>
    <t>journey179</t>
  </si>
  <si>
    <t>journey180</t>
  </si>
  <si>
    <t>journey181</t>
  </si>
  <si>
    <t>journey182</t>
  </si>
  <si>
    <t>journey183</t>
  </si>
  <si>
    <t>journey184</t>
  </si>
  <si>
    <t>journey185</t>
  </si>
  <si>
    <t>journey186</t>
  </si>
  <si>
    <t>journey187</t>
  </si>
  <si>
    <t>journey188</t>
  </si>
  <si>
    <t>journey189</t>
  </si>
  <si>
    <t>journey190</t>
  </si>
  <si>
    <t>journey191</t>
  </si>
  <si>
    <t>journey192</t>
  </si>
  <si>
    <t>journey193</t>
  </si>
  <si>
    <t>journey194</t>
  </si>
  <si>
    <t>journey195</t>
  </si>
  <si>
    <t>journey196</t>
  </si>
  <si>
    <t>journey197</t>
  </si>
  <si>
    <t>journey198</t>
  </si>
  <si>
    <t>journey199</t>
  </si>
  <si>
    <t>journey200</t>
  </si>
  <si>
    <t>journey201</t>
  </si>
  <si>
    <t>journey202</t>
  </si>
  <si>
    <t>journey203</t>
  </si>
  <si>
    <t>journey204</t>
  </si>
  <si>
    <t>journey205</t>
  </si>
  <si>
    <t>journey206</t>
  </si>
  <si>
    <t>journey207</t>
  </si>
  <si>
    <t>journey208</t>
  </si>
  <si>
    <t>journey209</t>
  </si>
  <si>
    <t>journey210</t>
  </si>
  <si>
    <t>journey211</t>
  </si>
  <si>
    <t>journey212</t>
  </si>
  <si>
    <t>journey213</t>
  </si>
  <si>
    <t>journey214</t>
  </si>
  <si>
    <t>journey215</t>
  </si>
  <si>
    <t>journey216</t>
  </si>
  <si>
    <t>journey217</t>
  </si>
  <si>
    <t>journey218</t>
  </si>
  <si>
    <t>journey219</t>
  </si>
  <si>
    <t>journey220</t>
  </si>
  <si>
    <t>journey221</t>
  </si>
  <si>
    <t>journey222</t>
  </si>
  <si>
    <t>journey223</t>
  </si>
  <si>
    <t>journey224</t>
  </si>
  <si>
    <t>journey225</t>
  </si>
  <si>
    <t>journey226</t>
  </si>
  <si>
    <t>journey227</t>
  </si>
  <si>
    <t>journey228</t>
  </si>
  <si>
    <t>journey229</t>
  </si>
  <si>
    <t>journey230</t>
  </si>
  <si>
    <t>journey231</t>
  </si>
  <si>
    <t>journey232</t>
  </si>
  <si>
    <t>journey233</t>
  </si>
  <si>
    <t>journey234</t>
  </si>
  <si>
    <t>journey235</t>
  </si>
  <si>
    <t>journey236</t>
  </si>
  <si>
    <t>journey237</t>
  </si>
  <si>
    <t>journey238</t>
  </si>
  <si>
    <t>journey239</t>
  </si>
  <si>
    <t>journey240</t>
  </si>
  <si>
    <t>journey241</t>
  </si>
  <si>
    <t>journey242</t>
  </si>
  <si>
    <t>journey243</t>
  </si>
  <si>
    <t>journey244</t>
  </si>
  <si>
    <t>journey245</t>
  </si>
  <si>
    <t>journey246</t>
  </si>
  <si>
    <t>journey247</t>
  </si>
  <si>
    <t>journey248</t>
  </si>
  <si>
    <t>journey249</t>
  </si>
  <si>
    <t>journey250</t>
  </si>
  <si>
    <t>journey251</t>
  </si>
  <si>
    <t>journey252</t>
  </si>
  <si>
    <t>journey253</t>
  </si>
  <si>
    <t>journey254</t>
  </si>
  <si>
    <t>journey255</t>
  </si>
  <si>
    <t>journey256</t>
  </si>
  <si>
    <t>journey257</t>
  </si>
  <si>
    <t>journey258</t>
  </si>
  <si>
    <t>journey259</t>
  </si>
  <si>
    <t>journey260</t>
  </si>
  <si>
    <t>journey261</t>
  </si>
  <si>
    <t>journey262</t>
  </si>
  <si>
    <t>journey263</t>
  </si>
  <si>
    <t>journey264</t>
  </si>
  <si>
    <t>journey265</t>
  </si>
  <si>
    <t>journey266</t>
  </si>
  <si>
    <t>journey267</t>
  </si>
  <si>
    <t>journey268</t>
  </si>
  <si>
    <t>journey269</t>
  </si>
  <si>
    <t>journey270</t>
  </si>
  <si>
    <t>journey271</t>
  </si>
  <si>
    <t>journey272</t>
  </si>
  <si>
    <t>journey273</t>
  </si>
  <si>
    <t>journey274</t>
  </si>
  <si>
    <t>journey275</t>
  </si>
  <si>
    <t>journey276</t>
  </si>
  <si>
    <t>journey277</t>
  </si>
  <si>
    <t>journey278</t>
  </si>
  <si>
    <t>journey279</t>
  </si>
  <si>
    <t>journey280</t>
  </si>
  <si>
    <t>journey281</t>
  </si>
  <si>
    <t>journey282</t>
  </si>
  <si>
    <t>journey283</t>
  </si>
  <si>
    <t>journey284</t>
  </si>
  <si>
    <t>journey285</t>
  </si>
  <si>
    <t>journey286</t>
  </si>
  <si>
    <t>journey287</t>
  </si>
  <si>
    <t>journey288</t>
  </si>
  <si>
    <t>journey289</t>
  </si>
  <si>
    <t>journey290</t>
  </si>
  <si>
    <t>journey291</t>
  </si>
  <si>
    <t>journey292</t>
  </si>
  <si>
    <t>journey293</t>
  </si>
  <si>
    <t>journey294</t>
  </si>
  <si>
    <t>journey295</t>
  </si>
  <si>
    <t>journey296</t>
  </si>
  <si>
    <t>journey297</t>
  </si>
  <si>
    <t>journey298</t>
  </si>
  <si>
    <t>journey299</t>
  </si>
  <si>
    <t>journey300</t>
  </si>
  <si>
    <t>journey301</t>
  </si>
  <si>
    <t>journey302</t>
  </si>
  <si>
    <t>journey303</t>
  </si>
  <si>
    <t>journey304</t>
  </si>
  <si>
    <t>journey305</t>
  </si>
  <si>
    <t>journey306</t>
  </si>
  <si>
    <t>journey307</t>
  </si>
  <si>
    <t>journey308</t>
  </si>
  <si>
    <t>journey309</t>
  </si>
  <si>
    <t>journey310</t>
  </si>
  <si>
    <t>journey311</t>
  </si>
  <si>
    <t>journey312</t>
  </si>
  <si>
    <t>journey313</t>
  </si>
  <si>
    <t>journey314</t>
  </si>
  <si>
    <t>journey315</t>
  </si>
  <si>
    <t>journey316</t>
  </si>
  <si>
    <t>journey317</t>
  </si>
  <si>
    <t>journey318</t>
  </si>
  <si>
    <t>journey319</t>
  </si>
  <si>
    <t>journey320</t>
  </si>
  <si>
    <t>journey321</t>
  </si>
  <si>
    <t>journey322</t>
  </si>
  <si>
    <t>journey323</t>
  </si>
  <si>
    <t>journey324</t>
  </si>
  <si>
    <t>journey325</t>
  </si>
  <si>
    <t>journey326</t>
  </si>
  <si>
    <t>journey327</t>
  </si>
  <si>
    <t>journey328</t>
  </si>
  <si>
    <t>journey329</t>
  </si>
  <si>
    <t>journey330</t>
  </si>
  <si>
    <t>journey331</t>
  </si>
  <si>
    <t>journey332</t>
  </si>
  <si>
    <t>journey333</t>
  </si>
  <si>
    <t>journey334</t>
  </si>
  <si>
    <t>journey335</t>
  </si>
  <si>
    <t>journey336</t>
  </si>
  <si>
    <t>journey337</t>
  </si>
  <si>
    <t>journey338</t>
  </si>
  <si>
    <t>journey339</t>
  </si>
  <si>
    <t>journey340</t>
  </si>
  <si>
    <t>journey341</t>
  </si>
  <si>
    <t>journey342</t>
  </si>
  <si>
    <t>journey343</t>
  </si>
  <si>
    <t>journey344</t>
  </si>
  <si>
    <t>journey345</t>
  </si>
  <si>
    <t>journey346</t>
  </si>
  <si>
    <t>journey347</t>
  </si>
  <si>
    <t>journey348</t>
  </si>
  <si>
    <t>journey349</t>
  </si>
  <si>
    <t>journey350</t>
  </si>
  <si>
    <t>journey351</t>
  </si>
  <si>
    <t>journey352</t>
  </si>
  <si>
    <t>journey353</t>
  </si>
  <si>
    <t>journey354</t>
  </si>
  <si>
    <t>journey355</t>
  </si>
  <si>
    <t>journey356</t>
  </si>
  <si>
    <t>journey357</t>
  </si>
  <si>
    <t>journey358</t>
  </si>
  <si>
    <t>journey359</t>
  </si>
  <si>
    <t>journey360</t>
  </si>
  <si>
    <t>journey361</t>
  </si>
  <si>
    <t>journey362</t>
  </si>
  <si>
    <t>journey363</t>
  </si>
  <si>
    <t>journey364</t>
  </si>
  <si>
    <t>journey365</t>
  </si>
  <si>
    <t>journey366</t>
  </si>
  <si>
    <t>journey367</t>
  </si>
  <si>
    <t>journey368</t>
  </si>
  <si>
    <t>journey369</t>
  </si>
  <si>
    <t>journey370</t>
  </si>
  <si>
    <t>journey371</t>
  </si>
  <si>
    <t>journey372</t>
  </si>
  <si>
    <t>journey373</t>
  </si>
  <si>
    <t>journey374</t>
  </si>
  <si>
    <t>journey375</t>
  </si>
  <si>
    <t>journey376</t>
  </si>
  <si>
    <t>journey377</t>
  </si>
  <si>
    <t>journey378</t>
  </si>
  <si>
    <t>journey379</t>
  </si>
  <si>
    <t>journey380</t>
  </si>
  <si>
    <t>journey381</t>
  </si>
  <si>
    <t>journey382</t>
  </si>
  <si>
    <t>journey383</t>
  </si>
  <si>
    <t>journey384</t>
  </si>
  <si>
    <t>journey385</t>
  </si>
  <si>
    <t>journey386</t>
  </si>
  <si>
    <t>journey387</t>
  </si>
  <si>
    <t>journey388</t>
  </si>
  <si>
    <t>journey389</t>
  </si>
  <si>
    <t>journey390</t>
  </si>
  <si>
    <t>journey391</t>
  </si>
  <si>
    <t>journey392</t>
  </si>
  <si>
    <t>journey393</t>
  </si>
  <si>
    <t>c7d312fa-6f53-4eed-93ed-1d1e631c2550</t>
  </si>
  <si>
    <t>86932419-0dc2-4ea5-9142-f9654a28a680</t>
  </si>
  <si>
    <t>ac8ba6d1-d27d-44b7-840f-462c4d78274d</t>
  </si>
  <si>
    <t>77ec682a-c5e9-416b-8828-6ffafb5ba597</t>
  </si>
  <si>
    <t>d53c881d-bab0-477f-9f42-e59f6675e98d</t>
  </si>
  <si>
    <t>18a14054-b634-43fc-9976-c3f429cdfe39</t>
  </si>
  <si>
    <t>186fc11e-a694-4927-a166-eaeecde92576</t>
  </si>
  <si>
    <t>531ae543-941d-4534-ba28-949be9c43bc2</t>
  </si>
  <si>
    <t>0cc0ca38-77e8-4dbd-bb9c-577722b77b6f</t>
  </si>
  <si>
    <t>47bb212b-7e29-4090-bc37-e7f355dde685</t>
  </si>
  <si>
    <t>90d59e8c-4fbf-48b2-88ea-314a943fd52e</t>
  </si>
  <si>
    <t>9758775e-9826-48e5-b80d-d7ed4bc74af0</t>
  </si>
  <si>
    <t>2aad18f4-7238-4092-bb32-fe9f85bfe40d</t>
  </si>
  <si>
    <t>19ee84cf-f9fb-4adc-8de2-abb4fd9d5442</t>
  </si>
  <si>
    <t>ecef4f7b-5597-4ff5-97bf-2e751d80c7f4</t>
  </si>
  <si>
    <t>cc1c7a3e-c3ec-4a5b-bd15-8760e9e293a0</t>
  </si>
  <si>
    <t>be395707-7c6c-4607-bd99-f991e1be257c</t>
  </si>
  <si>
    <t>20fffd91-57d7-478e-a4e1-5017e4edc21e</t>
  </si>
  <si>
    <t>218bf951-6b90-4282-90aa-30b7c4af8717</t>
  </si>
  <si>
    <t>8eeec346-dfff-49bd-8f6d-e13bc7b2acfa</t>
  </si>
  <si>
    <t>f10c1f5a-9e61-4320-b834-9955f9e42bdd</t>
  </si>
  <si>
    <t>adac0d4e-9c46-49f7-acfa-e8764491f272</t>
  </si>
  <si>
    <t>e89f283a-43a9-4f35-a1e6-74dcb612185a</t>
  </si>
  <si>
    <t>ba57d09b-2d8a-4c91-87e5-2e7b10a3f01d</t>
  </si>
  <si>
    <t>16cf00e8-0075-4053-8e34-f4ba15afff77</t>
  </si>
  <si>
    <t>3d60be27-3497-436e-97bb-9545e9efe876</t>
  </si>
  <si>
    <t>52a3538b-26de-4727-9ce2-ff95ff3920d6</t>
  </si>
  <si>
    <t>f9539a6b-de4c-413c-aeff-84cc973ae100</t>
  </si>
  <si>
    <t>7d557250-81f6-4e73-9536-3f63e7d43913</t>
  </si>
  <si>
    <t>0e252a21-80cc-47a6-87ce-9d661ea1b412</t>
  </si>
  <si>
    <t>2fde4843-07b0-49d0-968f-d263fdf3855a</t>
  </si>
  <si>
    <t>993b84b5-712b-4791-af95-67c77d6727bd</t>
  </si>
  <si>
    <t>4bce6c48-538d-42c7-89ca-27ceaacdc4e3</t>
  </si>
  <si>
    <t>8e1d994c-1a93-4d24-a40a-1d9350ffcf1c</t>
  </si>
  <si>
    <t>74fcbcff-d5dd-445d-bbf1-a70c0488a3ac</t>
  </si>
  <si>
    <t>48b84d4a-6b22-4257-9e1a-bfca699e4c21</t>
  </si>
  <si>
    <t>4b140d1b-e67b-4bf3-bcbd-275b8cc4296c</t>
  </si>
  <si>
    <t>c9f07927-9953-41e4-99f5-c706b6386130</t>
  </si>
  <si>
    <t>c62b081e-bf97-4301-ab50-e197cc032890</t>
  </si>
  <si>
    <t>34a0c544-98f5-4448-a656-5f8ad2a2d863</t>
  </si>
  <si>
    <t>8b815d2a-d3e4-4beb-9823-25e58c5579c9</t>
  </si>
  <si>
    <t>5245e097-560c-4209-9c5e-9c42b701172f</t>
  </si>
  <si>
    <t>db33544b-47d6-4d42-927d-9fb9b3f65f3f</t>
  </si>
  <si>
    <t>94b0b12f-8ef8-490a-b93b-d6d1be92f4d4</t>
  </si>
  <si>
    <t>0f924937-aa98-463c-92ee-f699b35c1567</t>
  </si>
  <si>
    <t>f52c026c-3a66-4142-a1d6-52b42ddecaeb</t>
  </si>
  <si>
    <t>62257656-9f32-471d-9a5d-9a680ce3ccf8</t>
  </si>
  <si>
    <t>67f3d306-a06a-4f3a-b6f4-fabe4c1187a2</t>
  </si>
  <si>
    <t>128e822e-fb3b-4265-881a-33e984ac8625</t>
  </si>
  <si>
    <t>064a546d-8932-4510-9e51-4a38fd2946a1</t>
  </si>
  <si>
    <t>f98e627b-d811-4474-a0dd-4b12e968d904</t>
  </si>
  <si>
    <t>25efe19c-49ff-41eb-859f-f47051e93a31</t>
  </si>
  <si>
    <t>d4f43a99-2481-4b21-98ef-5460baca26d1</t>
  </si>
  <si>
    <t>a29c78cc-06b4-40e4-bec9-a55ed2fc70c1</t>
  </si>
  <si>
    <t>b08af7a3-8fe3-4133-8c72-3dfc02b3774b</t>
  </si>
  <si>
    <t>7c8deac5-1fa7-4f5d-ae80-5bf247e3aa73</t>
  </si>
  <si>
    <t>a80aaaf6-f558-4d7c-9a5e-38b0c5a5a5e0</t>
  </si>
  <si>
    <t>cf2f3d98-cc9b-4d68-8689-d3cecd64eb6c</t>
  </si>
  <si>
    <t>773180cb-588d-478c-9c78-6c19d1751659</t>
  </si>
  <si>
    <t>2ce38f27-8d5b-4a1c-80a2-f3e014a0cff3</t>
  </si>
  <si>
    <t>a6aee5bd-5b7d-486c-aa95-fc2ed5ddd5b3</t>
  </si>
  <si>
    <t>762f0506-6c39-4323-b53e-23400f30a126</t>
  </si>
  <si>
    <t>885d9f8d-e1d7-47dc-9ff5-871d72df4a38</t>
  </si>
  <si>
    <t>4ac01f4b-d032-44e1-bfff-443125395e15</t>
  </si>
  <si>
    <t>d4e679d9-e73f-4d1c-bf74-20f7cb254cf7</t>
  </si>
  <si>
    <t>3d23ca3b-9186-4265-a753-1ddd3af14321</t>
  </si>
  <si>
    <t>f54d0636-45fc-4f4f-b451-82f2021f0e87</t>
  </si>
  <si>
    <t>0bd9d8a4-0af6-450f-b400-7edf98e030c6</t>
  </si>
  <si>
    <t>86200691-c08b-4107-9e60-66c715c4fe25</t>
  </si>
  <si>
    <t>49d72e6f-c220-47bc-86d1-d8a7aa8f7ce8</t>
  </si>
  <si>
    <t>fe0d0c4e-ae1e-4fbd-ac22-0ab72365c1e5</t>
  </si>
  <si>
    <t>e90cf05e-29f9-4835-ada2-ddb5a2fd8d49</t>
  </si>
  <si>
    <t>6fcb7a4b-5f63-45c3-ac05-7e5ffcccfd5d</t>
  </si>
  <si>
    <t>82dab2ca-6fe6-4172-af63-f3e222278a73</t>
  </si>
  <si>
    <t>ab590bdf-e207-48de-8f57-0a342d0b6d3c</t>
  </si>
  <si>
    <t>083c3b4d-d242-4aed-9305-54279982b1ba</t>
  </si>
  <si>
    <t>f563eae4-b86b-4818-8f02-34b7c263aa71</t>
  </si>
  <si>
    <t>d5063c0f-76a4-44c8-ba7a-c57bc553bcfe</t>
  </si>
  <si>
    <t>879abb9c-e8b4-45b8-a8eb-465752321127</t>
  </si>
  <si>
    <t>b4985b63-c1b6-44e0-a3f3-e03fee914508</t>
  </si>
  <si>
    <t>b17f59a1-1638-4f87-b7fa-6d00f539894f</t>
  </si>
  <si>
    <t>30af6d93-496c-4367-878c-25297521ccae</t>
  </si>
  <si>
    <t>6f381a80-e6d8-4749-a14a-170133202bbf</t>
  </si>
  <si>
    <t>c036173d-4440-44e3-9701-698cb50db64d</t>
  </si>
  <si>
    <t>da59e812-4970-42ae-b1cf-9f7cd40d2ead</t>
  </si>
  <si>
    <t>44ad8595-d742-48b7-9cb0-6e82a1f61f78</t>
  </si>
  <si>
    <t>bb54061f-75d7-48fe-a9f9-b2e71dc13121</t>
  </si>
  <si>
    <t>d460b9f2-02de-4010-8076-bc82e16faed9</t>
  </si>
  <si>
    <t>39e24846-0271-42ce-afc8-eb9bc7cdb81a</t>
  </si>
  <si>
    <t>3ef3ac17-5bb7-4752-8436-b9ebe9c0c5ad</t>
  </si>
  <si>
    <t>fc35a7a5-7d4a-45b4-9129-b980205bc1b5</t>
  </si>
  <si>
    <t>a6f914ee-3d8b-4255-a2e9-7aeb90bfd3a4</t>
  </si>
  <si>
    <t>18325936-4f3c-4005-b50e-d76ab613d0bb</t>
  </si>
  <si>
    <t>c22649c8-470f-40d8-88fc-7296fbcbdbea</t>
  </si>
  <si>
    <t>138c1c6b-6261-4620-93e7-dc1dccb0cd2f</t>
  </si>
  <si>
    <t>9eba6e09-197b-4993-9728-b4c9dfb64a28</t>
  </si>
  <si>
    <t>e8a22b0e-6267-4c0c-9c26-542b0a69cee0</t>
  </si>
  <si>
    <t>63e98a74-1137-4ff6-a034-5447024c741b</t>
  </si>
  <si>
    <t>381ab2e5-aea4-4418-8f7c-c19910d75d22</t>
  </si>
  <si>
    <t>68fc84b3-0931-4e83-8c4b-1e3ff5990b27</t>
  </si>
  <si>
    <t>4c78f6e7-e360-400f-a077-97ca019b5575</t>
  </si>
  <si>
    <t>5864ea22-4636-4087-8e85-e713511f8c2d</t>
  </si>
  <si>
    <t>c411a91e-6435-4159-bb36-f9d83d4d5656</t>
  </si>
  <si>
    <t>f82bcc4b-9b99-4d4f-91e0-a4265bfc2ca2</t>
  </si>
  <si>
    <t>4add687f-20ca-44df-8dc3-b2b6af9cdcde</t>
  </si>
  <si>
    <t>e27e7e21-c15e-434b-8f0f-ca391d4cf48c</t>
  </si>
  <si>
    <t>6b0734ac-6c2f-41d6-a6fc-7daa8bd4ad0c</t>
  </si>
  <si>
    <t>eaf67b7c-2007-4f46-8d7a-ad9ad37c6338</t>
  </si>
  <si>
    <t>5d988e51-2d39-4bf1-9571-61530f32792e</t>
  </si>
  <si>
    <t>2ffc94d6-66e9-44f4-ad6c-084e1ce41f7e</t>
  </si>
  <si>
    <t>2280ec7a-36a9-4060-99b8-bcfec940dddb</t>
  </si>
  <si>
    <t>5a36150e-dde8-4c3b-ba09-050d27282d79</t>
  </si>
  <si>
    <t>19fdc811-01b9-42a4-af33-317a0343411a</t>
  </si>
  <si>
    <t>4f88d117-24f7-416c-82d6-4fc4ce13ac09</t>
  </si>
  <si>
    <t>378a2571-a797-41a0-afbc-aaac01df8d30</t>
  </si>
  <si>
    <t>beafe92c-7d10-4a18-ac33-8cf338dc1d07</t>
  </si>
  <si>
    <t>4efadd76-c61c-498d-9f13-ac898c33666a</t>
  </si>
  <si>
    <t>55dac57c-38a7-4057-ae6e-c477e816d301</t>
  </si>
  <si>
    <t>f5d7da49-1903-48cb-b774-f8983ddedfef</t>
  </si>
  <si>
    <t>837a4e91-b5b5-46eb-8690-4366410f5a8e</t>
  </si>
  <si>
    <t>2b6da1cd-6398-4841-a0bb-69bbd121adba</t>
  </si>
  <si>
    <t>C#Object</t>
  </si>
  <si>
    <t>JSON</t>
  </si>
  <si>
    <t>Guid</t>
  </si>
  <si>
    <t>7934ff5b-3b00-4656-ad68-701cc424a367</t>
  </si>
  <si>
    <t>cacffafd-efd1-4fb6-94c8-c78e2b57c8c7</t>
  </si>
  <si>
    <t>e2e185b9-95b2-44f1-ba4b-aea0e857671d</t>
  </si>
  <si>
    <t>f4a448bb-6e0c-40a5-aa77-70ddb358cd4b</t>
  </si>
  <si>
    <t>a370795d-84a2-499d-ad12-9a7ca720b994</t>
  </si>
  <si>
    <t>505c8034-1a04-4ae9-8ff1-eaa7250f8132</t>
  </si>
  <si>
    <t>d9d311da-542d-47c4-9c20-5b6c5d1dec9a</t>
  </si>
  <si>
    <t>1fbe3e80-fa81-46f8-8145-cbe5d4e7cd3e</t>
  </si>
  <si>
    <t>79de2a61-d032-47b0-8287-60bedf61a8fb</t>
  </si>
  <si>
    <t>fd5b68a3-116a-4acc-816c-4634d7673ded</t>
  </si>
  <si>
    <t>7a9bada7-1aa0-4808-903c-5c9f1779bf74</t>
  </si>
  <si>
    <t>0cfdd41b-8e31-4bf2-b01f-2c68c80f32e0</t>
  </si>
  <si>
    <t>1ca462dc-6c67-4f5a-85b0-44a2c997640c</t>
  </si>
  <si>
    <t>9c112cb7-fcc5-48f6-9608-da3d2f89bbf2</t>
  </si>
  <si>
    <t>04306bc0-34c9-4d7a-b0eb-0c302b70624f</t>
  </si>
  <si>
    <t>1a278f4c-74fe-470a-8b99-504452c83982</t>
  </si>
  <si>
    <t>303b4d5a-909e-4725-842f-d532662cb119</t>
  </si>
  <si>
    <t>9f54075d-8433-4034-a060-aea992c9e130</t>
  </si>
  <si>
    <t>ad7ceca0-22ef-4bda-9832-445a70f657fb</t>
  </si>
  <si>
    <t>a5b7a1be-90aa-4534-af8d-4f195adeec35</t>
  </si>
  <si>
    <t>1d9e49e1-248b-411f-889e-6e8933eb3cfd</t>
  </si>
  <si>
    <t>78f74352-2b3a-43ec-af02-8c7e975bf33d</t>
  </si>
  <si>
    <t>a633c216-55de-41af-98b4-82db66894425</t>
  </si>
  <si>
    <t>db8b7552-3a77-4d6d-98df-3df09a611d60</t>
  </si>
  <si>
    <t>8dea50a6-3c5e-4e39-8c67-03c31e7f3cbd</t>
  </si>
  <si>
    <t>9ae3088d-3121-4b7a-af27-9c4f15b2fadb</t>
  </si>
  <si>
    <t>3d1de976-6b86-4d4d-b5c8-d0b32c112cbf</t>
  </si>
  <si>
    <t>31d8fb0e-6af6-4a8b-bc78-9eb957d39d9a</t>
  </si>
  <si>
    <t>468b749f-15c4-4fc3-bc50-3aa9fb41d71f</t>
  </si>
  <si>
    <t>5bd8da9e-f8df-46b3-b3be-1f2731c9bc6f</t>
  </si>
  <si>
    <t>c311e79f-2fca-474c-87d4-ce0bc102e7d8</t>
  </si>
  <si>
    <t>001e4132-9065-4fb3-955f-88742c7e1e7d</t>
  </si>
  <si>
    <t>4d774e93-6b78-4067-aa1d-069c3dbc9cfd</t>
  </si>
  <si>
    <t>3870ae78-a98b-474a-977c-afd999d05869</t>
  </si>
  <si>
    <t>9224ff83-a2b3-43f5-96ce-c73886f92f31</t>
  </si>
  <si>
    <t>4955f4c8-e153-44b2-b8cf-f5dac1c541df</t>
  </si>
  <si>
    <t>f5b6f1e3-5495-4e12-a20c-3d1fa1e79fd8</t>
  </si>
  <si>
    <t>24dfe891-0a2c-4bd8-bf9b-8da1facc53dd</t>
  </si>
  <si>
    <t>ad166ee0-9082-4620-a1f7-3754cd49dbdf</t>
  </si>
  <si>
    <t>f817e21f-c9eb-4ded-abd3-9a9b4a772e2e</t>
  </si>
  <si>
    <t>af5d994c-b56e-430a-980e-ddd7262cc35a</t>
  </si>
  <si>
    <t>cccc7217-16d8-4f16-930a-5e20f7f2b937</t>
  </si>
  <si>
    <t>448831c0-bacb-4ed5-9994-8fcc9a99358f</t>
  </si>
  <si>
    <t>943c9675-de1b-4ea0-aaee-a0e6065ffe4d</t>
  </si>
  <si>
    <t>0f9369ec-f4c0-49fd-84d2-9b24722b51ae</t>
  </si>
  <si>
    <t>3958ae6e-809c-4a6b-acf7-fbc798cc4d7a</t>
  </si>
  <si>
    <t>239f58b9-eac5-4f1f-bd26-eecfcdd4171f</t>
  </si>
  <si>
    <t>dfa867cb-f018-4b8f-9fb0-e1989df1d9dd</t>
  </si>
  <si>
    <t>1a6624fe-1050-43dc-87e9-cb7c05c0584c</t>
  </si>
  <si>
    <t>54e3db6e-2f92-40d2-b8ca-e66c0294dfaf</t>
  </si>
  <si>
    <t>a964caed-2a89-4e77-b3ce-5bafa1208a35</t>
  </si>
  <si>
    <t>18ab505d-e640-41c6-ae2b-32da849282d1</t>
  </si>
  <si>
    <t>b2c88bc8-e6b4-457c-9efe-dfb5270f21fe</t>
  </si>
  <si>
    <t>7036e399-a0c7-4a8d-b1b1-2c1a45994383</t>
  </si>
  <si>
    <t>2567ecf5-a536-4189-8b31-fcbd46b4a174</t>
  </si>
  <si>
    <t>f00ad641-abf7-4dfd-9f60-7fb1013a84c4</t>
  </si>
  <si>
    <t>9aac3f85-b583-435d-830a-996047deedb1</t>
  </si>
  <si>
    <t>6df7b3ee-681b-4291-bdcb-a684e1dfb097</t>
  </si>
  <si>
    <t>7a7886c9-c78e-4861-b76d-4c480b9aec74</t>
  </si>
  <si>
    <t>f8326f74-27a7-400d-95b4-af0959cb4690</t>
  </si>
  <si>
    <t>b36ff006-d9db-46ab-99f8-07ac837eddd5</t>
  </si>
  <si>
    <t>760cdb59-2f6f-4ccd-9757-1bd7a13317ff</t>
  </si>
  <si>
    <t>0f105c77-5fbf-42b9-baa8-02ee200f2c98</t>
  </si>
  <si>
    <t>ec5e4300-e35f-4396-a5de-133999dbb5d4</t>
  </si>
  <si>
    <t>feacad23-5b75-4289-b9f4-30bfbf613701</t>
  </si>
  <si>
    <t>2b7fa959-771b-4704-833e-16732f41fe51</t>
  </si>
  <si>
    <t>5b65ab37-1447-464e-aaa7-f4dc1db427a3</t>
  </si>
  <si>
    <t>9ba175c8-20e4-447e-8fdc-45d95e31143c</t>
  </si>
  <si>
    <t>30f72907-f8b6-487a-901a-0fc072c46e86</t>
  </si>
  <si>
    <t>1f638552-0da4-4db2-99c1-6abec5a360f5</t>
  </si>
  <si>
    <t>6b81254e-8de6-4b3f-966d-1b98ab734c6c</t>
  </si>
  <si>
    <t>04d14b3d-76e1-4d75-9b9f-175f2550c899</t>
  </si>
  <si>
    <t>c038a368-d6f1-48e4-a958-77d1715a4584</t>
  </si>
  <si>
    <t>e5094add-65d1-4dbd-affe-f7caea27d95a</t>
  </si>
  <si>
    <t>aad6a767-4d8b-48c8-8fad-ba0a00cab742</t>
  </si>
  <si>
    <t>dd9e9ef3-22c2-481e-8765-e2abacad9f85</t>
  </si>
  <si>
    <t>c5ca3a59-b2f4-446d-b21f-b6f4e818bd31</t>
  </si>
  <si>
    <t>d44b7120-4861-4ede-bbef-b0f5d9ca00bd</t>
  </si>
  <si>
    <t>2887b1fc-5053-45a6-ab98-56edc6d138fc</t>
  </si>
  <si>
    <t>afb6a23b-7337-4be5-9e98-6a3e2f3101fc</t>
  </si>
  <si>
    <t>539a6d15-2b7e-4d25-80ae-e77b32ef64e9</t>
  </si>
  <si>
    <t>17a7907d-d1f0-469b-bc66-10c25d443bcb</t>
  </si>
  <si>
    <t>22fc1fc0-1feb-4af0-83e9-433574161ce9</t>
  </si>
  <si>
    <t>9da06781-ef5f-497b-84fc-bec0c3cb0148</t>
  </si>
  <si>
    <t>56f10198-9abc-4e11-a704-12aed80d0d7f</t>
  </si>
  <si>
    <t>82949bc4-fc73-4e10-be6b-244b28ffdd16</t>
  </si>
  <si>
    <t>c6b21783-04d7-4349-8fe1-babc5739f52b</t>
  </si>
  <si>
    <t>9dba1854-81c4-485f-b871-91e433dcffcf</t>
  </si>
  <si>
    <t>60153055-779e-43a6-8040-75975b302866</t>
  </si>
  <si>
    <t>8c9ab646-9406-4b72-bc87-55da590ef5b5</t>
  </si>
  <si>
    <t>f0718609-535b-4714-ba29-70c18f404d59</t>
  </si>
  <si>
    <t>4d4048e1-13db-40ca-83e8-93ac5e20a446</t>
  </si>
  <si>
    <t>c1a1304f-a2ff-4d45-ac9d-abeda101f8a5</t>
  </si>
  <si>
    <t>8afee088-a36b-4842-a2ca-6b2d43a5fbb4</t>
  </si>
  <si>
    <t>3ccfecd3-3389-45bb-8fc8-57f997b999d2</t>
  </si>
  <si>
    <t>c65461c6-1990-4376-9315-227df3051983</t>
  </si>
  <si>
    <t>fb546a20-ada7-458e-ac5d-51692f0a743e</t>
  </si>
  <si>
    <t>f1f88b4c-9b5a-4e5b-9054-3db021386afb</t>
  </si>
  <si>
    <t>7f487758-c6d0-440b-8076-0332c37814eb</t>
  </si>
  <si>
    <t>2299283f-df94-4cf1-a0a1-b7af4f54ecc4</t>
  </si>
  <si>
    <t>3c824709-f6f2-43b9-aab6-a6e2093b6d3f</t>
  </si>
  <si>
    <t>db1c3c0d-5142-42e7-b0fa-e71aa96e5d81</t>
  </si>
  <si>
    <t>89a9b1de-5ef1-4ab0-aed0-8463ee2ba3af</t>
  </si>
  <si>
    <t>c77c97a7-9b87-4421-b83c-e5ded24051b9</t>
  </si>
  <si>
    <t>17714696-0693-4192-a49d-ad1c2a10a2fd</t>
  </si>
  <si>
    <t>8626e8c3-4507-44ac-83a3-48aa0ac93fbf</t>
  </si>
  <si>
    <t>2bd7080b-e88c-4fd9-b687-106e620dde11</t>
  </si>
  <si>
    <t>54ae2b00-6044-4cce-9e45-7ad5a357be1f</t>
  </si>
  <si>
    <t>4acf9575-0654-44f7-9e09-7bb66ef3e6e4</t>
  </si>
  <si>
    <t>ddff7ca1-30c9-4ed6-ade4-803e142e4f3e</t>
  </si>
  <si>
    <t>d7baa02d-bdf8-4ab9-96a2-53f5401554b3</t>
  </si>
  <si>
    <t>2ebe39b6-33bc-494a-9f00-e0c96e91b64a</t>
  </si>
  <si>
    <t>78377464-d3ad-42a8-9cf3-26ae4b586759</t>
  </si>
  <si>
    <t>222c9323-7b8c-412d-93b8-00e9241a8967</t>
  </si>
  <si>
    <t>e5441208-6a4e-40e2-b22c-d05d7a06c1e7</t>
  </si>
  <si>
    <t>9adb7e82-fe27-4ef6-aa19-66672f524add</t>
  </si>
  <si>
    <t>a9174d45-88b9-48f8-98ee-e6f1d9fedb24</t>
  </si>
  <si>
    <t>20811374-968e-4421-864b-2ca81cf5f03b</t>
  </si>
  <si>
    <t>f2d4dd2b-d3b2-4ce1-bd55-438c1d9bb7f6</t>
  </si>
  <si>
    <t>0a8f1b67-7690-4ff8-a747-64c181ae3586</t>
  </si>
  <si>
    <t>9b026630-38fc-4a75-94ce-ac27c23fecde</t>
  </si>
  <si>
    <t>f87d083b-4995-4240-8523-171da412d1b7</t>
  </si>
  <si>
    <t>7ec61123-14ae-4260-bc48-ab5ffef294c5</t>
  </si>
  <si>
    <t>28f2ccbd-df4f-4d7d-bef2-e12addcb1cb8</t>
  </si>
  <si>
    <t>0633d7ff-5141-416d-bccc-79a102801f2c</t>
  </si>
  <si>
    <t>65104cc0-207f-496a-a69a-3736b5596211</t>
  </si>
  <si>
    <t>a9880b77-e720-4239-a13e-c70f9c2f74d7</t>
  </si>
  <si>
    <t>7ab2fc3d-6c95-4c63-b702-eacf855b71fc</t>
  </si>
  <si>
    <t>a05ec251-008f-4464-bebd-2f20b91555d9</t>
  </si>
  <si>
    <t>3b984e53-99eb-457b-9cd2-5d663f506582</t>
  </si>
  <si>
    <t>68c89636-79ea-4c60-9165-50f1effe72e7</t>
  </si>
  <si>
    <t>2e853611-842b-44c7-812b-d9220b22266d</t>
  </si>
  <si>
    <t>500b40d4-2bbf-458e-8c3a-f887617dd11e</t>
  </si>
  <si>
    <t>fedd22b2-7c0b-4de2-8dab-939b314452fe</t>
  </si>
  <si>
    <t>4b7adb31-aed5-487a-b784-1cd6022781a7</t>
  </si>
  <si>
    <t>92cbe9c5-01de-4724-9133-875f50547c92</t>
  </si>
  <si>
    <t>46605487-e844-4bc7-bba3-ea50c45b1cd6</t>
  </si>
  <si>
    <t>441c50d1-806c-4420-8aff-1c31981c32c7</t>
  </si>
  <si>
    <t>8676d116-473e-4ffd-a560-ba778a4b9b0e</t>
  </si>
  <si>
    <t>14ff9f64-fff2-464b-93ce-c76ea9a16f9c</t>
  </si>
  <si>
    <t>f2be3455-0e9f-482d-8efa-e143a38616df</t>
  </si>
  <si>
    <t>f0dd80b9-cc08-408b-bd3a-791f9ed17730</t>
  </si>
  <si>
    <t>d51f3327-6993-4345-af81-bd5ebcf717a6</t>
  </si>
  <si>
    <t>8672e41e-0fe5-4360-bb4e-c9a2ce6e7e2d</t>
  </si>
  <si>
    <t>a63c041b-da70-48a6-9191-37603a1f7612</t>
  </si>
  <si>
    <t>d360c1de-2a98-4a90-a964-cdc5dff224d3</t>
  </si>
  <si>
    <t>50495893-e327-4575-8034-67549a1aa76b</t>
  </si>
  <si>
    <t>b49179dd-9b68-4f70-a8dc-b279af27c9bd</t>
  </si>
  <si>
    <t>bd480175-3399-4003-8422-2b77ba916894</t>
  </si>
  <si>
    <t>1e1050b7-700d-4e7a-aae6-bb77f908295f</t>
  </si>
  <si>
    <t>8d01edb6-f29d-4116-beee-cc59d1f8028f</t>
  </si>
  <si>
    <t>72609113-778c-468f-859c-7fd0f352819c</t>
  </si>
  <si>
    <t>0456577a-840e-4c17-b295-6f1ebe911357</t>
  </si>
  <si>
    <t>1a29d1bb-9ad3-4f89-a661-6f1b6951bf85</t>
  </si>
  <si>
    <t>0497f390-e7eb-4234-acc8-9bfa695967d0</t>
  </si>
  <si>
    <t>2ce9ed37-765c-43ab-a7fb-1a22dc8268c9</t>
  </si>
  <si>
    <t>17528863-94e4-4b5c-b00b-383353449301</t>
  </si>
  <si>
    <t>3e762a5c-6c94-47ae-a3da-9056985feb38</t>
  </si>
  <si>
    <t>6c9ab31f-35cb-4823-900a-2f66ddc3989d</t>
  </si>
  <si>
    <t>9b6115ad-0d2c-4482-9542-e0ec0ad8a3cc</t>
  </si>
  <si>
    <t>76a4e499-bd3f-4575-9573-cf276f4dd26e</t>
  </si>
  <si>
    <t>d9a6d019-84b3-4119-a013-ce1d447adb89</t>
  </si>
  <si>
    <t>060c55df-12f5-41c0-9932-adfe12971f1a</t>
  </si>
  <si>
    <t>91d8c232-324c-45ee-8db0-3c1b60f01c22</t>
  </si>
  <si>
    <t>0cba5a98-02ca-4af1-bbc8-42bc98a71226</t>
  </si>
  <si>
    <t>bef32df4-f869-47ed-8361-96291b4bff66</t>
  </si>
  <si>
    <t>c45d04d7-8dc8-40ea-85c3-5ec594111b59</t>
  </si>
  <si>
    <t>cf918692-0c2e-4660-9f21-f79c0e603fca</t>
  </si>
  <si>
    <t>236160d1-659f-4d01-8b3a-c0f2e05b9f6d</t>
  </si>
  <si>
    <t>23db22d7-0df8-4b1a-bde7-4ce1ee398be1</t>
  </si>
  <si>
    <t>51538c44-551a-4283-9605-e0d5cbdb1c86</t>
  </si>
  <si>
    <t>bb07890e-5531-4f19-a89c-f313e6d70cb7</t>
  </si>
  <si>
    <t>ce178be8-8589-4d57-826c-f11f06dac668</t>
  </si>
  <si>
    <t>7035b815-7480-4cd7-a650-e6d738905b9c</t>
  </si>
  <si>
    <t>738ced19-1ac6-4877-a125-4bb7125ed8c7</t>
  </si>
  <si>
    <t>4026475c-a810-47ac-a59f-786402c134ab</t>
  </si>
  <si>
    <t>7001b67d-67c6-4fa5-91df-8684e26870f3</t>
  </si>
  <si>
    <t>2127b6aa-4b8b-4538-9702-c3b6a67b3753</t>
  </si>
  <si>
    <t>fd5f8e83-7f66-4d79-8b6f-f5e2151270be</t>
  </si>
  <si>
    <t>8b247a08-01dc-40cb-9365-403503640267</t>
  </si>
  <si>
    <t>ca3703af-33f1-4634-a45f-8be75939d7ce</t>
  </si>
  <si>
    <t>13e31d1c-8806-407b-9504-77c87a73eb45</t>
  </si>
  <si>
    <t>265b3238-f24e-4511-9ef8-1bac590fe963</t>
  </si>
  <si>
    <t>3b375318-6e67-4c81-906a-18ef14434966</t>
  </si>
  <si>
    <t>d2c13e62-17d9-4b73-894f-463b427e67f5</t>
  </si>
  <si>
    <t>2f46842f-d393-49ce-b6b8-9b8ee873ca17</t>
  </si>
  <si>
    <t>a4e9db25-9d06-4425-a05e-fdabaf57605d</t>
  </si>
  <si>
    <t>571d6b9a-1d3b-4091-b86c-e3f2fd2eeedf</t>
  </si>
  <si>
    <t>fa6b2890-d94a-492e-bc51-a604ed237d91</t>
  </si>
  <si>
    <t>7e162048-5144-4404-8aff-471cb225012d</t>
  </si>
  <si>
    <t>531ec240-f6db-411f-b3d5-3ed19edc2659</t>
  </si>
  <si>
    <t>7e732f82-caf1-4aa4-b327-51122c089f6a</t>
  </si>
  <si>
    <t>f0a09819-21f4-4b70-88d9-8ac2e06ab885</t>
  </si>
  <si>
    <t>2fe6bfde-9f11-4fcf-bbb1-18e5db13eb6c</t>
  </si>
  <si>
    <t>f63d5806-d6b9-4280-9886-ff545092a651</t>
  </si>
  <si>
    <t>e82f83ff-a8f8-4997-b134-d75def3ed173</t>
  </si>
  <si>
    <t>4a7df306-a23f-4a88-85d0-02d271e4d29c</t>
  </si>
  <si>
    <t>ab325976-cf44-4a65-85b8-1a82e628ebc2</t>
  </si>
  <si>
    <t>4971a64a-e730-4b2d-9d51-98c0814d0383</t>
  </si>
  <si>
    <t>0b0a9b75-efc5-4674-9d29-d1ee890d518e</t>
  </si>
  <si>
    <t>849d269d-b31c-4c37-a21c-7dc02c491c37</t>
  </si>
  <si>
    <t>e199a639-fd29-468b-bdfc-63da41a615ac</t>
  </si>
  <si>
    <t>35c8646b-5083-4e8f-8f8a-e8cdc04aea0c</t>
  </si>
  <si>
    <t>5852800e-a7db-4900-9e85-d9aa9cd834b5</t>
  </si>
  <si>
    <t>2c3bdd60-8a84-43e9-a907-8c4673afaaf1</t>
  </si>
  <si>
    <t>0f06b524-2902-4e82-86a6-9fdf3adfdb06</t>
  </si>
  <si>
    <t>4490cf44-82e9-4974-ac1d-30ef1b706a9c</t>
  </si>
  <si>
    <t>95cb39b1-6fa5-4c42-b9c1-8d154a60dba8</t>
  </si>
  <si>
    <t>0b49e4e0-2882-4114-a1a0-9e9ffcc8c7cc</t>
  </si>
  <si>
    <t>9471ae2b-22b7-4394-96db-dbda0772d259</t>
  </si>
  <si>
    <t>d0bb106c-f7ec-4575-bf5e-4ef2a3fd1bd3</t>
  </si>
  <si>
    <t>0f7ee3e0-2bef-40a6-983b-6e6f70680698</t>
  </si>
  <si>
    <t>63681277-c682-47a5-90db-f7b9c6258d3f</t>
  </si>
  <si>
    <t>C#ObjectName</t>
  </si>
  <si>
    <t>HomeLocationJSON</t>
  </si>
  <si>
    <t>TheGiftTheatre4802NMilwaukeeAvenue</t>
  </si>
  <si>
    <t>RodeoBar3753rdAvenue</t>
  </si>
  <si>
    <t>web2zoneInternetCafeVideoGameCenter54CooperSq</t>
  </si>
  <si>
    <t>FortFunstonHighway35</t>
  </si>
  <si>
    <t>DanteTrattoria79McDougalStreet</t>
  </si>
  <si>
    <t>RegalCinemas42ndStreetEWalkStadium13247W42ndSt</t>
  </si>
  <si>
    <t>KrispyKremeDoughnuts141West72ndSt</t>
  </si>
  <si>
    <t>RainbowRoom30RockefellerPlaza65thflenteron49thStbetween5thand6thAves</t>
  </si>
  <si>
    <t>SacredChow227SullivanSt</t>
  </si>
  <si>
    <t>TangoClubUkranianEastVillageRestaurant1402ndAvenuebetween8th9thSt</t>
  </si>
  <si>
    <t>BelmontRocksBelmontLakeshoredrive</t>
  </si>
  <si>
    <t>mAnnAhAttA316BoweryBleecker</t>
  </si>
  <si>
    <t>KateMurphyTheateratFITFashionInstituteOfTechnology</t>
  </si>
  <si>
    <t>SkylightDiner402W34thSt</t>
  </si>
  <si>
    <t>ManhattanLounge17202ndAvebtw89thand90th</t>
  </si>
  <si>
    <t>LalosRestaurant1960NClybourn</t>
  </si>
  <si>
    <t>Cosi2186Broadway</t>
  </si>
  <si>
    <t>CitiCorpAtrium153E53rdstreet</t>
  </si>
  <si>
    <t>ConservatoryofFlowersJFKDriveGoldenGatePark</t>
  </si>
  <si>
    <t>YOGANOW5852NorthBroadway</t>
  </si>
  <si>
    <t>CassidysPub65W55thStreet</t>
  </si>
  <si>
    <t>ONeillsIrishBar7293RDAvenue</t>
  </si>
  <si>
    <t>MontroseDogBeachJustnorthofWilsonSimonds</t>
  </si>
  <si>
    <t>Nobu105HudsonStreet</t>
  </si>
  <si>
    <t>ZephyrCafe1767WWilsonAve</t>
  </si>
  <si>
    <t>CurlysVegetarianLunch328East14th</t>
  </si>
  <si>
    <t>ShipOfFoolsBar15902ndAve</t>
  </si>
  <si>
    <t>PicnicatCentralParkSheepMeadowCentralPark</t>
  </si>
  <si>
    <t>170e2b3c-378f-4329-ac48-f5623756b8b1</t>
  </si>
  <si>
    <t>cbf61c62-2242-4b82-8172-c40655cede53</t>
  </si>
  <si>
    <t>711090aa-cbad-4c86-af75-9684ac5cfbab</t>
  </si>
  <si>
    <t>2ce121bb-f593-4ae9-b6f5-13f03f9d806a</t>
  </si>
  <si>
    <t>bd93fffd-bb26-453d-91a1-62ee48e3ba27</t>
  </si>
  <si>
    <t>cea31e0e-7dd8-492e-bfa7-d10c60dad44b</t>
  </si>
  <si>
    <t>49c6c5a9-2750-4b86-b7fa-81375df9e949</t>
  </si>
  <si>
    <t>6284cc10-cb6f-489b-b4e5-331d55c51227</t>
  </si>
  <si>
    <t>5d0233f1-b746-4baa-96a4-1b4498df3687</t>
  </si>
  <si>
    <t>6930e200-0d44-49a0-9d44-ebea90c61279</t>
  </si>
  <si>
    <t>ea9e7fac-b14e-427c-b01d-1d7953a2cf59</t>
  </si>
  <si>
    <t>1174b705-12f8-4d56-a768-abadfaf9b9da</t>
  </si>
  <si>
    <t>3941de11-18b4-46a4-a818-4f11ab55991b</t>
  </si>
  <si>
    <t>359078e5-469d-4694-84b4-382e9e9077a9</t>
  </si>
  <si>
    <t>270ac773-60f2-4e2b-aea9-43d74f11015c</t>
  </si>
  <si>
    <t>c62f2b93-ead0-469d-8f86-355d3b197a91</t>
  </si>
  <si>
    <t>a0655ae1-e169-4911-9d67-cec802345c82</t>
  </si>
  <si>
    <t>c77b450c-dd9c-43c6-b51d-1bc23aa82c6e</t>
  </si>
  <si>
    <t>cc2cef55-6162-4991-94e6-3f293326d694</t>
  </si>
  <si>
    <t>10957379-2dc1-4e88-bed2-b69f0976f45e</t>
  </si>
  <si>
    <t>b11b653c-d974-4a1e-aaf6-2540bbfe44e7</t>
  </si>
  <si>
    <t>34128579-2840-4a7e-9506-f5f218fe55fd</t>
  </si>
  <si>
    <t>1097d67a-4aa4-4398-a1aa-c66c07a78ab0</t>
  </si>
  <si>
    <t>4919daf2-f660-4989-841b-5d43097b6684</t>
  </si>
  <si>
    <t>9a68a344-2982-4994-a45c-e82091e71d5a</t>
  </si>
  <si>
    <t>c99d2819-a7ca-4e07-89f6-e9d28cb8d67e</t>
  </si>
  <si>
    <t>02af1708-d6e3-460e-a15a-1c4a356e3cdb</t>
  </si>
  <si>
    <t>38205477-3b5a-49fa-8e0f-0eeec033a034</t>
  </si>
  <si>
    <t>687c1fd6-5e95-44d6-aec8-e1495e285914</t>
  </si>
  <si>
    <t>6bd22663-2100-46d1-ae4d-3ca2c088cc33</t>
  </si>
  <si>
    <t>StartPointJSON</t>
  </si>
  <si>
    <t>EndPointJSON</t>
  </si>
  <si>
    <t>VehicleUsedJSON</t>
  </si>
  <si>
    <t>VehicleDriverJSON</t>
  </si>
  <si>
    <t>2015-05-11</t>
  </si>
  <si>
    <t>2015-05-13</t>
  </si>
  <si>
    <t>2015-05-16</t>
  </si>
  <si>
    <t>2015-05-18</t>
  </si>
  <si>
    <t>2015-05-19</t>
  </si>
  <si>
    <t>2015-05-20</t>
  </si>
  <si>
    <t>2015-05-31</t>
  </si>
  <si>
    <t>2015-06-01</t>
  </si>
  <si>
    <t>2015-06-03</t>
  </si>
  <si>
    <t>2015-06-04</t>
  </si>
  <si>
    <t>2015-06-05</t>
  </si>
  <si>
    <t>2015-06-06</t>
  </si>
  <si>
    <t>2015-06-07</t>
  </si>
  <si>
    <t>2015-06-12</t>
  </si>
  <si>
    <t>2015-06-14</t>
  </si>
  <si>
    <t>2015-06-15</t>
  </si>
  <si>
    <t>2015-06-16</t>
  </si>
  <si>
    <t>2015-06-17</t>
  </si>
  <si>
    <t>2015-06-29</t>
  </si>
  <si>
    <t>2015-07-07</t>
  </si>
  <si>
    <t>2015-07-08</t>
  </si>
  <si>
    <t>2015-07-09</t>
  </si>
  <si>
    <t>2015-09-06</t>
  </si>
  <si>
    <t>2015-09-09</t>
  </si>
  <si>
    <t>2015-09-10</t>
  </si>
  <si>
    <t>2015-09-11</t>
  </si>
  <si>
    <t>2015-09-12</t>
  </si>
  <si>
    <t>2015-09-13</t>
  </si>
  <si>
    <t>2015-09-14</t>
  </si>
  <si>
    <t>2015-09-16</t>
  </si>
  <si>
    <t>2015-09-17</t>
  </si>
  <si>
    <t>2015-09-19</t>
  </si>
  <si>
    <t>2015-09-22</t>
  </si>
  <si>
    <t>2015-09-23</t>
  </si>
  <si>
    <t>2015-09-25</t>
  </si>
  <si>
    <t>2015-09-26</t>
  </si>
  <si>
    <t>2015-09-27</t>
  </si>
  <si>
    <t>2015-09-28</t>
  </si>
  <si>
    <t>2015-09-29</t>
  </si>
  <si>
    <t>2015-09-30</t>
  </si>
  <si>
    <t>2015-10-01</t>
  </si>
  <si>
    <t>2015-10-02</t>
  </si>
  <si>
    <t>2015-10-05</t>
  </si>
  <si>
    <t>2015-10-20</t>
  </si>
  <si>
    <t>2015-10-25</t>
  </si>
  <si>
    <t>2015-10-26</t>
  </si>
  <si>
    <t>2015-10-28</t>
  </si>
  <si>
    <t>2015-10-30</t>
  </si>
  <si>
    <t>2015-11-06</t>
  </si>
  <si>
    <t>2015-11-09</t>
  </si>
  <si>
    <t>2015-11-13</t>
  </si>
  <si>
    <t>2015-11-26</t>
  </si>
  <si>
    <t>2015-11-28</t>
  </si>
  <si>
    <t>2015-12-01</t>
  </si>
  <si>
    <t>2015-12-02</t>
  </si>
  <si>
    <t>2015-12-26</t>
  </si>
  <si>
    <t>2015-12-29</t>
  </si>
  <si>
    <t>2015-12-30</t>
  </si>
  <si>
    <t>2015-12-31</t>
  </si>
  <si>
    <t>2016-01-02</t>
  </si>
  <si>
    <t>2016-01-04</t>
  </si>
  <si>
    <t>2016-01-16</t>
  </si>
  <si>
    <t>2016-01-18</t>
  </si>
  <si>
    <t>2016-01-27</t>
  </si>
  <si>
    <t>2016-02-22</t>
  </si>
  <si>
    <t>2016-02-25</t>
  </si>
  <si>
    <t>2016-02-29</t>
  </si>
  <si>
    <t>2016-03-05</t>
  </si>
  <si>
    <t>2016-03-14</t>
  </si>
  <si>
    <t>2016-03-17</t>
  </si>
  <si>
    <t>2016-03-21</t>
  </si>
  <si>
    <t>2016-03-25</t>
  </si>
  <si>
    <t>2016-04-03</t>
  </si>
  <si>
    <t>2016-04-05</t>
  </si>
  <si>
    <t>2016-04-07</t>
  </si>
  <si>
    <t>2016-04-09</t>
  </si>
  <si>
    <t>2016-04-10</t>
  </si>
  <si>
    <t>2016-04-11</t>
  </si>
  <si>
    <t>2016-04-17</t>
  </si>
  <si>
    <t>2016-04-19</t>
  </si>
  <si>
    <t>2016-04-30</t>
  </si>
  <si>
    <t>2016-05-02</t>
  </si>
  <si>
    <t>2016-05-03</t>
  </si>
  <si>
    <t>2016-05-04</t>
  </si>
  <si>
    <t>2016-05-05</t>
  </si>
  <si>
    <t>2016-05-06</t>
  </si>
  <si>
    <t>2016-05-07</t>
  </si>
  <si>
    <t>2016-05-11</t>
  </si>
  <si>
    <t>2016-05-12</t>
  </si>
  <si>
    <t>2016-05-13</t>
  </si>
  <si>
    <t>2016-05-14</t>
  </si>
  <si>
    <t>2016-05-15</t>
  </si>
  <si>
    <t>2016-05-17</t>
  </si>
  <si>
    <t>2016-05-19</t>
  </si>
  <si>
    <t>2016-05-20</t>
  </si>
  <si>
    <t>2016-05-27</t>
  </si>
  <si>
    <t>2016-05-29</t>
  </si>
  <si>
    <t>2016-05-31</t>
  </si>
  <si>
    <t>2016-06-07</t>
  </si>
  <si>
    <t>2016-06-10</t>
  </si>
  <si>
    <t>2016-06-11</t>
  </si>
  <si>
    <t>2016-06-13</t>
  </si>
  <si>
    <t>2016-06-14</t>
  </si>
  <si>
    <t>2016-06-15</t>
  </si>
  <si>
    <t>2016-06-16</t>
  </si>
  <si>
    <t>2016-06-17</t>
  </si>
  <si>
    <t>2016-06-18</t>
  </si>
  <si>
    <t>2016-06-19</t>
  </si>
  <si>
    <t>2016-06-20</t>
  </si>
  <si>
    <t>2016-06-24</t>
  </si>
  <si>
    <t>2016-06-25</t>
  </si>
  <si>
    <t>2016-07-09</t>
  </si>
  <si>
    <t>2016-07-13</t>
  </si>
  <si>
    <t>2016-07-22</t>
  </si>
  <si>
    <t>2016-07-23</t>
  </si>
  <si>
    <t>2016-07-29</t>
  </si>
  <si>
    <t>2016-08-01</t>
  </si>
  <si>
    <t>2016-08-02</t>
  </si>
  <si>
    <t>2016-08-04</t>
  </si>
  <si>
    <t>2016-08-09</t>
  </si>
  <si>
    <t>2016-08-27</t>
  </si>
  <si>
    <t>2016-09-06</t>
  </si>
  <si>
    <t>2016-09-07</t>
  </si>
  <si>
    <t>2016-09-09</t>
  </si>
  <si>
    <t>2016-09-12</t>
  </si>
  <si>
    <t>2016-09-17</t>
  </si>
  <si>
    <t>2016-09-22</t>
  </si>
  <si>
    <t>2016-09-23</t>
  </si>
  <si>
    <t>2016-09-24</t>
  </si>
  <si>
    <t>2016-09-25</t>
  </si>
  <si>
    <t>2016-09-27</t>
  </si>
  <si>
    <t>2016-09-28</t>
  </si>
  <si>
    <t>2016-09-30</t>
  </si>
  <si>
    <t>2016-10-08</t>
  </si>
  <si>
    <t>2016-10-10</t>
  </si>
  <si>
    <t>2016-10-14</t>
  </si>
  <si>
    <t>2016-10-15</t>
  </si>
  <si>
    <t>2016-10-18</t>
  </si>
  <si>
    <t>2016-10-19</t>
  </si>
  <si>
    <t>2016-10-23</t>
  </si>
  <si>
    <t>2016-10-24</t>
  </si>
  <si>
    <t>2016-10-26</t>
  </si>
  <si>
    <t>2016-10-27</t>
  </si>
  <si>
    <t>2016-10-28</t>
  </si>
  <si>
    <t>2016-11-01</t>
  </si>
  <si>
    <t>2016-11-02</t>
  </si>
  <si>
    <t>2016-11-03</t>
  </si>
  <si>
    <t>2016-11-08</t>
  </si>
  <si>
    <t>2016-11-09</t>
  </si>
  <si>
    <t>2016-11-12</t>
  </si>
  <si>
    <t>2016-11-18</t>
  </si>
  <si>
    <t>2016-11-22</t>
  </si>
  <si>
    <t>2016-11-25</t>
  </si>
  <si>
    <t>2016-11-26</t>
  </si>
  <si>
    <t>2016-11-27</t>
  </si>
  <si>
    <t>2016-11-28</t>
  </si>
  <si>
    <t>2016-11-29</t>
  </si>
  <si>
    <t>2016-12-04</t>
  </si>
  <si>
    <t>2016-12-12</t>
  </si>
  <si>
    <t>2016-12-13</t>
  </si>
  <si>
    <t>2016-12-14</t>
  </si>
  <si>
    <t>2016-12-17</t>
  </si>
  <si>
    <t>2016-12-19</t>
  </si>
  <si>
    <t>2016-12-23</t>
  </si>
  <si>
    <t>2016-12-24</t>
  </si>
  <si>
    <t>2016-12-28</t>
  </si>
  <si>
    <t>2016-12-29</t>
  </si>
  <si>
    <t>2017-01-06</t>
  </si>
  <si>
    <t>2017-01-07</t>
  </si>
  <si>
    <t>2017-01-11</t>
  </si>
  <si>
    <t>2017-01-12</t>
  </si>
  <si>
    <t>2017-01-13</t>
  </si>
  <si>
    <t>2017-01-16</t>
  </si>
  <si>
    <t>2017-01-19</t>
  </si>
  <si>
    <t>2017-01-25</t>
  </si>
  <si>
    <t>2017-01-26</t>
  </si>
  <si>
    <t>2017-02-03</t>
  </si>
  <si>
    <t>2017-02-08</t>
  </si>
  <si>
    <t>2017-02-09</t>
  </si>
  <si>
    <t>2017-02-14</t>
  </si>
  <si>
    <t>2017-03-06</t>
  </si>
  <si>
    <t>2017-03-19</t>
  </si>
  <si>
    <t>2017-03-23</t>
  </si>
  <si>
    <t>2017-04-02</t>
  </si>
  <si>
    <t>2017-04-07</t>
  </si>
  <si>
    <t>2017-04-09</t>
  </si>
  <si>
    <t>2017-04-26</t>
  </si>
  <si>
    <t>2017-05-11</t>
  </si>
  <si>
    <t>2017-05-14</t>
  </si>
  <si>
    <t>2017-05-24</t>
  </si>
  <si>
    <t>2017-05-26</t>
  </si>
  <si>
    <t>2017-05-30</t>
  </si>
  <si>
    <t>2017-06-02</t>
  </si>
  <si>
    <t>2017-06-04</t>
  </si>
  <si>
    <t>2017-06-06</t>
  </si>
  <si>
    <t>2017-06-07</t>
  </si>
  <si>
    <t>2017-06-08</t>
  </si>
  <si>
    <t>2017-06-13</t>
  </si>
  <si>
    <t>2017-06-15</t>
  </si>
  <si>
    <t>2017-06-16</t>
  </si>
  <si>
    <t>2017-06-17</t>
  </si>
  <si>
    <t>2017-06-18</t>
  </si>
  <si>
    <t>2017-06-19</t>
  </si>
  <si>
    <t>2017-06-20</t>
  </si>
  <si>
    <t>2017-06-23</t>
  </si>
  <si>
    <t>2017-06-30</t>
  </si>
  <si>
    <t>2017-07-03</t>
  </si>
  <si>
    <t>2017-07-04</t>
  </si>
  <si>
    <t>2017-07-05</t>
  </si>
  <si>
    <t>2017-07-06</t>
  </si>
  <si>
    <t>2017-07-07</t>
  </si>
  <si>
    <t>2017-07-16</t>
  </si>
  <si>
    <t>2017-07-17</t>
  </si>
  <si>
    <t>2017-07-28</t>
  </si>
  <si>
    <t>2017-07-29</t>
  </si>
  <si>
    <t>2017-08-03</t>
  </si>
  <si>
    <t>2017-08-07</t>
  </si>
  <si>
    <t>2017-08-08</t>
  </si>
  <si>
    <t>2017-08-09</t>
  </si>
  <si>
    <t>2017-08-10</t>
  </si>
  <si>
    <t>MyRiverWestLoftChicagoMilwaukeeAvenuesvicinity</t>
  </si>
  <si>
    <t>SkirballCenterforthePerformingArts566LaGuargiaPlaceWashingtonSqSo</t>
  </si>
  <si>
    <t>TheApartmentBar2251NLincolnAve</t>
  </si>
  <si>
    <t>MusicBoxTheatre3733NSouthportAve</t>
  </si>
  <si>
    <t>Rice227MottStreet</t>
  </si>
  <si>
    <t>StMalachysCatholicChurch239W49thSt</t>
  </si>
  <si>
    <t>HalloBerlin62610thAve</t>
  </si>
  <si>
    <t>79thStBoatBasinCafe79thStTheHudsonRiver</t>
  </si>
  <si>
    <t>DoloresPark18that20th</t>
  </si>
  <si>
    <t>Pier9656thStinRiversidePark</t>
  </si>
  <si>
    <t>AngelikaFilmCenter18WestHouston</t>
  </si>
  <si>
    <t>EastJapaneseRestaurant366ThirdAve</t>
  </si>
  <si>
    <t>ChenchitasGroupGarden169193MadisonAvenue</t>
  </si>
  <si>
    <t>MAnnAhAttA316BoweryBleecker</t>
  </si>
  <si>
    <t>SilkRoadMocha30MottSt</t>
  </si>
  <si>
    <t>BurgundyWineCompany143West26thStreet</t>
  </si>
  <si>
    <t>PhebesTavernGrill359Bowery</t>
  </si>
  <si>
    <t>KatesJoint58AvenueBcornerofE4thSt</t>
  </si>
  <si>
    <t>GreatLawnCentralPark81stStreetCentralParkWest</t>
  </si>
  <si>
    <t>RadioCityMusicHall12606thAvenue</t>
  </si>
  <si>
    <t>Office153West27thStreet11thFloor</t>
  </si>
  <si>
    <t>Japas27366ThirdAvenueKaitenZushiEast2fl</t>
  </si>
  <si>
    <t>OlympicFlameDiner200W60thStreet</t>
  </si>
  <si>
    <t>DanceNewYorkStudio237W54thStreet3rdfl</t>
  </si>
  <si>
    <t>AMCLoewsLincolnCenter13WithIMAX1998Broadway</t>
  </si>
  <si>
    <t>AnthologyFilmArchives32SecondAvenue2ndStreetinManhattan</t>
  </si>
  <si>
    <t>AnahidSofianStudio29West15thStreet</t>
  </si>
  <si>
    <t>Home532W27thSt</t>
  </si>
  <si>
    <t>Dorrians16162ndAvenue</t>
  </si>
  <si>
    <t>RushDanceStudio392Broadway3F</t>
  </si>
  <si>
    <t>CafeLaFortuna69W71stSt</t>
  </si>
  <si>
    <t>TheRAWKLoft3120WCarrollAve</t>
  </si>
  <si>
    <t>CounterVegetarianRestaurantandWineBar1051stAve</t>
  </si>
  <si>
    <t>HudsonRiverParkPier54West14thStreet12thAvenue</t>
  </si>
  <si>
    <t>TehSpace801Minnesota8</t>
  </si>
  <si>
    <t>Xicala151BElizabethStnearcornerofElizabethandKenmareSt</t>
  </si>
  <si>
    <t>BryantParkNexttoReadingRoom42ndStreet</t>
  </si>
  <si>
    <t>CasbahTentTheateratMoroccosStudio6West20thStreet</t>
  </si>
  <si>
    <t>StarbucksCoffee2252Broadway</t>
  </si>
  <si>
    <t>SynodHallStJohntheDivineCathedral1047AmsterdamAvenue111thSt</t>
  </si>
  <si>
    <t>PomegranateGallery133GreeneStreetGroundFloor</t>
  </si>
  <si>
    <t>AmericanTheaterCompany1909WByron</t>
  </si>
  <si>
    <t>TopoftheRock50thStBetween5thand6thAv</t>
  </si>
  <si>
    <t>MuseumOfComicAndCartoonArt594Broadway</t>
  </si>
  <si>
    <t>TheStudioatWebsterHall125east11thStreet</t>
  </si>
  <si>
    <t>AllynePark2645GoughStreet</t>
  </si>
  <si>
    <t>TribecaPerformingArtsCenter199ChambersStS110C</t>
  </si>
  <si>
    <t>HopDevilGrill129StMarksPlace</t>
  </si>
  <si>
    <t>LATINBLISS5515NLINCOLNAVENUE</t>
  </si>
  <si>
    <t>AmericanBartendersSchool252W29thSt</t>
  </si>
  <si>
    <t>LimerickHouse69West23rdST</t>
  </si>
  <si>
    <t>GrandCentralStationLowerLevel:WestSide</t>
  </si>
  <si>
    <t>DavidCopperfieldsHouseofBeer1394YorkAve74thSt</t>
  </si>
  <si>
    <t>LoewsEWalkTheatre247W42ndSt100</t>
  </si>
  <si>
    <t>SushiSamba877thAveS</t>
  </si>
  <si>
    <t>CopperChimneyRestaurant126East28thStreet</t>
  </si>
  <si>
    <t>CBGREDBAR1009SecondAvenue</t>
  </si>
  <si>
    <t>MontroseDogBeachWilsonAvandSimondDr</t>
  </si>
  <si>
    <t>KatraLowerEastSide217BoweryRivington</t>
  </si>
  <si>
    <t>Glascotts2158NHalsted</t>
  </si>
  <si>
    <t>BridgeTheater3010GearyBoulevard</t>
  </si>
  <si>
    <t>AMCEmpire25234W42ndSt</t>
  </si>
  <si>
    <t>MiraiSushi2020WDivisionSt</t>
  </si>
  <si>
    <t>EmpireDanceStudio127west25thstreet</t>
  </si>
  <si>
    <t>MauiTacos3305thAve</t>
  </si>
  <si>
    <t>CosiRestaurant498SeventhAvenue</t>
  </si>
  <si>
    <t>Franchia12ParkAvenue</t>
  </si>
  <si>
    <t>MontroseBeachWilsonAvenueandtheLake</t>
  </si>
  <si>
    <t>LandmarksSunshineCinema143EHoustonSt</t>
  </si>
  <si>
    <t>YogaNowStudio742NLaSalle</t>
  </si>
  <si>
    <t>DanceManhattanStudios39West19thStreet</t>
  </si>
  <si>
    <t>ShalelLounge65West70thSt</t>
  </si>
  <si>
    <t>CoffeBeanTealeaf2201FillmoreSt</t>
  </si>
  <si>
    <t>FosterBeach5200NLakeShoreDr</t>
  </si>
  <si>
    <t>QuadCinema34West13thStreet</t>
  </si>
  <si>
    <t>KinokoJapaneseRestaurant165West72ndStreet</t>
  </si>
  <si>
    <t>SaigonGrill17002ndAvenue/88thStreet</t>
  </si>
  <si>
    <t>Pier5414thstreetWestsideHwy</t>
  </si>
  <si>
    <t>288Bar288ElizabethSt</t>
  </si>
  <si>
    <t>Sortie329W51stStreetbet8th9th</t>
  </si>
  <si>
    <t>MOMA11West53Street</t>
  </si>
  <si>
    <t>DCTV87LafayetteStreetbetWhiteWalker</t>
  </si>
  <si>
    <t>LeCaireMediterraneanLoungeEastVillage189E3rdStreetBetAveAB</t>
  </si>
  <si>
    <t>LEcoleFrenchculinaryinstitute462Broadway</t>
  </si>
  <si>
    <t>FosterAvenueBeachLakeMichiganatFosterAvenue5200N</t>
  </si>
  <si>
    <t>VirginMegastorecafeUnionSquare</t>
  </si>
  <si>
    <t>FerryBuildingOneFerryPlaza</t>
  </si>
  <si>
    <t>SouthStreetSeaport213Waterstreet</t>
  </si>
  <si>
    <t>CAP21Studios18West18St6thfloor</t>
  </si>
  <si>
    <t>NewYorkJiuJitsu666Broadway</t>
  </si>
  <si>
    <t>BryantPark6thAvebetween40th42ndSt</t>
  </si>
  <si>
    <t>Yuka1557SecondAve</t>
  </si>
  <si>
    <t>SunFactoryStudios394Broadway</t>
  </si>
  <si>
    <t>SacredChow227SullivanStreet</t>
  </si>
  <si>
    <t>GrantParkNearJacksonandlakefrontpath</t>
  </si>
  <si>
    <t>Kitschn600WChicago</t>
  </si>
  <si>
    <t>Pier5414thstWestSideHwy</t>
  </si>
  <si>
    <t>Von3BleeckerStreetnearBowery</t>
  </si>
  <si>
    <t>Pukk711stAv</t>
  </si>
  <si>
    <t>12ChairsCafe56MacdougalStb/wHoustonandPrince</t>
  </si>
  <si>
    <t>OliveBarandRestaurant743LarkinSt</t>
  </si>
  <si>
    <t>HeartlandCafe7000NorthGlenwood</t>
  </si>
  <si>
    <t>HummusPlace109StMarksPl</t>
  </si>
  <si>
    <t>DelciaBrazilRestaurant322W11thStreet</t>
  </si>
  <si>
    <t>UnionSquareParkUnionSquare</t>
  </si>
  <si>
    <t>McNallyJacksonBooks50PrinceStreet</t>
  </si>
  <si>
    <t>FazilDanceStudio7438thaveBet46th47thst</t>
  </si>
  <si>
    <t>ThirstyBearBrewingCoSpanishCuisine661HowardStreet</t>
  </si>
  <si>
    <t>ArgoTea958WestArmitageAve</t>
  </si>
  <si>
    <t>WaikikiWallysTikiBarHawaiianRestaurant101E2ndSt</t>
  </si>
  <si>
    <t>66thStreettoBayRidgeAvenuealong5thAvenueBrooklyn</t>
  </si>
  <si>
    <t>OMai1589thAvenue</t>
  </si>
  <si>
    <t>HowlattheMoon26WHubbardSt</t>
  </si>
  <si>
    <t>WestFestChicagoAve</t>
  </si>
  <si>
    <t>JAPAS389East38thStreet</t>
  </si>
  <si>
    <t>JingFong20ElizabethStreet</t>
  </si>
  <si>
    <t>StarbucksCoffee424ParkAveS</t>
  </si>
  <si>
    <t>OMFactory265West37thSt8thAvenue</t>
  </si>
  <si>
    <t>TheMagician118RivingtonStreet</t>
  </si>
  <si>
    <t>SushiWabi842WRandolphSt</t>
  </si>
  <si>
    <t>MetreonFoodCourt1014thStreet</t>
  </si>
  <si>
    <t>AngelikaFilmCenter18WHoustonSt</t>
  </si>
  <si>
    <t>TonicBarEast411ThirdAvenue28th/29thStreets</t>
  </si>
  <si>
    <t>CenterStage48West21Street</t>
  </si>
  <si>
    <t>MidtownManhattanROOFTOPTBAAvenueoftheAmericas</t>
  </si>
  <si>
    <t>RegalCinemas14850Broadway</t>
  </si>
  <si>
    <t>Esperanto145AvenueC</t>
  </si>
  <si>
    <t>440Studios440LafayetteStreetoffAstorPlace</t>
  </si>
  <si>
    <t>CentralParkSummerStageCentralParkenterat69thSt/5thave</t>
  </si>
  <si>
    <t>UdupiPalace2543WDevonAve</t>
  </si>
  <si>
    <t>WestwayDiner614NinthAvenue</t>
  </si>
  <si>
    <t>ChicagoCulturalCenter77ERandolphStreet2ndfloor</t>
  </si>
  <si>
    <t>ThirdCoastComics6234NBroadway</t>
  </si>
  <si>
    <t>MeBarLaQuintaInn14thfloor17W32ndStreet</t>
  </si>
  <si>
    <t>JivamuktiCafe841Broadway2ndFloor</t>
  </si>
  <si>
    <t>ChillLounge329LexingtonAve</t>
  </si>
  <si>
    <t>TrishaBrownDanceStudios625West55thStreetbtwn8thand9th</t>
  </si>
  <si>
    <t>AdidamChicagoSpiritualCenterandBookstore</t>
  </si>
  <si>
    <t>TracksBarandGrillPennStation</t>
  </si>
  <si>
    <t>PeterDetmoldParkEast49thStreetatFDRDrive</t>
  </si>
  <si>
    <t>LifelineTheatre6912NGlenwoodAve</t>
  </si>
  <si>
    <t>wewillstartatMoroccosDanceStudio6west20thstBetween5th6thave</t>
  </si>
  <si>
    <t>BarnesNoble2289Broadwayat82ndSt</t>
  </si>
  <si>
    <t>WorldofVegetarian24PellSt</t>
  </si>
  <si>
    <t>TommysJoynt1101GearyBlvdatVanNessAve</t>
  </si>
  <si>
    <t>SonyPublicArcade550MadisonAvenueonthewestside</t>
  </si>
  <si>
    <t>TribecaFilmCenterScreeningRoom375GreenwichSt</t>
  </si>
  <si>
    <t>WendellaSightseeingBoats400NMichiganAve</t>
  </si>
  <si>
    <t>RushDance392Broadway</t>
  </si>
  <si>
    <t>AMCLoews34thStreet14312W34thSt</t>
  </si>
  <si>
    <t>WalterReadeTheaterLincolnCenterMezzaninelevel</t>
  </si>
  <si>
    <t>MarbleCollegiateChurchcheckroomonsigninlobby1W29thStreetNYNYat5thAve</t>
  </si>
  <si>
    <t>GovernorsIslandGovernorsIsland</t>
  </si>
  <si>
    <t>GoSushi3GreenwichAve</t>
  </si>
  <si>
    <t>Cosion7th4987thAve3637Streets</t>
  </si>
  <si>
    <t>CentralParkSouth59thStreetFifthAvenuebetween59thStreetCentralParkSouthand58thStreetrightbythePlazaHotelFountain</t>
  </si>
  <si>
    <t>HalloBerlinRestaurantandBierhaus62610thAvebtw44thand45thSt</t>
  </si>
  <si>
    <t>LINCOLNCENTERColumbusAvenueand63Street</t>
  </si>
  <si>
    <t>TheJamNYC7017thAve7Wand47thSt</t>
  </si>
  <si>
    <t>HappyTimeDeli3775thAveesidebetween3536St</t>
  </si>
  <si>
    <t>Mumbles1793rdAve</t>
  </si>
  <si>
    <t>Handlebar2311WNorthAve</t>
  </si>
  <si>
    <t>Cosi2186Broadway77th</t>
  </si>
  <si>
    <t>FriendofJamesDogRunMadisonSquarePark</t>
  </si>
  <si>
    <t>HaykosTurkishCarpets857LexingtonAveat65thSt</t>
  </si>
  <si>
    <t>MillenniumRestaurant580GearyStreet</t>
  </si>
  <si>
    <t>ColumbusCircleTrafficCircleABCD1trainsto59thSt</t>
  </si>
  <si>
    <t>LowerEastSide196OrchardstbtHoustonStantonLowerEastSide</t>
  </si>
  <si>
    <t>DiverseySoccerField141WestDiverseyParkway</t>
  </si>
  <si>
    <t>SheepMeadowLawninCentralPark1W67thSt</t>
  </si>
  <si>
    <t>CarlSchurzEast86thStreetatEastEndAvenue</t>
  </si>
  <si>
    <t>AngelikaTheatre18WestHoustonatMercerStreet</t>
  </si>
  <si>
    <t>ApplebeesNeighborhoodGrill205W50thSt</t>
  </si>
  <si>
    <t>31stParkingLotoffofLSD31statLakeShoreDrive</t>
  </si>
  <si>
    <t>Starbucks7507thAve</t>
  </si>
  <si>
    <t>ShakeShackTheSouth/Eastcornerof</t>
  </si>
  <si>
    <t>Taj48West21stStreet</t>
  </si>
  <si>
    <t>TajLounge48West21stStreet</t>
  </si>
  <si>
    <t>DharmaGardenThaiCuisine3109WIrvingParkRd</t>
  </si>
  <si>
    <t>Number</t>
  </si>
  <si>
    <t>KiaSpectra</t>
  </si>
  <si>
    <t>SsangyongActyon</t>
  </si>
  <si>
    <t>ChevroletLacetti</t>
  </si>
  <si>
    <t>KiaPicanto</t>
  </si>
  <si>
    <t>VolvoXC70</t>
  </si>
  <si>
    <t>HondaCivic</t>
  </si>
  <si>
    <t>LifanX60</t>
  </si>
  <si>
    <t>LadaGranta</t>
  </si>
  <si>
    <t>RenaultKangoo</t>
  </si>
  <si>
    <t>RenaultSandero</t>
  </si>
  <si>
    <t>SaturnAstra</t>
  </si>
  <si>
    <t>FordKuga</t>
  </si>
  <si>
    <t>GeelyMKCross</t>
  </si>
  <si>
    <t>MazdaMAZDA6</t>
  </si>
  <si>
    <t>NissanSentra</t>
  </si>
  <si>
    <t>GeelyMK</t>
  </si>
  <si>
    <t>NissanAlmera</t>
  </si>
  <si>
    <t>AudiA6</t>
  </si>
  <si>
    <t>Hyundaiix35</t>
  </si>
  <si>
    <t>SkodaFabia</t>
  </si>
  <si>
    <t>VolkswagenTiguan</t>
  </si>
  <si>
    <t>HyundaiGetz</t>
  </si>
  <si>
    <t>ToyotaAuris</t>
  </si>
  <si>
    <t>BMWX1</t>
  </si>
  <si>
    <t>RenaultSymbol</t>
  </si>
  <si>
    <t>ChevroletAveo</t>
  </si>
  <si>
    <t>FordMondeo</t>
  </si>
  <si>
    <t>MitsubishiASX</t>
  </si>
  <si>
    <t>FordFocus</t>
  </si>
  <si>
    <t>RenaultFluence</t>
  </si>
  <si>
    <t>NissanTiida</t>
  </si>
  <si>
    <t>NissanTerrano</t>
  </si>
  <si>
    <t>SsangYongKyronII</t>
  </si>
  <si>
    <t>VolkswagenJetta</t>
  </si>
  <si>
    <t>ToyotaCamry</t>
  </si>
  <si>
    <t>VolvoXC90</t>
  </si>
  <si>
    <t>NissanJuke</t>
  </si>
  <si>
    <t>MercedesBenzSClass</t>
  </si>
  <si>
    <t>SubaruImpreza</t>
  </si>
  <si>
    <t>SkodaYeti</t>
  </si>
  <si>
    <t>NissanXTrail</t>
  </si>
  <si>
    <t>VolkswagenGolf</t>
  </si>
  <si>
    <t>ChevroletCruze</t>
  </si>
  <si>
    <t>Peugeot307</t>
  </si>
  <si>
    <t>AudiA7</t>
  </si>
  <si>
    <t>KiaCeedSportswagon</t>
  </si>
  <si>
    <t>HyundaiSolaris</t>
  </si>
  <si>
    <t>VolkswagenPolo</t>
  </si>
  <si>
    <t>KiaCerato</t>
  </si>
  <si>
    <t>ToyotaLandCruiser</t>
  </si>
  <si>
    <t>CitroenC5</t>
  </si>
  <si>
    <t>VolkswagenPassat</t>
  </si>
  <si>
    <t>KiaSorento</t>
  </si>
  <si>
    <t>LexusIS</t>
  </si>
  <si>
    <t>ToyotaCorolla</t>
  </si>
  <si>
    <t>DatsunOnDo</t>
  </si>
  <si>
    <t>HyundaiElantra</t>
  </si>
  <si>
    <t>GeelyEmgrandX7</t>
  </si>
  <si>
    <t>LadaVesta</t>
  </si>
  <si>
    <t>HyundaiEquus</t>
  </si>
  <si>
    <t>RenaultClio</t>
  </si>
  <si>
    <t>FordEcoSport</t>
  </si>
  <si>
    <t>MitsubishiOutlander</t>
  </si>
  <si>
    <t>NissanQashqai</t>
  </si>
  <si>
    <t>MercedesBenzEClass</t>
  </si>
  <si>
    <t>OpelMeriva</t>
  </si>
  <si>
    <t>OpelAstra</t>
  </si>
  <si>
    <t>RavonGentra</t>
  </si>
  <si>
    <t>KiaSportage</t>
  </si>
  <si>
    <t>NissanTilda</t>
  </si>
  <si>
    <t>MazdaMAZDA3</t>
  </si>
  <si>
    <t>KiaCarens</t>
  </si>
  <si>
    <t>HondaAccord</t>
  </si>
  <si>
    <t>OpelZafira</t>
  </si>
  <si>
    <t>HummerH3</t>
  </si>
  <si>
    <t>OpelAntara</t>
  </si>
  <si>
    <t>NissanNote</t>
  </si>
  <si>
    <t>SkodaOctavia</t>
  </si>
  <si>
    <t>SkodaRapid</t>
  </si>
  <si>
    <t>DaciaDuster</t>
  </si>
  <si>
    <t>BMW7series</t>
  </si>
  <si>
    <t>BMWX6</t>
  </si>
  <si>
    <t>CheryTiggo</t>
  </si>
  <si>
    <t>CitroenBerlingo</t>
  </si>
  <si>
    <t>MitsubishiLancer</t>
  </si>
  <si>
    <t>LadaLargus</t>
  </si>
  <si>
    <t>VolkswagenTransporter</t>
  </si>
  <si>
    <t>BMW5series</t>
  </si>
  <si>
    <t>AudiQ3</t>
  </si>
  <si>
    <t>ChevroletEpica</t>
  </si>
  <si>
    <t>SeatIbiza</t>
  </si>
  <si>
    <t>HyundaiSonata</t>
  </si>
  <si>
    <t>AudiA3</t>
  </si>
  <si>
    <t>VolkswagenTouran</t>
  </si>
  <si>
    <t>FiatAlbea</t>
  </si>
  <si>
    <t>MitsubishiL200</t>
  </si>
  <si>
    <t>ChevroletCobalt</t>
  </si>
  <si>
    <t>Peugeot207</t>
  </si>
  <si>
    <t>Peugeot408</t>
  </si>
  <si>
    <t>RenaultKoleos</t>
  </si>
  <si>
    <t>KiaRio</t>
  </si>
  <si>
    <t>LifanSolano</t>
  </si>
  <si>
    <t>RenaultMegane</t>
  </si>
  <si>
    <t>SuzukiSwift</t>
  </si>
  <si>
    <t>ChryslerVoyager</t>
  </si>
  <si>
    <t>KiaOptima</t>
  </si>
  <si>
    <t>ToyotaAvensis</t>
  </si>
  <si>
    <t>FordTourneo</t>
  </si>
  <si>
    <t>Peugeot206</t>
  </si>
  <si>
    <t>FordFiesta</t>
  </si>
  <si>
    <t>CitroenC4</t>
  </si>
  <si>
    <t>DongfengH30</t>
  </si>
  <si>
    <t>KiaCeed</t>
  </si>
  <si>
    <t>ToyotaRAV4</t>
  </si>
  <si>
    <t>NissanTeana</t>
  </si>
  <si>
    <t>CitroenCElysee</t>
  </si>
  <si>
    <t>38d3ba7f-0801-472e-9d9f-dd889a4a827e</t>
  </si>
  <si>
    <t>753f4d40-e35e-419c-89bc-dffd0066b4eb</t>
  </si>
  <si>
    <t>79cdaa70-e7ec-4fc9-a465-875e28169723</t>
  </si>
  <si>
    <t>51a645e0-dd6a-47df-a8ea-eb48d4f04fa5</t>
  </si>
  <si>
    <t>3aee3ee9-b24f-4a9e-923d-1d8b47cab2ac</t>
  </si>
  <si>
    <t>d864dbec-3e81-46a4-baed-63b24b3cde55</t>
  </si>
  <si>
    <t>312c49ec-0a14-488d-9ecb-72bc5c7a29b1</t>
  </si>
  <si>
    <t>33c47097-a3fb-42d8-abad-090669fd2b20</t>
  </si>
  <si>
    <t>fa66d4d0-17ed-42a5-80e1-c1623dd7695d</t>
  </si>
  <si>
    <t>4639e85b-5d76-4f2a-956f-bd8ead0071de</t>
  </si>
  <si>
    <t>c35c2dc7-7058-4159-9d19-4e251b09f1a8</t>
  </si>
  <si>
    <t>39944bbc-7377-4380-b2f1-3d136bf15295</t>
  </si>
  <si>
    <t>112fc8d7-5523-4b5a-95fd-63b252ac0730</t>
  </si>
  <si>
    <t>9e5d2c61-035e-4667-b430-ac819a740f55</t>
  </si>
  <si>
    <t>ee891136-1a2c-4c78-a796-1ad4623f15cb</t>
  </si>
  <si>
    <t>8154f080-264f-4409-bd19-8abb7b30fe36</t>
  </si>
  <si>
    <t>b4b17f5d-9762-4dba-ab4a-86ccb18690ee</t>
  </si>
  <si>
    <t>b9c152c8-cebe-4d1a-860f-480bacdc3933</t>
  </si>
  <si>
    <t>293abe29-0459-4a09-b878-0fb4e3c061cb</t>
  </si>
  <si>
    <t>837f19a7-6a77-4943-a850-60ee91d219e8</t>
  </si>
  <si>
    <t>83e7ddcd-55e3-4fd1-9d4c-0e9508ab1c6a</t>
  </si>
  <si>
    <t>a78adaa8-2ea2-4aea-a6fd-8b481bd283b4</t>
  </si>
  <si>
    <t>a069e78d-4331-44a3-909a-25de5ea36813</t>
  </si>
  <si>
    <t>9b5d9fc6-5455-4841-a4fc-7d4e65195991</t>
  </si>
  <si>
    <t>28cfb7fc-d476-4bf0-860b-351fbd43feb4</t>
  </si>
  <si>
    <t>7d55858f-50c2-49fa-a514-75f4e4440182</t>
  </si>
  <si>
    <t>c7038d6f-7fc9-4302-9444-811fcc02d944</t>
  </si>
  <si>
    <t>50132d5f-89ab-4e48-a012-f737ef62f830</t>
  </si>
  <si>
    <t>88a5f5ed-a106-4ce4-b799-4f45a595dc86</t>
  </si>
  <si>
    <t>98d838e7-344b-41b8-a13a-77efd5db4417</t>
  </si>
  <si>
    <t>2349731b-c60f-4175-ae86-db4e676effc5</t>
  </si>
  <si>
    <t>34670661-f466-4b29-8155-6edb85ebbe00</t>
  </si>
  <si>
    <t>89eac8e3-3bec-4e67-952e-b9a9874b899e</t>
  </si>
  <si>
    <t>c6a8e7e2-d29e-461c-9af6-b2e0e4e04e28</t>
  </si>
  <si>
    <t>1df97dbb-f907-4760-85fc-920f2735baf2</t>
  </si>
  <si>
    <t>1d359c79-c95a-406a-aec7-e83cd75b1fef</t>
  </si>
  <si>
    <t>e523326e-88d4-4125-8109-830c4e3b278a</t>
  </si>
  <si>
    <t>2f489106-0d8e-4192-b64b-9cf9dd42f508</t>
  </si>
  <si>
    <t>39cceee3-a1c9-4ff9-8c3e-004096180f93</t>
  </si>
  <si>
    <t>637a77d6-dbc9-4113-a441-e06d14c1bfb9</t>
  </si>
  <si>
    <t>5867d401-4a73-40e2-82b0-102f01a46597</t>
  </si>
  <si>
    <t>7ede7c8b-cbd4-4466-9d9e-d99e5cd8d67e</t>
  </si>
  <si>
    <t>7226b0fa-087d-4874-9996-59bf9cd401f9</t>
  </si>
  <si>
    <t>797ea777-8e28-46d7-85ba-8b4fa5b00662</t>
  </si>
  <si>
    <t>aa11569e-fc40-4be5-9fc2-e65909f08c94</t>
  </si>
  <si>
    <t>f91cea20-68a2-44a1-998e-2b7d0f5d5401</t>
  </si>
  <si>
    <t>9604122c-e7a7-4c9f-b894-23aed8143e27</t>
  </si>
  <si>
    <t>5ab6891d-a01a-4f9c-a057-81f8266164f4</t>
  </si>
  <si>
    <t>39f381c5-1cf4-4cfe-a768-8f1149f9ea26</t>
  </si>
  <si>
    <t>65cf6622-fab6-4219-886a-93eaef213b80</t>
  </si>
  <si>
    <t>38e2113e-6eb7-42cb-84d2-4e32bf1587dd</t>
  </si>
  <si>
    <t>74751500-b474-48d7-b3cf-18df8210c6dc</t>
  </si>
  <si>
    <t>4c903b18-bd5e-4a40-923b-847e2abd9bcf</t>
  </si>
  <si>
    <t>446a46e6-efbf-4d14-9f39-2a6de3e1dc66</t>
  </si>
  <si>
    <t>46f978d1-afad-4092-a360-21c2464498f3</t>
  </si>
  <si>
    <t>c0c80826-4147-4d06-bc0e-a2b95e41dc6c</t>
  </si>
  <si>
    <t>92690db9-391e-4ae7-877f-b49f87fe2f35</t>
  </si>
  <si>
    <t>1ad4e938-39fa-4839-8d90-4eabe692d428</t>
  </si>
  <si>
    <t>8377bfc9-b5ab-4d1b-9c79-e318c828cbef</t>
  </si>
  <si>
    <t>5f39fdb1-b796-4a77-bbbd-2ed1243b34a3</t>
  </si>
  <si>
    <t>29979fcd-d8ab-45c0-980f-e0e6775e09da</t>
  </si>
  <si>
    <t>1e6efeb4-aa63-4ca8-bfe8-061e5f6d49ef</t>
  </si>
  <si>
    <t>9e2ff31a-344c-4408-95bb-89f6374e4f14</t>
  </si>
  <si>
    <t>881482fd-36cc-4367-93ed-b9eecd0f439d</t>
  </si>
  <si>
    <t>81f58815-5e8c-4fd5-a0a0-30cd7d9ae1fb</t>
  </si>
  <si>
    <t>c137041c-3cac-450a-b20d-d6818795da56</t>
  </si>
  <si>
    <t>6075ea25-5558-4529-8e90-23b23e4e301f</t>
  </si>
  <si>
    <t>e68750b4-efd9-46ef-84af-7128135636ed</t>
  </si>
  <si>
    <t>a7199088-7c14-491b-bb26-96a1ecf4441f</t>
  </si>
  <si>
    <t>cb04e1e0-15e5-4c29-91b9-2f7f158636d8</t>
  </si>
  <si>
    <t>94efaa1f-b214-466a-b53b-6df95cfe18e5</t>
  </si>
  <si>
    <t>52fd9d9f-863e-4398-bbe0-cea778de6a1d</t>
  </si>
  <si>
    <t>743996f5-e99f-4e8b-b360-815bb4b1c5b3</t>
  </si>
  <si>
    <t>770faa1c-a8c3-4f5a-a20a-1ea2d9af0125</t>
  </si>
  <si>
    <t>4fa7f27b-5aa4-4729-ace8-9476df87168e</t>
  </si>
  <si>
    <t>a1b7cf7a-3b2f-49fb-b42e-e04d25fd8b6e</t>
  </si>
  <si>
    <t>e7ff3192-6ada-4d6e-ba5a-5d1945bbbce4</t>
  </si>
  <si>
    <t>6ef75cab-fdcc-4de5-be45-16ed8d65ee79</t>
  </si>
  <si>
    <t>a221b724-a528-4a8c-abcb-db6110ea6625</t>
  </si>
  <si>
    <t>479b0a87-878c-4ee7-9572-759c0c5c5d06</t>
  </si>
  <si>
    <t>59fde4a1-5f92-4401-93d9-8b0019d2e10f</t>
  </si>
  <si>
    <t>5b4d9c24-02f1-42e0-8e12-8bc31de890c7</t>
  </si>
  <si>
    <t>fe7d4822-c86c-454c-b370-2138145e19a4</t>
  </si>
  <si>
    <t>911d8649-2c5d-4665-aa3a-f87bd34dd5ef</t>
  </si>
  <si>
    <t>d04568d2-4deb-4430-a584-5bf9e1cbb675</t>
  </si>
  <si>
    <t>625dcd51-4c8a-4630-841a-683e18928da2</t>
  </si>
  <si>
    <t>480b9916-058e-4991-a37b-2646803e146c</t>
  </si>
  <si>
    <t>f2fa4f02-93d2-4d75-9e5e-ba1b6bd0025e</t>
  </si>
  <si>
    <t>aeecb0fe-509b-4fb0-8704-f60dde5a7e1d</t>
  </si>
  <si>
    <t>cd2d56bc-97fd-443a-a94d-eba80d9a57ca</t>
  </si>
  <si>
    <t>4d3fb34b-d1e8-4daa-9438-7f6e2f7c8264</t>
  </si>
  <si>
    <t>3e4cc4ac-cebd-4542-91ee-5ca6ba0c422d</t>
  </si>
  <si>
    <t>65b0fa9b-d311-45a6-b635-e291d39c6cc8</t>
  </si>
  <si>
    <t>7042c7a6-99f1-408d-8008-ab5fae32619f</t>
  </si>
  <si>
    <t>f0d0101b-4b0d-4edf-9e24-7e32c9dee084</t>
  </si>
  <si>
    <t>8caa0a6c-90cb-4020-86fe-5ac24a0980d1</t>
  </si>
  <si>
    <t>5a646d80-1c0c-4b42-8e2f-f43cb99149c9</t>
  </si>
  <si>
    <t>8e244aaf-d83a-4ffa-988e-ff320f0c3d5c</t>
  </si>
  <si>
    <t>42acd1e4-caff-4026-bf3c-5ba77becebef</t>
  </si>
  <si>
    <t>11fde42b-712c-4d93-b689-7246a9beb6d6</t>
  </si>
  <si>
    <t>28e53c51-b0eb-43ee-baf9-6a659b28ce7c</t>
  </si>
  <si>
    <t>ccceffec-4c0c-41ce-bb90-49407e03903c</t>
  </si>
  <si>
    <t>5f578d04-95a0-42b5-b684-5036162c345e</t>
  </si>
  <si>
    <t>43d02ad1-b90d-4a02-bf5c-86fbfa40ff01</t>
  </si>
  <si>
    <t>1cde8a6e-a896-43bc-9a09-f1b88bac5aaa</t>
  </si>
  <si>
    <t>ad2b9403-0293-42b7-b700-0d57f2c8d117</t>
  </si>
  <si>
    <t>be2d82a2-cf54-4c6b-b71b-3e624041ab89</t>
  </si>
  <si>
    <t>de67d176-5d56-436d-82d2-84560365fb7b</t>
  </si>
  <si>
    <t>8298bcf4-7319-43d8-bc24-d72f3c28d585</t>
  </si>
  <si>
    <t>411a6e46-a726-4e8f-b2a2-17f6313f7301</t>
  </si>
  <si>
    <t>0d5f9b9c-97bf-45d3-998a-4e114ed08f30</t>
  </si>
  <si>
    <t>4ddd96a4-f72b-4533-af8d-8a828031c2c2</t>
  </si>
  <si>
    <t>f50f7c88-9e3f-401f-b870-61c2a36877f4</t>
  </si>
  <si>
    <t>3653f0a0-93d2-43cc-8355-fef849c23fd7</t>
  </si>
  <si>
    <t>b318f760-cfa8-4c28-b0b3-df73e87d5437</t>
  </si>
  <si>
    <t>5f590e6e-f529-4faa-be4a-1893132e1606</t>
  </si>
  <si>
    <t>569fb76c-f27f-4dc9-ad74-6ada75249237</t>
  </si>
  <si>
    <t>79739383-2ddb-4136-9901-246641fe3294</t>
  </si>
  <si>
    <t>fff40633-b627-4a63-95e7-7c4a6e264ebd</t>
  </si>
  <si>
    <t>321a82ec-ed58-44b8-8462-af960945c252</t>
  </si>
  <si>
    <t>acfd86ca-9e19-49e6-9991-51fdc81f59d6</t>
  </si>
  <si>
    <t>50bfa556-ec87-4c44-b874-3167e4d030a7</t>
  </si>
  <si>
    <t>2d2f2c14-8ee8-43f1-bae6-1d8267cf4ee9</t>
  </si>
  <si>
    <t>47f82f04-f5ac-4f16-8e43-98880caa0604</t>
  </si>
  <si>
    <t>36f56759-33e7-402e-ab5a-e0f33940f060</t>
  </si>
  <si>
    <t>60411802-91d6-459f-826d-ca18ec8dd802</t>
  </si>
  <si>
    <t>1acb5a3e-7564-42b7-9a51-56abe77af840</t>
  </si>
  <si>
    <t>cabb87e6-aa49-45b7-895e-57489399eed0</t>
  </si>
  <si>
    <t>07f75fe9-904d-49a1-b7bc-c1a0157f44ad</t>
  </si>
  <si>
    <t>972e820d-b05b-4231-a38d-bd29b6f97bf2</t>
  </si>
  <si>
    <t>d962bb71-04ed-4a92-af15-4f4b48b0eca4</t>
  </si>
  <si>
    <t>3aafa95d-f1b5-4ce5-98ff-648288b6dd51</t>
  </si>
  <si>
    <t>fb0cede4-43de-46fd-ab98-f2f380478590</t>
  </si>
  <si>
    <t>d04ae95d-b4bb-425f-98c0-a18b972da1e8</t>
  </si>
  <si>
    <t>d34aff02-6047-40c5-a67c-7ec6eb648eed</t>
  </si>
  <si>
    <t>28a45bbf-9993-483c-b537-c560a69c9253</t>
  </si>
  <si>
    <t>b2c7d7fa-8ea1-4373-a082-5a6233c851be</t>
  </si>
  <si>
    <t>402d8240-12d9-4b74-af73-1e2fe9004e93</t>
  </si>
  <si>
    <t>a14ba4c6-5fc7-4a4c-9946-d45d955bea0c</t>
  </si>
  <si>
    <t>88b4e937-737b-4f31-988a-3306ecdc51d8</t>
  </si>
  <si>
    <t>d739b2b9-a520-4e6b-ae0d-7f85f77e9038</t>
  </si>
  <si>
    <t>0951d38a-c280-46c2-8906-eb8e7179185e</t>
  </si>
  <si>
    <t>a627ca2f-0305-4f8f-890f-c41d500208df</t>
  </si>
  <si>
    <t>37d5362a-5d60-4827-b78c-da3735a2c740</t>
  </si>
  <si>
    <t>6b402e40-0f62-4672-8210-2b62908a1c98</t>
  </si>
  <si>
    <t>4743b5c6-0518-443e-89df-b553fb489f6e</t>
  </si>
  <si>
    <t>af2ab964-a28b-44ef-86f1-d592f1ac0864</t>
  </si>
  <si>
    <t>0163647d-5c88-4b7b-bf75-9f0e79641ea2</t>
  </si>
  <si>
    <t>ccdad027-e48e-427c-936b-136319175eb8</t>
  </si>
  <si>
    <t>1cd80f8d-5e03-4e45-a24e-7358e4c61de7</t>
  </si>
  <si>
    <t>ea138b9f-8245-411f-86ec-b458377b6a8c</t>
  </si>
  <si>
    <t>e456aa08-9be0-4415-9523-9ef8b8293795</t>
  </si>
  <si>
    <t>0998c7cb-e241-4b0f-93f5-0dd8eb37cb08</t>
  </si>
  <si>
    <t>8073380a-85cb-4d78-b5b1-ce6818bb9354</t>
  </si>
  <si>
    <t>1d36b9f9-0464-41a2-8e6c-ebed26ada00b</t>
  </si>
  <si>
    <t>e9bd539d-7480-401d-bb9f-c14c34cd6131</t>
  </si>
  <si>
    <t>171fd1fd-dfc3-4425-91e8-3774de06dce8</t>
  </si>
  <si>
    <t>aa1d9a92-f8f8-483f-bf01-f58b1d9ea107</t>
  </si>
  <si>
    <t>90a2ce89-af1d-4bf8-bdb0-d94db4aa8c77</t>
  </si>
  <si>
    <t>b4d23e69-d0be-445e-b3ba-0ec08fe0ea25</t>
  </si>
  <si>
    <t>c4793179-f2ec-4cc9-95f1-d85ebe4f5d05</t>
  </si>
  <si>
    <t>15a08dd8-8958-43fa-826b-4a5fa78270bf</t>
  </si>
  <si>
    <t>e00b9c7a-a558-4c12-a0ac-8ef55213471f</t>
  </si>
  <si>
    <t>9d9b2d41-3920-446e-9923-a8ffa2784580</t>
  </si>
  <si>
    <t>f9f31437-8f9a-4aca-9baa-7988d923ba08</t>
  </si>
  <si>
    <t>eeb04623-8281-4b5e-b8d7-a4bac048afb1</t>
  </si>
  <si>
    <t>2be0cf9e-de0e-45a9-89f8-48254761c8f3</t>
  </si>
  <si>
    <t>e57acd47-19db-480d-83cc-c8b1eba805ff</t>
  </si>
  <si>
    <t>22c2aa4b-3f02-4846-a06c-167937de4d93</t>
  </si>
  <si>
    <t>2a1e585f-c74f-460e-b1e3-09e38470179a</t>
  </si>
  <si>
    <t>b6fb3593-113d-489b-9615-dff229c4e1c3</t>
  </si>
  <si>
    <t>162a6969-c00b-4ddc-8f46-7d821e94462c</t>
  </si>
  <si>
    <t>faff90db-49e7-44e3-a826-b1dda8600ef9</t>
  </si>
  <si>
    <t>8406c250-8779-4c24-8fe0-e10aa6678c57</t>
  </si>
  <si>
    <t>44bb4aba-0002-411a-8ad1-3787bc452635</t>
  </si>
  <si>
    <t>662b7e75-5210-4bf6-913b-203bd8670ef9</t>
  </si>
  <si>
    <t>ae9fc125-534a-4494-bc8d-47a5408b5491</t>
  </si>
  <si>
    <t>7bac6df9-4bf1-4604-8ada-cb44ac542ffb</t>
  </si>
  <si>
    <t>1263e738-2b66-4280-97f1-95a817deefa3</t>
  </si>
  <si>
    <t>93df16d6-23d7-4d99-9655-aeea93bd5e38</t>
  </si>
  <si>
    <t>f964074d-98db-4b87-8d7a-642fbd1efec7</t>
  </si>
  <si>
    <t>b95f2603-73aa-4dc6-bd2b-363fabf5dd9f</t>
  </si>
  <si>
    <t>22962b10-a3e9-4718-9a1b-bc68b210dfb6</t>
  </si>
  <si>
    <t>3c68503f-9d70-4428-b2df-bb9431bef7bf</t>
  </si>
  <si>
    <t>cc99d721-1f3a-43d5-b290-b4ea52d96e2d</t>
  </si>
  <si>
    <t>65f77b12-77cf-40b8-a9d4-b78ea6dda48a</t>
  </si>
  <si>
    <t>cbbda50c-a19d-4094-b0ed-9137ce3dfc48</t>
  </si>
  <si>
    <t>2a357f42-00f0-4f41-835b-227a7dfbec43</t>
  </si>
  <si>
    <t>285d4a11-f099-4edb-9a42-03a805028593</t>
  </si>
  <si>
    <t>f8471db6-dd8b-4444-aa86-df2acb61ae73</t>
  </si>
  <si>
    <t>b5f7385f-ba14-4f69-adc4-592decd75679</t>
  </si>
  <si>
    <t>6244399a-1216-4d93-a27a-f1eae13bb2d2</t>
  </si>
  <si>
    <t>181f2173-fef4-4cad-bba0-1b4ed7e67427</t>
  </si>
  <si>
    <t>33d4a1a4-d5f1-481f-a206-ec14fe01b534</t>
  </si>
  <si>
    <t>a2bffd79-c944-40d6-a4f3-c66c63b70685</t>
  </si>
  <si>
    <t>49aa34b6-ddc6-4bae-a4e2-e7270161062f</t>
  </si>
  <si>
    <t>7addf375-b61d-4764-ab1a-0527c8b6bce1</t>
  </si>
  <si>
    <t>c6fd6a9e-ccef-4fde-a992-531b561fed12</t>
  </si>
  <si>
    <t>ca1416d9-0f86-436a-941b-be5eae7ace51</t>
  </si>
  <si>
    <t>c6e348ac-0256-4ed6-9964-61574d4e831e</t>
  </si>
  <si>
    <t>bee94f1a-2f8b-4cd0-9505-18d79c909795</t>
  </si>
  <si>
    <t>ebf9dc1b-38fd-4dd9-9839-fbc1051f8f20</t>
  </si>
  <si>
    <t>8683703a-da3e-49a9-9fb0-43269c8d6f59</t>
  </si>
  <si>
    <t>a3d7fba4-ac07-46f8-a377-25299d0961f1</t>
  </si>
  <si>
    <t>72c9a8a8-0e66-4fb7-b617-27e0c12ea13f</t>
  </si>
  <si>
    <t>0883a050-7a4a-46ab-beda-f1d702348305</t>
  </si>
  <si>
    <t>07ec4258-0851-4f99-800b-fc7cad6f4ea4</t>
  </si>
  <si>
    <t>53b58fb4-65d4-4942-a970-1a03f1ebfcd6</t>
  </si>
  <si>
    <t>3d1354e8-f6ff-4b54-a027-5c809870118e</t>
  </si>
  <si>
    <t>5d8cbf77-8888-49f7-ae6d-58b14cab611a</t>
  </si>
  <si>
    <t>b805140f-7cdf-4f48-a7f7-85cdd84e136b</t>
  </si>
  <si>
    <t>3718510b-b7be-4fde-afb7-841d3c5dfe4d</t>
  </si>
  <si>
    <t>9e8c68e2-cfe3-41d5-af0c-b1c82b398721</t>
  </si>
  <si>
    <t>b391eccb-f36f-4a85-a81e-65fc0e00304a</t>
  </si>
  <si>
    <t>d3d25ef8-450d-40a5-9064-fe8edff5b13a</t>
  </si>
  <si>
    <t>68a8d114-acf4-4f84-9be8-256e0a4a4717</t>
  </si>
  <si>
    <t>8489da96-662d-4cee-89aa-c06367f51d5b</t>
  </si>
  <si>
    <t>d84767a7-090b-4da8-abe6-5c1d08e5ca7e</t>
  </si>
  <si>
    <t>f535a4bc-1bfb-4449-a93d-99bceff687da</t>
  </si>
  <si>
    <t>fa401927-4aca-4bd5-af9f-52b6239c04b2</t>
  </si>
  <si>
    <t>c22b3b17-fd93-4c6e-907f-286ebcc81637</t>
  </si>
  <si>
    <t>c925668a-792b-48ad-acdf-16db333f4d9d</t>
  </si>
  <si>
    <t>56fd449c-bb07-491b-9977-bc631d494fa4</t>
  </si>
  <si>
    <t>faf52aea-87ae-4b4d-b939-412e5d9511aa</t>
  </si>
  <si>
    <t>35acb75e-517d-4e61-bcbe-1b465730f758</t>
  </si>
  <si>
    <t>0f1ab792-13e2-44f4-a94a-78225d5a499d</t>
  </si>
  <si>
    <t>401129f3-b5bc-4cc8-bbc6-c49118ded72e</t>
  </si>
  <si>
    <t>18744fa6-53e0-465d-9b94-a33b2486dc60</t>
  </si>
  <si>
    <t>9296bab0-64a5-4f8c-aa24-2cfa79aeaf89</t>
  </si>
  <si>
    <t>2538cf5d-8938-4965-9140-a0c9db0d955c</t>
  </si>
  <si>
    <t>55e40605-9453-49ff-b20a-f8bf6f3f0fa6</t>
  </si>
  <si>
    <t>dc4ae284-6cbe-4588-8df8-577ce693923d</t>
  </si>
  <si>
    <t>d51b3f88-4996-4215-ab9c-a1c987405ee0</t>
  </si>
  <si>
    <t>f0d23548-228c-46b5-9b4c-6b51b67ec7a4</t>
  </si>
  <si>
    <t>0e94b22a-b400-4fb6-8a84-ced520fac3c7</t>
  </si>
  <si>
    <t>18c489c2-921e-4a85-8e4f-7de0ee4fe1be</t>
  </si>
  <si>
    <t>f59a5709-5e5e-46c6-badf-2067720fc3f0</t>
  </si>
  <si>
    <t>cc364d7c-ff33-4ff6-ab1b-6d1c170fc34f</t>
  </si>
  <si>
    <t>f6bc9b04-4531-4dcb-a19d-2cc2d819fded</t>
  </si>
  <si>
    <t>78d6e186-295b-42e7-a695-7d527129b9ad</t>
  </si>
  <si>
    <t>aaa86758-e923-4379-9e6e-69c63b77a878</t>
  </si>
  <si>
    <t>fe53dc30-4a73-4dc7-8ee5-279b9ce4e777</t>
  </si>
  <si>
    <t>4bd8c333-ff8d-41a2-8a02-9f17a9f12145</t>
  </si>
  <si>
    <t>9830b37e-d5ea-48a4-9ec6-88d5bc437492</t>
  </si>
  <si>
    <t>635f04d5-8798-4036-b8d6-e4a7d4b6e0e2</t>
  </si>
  <si>
    <t>11ebe646-2102-4ddd-b324-9cfdc5200847</t>
  </si>
  <si>
    <t>5faac752-b520-4273-b11b-b8d5515402e3</t>
  </si>
  <si>
    <t>9dc7a1bd-8596-4634-af60-3efcb550ebd0</t>
  </si>
  <si>
    <t>11818474-bc6c-4cbd-91a0-1eabb1d05143</t>
  </si>
  <si>
    <t>b5fd3972-e2ea-409a-8b9f-956e3f4d42f6</t>
  </si>
  <si>
    <t>561c841d-1afa-4add-bb71-84cfb00f259a</t>
  </si>
  <si>
    <t>af3a8eac-ae31-4b41-9827-4504abef1490</t>
  </si>
  <si>
    <t>44626fad-86c2-4217-ac13-db1b30c08046</t>
  </si>
  <si>
    <t>b3fb1a03-2beb-49f9-814f-db7f67c3dd14</t>
  </si>
  <si>
    <t>8d5e488a-d5a9-4d50-96a7-e0028401047e</t>
  </si>
  <si>
    <t>2b4d11e0-37ff-4f7e-9e2f-f2da837c6f30</t>
  </si>
  <si>
    <t>029a2745-b3d1-4167-a55b-b216eda8a0dd</t>
  </si>
  <si>
    <t>25b07952-f18f-4a21-9579-f2788a0b01ae</t>
  </si>
  <si>
    <t>a9a46590-391e-4a37-89e5-ec02298d7aaf</t>
  </si>
  <si>
    <t>fea8a6cb-34de-413b-9bfc-13a6ce0a0b6b</t>
  </si>
  <si>
    <t>6475e46d-42a5-40ae-97d6-331528997088</t>
  </si>
  <si>
    <t>35ce412c-7dba-4e3f-aded-e5323c7edba8</t>
  </si>
  <si>
    <t>1fc03948-b252-4282-bebd-e85084748a28</t>
  </si>
  <si>
    <t>b1e94be5-9513-4669-89a8-dbbc13a421e2</t>
  </si>
  <si>
    <t>d639d738-a8f2-48c8-b052-03a31e861357</t>
  </si>
  <si>
    <t>27121d68-71eb-49c9-81e1-64d0d7340c9d</t>
  </si>
  <si>
    <t>4346a646-0171-4b6c-b340-9bfccfc544e2</t>
  </si>
  <si>
    <t>962880c9-761a-4e1e-9e5b-e6609f0c675b</t>
  </si>
  <si>
    <t>633f3241-bce2-43c2-8ca8-d9844a057c1a</t>
  </si>
  <si>
    <t>ced7a07c-a938-41e0-a857-d1a12fd8ff5c</t>
  </si>
  <si>
    <t>3afbd756-fd59-4c8b-ab18-47cd2fbc67bc</t>
  </si>
  <si>
    <t>1a044941-2c20-49c1-946e-a92b227e57b1</t>
  </si>
  <si>
    <t>7cb64613-4aaa-4c0a-8798-316c71be095c</t>
  </si>
  <si>
    <t>f44496b2-8fed-4523-88e3-6ec1b7fd0347</t>
  </si>
  <si>
    <t>a5f95d1e-df35-43ee-85d1-c15c8966a6d3</t>
  </si>
  <si>
    <t>ea544681-b0b3-4837-acfe-f091a94e78f0</t>
  </si>
  <si>
    <t>5280ac43-5fa3-4793-8096-6c21ec193808</t>
  </si>
  <si>
    <t>6d0434f9-c87b-4ee1-981e-75100ff0c989</t>
  </si>
  <si>
    <t>d435f19e-9a65-4c49-bb5c-f94add0e2fba</t>
  </si>
  <si>
    <t>1c929528-2bb0-463a-90c8-b2dc9f5ecea2</t>
  </si>
  <si>
    <t>79cd578d-94b2-4b1f-b3ef-2bf496528e21</t>
  </si>
  <si>
    <t>d9431a75-a7f9-428b-8121-da561effd372</t>
  </si>
  <si>
    <t>b0c96210-bd47-4a7e-9437-d946f9d2bef6</t>
  </si>
  <si>
    <t>b2e1e72c-77a6-473d-8ac8-180c60fe47b9</t>
  </si>
  <si>
    <t>6ef719ee-8281-487b-9eca-1a7d7c29163a</t>
  </si>
  <si>
    <t>6a963bcf-56b3-4366-86dd-1f45d11814b4</t>
  </si>
  <si>
    <t>34459f0f-ffb8-4f28-b68b-edfd7c79500b</t>
  </si>
  <si>
    <t>2f3d1f90-dfe6-4ac1-a2b3-31c996333ff3</t>
  </si>
  <si>
    <t>8841abae-49d8-4a06-8f3b-57fc267a9265</t>
  </si>
  <si>
    <t>90be8c11-7a8a-4ae0-8690-c874217130c6</t>
  </si>
  <si>
    <t>09b56e4d-e771-4908-bddb-72046a52ec96</t>
  </si>
  <si>
    <t>cfb4e6f7-33be-4b21-b4ad-13410ac326ae</t>
  </si>
  <si>
    <t>d12942f9-b089-4da4-b0d3-2f172dad8ea1</t>
  </si>
  <si>
    <t>ce640d55-a8c6-4311-9cdc-3846105dd80b</t>
  </si>
  <si>
    <t>94bb27a0-e54e-4f8d-82cc-fdda0855f8aa</t>
  </si>
  <si>
    <t>062605ed-97f0-46b6-83c7-3b07064fd3d0</t>
  </si>
  <si>
    <t>45009747-f733-4352-a141-42f9c32cc32f</t>
  </si>
  <si>
    <t>fa8e1297-7869-4145-870a-105a1baa1ffb</t>
  </si>
  <si>
    <t>5e70bc59-db0c-4c7f-90de-1baf4d20b07f</t>
  </si>
  <si>
    <t>bc9240aa-aa5f-42c9-b8e5-8fedfc1f96f1</t>
  </si>
  <si>
    <t>7980caa2-5af0-4669-8e0d-dddd6f3b243e</t>
  </si>
  <si>
    <t>a8ecabe6-bcf9-4552-91d4-3f0d1b3eb302</t>
  </si>
  <si>
    <t>894a4ac4-ea6a-46f6-bf1d-15cf904c2b05</t>
  </si>
  <si>
    <t>c640fb80-89ef-4e85-94ab-8b3f61711f4c</t>
  </si>
  <si>
    <t>c049fca4-8066-492d-9522-2874e01e225d</t>
  </si>
  <si>
    <t>1916e0a2-b21a-48c1-8c5c-6e8f51d66c31</t>
  </si>
  <si>
    <t>602c1d94-fa52-42e1-911b-5a97159a3685</t>
  </si>
  <si>
    <t>d3aee120-5109-47ed-a0a9-3c382bbcb8a6</t>
  </si>
  <si>
    <t>7f128335-3c58-4410-9094-a3896ec1194d</t>
  </si>
  <si>
    <t>cd10e4bb-0754-4187-b0da-32de00964e8c</t>
  </si>
  <si>
    <t>24165de5-275c-49c2-95c8-d7c4ae08b0a1</t>
  </si>
  <si>
    <t>200665dc-3b35-4cb1-afaf-c8f74e586460</t>
  </si>
  <si>
    <t>1b841621-0e3e-4367-8872-be323524ce56</t>
  </si>
  <si>
    <t>9816e7d8-f666-4dde-9c1c-1cd322514150</t>
  </si>
  <si>
    <t>d9cb6585-6d84-4bb3-8dad-0e603b3c760c</t>
  </si>
  <si>
    <t>a13fec2d-4baa-42e0-b012-03b1cdf28065</t>
  </si>
  <si>
    <t>5fb8b0f8-679d-4038-a673-7e831d77fcda</t>
  </si>
  <si>
    <t>a6a57ba9-897c-49cc-a2c3-40ee5b13bb80</t>
  </si>
  <si>
    <t>21648a47-7d9c-4632-8c95-3cd77c6d32db</t>
  </si>
  <si>
    <t>d97aefd9-5ea2-480a-9b1d-8160604608ff</t>
  </si>
  <si>
    <t>e9335fa7-1da7-4f1e-ac14-f722f23330b8</t>
  </si>
  <si>
    <t>4012f71a-5a4c-44fb-8227-250f3405b05b</t>
  </si>
  <si>
    <t>51b8b6d3-976e-44bf-9459-286c24dbae0e</t>
  </si>
  <si>
    <t>7a2d32ff-13dc-4a8a-a81c-5636935153c7</t>
  </si>
  <si>
    <t>1be586eb-c96d-4ee1-a1ce-6c78ed0912d1</t>
  </si>
  <si>
    <t>b0a4376f-564a-49be-8c7b-549029543aaa</t>
  </si>
  <si>
    <t>1370d34d-3634-414e-948b-6df2e43607b0</t>
  </si>
  <si>
    <t>f99befe3-edb3-4cb6-af82-862f5c6f22ee</t>
  </si>
  <si>
    <t>bc269586-d641-4a69-9332-d2a7ae31e27b</t>
  </si>
  <si>
    <t>3814eeeb-a2b9-4dd1-b646-57d94069f3b0</t>
  </si>
  <si>
    <t>69e47810-d39e-423b-86fe-5df065175a80</t>
  </si>
  <si>
    <t>3ed9d4f2-c1f1-4449-b599-4391686812a6</t>
  </si>
  <si>
    <t>135f8879-e337-4b5b-b6b0-0afa6beae0fb</t>
  </si>
  <si>
    <t>f670ef9f-1ad5-40e0-8f97-65c4c338175e</t>
  </si>
  <si>
    <t>23be71cb-6fd1-4a94-a376-7e90b31d7636</t>
  </si>
  <si>
    <t>c4ec0cea-8f6c-42ad-836d-b950df2ffbdb</t>
  </si>
  <si>
    <t>32d3a79c-7967-4637-9504-8471b3b92e36</t>
  </si>
  <si>
    <t>091eb206-8eb0-49cd-94a6-7f388607a9a3</t>
  </si>
  <si>
    <t>157a38d6-875a-445e-b95b-4fa7ca4606f3</t>
  </si>
  <si>
    <t>b6981d71-c4da-4bff-8aa6-0a5eadfdb3f2</t>
  </si>
  <si>
    <t>d1de7e47-c7a3-4fcd-b4c3-46480eef7170</t>
  </si>
  <si>
    <t>4a0e6863-80df-4887-95c5-e6824d1a1d47</t>
  </si>
  <si>
    <t>e642923a-8438-4656-a330-69209e78a062</t>
  </si>
  <si>
    <t>08af15bc-9c3b-4129-aeb1-85c59307930b</t>
  </si>
  <si>
    <t>1f9a26b3-0c5b-4a26-8965-ed72918ee7fb</t>
  </si>
  <si>
    <t>3ab67e97-d52d-4dcc-a286-5805b3ff9043</t>
  </si>
  <si>
    <t>4515a073-35e7-4354-b3f0-521283f70d28</t>
  </si>
  <si>
    <t>d79da3ae-750f-424b-9feb-ce19ef7e214f</t>
  </si>
  <si>
    <t>5151653c-848c-4474-acb3-f38e460396a5</t>
  </si>
  <si>
    <t>61001e23-02fa-4ffa-adac-4e267b82444c</t>
  </si>
  <si>
    <t>e59f4b9f-9c2a-4950-a5b9-318674184e1d</t>
  </si>
  <si>
    <t>9afb1608-ffc0-4416-8086-2fd7132143a0</t>
  </si>
  <si>
    <t>5f404351-2fe5-4885-a63f-c22c8cb60acc</t>
  </si>
  <si>
    <t>33009b88-f7fe-4d24-a23b-23c0415f116c</t>
  </si>
  <si>
    <t>08129ed8-2fbe-48f0-8200-d9e600947fed</t>
  </si>
  <si>
    <t>b8f32ac2-28c7-4b97-9509-fde507039d74</t>
  </si>
  <si>
    <t>9278d842-03ce-4192-a09a-4dbaffdaca64</t>
  </si>
  <si>
    <t>48512bb2-60c7-4ec0-adf4-b5fea7d9c538</t>
  </si>
  <si>
    <t>581d047c-bd43-4b26-8410-9f2872e0ec5c</t>
  </si>
  <si>
    <t>e9bb4006-f4eb-4468-9e58-0313eb9e273d</t>
  </si>
  <si>
    <t>c982f8a1-de74-4935-9c4b-f439c46a38d5</t>
  </si>
  <si>
    <t>ab947612-aba1-4b44-9d1e-ba2bb7c746f1</t>
  </si>
  <si>
    <t>ad8d120c-2f58-4d6a-b401-39a8567d9f0a</t>
  </si>
  <si>
    <t>f4b7f028-71d7-4c3d-9db1-a4399dedec43</t>
  </si>
  <si>
    <t>ce6e285f-281d-4d78-9824-0d09ca706fb2</t>
  </si>
  <si>
    <t>6ec2311f-1221-4203-8190-6f352cb09083</t>
  </si>
  <si>
    <t>e6447735-ca24-4009-8b85-5dffcd1e2d8e</t>
  </si>
  <si>
    <t>742ead40-a2fb-4c9e-9c45-8804aa54375b</t>
  </si>
  <si>
    <t>76365f41-d6df-450a-b696-d9d96132cb40</t>
  </si>
  <si>
    <t>851319e4-8829-449a-9754-f05ec5c87d4a</t>
  </si>
  <si>
    <t>0867a37d-2c1b-41df-8fdb-a3fdde80de85</t>
  </si>
  <si>
    <t>7d5124c0-755a-481b-ac9c-36334ee5c7de</t>
  </si>
  <si>
    <t>f8d824d4-c64e-49c8-9bbf-d810a2cea36e</t>
  </si>
  <si>
    <t>d9e091c7-4b32-4545-8c91-5afd4e0a97ed</t>
  </si>
  <si>
    <t>1f0d5d6c-11d2-4193-a454-4a8db286e42f</t>
  </si>
  <si>
    <t>e0d9a3aa-c622-460d-ae05-c215bcf2b8df</t>
  </si>
  <si>
    <t>622cd61c-e524-42a4-8dba-63f9c98efbb0</t>
  </si>
  <si>
    <t>d4ec7d3b-016b-4af7-ba81-d90ed0f826d1</t>
  </si>
  <si>
    <t>e483bb12-98fa-4cb9-a340-140c522fcc91</t>
  </si>
  <si>
    <t>1cc382de-27e7-49d5-8b87-e3ee04a9bbcf</t>
  </si>
  <si>
    <t>ce6c1804-31df-4703-852a-60e03ad89f88</t>
  </si>
  <si>
    <t>07eebb02-2f0a-4b25-bd04-a258da479faa</t>
  </si>
  <si>
    <t>ccbdf202-7b7a-4800-adc5-63ed69b81fba</t>
  </si>
  <si>
    <t>e2aabbf6-8322-49e6-a17e-37ad15cff34f</t>
  </si>
  <si>
    <t>99f0797b-2fec-4cd0-bd8c-d5fd32885e36</t>
  </si>
  <si>
    <t>8934e941-ded6-48ee-823f-fdbf54d4c085</t>
  </si>
  <si>
    <t>198cfbe0-2683-4f32-bbe8-21b1c3bf1301</t>
  </si>
  <si>
    <t>b43b46f2-f7de-4de8-9955-ca93667ae5a2</t>
  </si>
  <si>
    <t>50f570f0-75d0-44d6-9c01-aec12501d419</t>
  </si>
  <si>
    <t>b69cd6a7-37a3-42b9-abb1-a94ef811a4dd</t>
  </si>
  <si>
    <t>ed105054-148c-404c-8bc4-564c190d0175</t>
  </si>
  <si>
    <t>8bf723ac-01f5-4342-9370-bc085095314d</t>
  </si>
  <si>
    <t>c31544b4-f93b-4043-8846-c906d7e887de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</si>
</sst>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22" fontId="0" fillId="0" borderId="0" xfId="0" applyNumberFormat="1"/>
    <xf numFmtId="21" fontId="0" fillId="0" borderId="0" xfId="0" applyNumberFormat="1"/>
    <xf numFmtId="11" fontId="0" fillId="0" borderId="0" xfId="0" applyNumberFormat="1"/>
    <xf numFmtId="4" fontId="0" fillId="0" borderId="0" xfId="0" applyNumberFormat="1"/>
    <xf numFmtId="0" fontId="18" fillId="0" borderId="0" xfId="42"/>
    <xf numFmtId="12" fontId="0" fillId="0" borderId="0" xfId="0" applyNumberFormat="1"/>
    <xf numFmtId="14" fontId="0" fillId="0" borderId="0" xfId="0" applyNumberFormat="1"/>
    <xf numFmtId="16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aggle.com/stantyan/uber-ride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4.25" x14ac:dyDescent="0.45"/>
  <sheetData>
    <row r="1" spans="1:1" x14ac:dyDescent="0.45">
      <c r="A1" t="s">
        <v>3683</v>
      </c>
    </row>
    <row r="2" spans="1:1" x14ac:dyDescent="0.45">
      <c r="A2" s="5" t="s">
        <v>3684</v>
      </c>
    </row>
  </sheetData>
  <hyperlinks>
    <hyperlink ref="A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79"/>
  <sheetViews>
    <sheetView topLeftCell="P1" workbookViewId="0">
      <selection activeCell="M2" sqref="M2:M679"/>
    </sheetView>
  </sheetViews>
  <sheetFormatPr defaultRowHeight="14.25" x14ac:dyDescent="0.45"/>
  <cols>
    <col min="8" max="8" width="15.265625" bestFit="1" customWidth="1"/>
  </cols>
  <sheetData>
    <row r="1" spans="1:4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5" x14ac:dyDescent="0.45">
      <c r="A2" t="s">
        <v>45</v>
      </c>
      <c r="B2" t="s">
        <v>46</v>
      </c>
      <c r="C2" t="s">
        <v>47</v>
      </c>
      <c r="D2" t="s">
        <v>48</v>
      </c>
      <c r="E2" t="s">
        <v>49</v>
      </c>
      <c r="F2" t="s">
        <v>50</v>
      </c>
      <c r="G2" t="s">
        <v>51</v>
      </c>
      <c r="H2" s="1">
        <v>42135.726388888892</v>
      </c>
      <c r="I2" s="1">
        <v>42135.746527777781</v>
      </c>
      <c r="J2" s="2">
        <v>1.4965277777777779E-2</v>
      </c>
      <c r="K2" s="2">
        <v>2.013888888888889E-2</v>
      </c>
      <c r="L2" s="2">
        <v>5.1736111111111115E-3</v>
      </c>
      <c r="M2" t="s">
        <v>52</v>
      </c>
      <c r="N2">
        <v>1</v>
      </c>
      <c r="O2" t="s">
        <v>53</v>
      </c>
      <c r="P2" t="s">
        <v>54</v>
      </c>
      <c r="Q2" t="s">
        <v>55</v>
      </c>
      <c r="R2" t="s">
        <v>56</v>
      </c>
      <c r="S2" t="s">
        <v>57</v>
      </c>
      <c r="T2" t="s">
        <v>58</v>
      </c>
      <c r="U2" t="s">
        <v>54</v>
      </c>
      <c r="V2" t="s">
        <v>54</v>
      </c>
      <c r="W2">
        <v>60.031437609999998</v>
      </c>
      <c r="X2">
        <v>30.329825929999998</v>
      </c>
      <c r="Y2">
        <v>59.963131429999997</v>
      </c>
      <c r="Z2">
        <v>30.307654960000001</v>
      </c>
      <c r="AA2" t="s">
        <v>54</v>
      </c>
      <c r="AB2" t="s">
        <v>54</v>
      </c>
      <c r="AC2" t="s">
        <v>59</v>
      </c>
      <c r="AD2" t="s">
        <v>60</v>
      </c>
      <c r="AE2" t="s">
        <v>61</v>
      </c>
      <c r="AF2" t="s">
        <v>62</v>
      </c>
      <c r="AG2">
        <v>51.28</v>
      </c>
      <c r="AH2">
        <v>265</v>
      </c>
      <c r="AI2">
        <v>5.17</v>
      </c>
      <c r="AJ2">
        <v>9.2899999999999991</v>
      </c>
      <c r="AK2" t="s">
        <v>63</v>
      </c>
      <c r="AL2">
        <v>12</v>
      </c>
      <c r="AM2">
        <v>12</v>
      </c>
      <c r="AN2">
        <v>0.69</v>
      </c>
      <c r="AO2">
        <v>4.8099999999999996</v>
      </c>
      <c r="AP2">
        <v>0.78</v>
      </c>
      <c r="AQ2" t="s">
        <v>64</v>
      </c>
      <c r="AR2" t="s">
        <v>65</v>
      </c>
      <c r="AS2" t="s">
        <v>66</v>
      </c>
    </row>
    <row r="3" spans="1:45" x14ac:dyDescent="0.45">
      <c r="A3" t="s">
        <v>67</v>
      </c>
      <c r="B3" t="s">
        <v>46</v>
      </c>
      <c r="C3" t="s">
        <v>47</v>
      </c>
      <c r="D3" t="s">
        <v>68</v>
      </c>
      <c r="E3" t="s">
        <v>69</v>
      </c>
      <c r="F3" t="s">
        <v>50</v>
      </c>
      <c r="G3" t="s">
        <v>51</v>
      </c>
      <c r="H3" s="1">
        <v>42135.781944444447</v>
      </c>
      <c r="I3" s="1">
        <v>42135.8</v>
      </c>
      <c r="J3" s="2">
        <v>1.3506944444444445E-2</v>
      </c>
      <c r="K3" s="2">
        <v>1.8055555555555557E-2</v>
      </c>
      <c r="L3" s="2">
        <v>4.5486111111111109E-3</v>
      </c>
      <c r="M3" t="s">
        <v>52</v>
      </c>
      <c r="N3">
        <v>1</v>
      </c>
      <c r="O3" t="s">
        <v>70</v>
      </c>
      <c r="P3" t="s">
        <v>54</v>
      </c>
      <c r="Q3" t="s">
        <v>71</v>
      </c>
      <c r="R3" t="s">
        <v>72</v>
      </c>
      <c r="S3" t="s">
        <v>73</v>
      </c>
      <c r="T3" t="s">
        <v>58</v>
      </c>
      <c r="U3" t="s">
        <v>54</v>
      </c>
      <c r="V3" t="s">
        <v>54</v>
      </c>
      <c r="W3">
        <v>59.963014170000001</v>
      </c>
      <c r="X3">
        <v>30.30731265</v>
      </c>
      <c r="Y3">
        <v>60.031351149999999</v>
      </c>
      <c r="Z3">
        <v>30.329495269999999</v>
      </c>
      <c r="AA3" t="s">
        <v>54</v>
      </c>
      <c r="AB3" t="s">
        <v>54</v>
      </c>
      <c r="AC3" t="s">
        <v>59</v>
      </c>
      <c r="AD3" t="s">
        <v>60</v>
      </c>
      <c r="AE3" t="s">
        <v>74</v>
      </c>
      <c r="AF3" t="s">
        <v>75</v>
      </c>
      <c r="AG3">
        <v>51.28</v>
      </c>
      <c r="AH3">
        <v>255</v>
      </c>
      <c r="AI3">
        <v>4.97</v>
      </c>
      <c r="AJ3">
        <v>9.93</v>
      </c>
      <c r="AK3" t="s">
        <v>76</v>
      </c>
      <c r="AL3">
        <v>10</v>
      </c>
      <c r="AM3">
        <v>10</v>
      </c>
      <c r="AN3">
        <v>0.7</v>
      </c>
      <c r="AO3">
        <v>6.53</v>
      </c>
      <c r="AP3">
        <v>0.66</v>
      </c>
      <c r="AQ3" t="s">
        <v>64</v>
      </c>
      <c r="AR3" t="s">
        <v>65</v>
      </c>
      <c r="AS3" t="s">
        <v>66</v>
      </c>
    </row>
    <row r="4" spans="1:45" x14ac:dyDescent="0.45">
      <c r="A4" t="s">
        <v>77</v>
      </c>
      <c r="B4" t="s">
        <v>46</v>
      </c>
      <c r="C4" t="s">
        <v>47</v>
      </c>
      <c r="D4" s="3" t="s">
        <v>78</v>
      </c>
      <c r="E4" t="s">
        <v>79</v>
      </c>
      <c r="F4" t="s">
        <v>50</v>
      </c>
      <c r="G4" t="s">
        <v>51</v>
      </c>
      <c r="H4" s="1">
        <v>42137.385416666664</v>
      </c>
      <c r="I4" s="1">
        <v>42137.443055555559</v>
      </c>
      <c r="J4" s="2">
        <v>4.6446759259259257E-2</v>
      </c>
      <c r="K4" s="2">
        <v>5.7638888888888885E-2</v>
      </c>
      <c r="L4" s="2">
        <v>1.119212962962963E-2</v>
      </c>
      <c r="M4" t="s">
        <v>52</v>
      </c>
      <c r="N4">
        <v>1</v>
      </c>
      <c r="O4" t="s">
        <v>80</v>
      </c>
      <c r="P4" t="s">
        <v>54</v>
      </c>
      <c r="Q4" t="s">
        <v>81</v>
      </c>
      <c r="R4" t="s">
        <v>82</v>
      </c>
      <c r="S4" t="s">
        <v>83</v>
      </c>
      <c r="T4" t="s">
        <v>58</v>
      </c>
      <c r="U4" t="s">
        <v>54</v>
      </c>
      <c r="V4" t="s">
        <v>54</v>
      </c>
      <c r="W4">
        <v>60.031529200000001</v>
      </c>
      <c r="X4">
        <v>30.329415999999998</v>
      </c>
      <c r="Y4">
        <v>59.924281000000001</v>
      </c>
      <c r="Z4">
        <v>30.387560799999999</v>
      </c>
      <c r="AA4" t="s">
        <v>54</v>
      </c>
      <c r="AB4" t="s">
        <v>54</v>
      </c>
      <c r="AC4" t="s">
        <v>59</v>
      </c>
      <c r="AD4" t="s">
        <v>60</v>
      </c>
      <c r="AE4" t="s">
        <v>61</v>
      </c>
      <c r="AF4" t="s">
        <v>84</v>
      </c>
      <c r="AG4">
        <v>49.5</v>
      </c>
      <c r="AH4">
        <v>644</v>
      </c>
      <c r="AI4">
        <v>13.01</v>
      </c>
      <c r="AJ4">
        <v>18.010000000000002</v>
      </c>
      <c r="AK4" t="s">
        <v>85</v>
      </c>
      <c r="AL4">
        <v>14</v>
      </c>
      <c r="AM4">
        <v>14</v>
      </c>
      <c r="AN4">
        <v>0.61</v>
      </c>
      <c r="AO4">
        <v>5.25</v>
      </c>
      <c r="AP4">
        <v>0.86</v>
      </c>
      <c r="AQ4" t="s">
        <v>64</v>
      </c>
      <c r="AR4" t="s">
        <v>65</v>
      </c>
      <c r="AS4" t="s">
        <v>66</v>
      </c>
    </row>
    <row r="5" spans="1:45" x14ac:dyDescent="0.45">
      <c r="A5" t="s">
        <v>86</v>
      </c>
      <c r="B5" t="s">
        <v>46</v>
      </c>
      <c r="C5" t="s">
        <v>47</v>
      </c>
      <c r="D5" t="s">
        <v>87</v>
      </c>
      <c r="E5" t="s">
        <v>88</v>
      </c>
      <c r="F5" t="s">
        <v>50</v>
      </c>
      <c r="G5" t="s">
        <v>51</v>
      </c>
      <c r="H5" s="1">
        <v>42140.01666666667</v>
      </c>
      <c r="I5" s="1">
        <v>42140.030555555553</v>
      </c>
      <c r="J5" s="2">
        <v>9.4560185185185181E-3</v>
      </c>
      <c r="K5" s="2">
        <v>1.3888888888888888E-2</v>
      </c>
      <c r="L5" s="2">
        <v>4.4328703703703709E-3</v>
      </c>
      <c r="M5" t="s">
        <v>89</v>
      </c>
      <c r="N5">
        <v>2.9</v>
      </c>
      <c r="O5" t="s">
        <v>90</v>
      </c>
      <c r="P5" t="s">
        <v>54</v>
      </c>
      <c r="Q5" t="s">
        <v>55</v>
      </c>
      <c r="R5" t="s">
        <v>91</v>
      </c>
      <c r="S5" t="s">
        <v>92</v>
      </c>
      <c r="T5" t="s">
        <v>58</v>
      </c>
      <c r="U5" t="s">
        <v>54</v>
      </c>
      <c r="V5" t="s">
        <v>54</v>
      </c>
      <c r="W5">
        <v>59.959883060000003</v>
      </c>
      <c r="X5">
        <v>30.31115921</v>
      </c>
      <c r="Y5">
        <v>59.934679879999997</v>
      </c>
      <c r="Z5">
        <v>30.308489290000001</v>
      </c>
      <c r="AA5" t="s">
        <v>54</v>
      </c>
      <c r="AB5" t="s">
        <v>54</v>
      </c>
      <c r="AC5" t="s">
        <v>59</v>
      </c>
      <c r="AD5" t="s">
        <v>60</v>
      </c>
      <c r="AE5" t="s">
        <v>93</v>
      </c>
      <c r="AF5" t="s">
        <v>94</v>
      </c>
      <c r="AG5">
        <v>49.53</v>
      </c>
      <c r="AH5">
        <v>1287</v>
      </c>
      <c r="AI5">
        <v>25.99</v>
      </c>
      <c r="AJ5">
        <v>5.0999999999999996</v>
      </c>
      <c r="AK5" t="s">
        <v>95</v>
      </c>
      <c r="AL5">
        <v>3</v>
      </c>
      <c r="AM5">
        <v>3</v>
      </c>
      <c r="AN5">
        <v>0.84</v>
      </c>
      <c r="AO5">
        <v>0.87</v>
      </c>
      <c r="AP5">
        <v>0.56000000000000005</v>
      </c>
      <c r="AQ5" t="s">
        <v>96</v>
      </c>
      <c r="AR5" t="s">
        <v>97</v>
      </c>
      <c r="AS5" t="s">
        <v>66</v>
      </c>
    </row>
    <row r="6" spans="1:45" x14ac:dyDescent="0.45">
      <c r="A6" t="s">
        <v>98</v>
      </c>
      <c r="B6" t="s">
        <v>46</v>
      </c>
      <c r="C6" t="s">
        <v>47</v>
      </c>
      <c r="D6" t="s">
        <v>99</v>
      </c>
      <c r="E6" t="s">
        <v>100</v>
      </c>
      <c r="F6" t="s">
        <v>50</v>
      </c>
      <c r="G6" t="s">
        <v>51</v>
      </c>
      <c r="H6" s="1">
        <v>42140.061805555553</v>
      </c>
      <c r="I6" s="1">
        <v>42140.095833333333</v>
      </c>
      <c r="J6" s="2">
        <v>2.7013888888888889E-2</v>
      </c>
      <c r="K6" s="2">
        <v>3.4027777777777775E-2</v>
      </c>
      <c r="L6" s="2">
        <v>7.013888888888889E-3</v>
      </c>
      <c r="M6" t="s">
        <v>52</v>
      </c>
      <c r="N6">
        <v>1.4</v>
      </c>
      <c r="O6" t="s">
        <v>70</v>
      </c>
      <c r="P6" t="s">
        <v>54</v>
      </c>
      <c r="Q6" t="s">
        <v>101</v>
      </c>
      <c r="R6" t="s">
        <v>72</v>
      </c>
      <c r="S6" t="s">
        <v>73</v>
      </c>
      <c r="T6" t="s">
        <v>58</v>
      </c>
      <c r="U6" t="s">
        <v>54</v>
      </c>
      <c r="V6" t="s">
        <v>54</v>
      </c>
      <c r="W6">
        <v>59.934813200000001</v>
      </c>
      <c r="X6">
        <v>30.3085533</v>
      </c>
      <c r="Y6">
        <v>60.031470300000002</v>
      </c>
      <c r="Z6">
        <v>30.329402099999999</v>
      </c>
      <c r="AA6" t="s">
        <v>54</v>
      </c>
      <c r="AB6" t="s">
        <v>54</v>
      </c>
      <c r="AC6" t="s">
        <v>59</v>
      </c>
      <c r="AD6" t="s">
        <v>60</v>
      </c>
      <c r="AE6" t="s">
        <v>102</v>
      </c>
      <c r="AF6" t="s">
        <v>61</v>
      </c>
      <c r="AG6">
        <v>49.53</v>
      </c>
      <c r="AH6">
        <v>665</v>
      </c>
      <c r="AI6">
        <v>13.43</v>
      </c>
      <c r="AJ6">
        <v>21.92</v>
      </c>
      <c r="AK6" t="s">
        <v>103</v>
      </c>
      <c r="AL6">
        <v>3</v>
      </c>
      <c r="AM6">
        <v>1</v>
      </c>
      <c r="AN6">
        <v>0.9</v>
      </c>
      <c r="AO6">
        <v>1.61</v>
      </c>
      <c r="AP6">
        <v>0.31</v>
      </c>
      <c r="AQ6" t="s">
        <v>96</v>
      </c>
      <c r="AR6" t="s">
        <v>97</v>
      </c>
      <c r="AS6" t="s">
        <v>66</v>
      </c>
    </row>
    <row r="7" spans="1:45" x14ac:dyDescent="0.45">
      <c r="A7" t="s">
        <v>104</v>
      </c>
      <c r="B7" t="s">
        <v>46</v>
      </c>
      <c r="C7" t="s">
        <v>47</v>
      </c>
      <c r="D7" t="s">
        <v>105</v>
      </c>
      <c r="E7" t="s">
        <v>106</v>
      </c>
      <c r="F7" t="s">
        <v>50</v>
      </c>
      <c r="G7" t="s">
        <v>51</v>
      </c>
      <c r="H7" s="1">
        <v>42142.397222222222</v>
      </c>
      <c r="I7" s="1">
        <v>42142.42083333333</v>
      </c>
      <c r="J7" s="2">
        <v>1.1550925925925925E-2</v>
      </c>
      <c r="K7" s="2">
        <v>2.361111111111111E-2</v>
      </c>
      <c r="L7" s="2">
        <v>1.2060185185185186E-2</v>
      </c>
      <c r="M7" t="s">
        <v>52</v>
      </c>
      <c r="N7">
        <v>1</v>
      </c>
      <c r="O7" t="s">
        <v>70</v>
      </c>
      <c r="P7" t="s">
        <v>54</v>
      </c>
      <c r="Q7" t="s">
        <v>107</v>
      </c>
      <c r="R7" t="s">
        <v>72</v>
      </c>
      <c r="S7" t="s">
        <v>73</v>
      </c>
      <c r="T7" t="s">
        <v>58</v>
      </c>
      <c r="U7" t="s">
        <v>54</v>
      </c>
      <c r="V7" t="s">
        <v>54</v>
      </c>
      <c r="W7">
        <v>59.925603299999999</v>
      </c>
      <c r="X7">
        <v>30.3217733</v>
      </c>
      <c r="Y7">
        <v>59.928813300000002</v>
      </c>
      <c r="Z7">
        <v>30.388146599999999</v>
      </c>
      <c r="AA7" t="s">
        <v>54</v>
      </c>
      <c r="AB7" t="s">
        <v>54</v>
      </c>
      <c r="AC7" t="s">
        <v>59</v>
      </c>
      <c r="AD7" t="s">
        <v>60</v>
      </c>
      <c r="AE7" t="s">
        <v>108</v>
      </c>
      <c r="AF7" t="s">
        <v>109</v>
      </c>
      <c r="AG7">
        <v>49.26</v>
      </c>
      <c r="AH7">
        <v>200</v>
      </c>
      <c r="AI7">
        <v>4.0599999999999996</v>
      </c>
      <c r="AJ7">
        <v>4.88</v>
      </c>
      <c r="AK7" t="s">
        <v>110</v>
      </c>
      <c r="AL7">
        <v>7</v>
      </c>
      <c r="AM7">
        <v>5</v>
      </c>
      <c r="AN7">
        <v>0.83</v>
      </c>
      <c r="AO7">
        <v>2.73</v>
      </c>
      <c r="AP7">
        <v>0.99</v>
      </c>
      <c r="AQ7" t="s">
        <v>111</v>
      </c>
      <c r="AR7" t="s">
        <v>112</v>
      </c>
      <c r="AS7" t="s">
        <v>66</v>
      </c>
    </row>
    <row r="8" spans="1:45" x14ac:dyDescent="0.45">
      <c r="A8" t="s">
        <v>113</v>
      </c>
      <c r="B8" t="s">
        <v>46</v>
      </c>
      <c r="C8" t="s">
        <v>47</v>
      </c>
      <c r="D8" t="s">
        <v>114</v>
      </c>
      <c r="E8" t="s">
        <v>115</v>
      </c>
      <c r="F8" t="s">
        <v>50</v>
      </c>
      <c r="G8" t="s">
        <v>51</v>
      </c>
      <c r="H8" s="1">
        <v>42142.89166666667</v>
      </c>
      <c r="I8" s="1">
        <v>42142.922222222223</v>
      </c>
      <c r="J8" s="2">
        <v>2.8055555555555556E-2</v>
      </c>
      <c r="K8" s="2">
        <v>3.0555555555555555E-2</v>
      </c>
      <c r="L8" s="2">
        <v>2.5000000000000001E-3</v>
      </c>
      <c r="M8" t="s">
        <v>52</v>
      </c>
      <c r="N8">
        <v>1</v>
      </c>
      <c r="O8" t="s">
        <v>116</v>
      </c>
      <c r="P8" t="s">
        <v>54</v>
      </c>
      <c r="Q8" t="s">
        <v>117</v>
      </c>
      <c r="R8" t="s">
        <v>118</v>
      </c>
      <c r="S8" t="s">
        <v>119</v>
      </c>
      <c r="T8" t="s">
        <v>58</v>
      </c>
      <c r="U8" t="s">
        <v>54</v>
      </c>
      <c r="V8" t="s">
        <v>54</v>
      </c>
      <c r="W8">
        <v>59.928699899999998</v>
      </c>
      <c r="X8">
        <v>30.387828599999999</v>
      </c>
      <c r="Y8">
        <v>60.0313357</v>
      </c>
      <c r="Z8">
        <v>30.329517599999999</v>
      </c>
      <c r="AA8" t="s">
        <v>54</v>
      </c>
      <c r="AB8" t="s">
        <v>54</v>
      </c>
      <c r="AC8" t="s">
        <v>59</v>
      </c>
      <c r="AD8" t="s">
        <v>60</v>
      </c>
      <c r="AE8" t="s">
        <v>109</v>
      </c>
      <c r="AF8" t="s">
        <v>61</v>
      </c>
      <c r="AG8">
        <v>49.26</v>
      </c>
      <c r="AH8">
        <v>463</v>
      </c>
      <c r="AI8">
        <v>9.4</v>
      </c>
      <c r="AJ8">
        <v>18.649999999999999</v>
      </c>
      <c r="AK8" t="s">
        <v>120</v>
      </c>
      <c r="AL8">
        <v>6</v>
      </c>
      <c r="AM8">
        <v>3</v>
      </c>
      <c r="AN8">
        <v>0.89</v>
      </c>
      <c r="AO8">
        <v>4.08</v>
      </c>
      <c r="AP8">
        <v>0.98</v>
      </c>
      <c r="AQ8" t="s">
        <v>111</v>
      </c>
      <c r="AR8" t="s">
        <v>112</v>
      </c>
      <c r="AS8" t="s">
        <v>66</v>
      </c>
    </row>
    <row r="9" spans="1:45" x14ac:dyDescent="0.45">
      <c r="A9" t="s">
        <v>121</v>
      </c>
      <c r="B9" t="s">
        <v>46</v>
      </c>
      <c r="C9" t="s">
        <v>47</v>
      </c>
      <c r="D9" s="3" t="s">
        <v>122</v>
      </c>
      <c r="E9" t="s">
        <v>123</v>
      </c>
      <c r="F9" t="s">
        <v>50</v>
      </c>
      <c r="G9" t="s">
        <v>51</v>
      </c>
      <c r="H9" s="1">
        <v>42143.3</v>
      </c>
      <c r="I9" s="1">
        <v>42143.340277777781</v>
      </c>
      <c r="J9" s="2">
        <v>2.9120370370370366E-2</v>
      </c>
      <c r="K9" s="2">
        <v>4.027777777777778E-2</v>
      </c>
      <c r="L9" s="2">
        <v>1.1157407407407408E-2</v>
      </c>
      <c r="M9" t="s">
        <v>52</v>
      </c>
      <c r="N9">
        <v>1</v>
      </c>
      <c r="O9" t="s">
        <v>70</v>
      </c>
      <c r="P9" t="s">
        <v>54</v>
      </c>
      <c r="Q9" t="s">
        <v>124</v>
      </c>
      <c r="R9" t="s">
        <v>72</v>
      </c>
      <c r="S9" t="s">
        <v>73</v>
      </c>
      <c r="T9" t="s">
        <v>58</v>
      </c>
      <c r="U9" t="s">
        <v>54</v>
      </c>
      <c r="V9" t="s">
        <v>54</v>
      </c>
      <c r="W9">
        <v>60.031592199999999</v>
      </c>
      <c r="X9">
        <v>30.330247799999999</v>
      </c>
      <c r="Y9">
        <v>59.944278500000003</v>
      </c>
      <c r="Z9">
        <v>30.359076399999999</v>
      </c>
      <c r="AA9" t="s">
        <v>54</v>
      </c>
      <c r="AB9" t="s">
        <v>54</v>
      </c>
      <c r="AC9" t="s">
        <v>59</v>
      </c>
      <c r="AD9" t="s">
        <v>60</v>
      </c>
      <c r="AE9" t="s">
        <v>75</v>
      </c>
      <c r="AF9" t="s">
        <v>125</v>
      </c>
      <c r="AG9">
        <v>49.55</v>
      </c>
      <c r="AH9">
        <v>431</v>
      </c>
      <c r="AI9">
        <v>8.6999999999999993</v>
      </c>
      <c r="AJ9">
        <v>12.62</v>
      </c>
      <c r="AK9" t="s">
        <v>126</v>
      </c>
      <c r="AL9">
        <v>6</v>
      </c>
      <c r="AM9">
        <v>4</v>
      </c>
      <c r="AN9">
        <v>0.96</v>
      </c>
      <c r="AO9">
        <v>3.96</v>
      </c>
      <c r="AP9">
        <v>0.89</v>
      </c>
      <c r="AQ9" t="s">
        <v>64</v>
      </c>
      <c r="AR9" t="s">
        <v>65</v>
      </c>
      <c r="AS9" t="s">
        <v>66</v>
      </c>
    </row>
    <row r="10" spans="1:45" x14ac:dyDescent="0.45">
      <c r="A10" t="s">
        <v>127</v>
      </c>
      <c r="B10" t="s">
        <v>46</v>
      </c>
      <c r="C10" t="s">
        <v>47</v>
      </c>
      <c r="D10" t="s">
        <v>128</v>
      </c>
      <c r="E10" t="s">
        <v>129</v>
      </c>
      <c r="F10" t="s">
        <v>50</v>
      </c>
      <c r="G10" t="s">
        <v>51</v>
      </c>
      <c r="H10" s="1">
        <v>42143.473611111112</v>
      </c>
      <c r="I10" s="1">
        <v>42143.484027777777</v>
      </c>
      <c r="J10" s="2">
        <v>7.013888888888889E-3</v>
      </c>
      <c r="K10" s="2">
        <v>1.0416666666666666E-2</v>
      </c>
      <c r="L10" s="2">
        <v>3.4027777777777784E-3</v>
      </c>
      <c r="M10" t="s">
        <v>52</v>
      </c>
      <c r="N10">
        <v>1</v>
      </c>
      <c r="O10" t="s">
        <v>130</v>
      </c>
      <c r="P10" t="s">
        <v>54</v>
      </c>
      <c r="Q10" t="s">
        <v>131</v>
      </c>
      <c r="R10" t="s">
        <v>72</v>
      </c>
      <c r="S10" t="s">
        <v>132</v>
      </c>
      <c r="T10" t="s">
        <v>58</v>
      </c>
      <c r="U10" t="s">
        <v>54</v>
      </c>
      <c r="V10" t="s">
        <v>54</v>
      </c>
      <c r="W10">
        <v>59.94514332</v>
      </c>
      <c r="X10">
        <v>30.356079229999999</v>
      </c>
      <c r="Y10">
        <v>59.929121899999998</v>
      </c>
      <c r="Z10">
        <v>30.388655830000001</v>
      </c>
      <c r="AA10" t="s">
        <v>54</v>
      </c>
      <c r="AB10" t="s">
        <v>54</v>
      </c>
      <c r="AC10" t="s">
        <v>59</v>
      </c>
      <c r="AD10" t="s">
        <v>60</v>
      </c>
      <c r="AE10" t="s">
        <v>133</v>
      </c>
      <c r="AF10" t="s">
        <v>134</v>
      </c>
      <c r="AG10">
        <v>49.55</v>
      </c>
      <c r="AH10">
        <v>162</v>
      </c>
      <c r="AI10">
        <v>3.27</v>
      </c>
      <c r="AJ10">
        <v>5.94</v>
      </c>
      <c r="AK10" t="s">
        <v>135</v>
      </c>
      <c r="AL10">
        <v>8</v>
      </c>
      <c r="AM10">
        <v>5</v>
      </c>
      <c r="AN10">
        <v>0.88</v>
      </c>
      <c r="AO10">
        <v>4.6399999999999997</v>
      </c>
      <c r="AP10">
        <v>0.84</v>
      </c>
      <c r="AQ10" t="s">
        <v>64</v>
      </c>
      <c r="AR10" t="s">
        <v>65</v>
      </c>
      <c r="AS10" t="s">
        <v>66</v>
      </c>
    </row>
    <row r="11" spans="1:45" x14ac:dyDescent="0.45">
      <c r="A11" t="s">
        <v>136</v>
      </c>
      <c r="B11" t="s">
        <v>46</v>
      </c>
      <c r="C11" t="s">
        <v>47</v>
      </c>
      <c r="D11" t="s">
        <v>137</v>
      </c>
      <c r="E11" t="s">
        <v>138</v>
      </c>
      <c r="F11" t="s">
        <v>50</v>
      </c>
      <c r="G11" t="s">
        <v>51</v>
      </c>
      <c r="H11" s="1">
        <v>42143.875</v>
      </c>
      <c r="I11" s="1">
        <v>42143.897916666669</v>
      </c>
      <c r="J11" s="2">
        <v>1.7708333333333333E-2</v>
      </c>
      <c r="K11" s="2">
        <v>2.2916666666666669E-2</v>
      </c>
      <c r="L11" s="2">
        <v>5.208333333333333E-3</v>
      </c>
      <c r="M11" t="s">
        <v>52</v>
      </c>
      <c r="N11">
        <v>1</v>
      </c>
      <c r="O11" t="s">
        <v>139</v>
      </c>
      <c r="P11" t="s">
        <v>54</v>
      </c>
      <c r="Q11" t="s">
        <v>140</v>
      </c>
      <c r="R11" t="s">
        <v>118</v>
      </c>
      <c r="S11" t="s">
        <v>141</v>
      </c>
      <c r="T11" t="s">
        <v>58</v>
      </c>
      <c r="U11" t="s">
        <v>54</v>
      </c>
      <c r="V11" t="s">
        <v>54</v>
      </c>
      <c r="W11">
        <v>59.928649999999998</v>
      </c>
      <c r="X11">
        <v>30.38816641</v>
      </c>
      <c r="Y11">
        <v>60.031366159999997</v>
      </c>
      <c r="Z11">
        <v>30.329492590000001</v>
      </c>
      <c r="AA11" t="s">
        <v>54</v>
      </c>
      <c r="AB11" t="s">
        <v>54</v>
      </c>
      <c r="AC11" t="s">
        <v>59</v>
      </c>
      <c r="AD11" t="s">
        <v>60</v>
      </c>
      <c r="AE11" t="s">
        <v>109</v>
      </c>
      <c r="AF11" t="s">
        <v>61</v>
      </c>
      <c r="AG11">
        <v>49.55</v>
      </c>
      <c r="AH11">
        <v>350</v>
      </c>
      <c r="AI11">
        <v>7.06</v>
      </c>
      <c r="AJ11">
        <v>17.38</v>
      </c>
      <c r="AK11" t="s">
        <v>142</v>
      </c>
      <c r="AL11">
        <v>9</v>
      </c>
      <c r="AM11">
        <v>9</v>
      </c>
      <c r="AN11">
        <v>0.82</v>
      </c>
      <c r="AO11">
        <v>0.86</v>
      </c>
      <c r="AP11">
        <v>0.69</v>
      </c>
      <c r="AQ11" t="s">
        <v>64</v>
      </c>
      <c r="AR11" t="s">
        <v>65</v>
      </c>
      <c r="AS11" t="s">
        <v>66</v>
      </c>
    </row>
    <row r="12" spans="1:45" x14ac:dyDescent="0.45">
      <c r="A12" t="s">
        <v>143</v>
      </c>
      <c r="B12" t="s">
        <v>46</v>
      </c>
      <c r="C12" t="s">
        <v>47</v>
      </c>
      <c r="D12" t="s">
        <v>144</v>
      </c>
      <c r="E12" t="s">
        <v>145</v>
      </c>
      <c r="F12" t="s">
        <v>50</v>
      </c>
      <c r="G12" t="s">
        <v>51</v>
      </c>
      <c r="H12" s="1">
        <v>42144.404166666667</v>
      </c>
      <c r="I12" s="1">
        <v>42144.422222222223</v>
      </c>
      <c r="J12" s="2">
        <v>1.2349537037037039E-2</v>
      </c>
      <c r="K12" s="2">
        <v>1.8055555555555557E-2</v>
      </c>
      <c r="L12" s="2">
        <v>5.7060185185185191E-3</v>
      </c>
      <c r="M12" t="s">
        <v>52</v>
      </c>
      <c r="N12">
        <v>1</v>
      </c>
      <c r="O12" t="s">
        <v>70</v>
      </c>
      <c r="P12" t="s">
        <v>54</v>
      </c>
      <c r="Q12" t="s">
        <v>146</v>
      </c>
      <c r="R12" t="s">
        <v>72</v>
      </c>
      <c r="S12" t="s">
        <v>73</v>
      </c>
      <c r="T12" t="s">
        <v>58</v>
      </c>
      <c r="U12" t="s">
        <v>54</v>
      </c>
      <c r="V12" t="s">
        <v>54</v>
      </c>
      <c r="W12">
        <v>59.925556200000003</v>
      </c>
      <c r="X12">
        <v>30.321133700000001</v>
      </c>
      <c r="Y12">
        <v>59.929301100000004</v>
      </c>
      <c r="Z12">
        <v>30.388774900000001</v>
      </c>
      <c r="AA12" t="s">
        <v>54</v>
      </c>
      <c r="AB12" t="s">
        <v>54</v>
      </c>
      <c r="AC12" t="s">
        <v>59</v>
      </c>
      <c r="AD12" t="s">
        <v>60</v>
      </c>
      <c r="AE12" t="s">
        <v>147</v>
      </c>
      <c r="AF12" t="s">
        <v>134</v>
      </c>
      <c r="AG12">
        <v>50.11</v>
      </c>
      <c r="AH12">
        <v>214</v>
      </c>
      <c r="AI12">
        <v>4.2699999999999996</v>
      </c>
      <c r="AJ12">
        <v>5.66</v>
      </c>
      <c r="AK12" t="s">
        <v>148</v>
      </c>
      <c r="AL12">
        <v>14</v>
      </c>
      <c r="AM12">
        <v>14</v>
      </c>
      <c r="AN12">
        <v>0.67</v>
      </c>
      <c r="AO12">
        <v>4.1500000000000004</v>
      </c>
      <c r="AP12">
        <v>0.75</v>
      </c>
      <c r="AQ12" t="s">
        <v>64</v>
      </c>
      <c r="AR12" t="s">
        <v>65</v>
      </c>
      <c r="AS12" t="s">
        <v>66</v>
      </c>
    </row>
    <row r="13" spans="1:45" x14ac:dyDescent="0.45">
      <c r="A13" t="s">
        <v>149</v>
      </c>
      <c r="B13" t="s">
        <v>46</v>
      </c>
      <c r="C13" t="s">
        <v>47</v>
      </c>
      <c r="D13" t="s">
        <v>150</v>
      </c>
      <c r="E13" t="s">
        <v>151</v>
      </c>
      <c r="F13" t="s">
        <v>50</v>
      </c>
      <c r="G13" t="s">
        <v>51</v>
      </c>
      <c r="H13" s="1">
        <v>42155.541666666664</v>
      </c>
      <c r="I13" s="1">
        <v>42155.560416666667</v>
      </c>
      <c r="J13" s="2">
        <v>1.0046296296296296E-2</v>
      </c>
      <c r="K13" s="2">
        <v>1.8749999999999999E-2</v>
      </c>
      <c r="L13" s="2">
        <v>8.7037037037037031E-3</v>
      </c>
      <c r="M13" t="s">
        <v>52</v>
      </c>
      <c r="N13">
        <v>1</v>
      </c>
      <c r="O13" t="s">
        <v>70</v>
      </c>
      <c r="P13" t="s">
        <v>54</v>
      </c>
      <c r="Q13" t="s">
        <v>152</v>
      </c>
      <c r="R13" t="s">
        <v>72</v>
      </c>
      <c r="S13" t="s">
        <v>73</v>
      </c>
      <c r="T13" t="s">
        <v>153</v>
      </c>
      <c r="U13" t="s">
        <v>54</v>
      </c>
      <c r="V13" t="s">
        <v>54</v>
      </c>
      <c r="W13">
        <v>56.7522533</v>
      </c>
      <c r="X13">
        <v>60.805971599999999</v>
      </c>
      <c r="Y13">
        <v>56.794566600000003</v>
      </c>
      <c r="Z13">
        <v>60.614053300000002</v>
      </c>
      <c r="AA13" t="s">
        <v>54</v>
      </c>
      <c r="AB13" t="s">
        <v>54</v>
      </c>
      <c r="AC13" t="s">
        <v>154</v>
      </c>
      <c r="AD13" t="s">
        <v>60</v>
      </c>
      <c r="AE13" t="s">
        <v>155</v>
      </c>
      <c r="AF13" t="s">
        <v>156</v>
      </c>
      <c r="AG13">
        <v>52.25</v>
      </c>
      <c r="AH13">
        <v>400</v>
      </c>
      <c r="AI13">
        <v>7.66</v>
      </c>
      <c r="AJ13">
        <v>14.3</v>
      </c>
      <c r="AK13" t="s">
        <v>157</v>
      </c>
      <c r="AL13">
        <v>32</v>
      </c>
      <c r="AM13">
        <v>32</v>
      </c>
      <c r="AN13">
        <v>0.33</v>
      </c>
      <c r="AO13">
        <v>3.18</v>
      </c>
      <c r="AP13">
        <v>0</v>
      </c>
      <c r="AQ13" t="s">
        <v>158</v>
      </c>
      <c r="AR13" t="s">
        <v>159</v>
      </c>
      <c r="AS13" t="s">
        <v>160</v>
      </c>
    </row>
    <row r="14" spans="1:45" x14ac:dyDescent="0.45">
      <c r="A14" t="s">
        <v>161</v>
      </c>
      <c r="B14" t="s">
        <v>46</v>
      </c>
      <c r="C14" t="s">
        <v>47</v>
      </c>
      <c r="D14" t="s">
        <v>162</v>
      </c>
      <c r="E14" t="s">
        <v>163</v>
      </c>
      <c r="F14" t="s">
        <v>50</v>
      </c>
      <c r="G14" t="s">
        <v>51</v>
      </c>
      <c r="H14" s="1">
        <v>42156.928472222222</v>
      </c>
      <c r="I14" s="1">
        <v>42156.947916666664</v>
      </c>
      <c r="J14" s="2">
        <v>1.0636574074074074E-2</v>
      </c>
      <c r="K14" s="2">
        <v>1.9444444444444445E-2</v>
      </c>
      <c r="L14" s="2">
        <v>8.8078703703703704E-3</v>
      </c>
      <c r="M14" t="s">
        <v>52</v>
      </c>
      <c r="N14">
        <v>1</v>
      </c>
      <c r="O14" t="s">
        <v>164</v>
      </c>
      <c r="P14" t="s">
        <v>54</v>
      </c>
      <c r="Q14" t="s">
        <v>81</v>
      </c>
      <c r="R14" t="s">
        <v>56</v>
      </c>
      <c r="S14" t="s">
        <v>165</v>
      </c>
      <c r="T14" t="s">
        <v>58</v>
      </c>
      <c r="U14" t="s">
        <v>54</v>
      </c>
      <c r="V14" t="s">
        <v>54</v>
      </c>
      <c r="W14">
        <v>56.751753399999998</v>
      </c>
      <c r="X14">
        <v>60.803866599999999</v>
      </c>
      <c r="Y14">
        <v>56.796019399999999</v>
      </c>
      <c r="Z14">
        <v>60.614158799999998</v>
      </c>
      <c r="AA14" t="s">
        <v>54</v>
      </c>
      <c r="AB14" t="s">
        <v>54</v>
      </c>
      <c r="AC14" t="s">
        <v>154</v>
      </c>
      <c r="AD14" t="s">
        <v>60</v>
      </c>
      <c r="AE14" t="s">
        <v>166</v>
      </c>
      <c r="AF14" t="s">
        <v>167</v>
      </c>
      <c r="AG14">
        <v>53.49</v>
      </c>
      <c r="AH14">
        <v>400</v>
      </c>
      <c r="AI14">
        <v>7.48</v>
      </c>
      <c r="AJ14">
        <v>13.33</v>
      </c>
      <c r="AK14" t="s">
        <v>168</v>
      </c>
      <c r="AL14">
        <v>19</v>
      </c>
      <c r="AM14">
        <v>19</v>
      </c>
      <c r="AN14">
        <v>0.82</v>
      </c>
      <c r="AO14">
        <v>1.24</v>
      </c>
      <c r="AP14">
        <v>0.75</v>
      </c>
      <c r="AQ14" t="s">
        <v>96</v>
      </c>
      <c r="AR14" t="s">
        <v>65</v>
      </c>
      <c r="AS14" t="s">
        <v>160</v>
      </c>
    </row>
    <row r="15" spans="1:45" x14ac:dyDescent="0.45">
      <c r="A15" t="s">
        <v>169</v>
      </c>
      <c r="B15" t="s">
        <v>46</v>
      </c>
      <c r="C15" t="s">
        <v>47</v>
      </c>
      <c r="D15" s="3" t="s">
        <v>170</v>
      </c>
      <c r="E15" t="s">
        <v>171</v>
      </c>
      <c r="F15" t="s">
        <v>50</v>
      </c>
      <c r="G15" t="s">
        <v>51</v>
      </c>
      <c r="H15" s="1">
        <v>42158.590277777781</v>
      </c>
      <c r="I15" s="1">
        <v>42158.634722222225</v>
      </c>
      <c r="J15" s="2">
        <v>3.4872685185185187E-2</v>
      </c>
      <c r="K15" s="2">
        <v>4.4444444444444446E-2</v>
      </c>
      <c r="L15" s="2">
        <v>9.571759259259259E-3</v>
      </c>
      <c r="M15" t="s">
        <v>52</v>
      </c>
      <c r="N15">
        <v>1</v>
      </c>
      <c r="O15" t="s">
        <v>53</v>
      </c>
      <c r="P15" t="s">
        <v>54</v>
      </c>
      <c r="Q15" t="s">
        <v>172</v>
      </c>
      <c r="R15" t="s">
        <v>56</v>
      </c>
      <c r="S15" t="s">
        <v>57</v>
      </c>
      <c r="T15" t="s">
        <v>58</v>
      </c>
      <c r="U15" t="s">
        <v>54</v>
      </c>
      <c r="V15" t="s">
        <v>54</v>
      </c>
      <c r="W15">
        <v>56.7953866</v>
      </c>
      <c r="X15">
        <v>60.612996600000002</v>
      </c>
      <c r="Y15">
        <v>56.857545000000002</v>
      </c>
      <c r="Z15">
        <v>60.606299999999997</v>
      </c>
      <c r="AA15" t="s">
        <v>54</v>
      </c>
      <c r="AB15" t="s">
        <v>54</v>
      </c>
      <c r="AC15" t="s">
        <v>154</v>
      </c>
      <c r="AD15" t="s">
        <v>60</v>
      </c>
      <c r="AE15" t="s">
        <v>167</v>
      </c>
      <c r="AF15" t="s">
        <v>173</v>
      </c>
      <c r="AG15">
        <v>54.34</v>
      </c>
      <c r="AH15">
        <v>228</v>
      </c>
      <c r="AI15">
        <v>4.2</v>
      </c>
      <c r="AJ15">
        <v>9.41</v>
      </c>
      <c r="AK15" t="s">
        <v>174</v>
      </c>
      <c r="AL15">
        <v>29</v>
      </c>
      <c r="AM15">
        <v>31</v>
      </c>
      <c r="AN15">
        <v>0.63</v>
      </c>
      <c r="AO15">
        <v>5.1100000000000003</v>
      </c>
      <c r="AP15">
        <v>0.75</v>
      </c>
      <c r="AQ15" t="s">
        <v>64</v>
      </c>
      <c r="AR15" t="s">
        <v>65</v>
      </c>
      <c r="AS15" t="s">
        <v>160</v>
      </c>
    </row>
    <row r="16" spans="1:45" x14ac:dyDescent="0.45">
      <c r="A16" t="s">
        <v>175</v>
      </c>
      <c r="B16" t="s">
        <v>46</v>
      </c>
      <c r="C16" t="s">
        <v>47</v>
      </c>
      <c r="D16" t="s">
        <v>176</v>
      </c>
      <c r="E16" t="s">
        <v>177</v>
      </c>
      <c r="F16" t="s">
        <v>50</v>
      </c>
      <c r="G16" t="s">
        <v>51</v>
      </c>
      <c r="H16" s="1">
        <v>42158.654861111114</v>
      </c>
      <c r="I16" s="1">
        <v>42158.680555555555</v>
      </c>
      <c r="J16" s="2">
        <v>8.7847222222222233E-3</v>
      </c>
      <c r="K16" s="2">
        <v>2.5694444444444447E-2</v>
      </c>
      <c r="L16" s="2">
        <v>1.6909722222222225E-2</v>
      </c>
      <c r="M16" t="s">
        <v>52</v>
      </c>
      <c r="N16">
        <v>1</v>
      </c>
      <c r="O16" t="s">
        <v>70</v>
      </c>
      <c r="P16" t="s">
        <v>54</v>
      </c>
      <c r="Q16" t="s">
        <v>71</v>
      </c>
      <c r="R16" t="s">
        <v>72</v>
      </c>
      <c r="S16" t="s">
        <v>73</v>
      </c>
      <c r="T16" t="s">
        <v>58</v>
      </c>
      <c r="U16" t="s">
        <v>54</v>
      </c>
      <c r="V16" t="s">
        <v>54</v>
      </c>
      <c r="W16">
        <v>56.857754</v>
      </c>
      <c r="X16">
        <v>60.606077399999997</v>
      </c>
      <c r="Y16">
        <v>56.857726399999997</v>
      </c>
      <c r="Z16">
        <v>60.606094200000001</v>
      </c>
      <c r="AA16" t="s">
        <v>54</v>
      </c>
      <c r="AB16" t="s">
        <v>54</v>
      </c>
      <c r="AC16" t="s">
        <v>154</v>
      </c>
      <c r="AD16" t="s">
        <v>60</v>
      </c>
      <c r="AE16" t="s">
        <v>178</v>
      </c>
      <c r="AF16" t="s">
        <v>178</v>
      </c>
      <c r="AG16">
        <v>54.34</v>
      </c>
      <c r="AH16">
        <v>88</v>
      </c>
      <c r="AI16">
        <v>1.62</v>
      </c>
      <c r="AJ16">
        <v>0.28999999999999998</v>
      </c>
      <c r="AK16" t="s">
        <v>179</v>
      </c>
      <c r="AL16">
        <v>28</v>
      </c>
      <c r="AM16">
        <v>30</v>
      </c>
      <c r="AN16">
        <v>0.61</v>
      </c>
      <c r="AO16">
        <v>4.9000000000000004</v>
      </c>
      <c r="AP16">
        <v>0</v>
      </c>
      <c r="AQ16" t="s">
        <v>158</v>
      </c>
      <c r="AR16" t="s">
        <v>159</v>
      </c>
      <c r="AS16" t="s">
        <v>160</v>
      </c>
    </row>
    <row r="17" spans="1:45" x14ac:dyDescent="0.45">
      <c r="A17" t="s">
        <v>180</v>
      </c>
      <c r="B17" t="s">
        <v>46</v>
      </c>
      <c r="C17" t="s">
        <v>47</v>
      </c>
      <c r="D17" s="3" t="s">
        <v>181</v>
      </c>
      <c r="E17" t="s">
        <v>182</v>
      </c>
      <c r="F17" t="s">
        <v>50</v>
      </c>
      <c r="G17" t="s">
        <v>51</v>
      </c>
      <c r="H17" s="1">
        <v>42159.125</v>
      </c>
      <c r="I17" s="1">
        <v>42159.148611111108</v>
      </c>
      <c r="J17" s="2">
        <v>1.1319444444444444E-2</v>
      </c>
      <c r="K17" s="2">
        <v>2.361111111111111E-2</v>
      </c>
      <c r="L17" s="2">
        <v>1.2291666666666666E-2</v>
      </c>
      <c r="M17" t="s">
        <v>52</v>
      </c>
      <c r="N17">
        <v>1</v>
      </c>
      <c r="O17" t="s">
        <v>183</v>
      </c>
      <c r="P17" t="s">
        <v>54</v>
      </c>
      <c r="Q17" t="s">
        <v>146</v>
      </c>
      <c r="R17" t="s">
        <v>184</v>
      </c>
      <c r="S17" t="s">
        <v>185</v>
      </c>
      <c r="T17" t="s">
        <v>58</v>
      </c>
      <c r="U17" t="s">
        <v>54</v>
      </c>
      <c r="V17" t="s">
        <v>54</v>
      </c>
      <c r="W17">
        <v>56.7952066</v>
      </c>
      <c r="X17">
        <v>60.612906600000002</v>
      </c>
      <c r="Y17">
        <v>56.857543300000003</v>
      </c>
      <c r="Z17">
        <v>60.606186600000001</v>
      </c>
      <c r="AA17" t="s">
        <v>54</v>
      </c>
      <c r="AB17" t="s">
        <v>54</v>
      </c>
      <c r="AC17" t="s">
        <v>154</v>
      </c>
      <c r="AD17" t="s">
        <v>60</v>
      </c>
      <c r="AE17" t="s">
        <v>186</v>
      </c>
      <c r="AF17" t="s">
        <v>173</v>
      </c>
      <c r="AG17">
        <v>56.05</v>
      </c>
      <c r="AH17">
        <v>124</v>
      </c>
      <c r="AI17">
        <v>2.21</v>
      </c>
      <c r="AJ17">
        <v>8.4</v>
      </c>
      <c r="AK17" t="s">
        <v>187</v>
      </c>
      <c r="AL17">
        <v>17</v>
      </c>
      <c r="AM17">
        <v>18</v>
      </c>
      <c r="AN17">
        <v>1</v>
      </c>
      <c r="AO17">
        <v>0.9</v>
      </c>
      <c r="AP17">
        <v>0</v>
      </c>
      <c r="AQ17" t="s">
        <v>188</v>
      </c>
      <c r="AR17" t="s">
        <v>159</v>
      </c>
      <c r="AS17" t="s">
        <v>160</v>
      </c>
    </row>
    <row r="18" spans="1:45" x14ac:dyDescent="0.45">
      <c r="A18" t="s">
        <v>189</v>
      </c>
      <c r="B18" t="s">
        <v>46</v>
      </c>
      <c r="C18" t="s">
        <v>47</v>
      </c>
      <c r="D18" t="s">
        <v>190</v>
      </c>
      <c r="E18" t="s">
        <v>191</v>
      </c>
      <c r="F18" t="s">
        <v>50</v>
      </c>
      <c r="G18" t="s">
        <v>51</v>
      </c>
      <c r="H18" s="1">
        <v>42160.629166666666</v>
      </c>
      <c r="I18" s="1">
        <v>42160.646527777775</v>
      </c>
      <c r="J18" s="2">
        <v>7.951388888888888E-3</v>
      </c>
      <c r="K18" s="2">
        <v>1.7361111111111112E-2</v>
      </c>
      <c r="L18" s="2">
        <v>9.4097222222222238E-3</v>
      </c>
      <c r="M18" t="s">
        <v>52</v>
      </c>
      <c r="N18">
        <v>1</v>
      </c>
      <c r="O18" t="s">
        <v>192</v>
      </c>
      <c r="P18" t="s">
        <v>54</v>
      </c>
      <c r="Q18" t="s">
        <v>107</v>
      </c>
      <c r="R18" t="s">
        <v>193</v>
      </c>
      <c r="S18" t="s">
        <v>194</v>
      </c>
      <c r="T18" t="s">
        <v>58</v>
      </c>
      <c r="U18" t="s">
        <v>54</v>
      </c>
      <c r="V18" t="s">
        <v>54</v>
      </c>
      <c r="W18">
        <v>56.795483300000001</v>
      </c>
      <c r="X18">
        <v>60.612903299999999</v>
      </c>
      <c r="Y18">
        <v>56.828299999999999</v>
      </c>
      <c r="Z18">
        <v>60.5975416</v>
      </c>
      <c r="AA18" t="s">
        <v>54</v>
      </c>
      <c r="AB18" t="s">
        <v>54</v>
      </c>
      <c r="AC18" t="s">
        <v>154</v>
      </c>
      <c r="AD18" t="s">
        <v>60</v>
      </c>
      <c r="AE18" t="s">
        <v>167</v>
      </c>
      <c r="AF18" t="s">
        <v>195</v>
      </c>
      <c r="AG18">
        <v>56.3</v>
      </c>
      <c r="AH18">
        <v>97</v>
      </c>
      <c r="AI18">
        <v>1.72</v>
      </c>
      <c r="AJ18">
        <v>4.33</v>
      </c>
      <c r="AK18" t="s">
        <v>196</v>
      </c>
      <c r="AL18">
        <v>25</v>
      </c>
      <c r="AM18">
        <v>25</v>
      </c>
      <c r="AN18">
        <v>0.63</v>
      </c>
      <c r="AO18">
        <v>1.23</v>
      </c>
      <c r="AP18">
        <v>0</v>
      </c>
      <c r="AQ18" t="s">
        <v>158</v>
      </c>
      <c r="AR18" t="s">
        <v>159</v>
      </c>
      <c r="AS18" t="s">
        <v>160</v>
      </c>
    </row>
    <row r="19" spans="1:45" x14ac:dyDescent="0.45">
      <c r="A19" t="s">
        <v>197</v>
      </c>
      <c r="B19" t="s">
        <v>46</v>
      </c>
      <c r="C19" t="s">
        <v>47</v>
      </c>
      <c r="D19" t="s">
        <v>198</v>
      </c>
      <c r="E19" t="s">
        <v>199</v>
      </c>
      <c r="F19" t="s">
        <v>50</v>
      </c>
      <c r="G19" t="s">
        <v>51</v>
      </c>
      <c r="H19" s="1">
        <v>42161.561805555553</v>
      </c>
      <c r="I19" s="1">
        <v>42161.582638888889</v>
      </c>
      <c r="J19" s="2">
        <v>1.1562499999999998E-2</v>
      </c>
      <c r="K19" s="2">
        <v>2.0833333333333332E-2</v>
      </c>
      <c r="L19" s="2">
        <v>9.2708333333333341E-3</v>
      </c>
      <c r="M19" t="s">
        <v>52</v>
      </c>
      <c r="N19">
        <v>1</v>
      </c>
      <c r="O19" t="s">
        <v>183</v>
      </c>
      <c r="P19" t="s">
        <v>54</v>
      </c>
      <c r="Q19" t="s">
        <v>152</v>
      </c>
      <c r="R19" t="s">
        <v>184</v>
      </c>
      <c r="S19" t="s">
        <v>185</v>
      </c>
      <c r="T19" t="s">
        <v>153</v>
      </c>
      <c r="U19" t="s">
        <v>54</v>
      </c>
      <c r="V19" t="s">
        <v>54</v>
      </c>
      <c r="W19">
        <v>56.795295500000002</v>
      </c>
      <c r="X19">
        <v>60.612884999999999</v>
      </c>
      <c r="Y19">
        <v>56.817395699999999</v>
      </c>
      <c r="Z19">
        <v>60.634998899999999</v>
      </c>
      <c r="AA19" t="s">
        <v>54</v>
      </c>
      <c r="AB19" t="s">
        <v>54</v>
      </c>
      <c r="AC19" t="s">
        <v>154</v>
      </c>
      <c r="AD19" t="s">
        <v>60</v>
      </c>
      <c r="AE19" t="s">
        <v>186</v>
      </c>
      <c r="AF19" t="s">
        <v>200</v>
      </c>
      <c r="AG19">
        <v>56.3</v>
      </c>
      <c r="AH19">
        <v>114</v>
      </c>
      <c r="AI19">
        <v>2.0299999999999998</v>
      </c>
      <c r="AJ19">
        <v>4.75</v>
      </c>
      <c r="AK19" t="s">
        <v>201</v>
      </c>
      <c r="AL19">
        <v>21</v>
      </c>
      <c r="AM19">
        <v>21</v>
      </c>
      <c r="AN19">
        <v>0.64</v>
      </c>
      <c r="AO19">
        <v>2.77</v>
      </c>
      <c r="AP19">
        <v>1</v>
      </c>
      <c r="AQ19" t="s">
        <v>111</v>
      </c>
      <c r="AR19" t="s">
        <v>112</v>
      </c>
      <c r="AS19" t="s">
        <v>160</v>
      </c>
    </row>
    <row r="20" spans="1:45" x14ac:dyDescent="0.45">
      <c r="A20" t="s">
        <v>202</v>
      </c>
      <c r="B20" t="s">
        <v>46</v>
      </c>
      <c r="C20" t="s">
        <v>47</v>
      </c>
      <c r="D20" t="s">
        <v>203</v>
      </c>
      <c r="E20" t="s">
        <v>204</v>
      </c>
      <c r="F20" t="s">
        <v>50</v>
      </c>
      <c r="G20" t="s">
        <v>51</v>
      </c>
      <c r="H20" s="1">
        <v>42162.847916666666</v>
      </c>
      <c r="I20" s="1">
        <v>42162.866666666669</v>
      </c>
      <c r="J20" s="2">
        <v>1.1435185185185185E-2</v>
      </c>
      <c r="K20" s="2">
        <v>1.8749999999999999E-2</v>
      </c>
      <c r="L20" s="2">
        <v>7.3148148148148148E-3</v>
      </c>
      <c r="M20" t="s">
        <v>52</v>
      </c>
      <c r="N20">
        <v>1</v>
      </c>
      <c r="O20" t="s">
        <v>70</v>
      </c>
      <c r="P20" t="s">
        <v>54</v>
      </c>
      <c r="Q20" t="s">
        <v>172</v>
      </c>
      <c r="R20" t="s">
        <v>72</v>
      </c>
      <c r="S20" t="s">
        <v>73</v>
      </c>
      <c r="T20" t="s">
        <v>58</v>
      </c>
      <c r="U20" t="s">
        <v>54</v>
      </c>
      <c r="V20" t="s">
        <v>54</v>
      </c>
      <c r="W20">
        <v>56.795366600000001</v>
      </c>
      <c r="X20">
        <v>60.614291600000001</v>
      </c>
      <c r="Y20">
        <v>56.750943300000003</v>
      </c>
      <c r="Z20">
        <v>60.801553300000002</v>
      </c>
      <c r="AA20" t="s">
        <v>54</v>
      </c>
      <c r="AB20" t="s">
        <v>54</v>
      </c>
      <c r="AC20" t="s">
        <v>154</v>
      </c>
      <c r="AD20" t="s">
        <v>60</v>
      </c>
      <c r="AE20" t="s">
        <v>205</v>
      </c>
      <c r="AF20" t="s">
        <v>206</v>
      </c>
      <c r="AG20">
        <v>56.28</v>
      </c>
      <c r="AH20">
        <v>400</v>
      </c>
      <c r="AI20">
        <v>7.11</v>
      </c>
      <c r="AJ20">
        <v>14.61</v>
      </c>
      <c r="AK20" t="s">
        <v>207</v>
      </c>
      <c r="AL20">
        <v>11</v>
      </c>
      <c r="AM20">
        <v>11</v>
      </c>
      <c r="AN20">
        <v>0.97</v>
      </c>
      <c r="AO20">
        <v>5.32</v>
      </c>
      <c r="AP20">
        <v>1</v>
      </c>
      <c r="AQ20" t="s">
        <v>111</v>
      </c>
      <c r="AR20" t="s">
        <v>112</v>
      </c>
      <c r="AS20" t="s">
        <v>160</v>
      </c>
    </row>
    <row r="21" spans="1:45" x14ac:dyDescent="0.45">
      <c r="A21" t="s">
        <v>208</v>
      </c>
      <c r="B21" t="s">
        <v>46</v>
      </c>
      <c r="C21" t="s">
        <v>47</v>
      </c>
      <c r="D21" t="s">
        <v>209</v>
      </c>
      <c r="E21" t="s">
        <v>210</v>
      </c>
      <c r="F21" t="s">
        <v>50</v>
      </c>
      <c r="G21" t="s">
        <v>51</v>
      </c>
      <c r="H21" s="1">
        <v>42167.674305555556</v>
      </c>
      <c r="I21" s="1">
        <v>42167.686111111114</v>
      </c>
      <c r="J21" s="2">
        <v>9.8726851851851857E-3</v>
      </c>
      <c r="K21" s="2">
        <v>1.1805555555555555E-2</v>
      </c>
      <c r="L21" s="2">
        <v>1.9328703703703704E-3</v>
      </c>
      <c r="M21" t="s">
        <v>52</v>
      </c>
      <c r="N21">
        <v>1</v>
      </c>
      <c r="O21" t="s">
        <v>70</v>
      </c>
      <c r="P21" t="s">
        <v>54</v>
      </c>
      <c r="Q21" t="s">
        <v>71</v>
      </c>
      <c r="R21" t="s">
        <v>72</v>
      </c>
      <c r="S21" t="s">
        <v>73</v>
      </c>
      <c r="T21" t="s">
        <v>58</v>
      </c>
      <c r="U21" t="s">
        <v>54</v>
      </c>
      <c r="V21" t="s">
        <v>54</v>
      </c>
      <c r="W21">
        <v>59.925501500000003</v>
      </c>
      <c r="X21">
        <v>30.339049200000002</v>
      </c>
      <c r="Y21">
        <v>59.948716900000001</v>
      </c>
      <c r="Z21">
        <v>30.3032982</v>
      </c>
      <c r="AA21" t="s">
        <v>54</v>
      </c>
      <c r="AB21" t="s">
        <v>54</v>
      </c>
      <c r="AC21" t="s">
        <v>59</v>
      </c>
      <c r="AD21" t="s">
        <v>60</v>
      </c>
      <c r="AE21" t="s">
        <v>211</v>
      </c>
      <c r="AF21" t="s">
        <v>212</v>
      </c>
      <c r="AG21">
        <v>55.23</v>
      </c>
      <c r="AH21">
        <v>184</v>
      </c>
      <c r="AI21">
        <v>3.33</v>
      </c>
      <c r="AJ21">
        <v>5.05</v>
      </c>
      <c r="AK21" t="s">
        <v>213</v>
      </c>
      <c r="AL21">
        <v>19</v>
      </c>
      <c r="AM21">
        <v>19</v>
      </c>
      <c r="AN21">
        <v>0.62</v>
      </c>
      <c r="AO21">
        <v>3.9</v>
      </c>
      <c r="AP21">
        <v>0.39</v>
      </c>
      <c r="AQ21" t="s">
        <v>64</v>
      </c>
      <c r="AR21" t="s">
        <v>97</v>
      </c>
      <c r="AS21" t="s">
        <v>66</v>
      </c>
    </row>
    <row r="22" spans="1:45" x14ac:dyDescent="0.45">
      <c r="A22" t="s">
        <v>214</v>
      </c>
      <c r="B22" t="s">
        <v>46</v>
      </c>
      <c r="C22" t="s">
        <v>215</v>
      </c>
      <c r="D22" t="s">
        <v>216</v>
      </c>
      <c r="E22" t="s">
        <v>217</v>
      </c>
      <c r="F22" t="s">
        <v>50</v>
      </c>
      <c r="G22" t="s">
        <v>51</v>
      </c>
      <c r="H22" s="1">
        <v>42167.684027777781</v>
      </c>
      <c r="I22" s="1">
        <v>42167.709027777775</v>
      </c>
      <c r="J22" s="2">
        <v>1.4722222222222222E-2</v>
      </c>
      <c r="K22" s="2">
        <v>2.4999999999999998E-2</v>
      </c>
      <c r="L22" s="2">
        <v>1.0277777777777778E-2</v>
      </c>
      <c r="M22" t="s">
        <v>218</v>
      </c>
      <c r="O22" t="s">
        <v>219</v>
      </c>
      <c r="P22" t="s">
        <v>54</v>
      </c>
      <c r="Q22" t="s">
        <v>81</v>
      </c>
      <c r="R22" t="s">
        <v>220</v>
      </c>
      <c r="S22" t="s">
        <v>221</v>
      </c>
      <c r="T22" t="s">
        <v>58</v>
      </c>
      <c r="U22" t="s">
        <v>54</v>
      </c>
      <c r="V22" t="s">
        <v>54</v>
      </c>
      <c r="W22">
        <v>59.9512316</v>
      </c>
      <c r="X22">
        <v>30.310536599999999</v>
      </c>
      <c r="Y22">
        <v>60.011846599999998</v>
      </c>
      <c r="Z22">
        <v>30.434048300000001</v>
      </c>
      <c r="AA22" t="s">
        <v>54</v>
      </c>
      <c r="AB22" t="s">
        <v>54</v>
      </c>
      <c r="AC22" t="s">
        <v>59</v>
      </c>
      <c r="AD22" t="s">
        <v>60</v>
      </c>
      <c r="AE22" t="s">
        <v>222</v>
      </c>
      <c r="AF22" t="s">
        <v>223</v>
      </c>
      <c r="AG22">
        <v>55.23</v>
      </c>
      <c r="AH22">
        <v>312</v>
      </c>
      <c r="AI22">
        <v>5.65</v>
      </c>
      <c r="AJ22">
        <v>12.81</v>
      </c>
      <c r="AK22" t="s">
        <v>224</v>
      </c>
      <c r="AL22">
        <v>19</v>
      </c>
      <c r="AM22">
        <v>19</v>
      </c>
      <c r="AN22">
        <v>0.62</v>
      </c>
      <c r="AO22">
        <v>3.51</v>
      </c>
      <c r="AP22">
        <v>0.49</v>
      </c>
      <c r="AQ22" t="s">
        <v>64</v>
      </c>
      <c r="AR22" t="s">
        <v>97</v>
      </c>
      <c r="AS22" t="s">
        <v>66</v>
      </c>
    </row>
    <row r="23" spans="1:45" x14ac:dyDescent="0.45">
      <c r="A23" t="s">
        <v>225</v>
      </c>
      <c r="B23" t="s">
        <v>226</v>
      </c>
      <c r="C23" t="s">
        <v>47</v>
      </c>
      <c r="D23" t="s">
        <v>227</v>
      </c>
      <c r="E23" t="s">
        <v>228</v>
      </c>
      <c r="F23" t="s">
        <v>50</v>
      </c>
      <c r="G23" t="s">
        <v>51</v>
      </c>
      <c r="H23" s="1">
        <v>42169.248611111114</v>
      </c>
      <c r="I23" s="1">
        <v>42169.280555555553</v>
      </c>
      <c r="J23" s="2">
        <v>6.9444444444444447E-4</v>
      </c>
      <c r="K23" s="2">
        <v>3.1944444444444449E-2</v>
      </c>
      <c r="L23" s="2">
        <v>3.125E-2</v>
      </c>
      <c r="M23" t="s">
        <v>89</v>
      </c>
      <c r="N23">
        <v>1</v>
      </c>
      <c r="O23" t="s">
        <v>90</v>
      </c>
      <c r="P23" t="s">
        <v>54</v>
      </c>
      <c r="Q23" t="s">
        <v>229</v>
      </c>
      <c r="R23" t="s">
        <v>91</v>
      </c>
      <c r="S23" t="s">
        <v>92</v>
      </c>
      <c r="T23" t="s">
        <v>58</v>
      </c>
      <c r="U23" t="s">
        <v>54</v>
      </c>
      <c r="V23" t="s">
        <v>54</v>
      </c>
      <c r="W23">
        <v>59.799902660000001</v>
      </c>
      <c r="X23">
        <v>30.273235849999999</v>
      </c>
      <c r="Y23">
        <v>59.799902660000001</v>
      </c>
      <c r="Z23">
        <v>30.273235849999999</v>
      </c>
      <c r="AA23" t="s">
        <v>54</v>
      </c>
      <c r="AB23" t="s">
        <v>54</v>
      </c>
      <c r="AC23" t="s">
        <v>59</v>
      </c>
      <c r="AD23" t="s">
        <v>60</v>
      </c>
      <c r="AE23" t="s">
        <v>230</v>
      </c>
      <c r="AF23" t="s">
        <v>230</v>
      </c>
      <c r="AG23">
        <v>55.17</v>
      </c>
      <c r="AH23">
        <v>180</v>
      </c>
      <c r="AI23">
        <v>3.26</v>
      </c>
      <c r="AJ23">
        <v>0.1</v>
      </c>
      <c r="AK23" t="s">
        <v>231</v>
      </c>
      <c r="AL23">
        <v>17</v>
      </c>
      <c r="AM23">
        <v>17</v>
      </c>
      <c r="AN23">
        <v>0.69</v>
      </c>
      <c r="AO23">
        <v>0.88</v>
      </c>
      <c r="AP23">
        <v>0.32</v>
      </c>
      <c r="AQ23" t="s">
        <v>64</v>
      </c>
      <c r="AR23" t="s">
        <v>97</v>
      </c>
      <c r="AS23" t="s">
        <v>66</v>
      </c>
    </row>
    <row r="24" spans="1:45" x14ac:dyDescent="0.45">
      <c r="A24" t="s">
        <v>232</v>
      </c>
      <c r="B24" t="s">
        <v>46</v>
      </c>
      <c r="C24" t="s">
        <v>47</v>
      </c>
      <c r="D24" t="s">
        <v>233</v>
      </c>
      <c r="E24" t="s">
        <v>234</v>
      </c>
      <c r="F24" t="s">
        <v>50</v>
      </c>
      <c r="G24" t="s">
        <v>51</v>
      </c>
      <c r="H24" s="1">
        <v>42169.39166666667</v>
      </c>
      <c r="I24" s="1">
        <v>42169.429166666669</v>
      </c>
      <c r="J24" s="2">
        <v>3.1712962962962964E-2</v>
      </c>
      <c r="K24" s="2">
        <v>3.7499999999999999E-2</v>
      </c>
      <c r="L24" s="2">
        <v>5.7870370370370376E-3</v>
      </c>
      <c r="M24" t="s">
        <v>52</v>
      </c>
      <c r="N24">
        <v>1</v>
      </c>
      <c r="O24" t="s">
        <v>235</v>
      </c>
      <c r="P24" t="s">
        <v>54</v>
      </c>
      <c r="Q24" t="s">
        <v>55</v>
      </c>
      <c r="R24" t="s">
        <v>184</v>
      </c>
      <c r="S24" t="s">
        <v>236</v>
      </c>
      <c r="T24" t="s">
        <v>58</v>
      </c>
      <c r="U24" t="s">
        <v>54</v>
      </c>
      <c r="V24" t="s">
        <v>54</v>
      </c>
      <c r="W24">
        <v>59.9290351</v>
      </c>
      <c r="X24">
        <v>30.356714700000001</v>
      </c>
      <c r="Y24">
        <v>60.056113600000003</v>
      </c>
      <c r="Z24">
        <v>30.4278911</v>
      </c>
      <c r="AA24" t="s">
        <v>54</v>
      </c>
      <c r="AB24" t="s">
        <v>54</v>
      </c>
      <c r="AC24" t="s">
        <v>59</v>
      </c>
      <c r="AD24" t="s">
        <v>60</v>
      </c>
      <c r="AE24" t="s">
        <v>237</v>
      </c>
      <c r="AF24" t="s">
        <v>238</v>
      </c>
      <c r="AG24">
        <v>55.17</v>
      </c>
      <c r="AH24">
        <v>573</v>
      </c>
      <c r="AI24">
        <v>10.39</v>
      </c>
      <c r="AJ24">
        <v>29.08</v>
      </c>
      <c r="AK24" t="s">
        <v>239</v>
      </c>
      <c r="AL24">
        <v>20</v>
      </c>
      <c r="AM24">
        <v>20</v>
      </c>
      <c r="AN24">
        <v>0.59</v>
      </c>
      <c r="AO24">
        <v>1.19</v>
      </c>
      <c r="AP24">
        <v>0.57999999999999996</v>
      </c>
      <c r="AQ24" t="s">
        <v>64</v>
      </c>
      <c r="AR24" t="s">
        <v>97</v>
      </c>
      <c r="AS24" t="s">
        <v>66</v>
      </c>
    </row>
    <row r="25" spans="1:45" x14ac:dyDescent="0.45">
      <c r="A25" t="s">
        <v>240</v>
      </c>
      <c r="B25" t="s">
        <v>46</v>
      </c>
      <c r="C25" t="s">
        <v>47</v>
      </c>
      <c r="D25" t="s">
        <v>241</v>
      </c>
      <c r="E25" t="s">
        <v>242</v>
      </c>
      <c r="F25" t="s">
        <v>50</v>
      </c>
      <c r="G25" t="s">
        <v>51</v>
      </c>
      <c r="H25" s="1">
        <v>42169.499305555553</v>
      </c>
      <c r="I25" s="1">
        <v>42169.527083333334</v>
      </c>
      <c r="J25" s="2">
        <v>2.1342592592592594E-2</v>
      </c>
      <c r="K25" s="2">
        <v>2.7777777777777776E-2</v>
      </c>
      <c r="L25" s="2">
        <v>6.4351851851851861E-3</v>
      </c>
      <c r="M25" t="s">
        <v>52</v>
      </c>
      <c r="N25">
        <v>1</v>
      </c>
      <c r="O25" t="s">
        <v>243</v>
      </c>
      <c r="P25" t="s">
        <v>54</v>
      </c>
      <c r="Q25" t="s">
        <v>71</v>
      </c>
      <c r="R25" t="s">
        <v>244</v>
      </c>
      <c r="S25" t="s">
        <v>245</v>
      </c>
      <c r="T25" t="s">
        <v>58</v>
      </c>
      <c r="U25" t="s">
        <v>54</v>
      </c>
      <c r="V25" t="s">
        <v>54</v>
      </c>
      <c r="W25">
        <v>60.016181799999998</v>
      </c>
      <c r="X25">
        <v>30.4094573</v>
      </c>
      <c r="Y25">
        <v>60.027929499999999</v>
      </c>
      <c r="Z25">
        <v>30.634918599999999</v>
      </c>
      <c r="AA25" t="s">
        <v>54</v>
      </c>
      <c r="AB25" t="s">
        <v>54</v>
      </c>
      <c r="AC25" t="s">
        <v>59</v>
      </c>
      <c r="AD25" t="s">
        <v>60</v>
      </c>
      <c r="AE25" t="s">
        <v>246</v>
      </c>
      <c r="AF25" t="s">
        <v>247</v>
      </c>
      <c r="AG25">
        <v>55.17</v>
      </c>
      <c r="AH25">
        <v>1000</v>
      </c>
      <c r="AI25">
        <v>18.13</v>
      </c>
      <c r="AJ25">
        <v>24</v>
      </c>
      <c r="AK25" t="s">
        <v>248</v>
      </c>
      <c r="AL25">
        <v>21</v>
      </c>
      <c r="AM25">
        <v>21</v>
      </c>
      <c r="AN25">
        <v>0.57999999999999996</v>
      </c>
      <c r="AO25">
        <v>1.1100000000000001</v>
      </c>
      <c r="AP25">
        <v>0.75</v>
      </c>
      <c r="AQ25" t="s">
        <v>64</v>
      </c>
      <c r="AR25" t="s">
        <v>65</v>
      </c>
      <c r="AS25" t="s">
        <v>66</v>
      </c>
    </row>
    <row r="26" spans="1:45" x14ac:dyDescent="0.45">
      <c r="A26" t="s">
        <v>249</v>
      </c>
      <c r="B26" t="s">
        <v>46</v>
      </c>
      <c r="C26" t="s">
        <v>47</v>
      </c>
      <c r="D26" t="s">
        <v>250</v>
      </c>
      <c r="E26" t="s">
        <v>251</v>
      </c>
      <c r="F26" t="s">
        <v>50</v>
      </c>
      <c r="G26" t="s">
        <v>51</v>
      </c>
      <c r="H26" s="1">
        <v>42169.792361111111</v>
      </c>
      <c r="I26" s="1">
        <v>42169.813194444447</v>
      </c>
      <c r="J26" s="2">
        <v>1.7569444444444447E-2</v>
      </c>
      <c r="K26" s="2">
        <v>2.0833333333333332E-2</v>
      </c>
      <c r="L26" s="2">
        <v>3.2638888888888891E-3</v>
      </c>
      <c r="M26" t="s">
        <v>52</v>
      </c>
      <c r="N26">
        <v>1</v>
      </c>
      <c r="O26" t="s">
        <v>192</v>
      </c>
      <c r="P26" t="s">
        <v>54</v>
      </c>
      <c r="Q26" t="s">
        <v>252</v>
      </c>
      <c r="R26" t="s">
        <v>193</v>
      </c>
      <c r="S26" t="s">
        <v>194</v>
      </c>
      <c r="T26" t="s">
        <v>58</v>
      </c>
      <c r="U26" t="s">
        <v>54</v>
      </c>
      <c r="V26" t="s">
        <v>54</v>
      </c>
      <c r="W26">
        <v>59.927836599999999</v>
      </c>
      <c r="X26">
        <v>30.337983300000001</v>
      </c>
      <c r="Y26">
        <v>59.800195000000002</v>
      </c>
      <c r="Z26">
        <v>30.274495000000002</v>
      </c>
      <c r="AA26" t="s">
        <v>54</v>
      </c>
      <c r="AB26" t="s">
        <v>54</v>
      </c>
      <c r="AC26" t="s">
        <v>59</v>
      </c>
      <c r="AD26" t="s">
        <v>60</v>
      </c>
      <c r="AE26" t="s">
        <v>253</v>
      </c>
      <c r="AF26" t="s">
        <v>230</v>
      </c>
      <c r="AG26">
        <v>55.17</v>
      </c>
      <c r="AH26">
        <v>1000</v>
      </c>
      <c r="AI26">
        <v>18.13</v>
      </c>
      <c r="AJ26">
        <v>19.100000000000001</v>
      </c>
      <c r="AK26" t="s">
        <v>254</v>
      </c>
      <c r="AL26">
        <v>16</v>
      </c>
      <c r="AM26">
        <v>16</v>
      </c>
      <c r="AN26">
        <v>0.73</v>
      </c>
      <c r="AO26">
        <v>3.01</v>
      </c>
      <c r="AP26">
        <v>0.75</v>
      </c>
      <c r="AQ26" t="s">
        <v>64</v>
      </c>
      <c r="AR26" t="s">
        <v>65</v>
      </c>
      <c r="AS26" t="s">
        <v>66</v>
      </c>
    </row>
    <row r="27" spans="1:45" x14ac:dyDescent="0.45">
      <c r="A27" t="s">
        <v>255</v>
      </c>
      <c r="B27" t="s">
        <v>46</v>
      </c>
      <c r="C27" t="s">
        <v>47</v>
      </c>
      <c r="D27" t="s">
        <v>256</v>
      </c>
      <c r="E27" t="s">
        <v>257</v>
      </c>
      <c r="F27" t="s">
        <v>50</v>
      </c>
      <c r="G27" t="s">
        <v>51</v>
      </c>
      <c r="H27" s="1">
        <v>42169.87777777778</v>
      </c>
      <c r="I27" s="1">
        <v>42169.90347222222</v>
      </c>
      <c r="J27" s="2">
        <v>2.1041666666666667E-2</v>
      </c>
      <c r="K27" s="2">
        <v>2.5694444444444447E-2</v>
      </c>
      <c r="L27" s="2">
        <v>4.6527777777777774E-3</v>
      </c>
      <c r="M27" t="s">
        <v>52</v>
      </c>
      <c r="N27">
        <v>1</v>
      </c>
      <c r="O27" t="s">
        <v>258</v>
      </c>
      <c r="P27" t="s">
        <v>54</v>
      </c>
      <c r="Q27" t="s">
        <v>259</v>
      </c>
      <c r="R27" t="s">
        <v>260</v>
      </c>
      <c r="S27" t="s">
        <v>261</v>
      </c>
      <c r="T27" t="s">
        <v>58</v>
      </c>
      <c r="U27" t="s">
        <v>54</v>
      </c>
      <c r="V27" t="s">
        <v>54</v>
      </c>
      <c r="W27">
        <v>59.927697299999998</v>
      </c>
      <c r="X27">
        <v>30.3380717</v>
      </c>
      <c r="Y27">
        <v>59.927216000000001</v>
      </c>
      <c r="Z27">
        <v>30.339289699999998</v>
      </c>
      <c r="AA27" t="s">
        <v>54</v>
      </c>
      <c r="AB27" t="s">
        <v>54</v>
      </c>
      <c r="AC27" t="s">
        <v>59</v>
      </c>
      <c r="AD27" t="s">
        <v>60</v>
      </c>
      <c r="AE27" t="s">
        <v>230</v>
      </c>
      <c r="AF27" t="s">
        <v>262</v>
      </c>
      <c r="AG27">
        <v>55.17</v>
      </c>
      <c r="AH27">
        <v>1000</v>
      </c>
      <c r="AI27">
        <v>18.13</v>
      </c>
      <c r="AJ27">
        <v>21.18</v>
      </c>
      <c r="AK27" t="s">
        <v>263</v>
      </c>
      <c r="AL27">
        <v>16</v>
      </c>
      <c r="AM27">
        <v>16</v>
      </c>
      <c r="AN27">
        <v>0.78</v>
      </c>
      <c r="AO27">
        <v>1.41</v>
      </c>
      <c r="AP27">
        <v>0.94</v>
      </c>
      <c r="AQ27" t="s">
        <v>111</v>
      </c>
      <c r="AR27" t="s">
        <v>112</v>
      </c>
      <c r="AS27" t="s">
        <v>66</v>
      </c>
    </row>
    <row r="28" spans="1:45" x14ac:dyDescent="0.45">
      <c r="A28" t="s">
        <v>264</v>
      </c>
      <c r="B28" t="s">
        <v>46</v>
      </c>
      <c r="C28" t="s">
        <v>47</v>
      </c>
      <c r="D28" t="s">
        <v>265</v>
      </c>
      <c r="E28" t="s">
        <v>266</v>
      </c>
      <c r="F28" t="s">
        <v>50</v>
      </c>
      <c r="G28" t="s">
        <v>51</v>
      </c>
      <c r="H28" s="1">
        <v>42169.916666666664</v>
      </c>
      <c r="I28" s="1">
        <v>42169.929861111108</v>
      </c>
      <c r="J28" s="2">
        <v>6.6319444444444446E-3</v>
      </c>
      <c r="K28" s="2">
        <v>1.3194444444444444E-2</v>
      </c>
      <c r="L28" s="2">
        <v>6.5624999999999998E-3</v>
      </c>
      <c r="M28" t="s">
        <v>89</v>
      </c>
      <c r="N28">
        <v>1</v>
      </c>
      <c r="O28" t="s">
        <v>267</v>
      </c>
      <c r="P28" t="s">
        <v>54</v>
      </c>
      <c r="Q28" t="s">
        <v>268</v>
      </c>
      <c r="R28" t="s">
        <v>91</v>
      </c>
      <c r="S28" t="s">
        <v>269</v>
      </c>
      <c r="T28" t="s">
        <v>58</v>
      </c>
      <c r="U28" t="s">
        <v>54</v>
      </c>
      <c r="V28" t="s">
        <v>54</v>
      </c>
      <c r="W28">
        <v>59.927607799999997</v>
      </c>
      <c r="X28">
        <v>30.338297699999998</v>
      </c>
      <c r="Y28">
        <v>59.932859999999998</v>
      </c>
      <c r="Z28">
        <v>30.345695599999999</v>
      </c>
      <c r="AA28" t="s">
        <v>54</v>
      </c>
      <c r="AB28" t="s">
        <v>54</v>
      </c>
      <c r="AC28" t="s">
        <v>59</v>
      </c>
      <c r="AD28" t="s">
        <v>60</v>
      </c>
      <c r="AE28" t="s">
        <v>270</v>
      </c>
      <c r="AF28" t="s">
        <v>271</v>
      </c>
      <c r="AG28">
        <v>55.17</v>
      </c>
      <c r="AH28">
        <v>353</v>
      </c>
      <c r="AI28">
        <v>6.4</v>
      </c>
      <c r="AJ28">
        <v>2.27</v>
      </c>
      <c r="AK28" t="s">
        <v>272</v>
      </c>
      <c r="AL28">
        <v>16</v>
      </c>
      <c r="AM28">
        <v>16</v>
      </c>
      <c r="AN28">
        <v>0.77</v>
      </c>
      <c r="AO28">
        <v>2.79</v>
      </c>
      <c r="AP28">
        <v>0.75</v>
      </c>
      <c r="AQ28" t="s">
        <v>64</v>
      </c>
      <c r="AR28" t="s">
        <v>65</v>
      </c>
      <c r="AS28" t="s">
        <v>66</v>
      </c>
    </row>
    <row r="29" spans="1:45" x14ac:dyDescent="0.45">
      <c r="A29" t="s">
        <v>273</v>
      </c>
      <c r="B29" t="s">
        <v>46</v>
      </c>
      <c r="C29" t="s">
        <v>47</v>
      </c>
      <c r="D29" t="s">
        <v>274</v>
      </c>
      <c r="E29" t="s">
        <v>275</v>
      </c>
      <c r="F29" t="s">
        <v>50</v>
      </c>
      <c r="G29" t="s">
        <v>51</v>
      </c>
      <c r="H29" s="1">
        <v>42169.970138888886</v>
      </c>
      <c r="I29" s="1">
        <v>42169.990277777775</v>
      </c>
      <c r="J29" s="2">
        <v>1.5636574074074074E-2</v>
      </c>
      <c r="K29" s="2">
        <v>2.013888888888889E-2</v>
      </c>
      <c r="L29" s="2">
        <v>4.5023148148148149E-3</v>
      </c>
      <c r="M29" t="s">
        <v>89</v>
      </c>
      <c r="N29">
        <v>1</v>
      </c>
      <c r="O29" t="s">
        <v>276</v>
      </c>
      <c r="P29" t="s">
        <v>54</v>
      </c>
      <c r="Q29" t="s">
        <v>277</v>
      </c>
      <c r="R29" t="s">
        <v>278</v>
      </c>
      <c r="S29" t="s">
        <v>279</v>
      </c>
      <c r="T29" t="s">
        <v>58</v>
      </c>
      <c r="U29" t="s">
        <v>54</v>
      </c>
      <c r="V29" t="s">
        <v>54</v>
      </c>
      <c r="W29">
        <v>59.932907200000002</v>
      </c>
      <c r="X29">
        <v>30.345892299999999</v>
      </c>
      <c r="Y29">
        <v>59.927742600000002</v>
      </c>
      <c r="Z29">
        <v>30.337947799999998</v>
      </c>
      <c r="AA29" t="s">
        <v>54</v>
      </c>
      <c r="AB29" t="s">
        <v>54</v>
      </c>
      <c r="AC29" t="s">
        <v>59</v>
      </c>
      <c r="AD29" t="s">
        <v>60</v>
      </c>
      <c r="AE29" t="s">
        <v>271</v>
      </c>
      <c r="AF29" t="s">
        <v>253</v>
      </c>
      <c r="AG29">
        <v>55.17</v>
      </c>
      <c r="AH29">
        <v>619</v>
      </c>
      <c r="AI29">
        <v>11.22</v>
      </c>
      <c r="AJ29">
        <v>8.85</v>
      </c>
      <c r="AK29" t="s">
        <v>280</v>
      </c>
      <c r="AL29">
        <v>15</v>
      </c>
      <c r="AM29">
        <v>15</v>
      </c>
      <c r="AN29">
        <v>0.83</v>
      </c>
      <c r="AO29">
        <v>1.73</v>
      </c>
      <c r="AP29">
        <v>0.78</v>
      </c>
      <c r="AQ29" t="s">
        <v>96</v>
      </c>
      <c r="AR29" t="s">
        <v>65</v>
      </c>
      <c r="AS29" t="s">
        <v>66</v>
      </c>
    </row>
    <row r="30" spans="1:45" x14ac:dyDescent="0.45">
      <c r="A30" t="s">
        <v>281</v>
      </c>
      <c r="B30" t="s">
        <v>46</v>
      </c>
      <c r="C30" t="s">
        <v>47</v>
      </c>
      <c r="D30" t="s">
        <v>282</v>
      </c>
      <c r="E30" t="s">
        <v>283</v>
      </c>
      <c r="F30" t="s">
        <v>50</v>
      </c>
      <c r="G30" t="s">
        <v>51</v>
      </c>
      <c r="H30" s="1">
        <v>42170.375694444447</v>
      </c>
      <c r="I30" s="1">
        <v>42170.415277777778</v>
      </c>
      <c r="J30" s="2">
        <v>3.125E-2</v>
      </c>
      <c r="K30" s="2">
        <v>3.9583333333333331E-2</v>
      </c>
      <c r="L30" s="2">
        <v>8.3333333333333332E-3</v>
      </c>
      <c r="M30" t="s">
        <v>52</v>
      </c>
      <c r="N30">
        <v>1</v>
      </c>
      <c r="O30" t="s">
        <v>284</v>
      </c>
      <c r="P30" t="s">
        <v>54</v>
      </c>
      <c r="Q30" t="s">
        <v>285</v>
      </c>
      <c r="R30" t="s">
        <v>244</v>
      </c>
      <c r="S30" t="s">
        <v>286</v>
      </c>
      <c r="T30" t="s">
        <v>58</v>
      </c>
      <c r="U30" t="s">
        <v>54</v>
      </c>
      <c r="V30" t="s">
        <v>54</v>
      </c>
      <c r="W30">
        <v>60.015929700000001</v>
      </c>
      <c r="X30">
        <v>30.4078023</v>
      </c>
      <c r="Y30">
        <v>59.927729200000002</v>
      </c>
      <c r="Z30">
        <v>30.335884499999999</v>
      </c>
      <c r="AA30" t="s">
        <v>54</v>
      </c>
      <c r="AB30" t="s">
        <v>54</v>
      </c>
      <c r="AC30" t="s">
        <v>59</v>
      </c>
      <c r="AD30" t="s">
        <v>60</v>
      </c>
      <c r="AE30" t="s">
        <v>246</v>
      </c>
      <c r="AF30" t="s">
        <v>270</v>
      </c>
      <c r="AG30">
        <v>54.97</v>
      </c>
      <c r="AH30">
        <v>489</v>
      </c>
      <c r="AI30">
        <v>8.9</v>
      </c>
      <c r="AJ30">
        <v>17.79</v>
      </c>
      <c r="AK30" t="s">
        <v>287</v>
      </c>
      <c r="AL30">
        <v>15</v>
      </c>
      <c r="AM30">
        <v>15</v>
      </c>
      <c r="AN30">
        <v>0.74</v>
      </c>
      <c r="AO30">
        <v>4.12</v>
      </c>
      <c r="AP30">
        <v>0.75</v>
      </c>
      <c r="AQ30" t="s">
        <v>64</v>
      </c>
      <c r="AR30" t="s">
        <v>65</v>
      </c>
      <c r="AS30" t="s">
        <v>66</v>
      </c>
    </row>
    <row r="31" spans="1:45" x14ac:dyDescent="0.45">
      <c r="A31" t="s">
        <v>288</v>
      </c>
      <c r="B31" t="s">
        <v>46</v>
      </c>
      <c r="C31" t="s">
        <v>47</v>
      </c>
      <c r="D31" t="s">
        <v>289</v>
      </c>
      <c r="E31" t="s">
        <v>290</v>
      </c>
      <c r="F31" t="s">
        <v>50</v>
      </c>
      <c r="G31" t="s">
        <v>51</v>
      </c>
      <c r="H31" s="1">
        <v>42170.362500000003</v>
      </c>
      <c r="I31" s="1">
        <v>42170.423611111109</v>
      </c>
      <c r="J31" s="2">
        <v>4.7268518518518515E-2</v>
      </c>
      <c r="K31" s="2">
        <v>6.1111111111111116E-2</v>
      </c>
      <c r="L31" s="2">
        <v>1.3842592592592594E-2</v>
      </c>
      <c r="M31" t="s">
        <v>52</v>
      </c>
      <c r="N31">
        <v>1.5</v>
      </c>
      <c r="O31" t="s">
        <v>183</v>
      </c>
      <c r="P31" t="s">
        <v>54</v>
      </c>
      <c r="Q31" t="s">
        <v>291</v>
      </c>
      <c r="R31" t="s">
        <v>184</v>
      </c>
      <c r="S31" t="s">
        <v>185</v>
      </c>
      <c r="T31" t="s">
        <v>58</v>
      </c>
      <c r="U31" t="s">
        <v>54</v>
      </c>
      <c r="V31" t="s">
        <v>54</v>
      </c>
      <c r="W31">
        <v>59.799338730000002</v>
      </c>
      <c r="X31">
        <v>30.274062140000002</v>
      </c>
      <c r="Y31">
        <v>59.927757120000003</v>
      </c>
      <c r="Z31">
        <v>30.33797633</v>
      </c>
      <c r="AA31" t="s">
        <v>54</v>
      </c>
      <c r="AB31" t="s">
        <v>54</v>
      </c>
      <c r="AC31" t="s">
        <v>59</v>
      </c>
      <c r="AD31" t="s">
        <v>60</v>
      </c>
      <c r="AE31" t="s">
        <v>292</v>
      </c>
      <c r="AF31" t="s">
        <v>253</v>
      </c>
      <c r="AG31">
        <v>54.97</v>
      </c>
      <c r="AH31">
        <v>1500</v>
      </c>
      <c r="AI31">
        <v>27.29</v>
      </c>
      <c r="AJ31">
        <v>21.22</v>
      </c>
      <c r="AK31" t="s">
        <v>293</v>
      </c>
      <c r="AL31">
        <v>16</v>
      </c>
      <c r="AM31">
        <v>16</v>
      </c>
      <c r="AN31">
        <v>0.66</v>
      </c>
      <c r="AO31">
        <v>5.75</v>
      </c>
      <c r="AP31">
        <v>0.62</v>
      </c>
      <c r="AQ31" t="s">
        <v>64</v>
      </c>
      <c r="AR31" t="s">
        <v>65</v>
      </c>
      <c r="AS31" t="s">
        <v>66</v>
      </c>
    </row>
    <row r="32" spans="1:45" x14ac:dyDescent="0.45">
      <c r="A32" t="s">
        <v>294</v>
      </c>
      <c r="B32" t="s">
        <v>46</v>
      </c>
      <c r="C32" t="s">
        <v>47</v>
      </c>
      <c r="D32" t="s">
        <v>295</v>
      </c>
      <c r="E32" t="s">
        <v>296</v>
      </c>
      <c r="F32" t="s">
        <v>50</v>
      </c>
      <c r="G32" t="s">
        <v>51</v>
      </c>
      <c r="H32" s="1">
        <v>42170.465277777781</v>
      </c>
      <c r="I32" s="1">
        <v>42170.484027777777</v>
      </c>
      <c r="J32" s="2">
        <v>8.6574074074074071E-3</v>
      </c>
      <c r="K32" s="2">
        <v>1.8749999999999999E-2</v>
      </c>
      <c r="L32" s="2">
        <v>1.0092592592592592E-2</v>
      </c>
      <c r="M32" t="s">
        <v>89</v>
      </c>
      <c r="N32">
        <v>1</v>
      </c>
      <c r="O32" t="s">
        <v>297</v>
      </c>
      <c r="P32" t="s">
        <v>54</v>
      </c>
      <c r="Q32" t="s">
        <v>71</v>
      </c>
      <c r="R32" t="s">
        <v>298</v>
      </c>
      <c r="S32" t="s">
        <v>299</v>
      </c>
      <c r="T32" t="s">
        <v>58</v>
      </c>
      <c r="U32" t="s">
        <v>54</v>
      </c>
      <c r="V32" t="s">
        <v>54</v>
      </c>
      <c r="W32">
        <v>59.927516169999997</v>
      </c>
      <c r="X32">
        <v>30.33806238</v>
      </c>
      <c r="Y32">
        <v>59.918768360000001</v>
      </c>
      <c r="Z32">
        <v>30.285587979999999</v>
      </c>
      <c r="AA32" t="s">
        <v>54</v>
      </c>
      <c r="AB32" t="s">
        <v>54</v>
      </c>
      <c r="AC32" t="s">
        <v>59</v>
      </c>
      <c r="AD32" t="s">
        <v>60</v>
      </c>
      <c r="AE32" t="s">
        <v>270</v>
      </c>
      <c r="AF32" t="s">
        <v>300</v>
      </c>
      <c r="AG32">
        <v>54.97</v>
      </c>
      <c r="AH32">
        <v>418</v>
      </c>
      <c r="AI32">
        <v>7.6</v>
      </c>
      <c r="AJ32">
        <v>4.3499999999999996</v>
      </c>
      <c r="AK32" t="s">
        <v>301</v>
      </c>
      <c r="AL32">
        <v>18</v>
      </c>
      <c r="AM32">
        <v>18</v>
      </c>
      <c r="AN32">
        <v>0.61</v>
      </c>
      <c r="AO32">
        <v>4.9800000000000004</v>
      </c>
      <c r="AP32">
        <v>0.76</v>
      </c>
      <c r="AQ32" t="s">
        <v>64</v>
      </c>
      <c r="AR32" t="s">
        <v>65</v>
      </c>
      <c r="AS32" t="s">
        <v>66</v>
      </c>
    </row>
    <row r="33" spans="1:45" x14ac:dyDescent="0.45">
      <c r="A33" t="s">
        <v>302</v>
      </c>
      <c r="B33" t="s">
        <v>46</v>
      </c>
      <c r="C33" t="s">
        <v>47</v>
      </c>
      <c r="D33" t="s">
        <v>303</v>
      </c>
      <c r="E33" t="s">
        <v>304</v>
      </c>
      <c r="F33" t="s">
        <v>50</v>
      </c>
      <c r="G33" t="s">
        <v>51</v>
      </c>
      <c r="H33" s="1">
        <v>42170.525694444441</v>
      </c>
      <c r="I33" s="1">
        <v>42170.539583333331</v>
      </c>
      <c r="J33" s="2">
        <v>7.3495370370370372E-3</v>
      </c>
      <c r="K33" s="2">
        <v>1.3888888888888888E-2</v>
      </c>
      <c r="L33" s="2">
        <v>6.5393518518518517E-3</v>
      </c>
      <c r="M33" t="s">
        <v>89</v>
      </c>
      <c r="N33">
        <v>1.5</v>
      </c>
      <c r="O33" t="s">
        <v>267</v>
      </c>
      <c r="P33" t="s">
        <v>54</v>
      </c>
      <c r="Q33" t="s">
        <v>229</v>
      </c>
      <c r="R33" t="s">
        <v>91</v>
      </c>
      <c r="S33" t="s">
        <v>269</v>
      </c>
      <c r="T33" t="s">
        <v>58</v>
      </c>
      <c r="U33" t="s">
        <v>54</v>
      </c>
      <c r="V33" t="s">
        <v>54</v>
      </c>
      <c r="W33">
        <v>59.918599890000003</v>
      </c>
      <c r="X33">
        <v>30.285690689999999</v>
      </c>
      <c r="Y33">
        <v>59.922933960000002</v>
      </c>
      <c r="Z33">
        <v>30.330256850000001</v>
      </c>
      <c r="AA33" t="s">
        <v>54</v>
      </c>
      <c r="AB33" t="s">
        <v>54</v>
      </c>
      <c r="AC33" t="s">
        <v>59</v>
      </c>
      <c r="AD33" t="s">
        <v>60</v>
      </c>
      <c r="AE33" t="s">
        <v>300</v>
      </c>
      <c r="AF33" t="s">
        <v>305</v>
      </c>
      <c r="AG33">
        <v>54.97</v>
      </c>
      <c r="AH33">
        <v>567</v>
      </c>
      <c r="AI33">
        <v>10.31</v>
      </c>
      <c r="AJ33">
        <v>3.25</v>
      </c>
      <c r="AK33" t="s">
        <v>306</v>
      </c>
      <c r="AL33">
        <v>16</v>
      </c>
      <c r="AM33">
        <v>16</v>
      </c>
      <c r="AN33">
        <v>0.73</v>
      </c>
      <c r="AO33">
        <v>5.12</v>
      </c>
      <c r="AP33">
        <v>0.76</v>
      </c>
      <c r="AQ33" t="s">
        <v>64</v>
      </c>
      <c r="AR33" t="s">
        <v>65</v>
      </c>
      <c r="AS33" t="s">
        <v>66</v>
      </c>
    </row>
    <row r="34" spans="1:45" x14ac:dyDescent="0.45">
      <c r="A34" t="s">
        <v>307</v>
      </c>
      <c r="B34" t="s">
        <v>46</v>
      </c>
      <c r="C34" t="s">
        <v>47</v>
      </c>
      <c r="D34" s="3" t="s">
        <v>308</v>
      </c>
      <c r="E34" t="s">
        <v>309</v>
      </c>
      <c r="F34" t="s">
        <v>50</v>
      </c>
      <c r="G34" t="s">
        <v>51</v>
      </c>
      <c r="H34" s="1">
        <v>42170.545138888891</v>
      </c>
      <c r="I34" s="1">
        <v>42170.554861111108</v>
      </c>
      <c r="J34" s="2">
        <v>4.0046296296296297E-3</v>
      </c>
      <c r="K34" s="2">
        <v>9.7222222222222224E-3</v>
      </c>
      <c r="L34" s="2">
        <v>5.7175925925925927E-3</v>
      </c>
      <c r="M34" t="s">
        <v>52</v>
      </c>
      <c r="N34">
        <v>1</v>
      </c>
      <c r="O34" t="s">
        <v>192</v>
      </c>
      <c r="P34" t="s">
        <v>54</v>
      </c>
      <c r="Q34" t="s">
        <v>310</v>
      </c>
      <c r="R34" t="s">
        <v>193</v>
      </c>
      <c r="S34" t="s">
        <v>194</v>
      </c>
      <c r="T34" t="s">
        <v>58</v>
      </c>
      <c r="U34" t="s">
        <v>54</v>
      </c>
      <c r="V34" t="s">
        <v>54</v>
      </c>
      <c r="W34">
        <v>59.9232242</v>
      </c>
      <c r="X34">
        <v>30.330023799999999</v>
      </c>
      <c r="Y34">
        <v>59.929484600000002</v>
      </c>
      <c r="Z34">
        <v>30.3245608</v>
      </c>
      <c r="AA34" t="s">
        <v>54</v>
      </c>
      <c r="AB34" t="s">
        <v>54</v>
      </c>
      <c r="AC34" t="s">
        <v>59</v>
      </c>
      <c r="AD34" t="s">
        <v>60</v>
      </c>
      <c r="AE34" t="s">
        <v>311</v>
      </c>
      <c r="AF34" t="s">
        <v>312</v>
      </c>
      <c r="AG34">
        <v>54.97</v>
      </c>
      <c r="AH34">
        <v>99</v>
      </c>
      <c r="AI34">
        <v>1.8</v>
      </c>
      <c r="AJ34">
        <v>1.29</v>
      </c>
      <c r="AK34" t="s">
        <v>313</v>
      </c>
      <c r="AL34">
        <v>15</v>
      </c>
      <c r="AM34">
        <v>15</v>
      </c>
      <c r="AN34">
        <v>0.78</v>
      </c>
      <c r="AO34">
        <v>5.75</v>
      </c>
      <c r="AP34">
        <v>0.75</v>
      </c>
      <c r="AQ34" t="s">
        <v>64</v>
      </c>
      <c r="AR34" t="s">
        <v>65</v>
      </c>
      <c r="AS34" t="s">
        <v>66</v>
      </c>
    </row>
    <row r="35" spans="1:45" x14ac:dyDescent="0.45">
      <c r="A35" t="s">
        <v>314</v>
      </c>
      <c r="B35" t="s">
        <v>46</v>
      </c>
      <c r="C35" t="s">
        <v>47</v>
      </c>
      <c r="D35" t="s">
        <v>315</v>
      </c>
      <c r="E35" t="s">
        <v>316</v>
      </c>
      <c r="F35" t="s">
        <v>50</v>
      </c>
      <c r="G35" t="s">
        <v>51</v>
      </c>
      <c r="H35" s="1">
        <v>42170.585416666669</v>
      </c>
      <c r="I35" s="1">
        <v>42170.604166666664</v>
      </c>
      <c r="J35" s="2">
        <v>1.1469907407407408E-2</v>
      </c>
      <c r="K35" s="2">
        <v>1.8749999999999999E-2</v>
      </c>
      <c r="L35" s="2">
        <v>7.2800925925925915E-3</v>
      </c>
      <c r="M35" t="s">
        <v>89</v>
      </c>
      <c r="N35">
        <v>1</v>
      </c>
      <c r="O35" t="s">
        <v>297</v>
      </c>
      <c r="P35" t="s">
        <v>54</v>
      </c>
      <c r="Q35" t="s">
        <v>317</v>
      </c>
      <c r="R35" t="s">
        <v>298</v>
      </c>
      <c r="S35" t="s">
        <v>299</v>
      </c>
      <c r="T35" t="s">
        <v>58</v>
      </c>
      <c r="U35" t="s">
        <v>54</v>
      </c>
      <c r="V35" t="s">
        <v>54</v>
      </c>
      <c r="W35">
        <v>59.929153300000003</v>
      </c>
      <c r="X35">
        <v>30.356953300000001</v>
      </c>
      <c r="Y35">
        <v>59.927896599999997</v>
      </c>
      <c r="Z35">
        <v>30.3381516</v>
      </c>
      <c r="AA35" t="s">
        <v>54</v>
      </c>
      <c r="AB35" t="s">
        <v>54</v>
      </c>
      <c r="AC35" t="s">
        <v>59</v>
      </c>
      <c r="AD35" t="s">
        <v>60</v>
      </c>
      <c r="AE35" t="s">
        <v>318</v>
      </c>
      <c r="AF35" t="s">
        <v>270</v>
      </c>
      <c r="AG35">
        <v>54.97</v>
      </c>
      <c r="AH35">
        <v>467</v>
      </c>
      <c r="AI35">
        <v>8.5</v>
      </c>
      <c r="AJ35">
        <v>2.61</v>
      </c>
      <c r="AK35" t="s">
        <v>319</v>
      </c>
      <c r="AL35">
        <v>15</v>
      </c>
      <c r="AM35">
        <v>15</v>
      </c>
      <c r="AN35">
        <v>0.81</v>
      </c>
      <c r="AO35">
        <v>6.75</v>
      </c>
      <c r="AP35">
        <v>0.75</v>
      </c>
      <c r="AQ35" t="s">
        <v>64</v>
      </c>
      <c r="AR35" t="s">
        <v>65</v>
      </c>
      <c r="AS35" t="s">
        <v>66</v>
      </c>
    </row>
    <row r="36" spans="1:45" x14ac:dyDescent="0.45">
      <c r="A36" t="s">
        <v>320</v>
      </c>
      <c r="B36" t="s">
        <v>46</v>
      </c>
      <c r="C36" t="s">
        <v>47</v>
      </c>
      <c r="D36" t="s">
        <v>321</v>
      </c>
      <c r="E36" t="s">
        <v>322</v>
      </c>
      <c r="F36" t="s">
        <v>50</v>
      </c>
      <c r="G36" t="s">
        <v>51</v>
      </c>
      <c r="H36" s="1">
        <v>42170.790972222225</v>
      </c>
      <c r="I36" s="1">
        <v>42170.806250000001</v>
      </c>
      <c r="J36" s="2">
        <v>6.145833333333333E-3</v>
      </c>
      <c r="K36" s="2">
        <v>1.5277777777777777E-2</v>
      </c>
      <c r="L36" s="2">
        <v>9.1319444444444443E-3</v>
      </c>
      <c r="M36" t="s">
        <v>52</v>
      </c>
      <c r="N36">
        <v>1.4</v>
      </c>
      <c r="O36" t="s">
        <v>70</v>
      </c>
      <c r="P36" t="s">
        <v>54</v>
      </c>
      <c r="Q36" t="s">
        <v>71</v>
      </c>
      <c r="R36" t="s">
        <v>72</v>
      </c>
      <c r="S36" t="s">
        <v>73</v>
      </c>
      <c r="T36" t="s">
        <v>58</v>
      </c>
      <c r="U36" t="s">
        <v>54</v>
      </c>
      <c r="V36" t="s">
        <v>54</v>
      </c>
      <c r="W36">
        <v>59.937609899999998</v>
      </c>
      <c r="X36">
        <v>30.341591600000001</v>
      </c>
      <c r="Y36">
        <v>59.927713300000001</v>
      </c>
      <c r="Z36">
        <v>30.337381600000001</v>
      </c>
      <c r="AA36" t="s">
        <v>54</v>
      </c>
      <c r="AB36" t="s">
        <v>54</v>
      </c>
      <c r="AC36" t="s">
        <v>59</v>
      </c>
      <c r="AD36" t="s">
        <v>60</v>
      </c>
      <c r="AE36" t="s">
        <v>323</v>
      </c>
      <c r="AF36" t="s">
        <v>324</v>
      </c>
      <c r="AG36">
        <v>54.97</v>
      </c>
      <c r="AH36">
        <v>173</v>
      </c>
      <c r="AI36">
        <v>3.15</v>
      </c>
      <c r="AJ36">
        <v>1.69</v>
      </c>
      <c r="AK36" t="s">
        <v>325</v>
      </c>
      <c r="AL36">
        <v>13</v>
      </c>
      <c r="AM36">
        <v>13</v>
      </c>
      <c r="AN36">
        <v>0.64</v>
      </c>
      <c r="AO36">
        <v>8.0399999999999991</v>
      </c>
      <c r="AP36">
        <v>0.62</v>
      </c>
      <c r="AQ36" t="s">
        <v>326</v>
      </c>
      <c r="AR36" t="s">
        <v>327</v>
      </c>
      <c r="AS36" t="s">
        <v>66</v>
      </c>
    </row>
    <row r="37" spans="1:45" x14ac:dyDescent="0.45">
      <c r="A37" t="s">
        <v>328</v>
      </c>
      <c r="B37" t="s">
        <v>46</v>
      </c>
      <c r="C37" t="s">
        <v>47</v>
      </c>
      <c r="D37" t="s">
        <v>329</v>
      </c>
      <c r="E37" t="s">
        <v>330</v>
      </c>
      <c r="F37" t="s">
        <v>50</v>
      </c>
      <c r="G37" t="s">
        <v>51</v>
      </c>
      <c r="H37" s="1">
        <v>42170.938888888886</v>
      </c>
      <c r="I37" s="1">
        <v>42170.952777777777</v>
      </c>
      <c r="J37" s="2">
        <v>8.4027777777777781E-3</v>
      </c>
      <c r="K37" s="2">
        <v>1.3888888888888888E-2</v>
      </c>
      <c r="L37" s="2">
        <v>5.4861111111111117E-3</v>
      </c>
      <c r="M37" t="s">
        <v>89</v>
      </c>
      <c r="N37">
        <v>1</v>
      </c>
      <c r="O37" t="s">
        <v>90</v>
      </c>
      <c r="P37" t="s">
        <v>54</v>
      </c>
      <c r="Q37" t="s">
        <v>172</v>
      </c>
      <c r="R37" t="s">
        <v>91</v>
      </c>
      <c r="S37" t="s">
        <v>92</v>
      </c>
      <c r="T37" t="s">
        <v>58</v>
      </c>
      <c r="U37" t="s">
        <v>54</v>
      </c>
      <c r="V37" t="s">
        <v>54</v>
      </c>
      <c r="W37">
        <v>59.927893300000001</v>
      </c>
      <c r="X37">
        <v>30.337745000000002</v>
      </c>
      <c r="Y37">
        <v>59.919255</v>
      </c>
      <c r="Z37">
        <v>30.284621600000001</v>
      </c>
      <c r="AA37" t="s">
        <v>54</v>
      </c>
      <c r="AB37" t="s">
        <v>54</v>
      </c>
      <c r="AC37" t="s">
        <v>59</v>
      </c>
      <c r="AD37" t="s">
        <v>60</v>
      </c>
      <c r="AE37" t="s">
        <v>324</v>
      </c>
      <c r="AF37" t="s">
        <v>331</v>
      </c>
      <c r="AG37">
        <v>54.97</v>
      </c>
      <c r="AH37">
        <v>418</v>
      </c>
      <c r="AI37">
        <v>7.6</v>
      </c>
      <c r="AJ37">
        <v>5.0199999999999996</v>
      </c>
      <c r="AK37" t="s">
        <v>332</v>
      </c>
      <c r="AL37">
        <v>10</v>
      </c>
      <c r="AM37">
        <v>10</v>
      </c>
      <c r="AN37">
        <v>0.7</v>
      </c>
      <c r="AO37">
        <v>4.5999999999999996</v>
      </c>
      <c r="AP37">
        <v>0</v>
      </c>
      <c r="AQ37" t="s">
        <v>188</v>
      </c>
      <c r="AR37" t="s">
        <v>159</v>
      </c>
      <c r="AS37" t="s">
        <v>66</v>
      </c>
    </row>
    <row r="38" spans="1:45" x14ac:dyDescent="0.45">
      <c r="A38" t="s">
        <v>333</v>
      </c>
      <c r="B38" t="s">
        <v>46</v>
      </c>
      <c r="C38" t="s">
        <v>47</v>
      </c>
      <c r="D38" t="s">
        <v>334</v>
      </c>
      <c r="E38" t="s">
        <v>335</v>
      </c>
      <c r="F38" t="s">
        <v>50</v>
      </c>
      <c r="G38" t="s">
        <v>51</v>
      </c>
      <c r="H38" s="1">
        <v>42171.440972222219</v>
      </c>
      <c r="I38" s="1">
        <v>42171.463888888888</v>
      </c>
      <c r="J38" s="2">
        <v>1.2164351851851852E-2</v>
      </c>
      <c r="K38" s="2">
        <v>2.2916666666666669E-2</v>
      </c>
      <c r="L38" s="2">
        <v>1.0752314814814814E-2</v>
      </c>
      <c r="M38" t="s">
        <v>52</v>
      </c>
      <c r="N38">
        <v>1</v>
      </c>
      <c r="O38" t="s">
        <v>336</v>
      </c>
      <c r="P38" t="s">
        <v>54</v>
      </c>
      <c r="Q38" t="s">
        <v>107</v>
      </c>
      <c r="R38" t="s">
        <v>193</v>
      </c>
      <c r="S38" t="s">
        <v>337</v>
      </c>
      <c r="T38" t="s">
        <v>58</v>
      </c>
      <c r="U38" t="s">
        <v>54</v>
      </c>
      <c r="V38" t="s">
        <v>54</v>
      </c>
      <c r="W38">
        <v>59.918865099999998</v>
      </c>
      <c r="X38">
        <v>30.286252600000001</v>
      </c>
      <c r="Y38">
        <v>59.9316514</v>
      </c>
      <c r="Z38">
        <v>30.323420599999999</v>
      </c>
      <c r="AA38" t="s">
        <v>54</v>
      </c>
      <c r="AB38" t="s">
        <v>54</v>
      </c>
      <c r="AC38" t="s">
        <v>59</v>
      </c>
      <c r="AD38" t="s">
        <v>60</v>
      </c>
      <c r="AE38" t="s">
        <v>300</v>
      </c>
      <c r="AF38" t="s">
        <v>338</v>
      </c>
      <c r="AG38">
        <v>53.73</v>
      </c>
      <c r="AH38">
        <v>196</v>
      </c>
      <c r="AI38">
        <v>3.65</v>
      </c>
      <c r="AJ38">
        <v>3.35</v>
      </c>
      <c r="AK38" t="s">
        <v>339</v>
      </c>
      <c r="AL38">
        <v>15</v>
      </c>
      <c r="AM38">
        <v>15</v>
      </c>
      <c r="AN38">
        <v>0.48</v>
      </c>
      <c r="AO38">
        <v>8.1999999999999993</v>
      </c>
      <c r="AP38">
        <v>0.75</v>
      </c>
      <c r="AQ38" t="s">
        <v>326</v>
      </c>
      <c r="AR38" t="s">
        <v>327</v>
      </c>
      <c r="AS38" t="s">
        <v>66</v>
      </c>
    </row>
    <row r="39" spans="1:45" x14ac:dyDescent="0.45">
      <c r="A39" t="s">
        <v>340</v>
      </c>
      <c r="B39" t="s">
        <v>46</v>
      </c>
      <c r="C39" t="s">
        <v>47</v>
      </c>
      <c r="D39" t="s">
        <v>341</v>
      </c>
      <c r="E39" t="s">
        <v>335</v>
      </c>
      <c r="F39" t="s">
        <v>50</v>
      </c>
      <c r="G39" t="s">
        <v>51</v>
      </c>
      <c r="H39" s="1">
        <v>42171.465277777781</v>
      </c>
      <c r="I39" s="1">
        <v>42171.472916666666</v>
      </c>
      <c r="J39" s="2">
        <v>6.7476851851851856E-3</v>
      </c>
      <c r="K39" s="2">
        <v>7.6388888888888886E-3</v>
      </c>
      <c r="L39" s="2">
        <v>8.9120370370370362E-4</v>
      </c>
      <c r="M39" t="s">
        <v>52</v>
      </c>
      <c r="N39">
        <v>1</v>
      </c>
      <c r="O39" t="s">
        <v>342</v>
      </c>
      <c r="P39" t="s">
        <v>54</v>
      </c>
      <c r="Q39" t="s">
        <v>107</v>
      </c>
      <c r="R39" t="s">
        <v>343</v>
      </c>
      <c r="S39" t="s">
        <v>344</v>
      </c>
      <c r="T39" t="s">
        <v>58</v>
      </c>
      <c r="U39" t="s">
        <v>54</v>
      </c>
      <c r="V39" t="s">
        <v>54</v>
      </c>
      <c r="W39">
        <v>59.931435499999999</v>
      </c>
      <c r="X39">
        <v>30.3228185</v>
      </c>
      <c r="Y39">
        <v>59.918848400000002</v>
      </c>
      <c r="Z39">
        <v>30.286244499999999</v>
      </c>
      <c r="AA39" t="s">
        <v>54</v>
      </c>
      <c r="AB39" t="s">
        <v>54</v>
      </c>
      <c r="AC39" t="s">
        <v>59</v>
      </c>
      <c r="AD39" t="s">
        <v>60</v>
      </c>
      <c r="AE39" t="s">
        <v>345</v>
      </c>
      <c r="AF39" t="s">
        <v>300</v>
      </c>
      <c r="AG39">
        <v>53.73</v>
      </c>
      <c r="AH39">
        <v>139</v>
      </c>
      <c r="AI39">
        <v>2.59</v>
      </c>
      <c r="AJ39">
        <v>3.07</v>
      </c>
      <c r="AK39" t="s">
        <v>346</v>
      </c>
      <c r="AL39">
        <v>14</v>
      </c>
      <c r="AM39">
        <v>14</v>
      </c>
      <c r="AN39">
        <v>0.48</v>
      </c>
      <c r="AO39">
        <v>8.41</v>
      </c>
      <c r="AP39">
        <v>0.75</v>
      </c>
      <c r="AQ39" t="s">
        <v>326</v>
      </c>
      <c r="AR39" t="s">
        <v>327</v>
      </c>
      <c r="AS39" t="s">
        <v>66</v>
      </c>
    </row>
    <row r="40" spans="1:45" x14ac:dyDescent="0.45">
      <c r="A40" t="s">
        <v>347</v>
      </c>
      <c r="B40" t="s">
        <v>46</v>
      </c>
      <c r="C40" t="s">
        <v>47</v>
      </c>
      <c r="D40" t="s">
        <v>348</v>
      </c>
      <c r="E40" t="s">
        <v>349</v>
      </c>
      <c r="F40" t="s">
        <v>50</v>
      </c>
      <c r="G40" t="s">
        <v>51</v>
      </c>
      <c r="H40" s="1">
        <v>42171.495833333334</v>
      </c>
      <c r="I40" s="1">
        <v>42171.518750000003</v>
      </c>
      <c r="J40" s="2">
        <v>1.2777777777777777E-2</v>
      </c>
      <c r="K40" s="2">
        <v>2.2916666666666669E-2</v>
      </c>
      <c r="L40" s="2">
        <v>1.0138888888888888E-2</v>
      </c>
      <c r="M40" t="s">
        <v>89</v>
      </c>
      <c r="N40">
        <v>1</v>
      </c>
      <c r="O40" t="s">
        <v>267</v>
      </c>
      <c r="P40" t="s">
        <v>54</v>
      </c>
      <c r="Q40" t="s">
        <v>107</v>
      </c>
      <c r="R40" t="s">
        <v>91</v>
      </c>
      <c r="S40" t="s">
        <v>269</v>
      </c>
      <c r="T40" t="s">
        <v>58</v>
      </c>
      <c r="U40" t="s">
        <v>54</v>
      </c>
      <c r="V40" t="s">
        <v>54</v>
      </c>
      <c r="W40">
        <v>59.926963059999999</v>
      </c>
      <c r="X40">
        <v>30.355610599999999</v>
      </c>
      <c r="Y40">
        <v>59.918978250000002</v>
      </c>
      <c r="Z40">
        <v>30.28419938</v>
      </c>
      <c r="AA40" t="s">
        <v>54</v>
      </c>
      <c r="AB40" t="s">
        <v>54</v>
      </c>
      <c r="AC40" t="s">
        <v>59</v>
      </c>
      <c r="AD40" t="s">
        <v>60</v>
      </c>
      <c r="AE40" t="s">
        <v>350</v>
      </c>
      <c r="AF40" t="s">
        <v>351</v>
      </c>
      <c r="AG40">
        <v>53.73</v>
      </c>
      <c r="AH40">
        <v>523</v>
      </c>
      <c r="AI40">
        <v>9.73</v>
      </c>
      <c r="AJ40">
        <v>5.46</v>
      </c>
      <c r="AK40" t="s">
        <v>352</v>
      </c>
      <c r="AL40">
        <v>14</v>
      </c>
      <c r="AM40">
        <v>14</v>
      </c>
      <c r="AN40">
        <v>0.5</v>
      </c>
      <c r="AO40">
        <v>5.98</v>
      </c>
      <c r="AP40">
        <v>0.75</v>
      </c>
      <c r="AQ40" t="s">
        <v>64</v>
      </c>
      <c r="AR40" t="s">
        <v>65</v>
      </c>
      <c r="AS40" t="s">
        <v>66</v>
      </c>
    </row>
    <row r="41" spans="1:45" x14ac:dyDescent="0.45">
      <c r="A41" t="s">
        <v>353</v>
      </c>
      <c r="B41" t="s">
        <v>46</v>
      </c>
      <c r="C41" t="s">
        <v>47</v>
      </c>
      <c r="D41" t="s">
        <v>354</v>
      </c>
      <c r="E41" t="s">
        <v>355</v>
      </c>
      <c r="F41" t="s">
        <v>50</v>
      </c>
      <c r="G41" t="s">
        <v>51</v>
      </c>
      <c r="H41" s="1">
        <v>42171.869444444441</v>
      </c>
      <c r="I41" s="1">
        <v>42171.884027777778</v>
      </c>
      <c r="J41" s="2">
        <v>5.208333333333333E-3</v>
      </c>
      <c r="K41" s="2">
        <v>1.4583333333333332E-2</v>
      </c>
      <c r="L41" s="2">
        <v>9.3749999999999997E-3</v>
      </c>
      <c r="M41" t="s">
        <v>89</v>
      </c>
      <c r="N41">
        <v>1</v>
      </c>
      <c r="O41" t="s">
        <v>297</v>
      </c>
      <c r="P41" t="s">
        <v>54</v>
      </c>
      <c r="Q41" t="s">
        <v>356</v>
      </c>
      <c r="R41" t="s">
        <v>298</v>
      </c>
      <c r="S41" t="s">
        <v>299</v>
      </c>
      <c r="T41" t="s">
        <v>153</v>
      </c>
      <c r="U41" t="s">
        <v>54</v>
      </c>
      <c r="V41" t="s">
        <v>54</v>
      </c>
      <c r="W41">
        <v>59.943621919999998</v>
      </c>
      <c r="X41">
        <v>30.326640139999999</v>
      </c>
      <c r="Y41">
        <v>59.92767284</v>
      </c>
      <c r="Z41">
        <v>30.337959900000001</v>
      </c>
      <c r="AA41" t="s">
        <v>54</v>
      </c>
      <c r="AB41" t="s">
        <v>54</v>
      </c>
      <c r="AC41" t="s">
        <v>59</v>
      </c>
      <c r="AD41" t="s">
        <v>60</v>
      </c>
      <c r="AE41" t="s">
        <v>357</v>
      </c>
      <c r="AF41" t="s">
        <v>270</v>
      </c>
      <c r="AG41">
        <v>53.73</v>
      </c>
      <c r="AH41">
        <v>324</v>
      </c>
      <c r="AI41">
        <v>6.03</v>
      </c>
      <c r="AJ41">
        <v>2.72</v>
      </c>
      <c r="AK41" t="s">
        <v>358</v>
      </c>
      <c r="AL41">
        <v>11</v>
      </c>
      <c r="AM41">
        <v>11</v>
      </c>
      <c r="AN41">
        <v>0.56999999999999995</v>
      </c>
      <c r="AO41">
        <v>4.66</v>
      </c>
      <c r="AP41">
        <v>0.57999999999999996</v>
      </c>
      <c r="AQ41" t="s">
        <v>64</v>
      </c>
      <c r="AR41" t="s">
        <v>97</v>
      </c>
      <c r="AS41" t="s">
        <v>66</v>
      </c>
    </row>
    <row r="42" spans="1:45" x14ac:dyDescent="0.45">
      <c r="A42" t="s">
        <v>359</v>
      </c>
      <c r="B42" t="s">
        <v>46</v>
      </c>
      <c r="C42" t="s">
        <v>47</v>
      </c>
      <c r="D42" t="s">
        <v>360</v>
      </c>
      <c r="E42" t="s">
        <v>361</v>
      </c>
      <c r="F42" t="s">
        <v>50</v>
      </c>
      <c r="G42" t="s">
        <v>51</v>
      </c>
      <c r="H42" s="1">
        <v>42172.234027777777</v>
      </c>
      <c r="I42" s="1">
        <v>42172.249305555553</v>
      </c>
      <c r="J42" s="2">
        <v>7.1759259259259259E-3</v>
      </c>
      <c r="K42" s="2">
        <v>1.5277777777777777E-2</v>
      </c>
      <c r="L42" s="2">
        <v>8.1018518518518514E-3</v>
      </c>
      <c r="M42" t="s">
        <v>52</v>
      </c>
      <c r="N42">
        <v>1</v>
      </c>
      <c r="O42" t="s">
        <v>362</v>
      </c>
      <c r="P42" t="s">
        <v>54</v>
      </c>
      <c r="Q42" t="s">
        <v>363</v>
      </c>
      <c r="R42" t="s">
        <v>364</v>
      </c>
      <c r="S42" t="s">
        <v>365</v>
      </c>
      <c r="T42" t="s">
        <v>153</v>
      </c>
      <c r="U42" t="s">
        <v>54</v>
      </c>
      <c r="V42" t="s">
        <v>54</v>
      </c>
      <c r="W42">
        <v>59.918798940000002</v>
      </c>
      <c r="X42">
        <v>30.28549404</v>
      </c>
      <c r="Y42">
        <v>59.927642929999998</v>
      </c>
      <c r="Z42">
        <v>30.338160569999999</v>
      </c>
      <c r="AA42" t="s">
        <v>54</v>
      </c>
      <c r="AB42" t="s">
        <v>54</v>
      </c>
      <c r="AC42" t="s">
        <v>59</v>
      </c>
      <c r="AD42" t="s">
        <v>60</v>
      </c>
      <c r="AE42" t="s">
        <v>300</v>
      </c>
      <c r="AF42" t="s">
        <v>270</v>
      </c>
      <c r="AG42">
        <v>53.65</v>
      </c>
      <c r="AH42">
        <v>147</v>
      </c>
      <c r="AI42">
        <v>2.74</v>
      </c>
      <c r="AJ42">
        <v>3.6</v>
      </c>
      <c r="AK42" t="s">
        <v>366</v>
      </c>
      <c r="AL42">
        <v>8</v>
      </c>
      <c r="AM42">
        <v>6</v>
      </c>
      <c r="AN42">
        <v>0.78</v>
      </c>
      <c r="AO42">
        <v>3.4</v>
      </c>
      <c r="AP42">
        <v>0.61</v>
      </c>
      <c r="AQ42" t="s">
        <v>64</v>
      </c>
      <c r="AR42" t="s">
        <v>65</v>
      </c>
      <c r="AS42" t="s">
        <v>66</v>
      </c>
    </row>
    <row r="43" spans="1:45" x14ac:dyDescent="0.45">
      <c r="A43" t="s">
        <v>367</v>
      </c>
      <c r="B43" t="s">
        <v>46</v>
      </c>
      <c r="C43" t="s">
        <v>47</v>
      </c>
      <c r="D43" t="s">
        <v>368</v>
      </c>
      <c r="E43" t="s">
        <v>369</v>
      </c>
      <c r="F43" t="s">
        <v>50</v>
      </c>
      <c r="G43" t="s">
        <v>51</v>
      </c>
      <c r="H43" s="1">
        <v>42172.306250000001</v>
      </c>
      <c r="I43" s="1">
        <v>42172.332638888889</v>
      </c>
      <c r="J43" s="2">
        <v>2.1631944444444443E-2</v>
      </c>
      <c r="K43" s="2">
        <v>2.6388888888888889E-2</v>
      </c>
      <c r="L43" s="2">
        <v>4.7569444444444447E-3</v>
      </c>
      <c r="M43" t="s">
        <v>52</v>
      </c>
      <c r="N43">
        <v>1</v>
      </c>
      <c r="O43" t="s">
        <v>53</v>
      </c>
      <c r="P43" t="s">
        <v>54</v>
      </c>
      <c r="Q43" t="s">
        <v>370</v>
      </c>
      <c r="R43" t="s">
        <v>56</v>
      </c>
      <c r="S43" t="s">
        <v>57</v>
      </c>
      <c r="T43" t="s">
        <v>58</v>
      </c>
      <c r="U43" t="s">
        <v>54</v>
      </c>
      <c r="V43" t="s">
        <v>54</v>
      </c>
      <c r="W43">
        <v>59.927611900000002</v>
      </c>
      <c r="X43">
        <v>30.3380893</v>
      </c>
      <c r="Y43">
        <v>59.800280999999998</v>
      </c>
      <c r="Z43">
        <v>30.274313899999999</v>
      </c>
      <c r="AA43" t="s">
        <v>54</v>
      </c>
      <c r="AB43" t="s">
        <v>54</v>
      </c>
      <c r="AC43" t="s">
        <v>59</v>
      </c>
      <c r="AD43" t="s">
        <v>60</v>
      </c>
      <c r="AE43" t="s">
        <v>270</v>
      </c>
      <c r="AF43" t="s">
        <v>230</v>
      </c>
      <c r="AG43">
        <v>53.65</v>
      </c>
      <c r="AH43">
        <v>1000</v>
      </c>
      <c r="AI43">
        <v>18.64</v>
      </c>
      <c r="AJ43">
        <v>19.07</v>
      </c>
      <c r="AK43" t="s">
        <v>371</v>
      </c>
      <c r="AL43">
        <v>11</v>
      </c>
      <c r="AM43">
        <v>11</v>
      </c>
      <c r="AN43">
        <v>0.68</v>
      </c>
      <c r="AO43">
        <v>4.26</v>
      </c>
      <c r="AP43">
        <v>0</v>
      </c>
      <c r="AQ43" t="s">
        <v>158</v>
      </c>
      <c r="AR43" t="s">
        <v>159</v>
      </c>
      <c r="AS43" t="s">
        <v>66</v>
      </c>
    </row>
    <row r="44" spans="1:45" x14ac:dyDescent="0.45">
      <c r="A44" t="s">
        <v>372</v>
      </c>
      <c r="B44" t="s">
        <v>46</v>
      </c>
      <c r="C44" t="s">
        <v>47</v>
      </c>
      <c r="D44" t="s">
        <v>373</v>
      </c>
      <c r="E44" t="s">
        <v>374</v>
      </c>
      <c r="F44" t="s">
        <v>50</v>
      </c>
      <c r="G44" t="s">
        <v>51</v>
      </c>
      <c r="H44" s="1">
        <v>42172.48541666667</v>
      </c>
      <c r="I44" s="1">
        <v>42172.506249999999</v>
      </c>
      <c r="J44" s="2">
        <v>1.9641203703703706E-2</v>
      </c>
      <c r="K44" s="2">
        <v>2.0833333333333332E-2</v>
      </c>
      <c r="L44" s="2">
        <v>1.1921296296296296E-3</v>
      </c>
      <c r="M44" t="s">
        <v>52</v>
      </c>
      <c r="N44">
        <v>1</v>
      </c>
      <c r="O44" t="s">
        <v>375</v>
      </c>
      <c r="P44" t="s">
        <v>54</v>
      </c>
      <c r="Q44" t="s">
        <v>376</v>
      </c>
      <c r="R44" t="s">
        <v>184</v>
      </c>
      <c r="S44" t="s">
        <v>377</v>
      </c>
      <c r="T44" t="s">
        <v>58</v>
      </c>
      <c r="U44" t="s">
        <v>54</v>
      </c>
      <c r="V44" t="s">
        <v>54</v>
      </c>
      <c r="W44">
        <v>59.928910430000002</v>
      </c>
      <c r="X44">
        <v>30.335499309999999</v>
      </c>
      <c r="Y44">
        <v>59.914003839999999</v>
      </c>
      <c r="Z44">
        <v>30.34182538</v>
      </c>
      <c r="AA44" t="s">
        <v>54</v>
      </c>
      <c r="AB44" t="s">
        <v>54</v>
      </c>
      <c r="AC44" t="s">
        <v>59</v>
      </c>
      <c r="AD44" t="s">
        <v>60</v>
      </c>
      <c r="AE44" t="s">
        <v>378</v>
      </c>
      <c r="AF44" t="s">
        <v>379</v>
      </c>
      <c r="AG44">
        <v>53.65</v>
      </c>
      <c r="AH44">
        <v>274</v>
      </c>
      <c r="AI44">
        <v>5.1100000000000003</v>
      </c>
      <c r="AJ44">
        <v>3.78</v>
      </c>
      <c r="AK44" t="s">
        <v>380</v>
      </c>
      <c r="AL44">
        <v>15</v>
      </c>
      <c r="AM44">
        <v>15</v>
      </c>
      <c r="AN44">
        <v>0.46</v>
      </c>
      <c r="AO44">
        <v>5.69</v>
      </c>
      <c r="AP44">
        <v>0.47</v>
      </c>
      <c r="AQ44" t="s">
        <v>64</v>
      </c>
      <c r="AR44" t="s">
        <v>97</v>
      </c>
      <c r="AS44" t="s">
        <v>66</v>
      </c>
    </row>
    <row r="45" spans="1:45" x14ac:dyDescent="0.45">
      <c r="A45" t="s">
        <v>381</v>
      </c>
      <c r="B45" t="s">
        <v>46</v>
      </c>
      <c r="C45" t="s">
        <v>47</v>
      </c>
      <c r="D45" t="s">
        <v>382</v>
      </c>
      <c r="E45" t="s">
        <v>383</v>
      </c>
      <c r="F45" t="s">
        <v>50</v>
      </c>
      <c r="G45" t="s">
        <v>51</v>
      </c>
      <c r="H45" s="1">
        <v>42172.513888888891</v>
      </c>
      <c r="I45" s="1">
        <v>42172.545138888891</v>
      </c>
      <c r="J45" s="2">
        <v>2.071759259259259E-2</v>
      </c>
      <c r="K45" s="2">
        <v>3.125E-2</v>
      </c>
      <c r="L45" s="2">
        <v>1.0532407407407407E-2</v>
      </c>
      <c r="M45" t="s">
        <v>52</v>
      </c>
      <c r="N45">
        <v>1</v>
      </c>
      <c r="O45" t="s">
        <v>384</v>
      </c>
      <c r="P45" t="s">
        <v>54</v>
      </c>
      <c r="Q45" t="s">
        <v>107</v>
      </c>
      <c r="R45" t="s">
        <v>278</v>
      </c>
      <c r="S45" t="s">
        <v>385</v>
      </c>
      <c r="T45" t="s">
        <v>58</v>
      </c>
      <c r="U45" t="s">
        <v>54</v>
      </c>
      <c r="V45" t="s">
        <v>54</v>
      </c>
      <c r="W45">
        <v>59.913821599999999</v>
      </c>
      <c r="X45">
        <v>30.341858299999998</v>
      </c>
      <c r="Y45">
        <v>59.927961600000003</v>
      </c>
      <c r="Z45">
        <v>30.337644999999998</v>
      </c>
      <c r="AA45" t="s">
        <v>54</v>
      </c>
      <c r="AB45" t="s">
        <v>54</v>
      </c>
      <c r="AC45" t="s">
        <v>59</v>
      </c>
      <c r="AD45" t="s">
        <v>60</v>
      </c>
      <c r="AE45" t="s">
        <v>379</v>
      </c>
      <c r="AF45" t="s">
        <v>386</v>
      </c>
      <c r="AG45">
        <v>53.65</v>
      </c>
      <c r="AH45">
        <v>292</v>
      </c>
      <c r="AI45">
        <v>5.44</v>
      </c>
      <c r="AJ45">
        <v>4.78</v>
      </c>
      <c r="AK45" t="s">
        <v>387</v>
      </c>
      <c r="AL45">
        <v>15</v>
      </c>
      <c r="AM45">
        <v>15</v>
      </c>
      <c r="AN45">
        <v>0.46</v>
      </c>
      <c r="AO45">
        <v>6.24</v>
      </c>
      <c r="AP45">
        <v>0.47</v>
      </c>
      <c r="AQ45" t="s">
        <v>64</v>
      </c>
      <c r="AR45" t="s">
        <v>97</v>
      </c>
      <c r="AS45" t="s">
        <v>66</v>
      </c>
    </row>
    <row r="46" spans="1:45" x14ac:dyDescent="0.45">
      <c r="A46" t="s">
        <v>388</v>
      </c>
      <c r="B46" t="s">
        <v>46</v>
      </c>
      <c r="C46" t="s">
        <v>47</v>
      </c>
      <c r="D46" t="s">
        <v>389</v>
      </c>
      <c r="E46" t="s">
        <v>390</v>
      </c>
      <c r="F46" t="s">
        <v>50</v>
      </c>
      <c r="G46" t="s">
        <v>51</v>
      </c>
      <c r="H46" s="1">
        <v>42172.563888888886</v>
      </c>
      <c r="I46" s="1">
        <v>42172.582638888889</v>
      </c>
      <c r="J46" s="2">
        <v>8.0902777777777778E-3</v>
      </c>
      <c r="K46" s="2">
        <v>1.8749999999999999E-2</v>
      </c>
      <c r="L46" s="2">
        <v>1.0659722222222221E-2</v>
      </c>
      <c r="M46" t="s">
        <v>52</v>
      </c>
      <c r="N46">
        <v>1</v>
      </c>
      <c r="O46" t="s">
        <v>391</v>
      </c>
      <c r="P46" t="s">
        <v>54</v>
      </c>
      <c r="Q46" t="s">
        <v>172</v>
      </c>
      <c r="R46" t="s">
        <v>392</v>
      </c>
      <c r="S46" t="s">
        <v>393</v>
      </c>
      <c r="T46" t="s">
        <v>58</v>
      </c>
      <c r="U46" t="s">
        <v>54</v>
      </c>
      <c r="V46" t="s">
        <v>54</v>
      </c>
      <c r="W46">
        <v>59.92905262</v>
      </c>
      <c r="X46">
        <v>30.356677529999999</v>
      </c>
      <c r="Y46">
        <v>59.928041049999997</v>
      </c>
      <c r="Z46">
        <v>30.33699051</v>
      </c>
      <c r="AA46" t="s">
        <v>54</v>
      </c>
      <c r="AB46" t="s">
        <v>54</v>
      </c>
      <c r="AC46" t="s">
        <v>59</v>
      </c>
      <c r="AD46" t="s">
        <v>60</v>
      </c>
      <c r="AE46" t="s">
        <v>237</v>
      </c>
      <c r="AF46" t="s">
        <v>386</v>
      </c>
      <c r="AG46">
        <v>53.65</v>
      </c>
      <c r="AH46">
        <v>151</v>
      </c>
      <c r="AI46">
        <v>2.81</v>
      </c>
      <c r="AJ46">
        <v>2.78</v>
      </c>
      <c r="AK46" t="s">
        <v>394</v>
      </c>
      <c r="AL46">
        <v>15</v>
      </c>
      <c r="AM46">
        <v>15</v>
      </c>
      <c r="AN46">
        <v>0.41</v>
      </c>
      <c r="AO46">
        <v>8.1300000000000008</v>
      </c>
      <c r="AP46">
        <v>0.31</v>
      </c>
      <c r="AQ46" t="s">
        <v>326</v>
      </c>
      <c r="AR46" t="s">
        <v>395</v>
      </c>
      <c r="AS46" t="s">
        <v>66</v>
      </c>
    </row>
    <row r="47" spans="1:45" x14ac:dyDescent="0.45">
      <c r="A47" t="s">
        <v>396</v>
      </c>
      <c r="B47" t="s">
        <v>46</v>
      </c>
      <c r="C47" t="s">
        <v>47</v>
      </c>
      <c r="D47" t="s">
        <v>397</v>
      </c>
      <c r="E47" t="s">
        <v>88</v>
      </c>
      <c r="F47" t="s">
        <v>50</v>
      </c>
      <c r="G47" t="s">
        <v>51</v>
      </c>
      <c r="H47" s="1">
        <v>42172.651388888888</v>
      </c>
      <c r="I47" s="1">
        <v>42172.690972222219</v>
      </c>
      <c r="J47" s="2">
        <v>3.3483796296296296E-2</v>
      </c>
      <c r="K47" s="2">
        <v>3.9583333333333331E-2</v>
      </c>
      <c r="L47" s="2">
        <v>6.0995370370370361E-3</v>
      </c>
      <c r="M47" t="s">
        <v>89</v>
      </c>
      <c r="N47">
        <v>1</v>
      </c>
      <c r="O47" t="s">
        <v>267</v>
      </c>
      <c r="P47" t="s">
        <v>54</v>
      </c>
      <c r="Q47" t="s">
        <v>55</v>
      </c>
      <c r="R47" t="s">
        <v>91</v>
      </c>
      <c r="S47" t="s">
        <v>269</v>
      </c>
      <c r="T47" t="s">
        <v>58</v>
      </c>
      <c r="U47" t="s">
        <v>54</v>
      </c>
      <c r="V47" t="s">
        <v>54</v>
      </c>
      <c r="W47">
        <v>59.927688830000001</v>
      </c>
      <c r="X47">
        <v>30.337908110000001</v>
      </c>
      <c r="Y47">
        <v>59.80002597</v>
      </c>
      <c r="Z47">
        <v>30.274171519999999</v>
      </c>
      <c r="AA47" t="s">
        <v>54</v>
      </c>
      <c r="AB47" t="s">
        <v>54</v>
      </c>
      <c r="AC47" t="s">
        <v>59</v>
      </c>
      <c r="AD47" t="s">
        <v>60</v>
      </c>
      <c r="AE47" t="s">
        <v>270</v>
      </c>
      <c r="AF47" t="s">
        <v>230</v>
      </c>
      <c r="AG47">
        <v>53.65</v>
      </c>
      <c r="AH47">
        <v>1800</v>
      </c>
      <c r="AI47">
        <v>33.549999999999997</v>
      </c>
      <c r="AJ47">
        <v>19.14</v>
      </c>
      <c r="AK47" t="s">
        <v>398</v>
      </c>
      <c r="AL47">
        <v>15</v>
      </c>
      <c r="AM47">
        <v>15</v>
      </c>
      <c r="AN47">
        <v>0.41</v>
      </c>
      <c r="AO47">
        <v>5.95</v>
      </c>
      <c r="AP47">
        <v>0.46</v>
      </c>
      <c r="AQ47" t="s">
        <v>64</v>
      </c>
      <c r="AR47" t="s">
        <v>97</v>
      </c>
      <c r="AS47" t="s">
        <v>66</v>
      </c>
    </row>
    <row r="48" spans="1:45" x14ac:dyDescent="0.45">
      <c r="A48" t="s">
        <v>399</v>
      </c>
      <c r="B48" t="s">
        <v>46</v>
      </c>
      <c r="C48" t="s">
        <v>47</v>
      </c>
      <c r="D48" t="s">
        <v>400</v>
      </c>
      <c r="E48" t="s">
        <v>401</v>
      </c>
      <c r="F48" t="s">
        <v>50</v>
      </c>
      <c r="G48" t="s">
        <v>51</v>
      </c>
      <c r="H48" s="1">
        <v>42184.570833333331</v>
      </c>
      <c r="I48" s="1">
        <v>42184.602777777778</v>
      </c>
      <c r="J48" s="2">
        <v>2.1759259259259259E-2</v>
      </c>
      <c r="K48" s="2">
        <v>3.1944444444444449E-2</v>
      </c>
      <c r="L48" s="2">
        <v>1.0185185185185184E-2</v>
      </c>
      <c r="M48" t="s">
        <v>89</v>
      </c>
      <c r="N48">
        <v>1</v>
      </c>
      <c r="O48" t="s">
        <v>267</v>
      </c>
      <c r="P48" t="s">
        <v>54</v>
      </c>
      <c r="Q48" t="s">
        <v>172</v>
      </c>
      <c r="R48" t="s">
        <v>91</v>
      </c>
      <c r="S48" t="s">
        <v>269</v>
      </c>
      <c r="T48" t="s">
        <v>58</v>
      </c>
      <c r="U48" t="s">
        <v>54</v>
      </c>
      <c r="V48" t="s">
        <v>54</v>
      </c>
      <c r="W48">
        <v>59.9289816</v>
      </c>
      <c r="X48">
        <v>30.356504999999999</v>
      </c>
      <c r="Y48">
        <v>59.800015000000002</v>
      </c>
      <c r="Z48">
        <v>30.273779999999999</v>
      </c>
      <c r="AA48" t="s">
        <v>54</v>
      </c>
      <c r="AB48" t="s">
        <v>54</v>
      </c>
      <c r="AC48" t="s">
        <v>59</v>
      </c>
      <c r="AD48" t="s">
        <v>60</v>
      </c>
      <c r="AE48" t="s">
        <v>237</v>
      </c>
      <c r="AF48" t="s">
        <v>230</v>
      </c>
      <c r="AG48">
        <v>55.72</v>
      </c>
      <c r="AH48">
        <v>1800</v>
      </c>
      <c r="AI48">
        <v>32.31</v>
      </c>
      <c r="AJ48">
        <v>23.26</v>
      </c>
      <c r="AK48" t="s">
        <v>402</v>
      </c>
      <c r="AL48">
        <v>22</v>
      </c>
      <c r="AM48">
        <v>22</v>
      </c>
      <c r="AN48">
        <v>0.46</v>
      </c>
      <c r="AO48">
        <v>3.28</v>
      </c>
      <c r="AP48">
        <v>0.31</v>
      </c>
      <c r="AQ48" t="s">
        <v>64</v>
      </c>
      <c r="AR48" t="s">
        <v>97</v>
      </c>
      <c r="AS48" t="s">
        <v>66</v>
      </c>
    </row>
    <row r="49" spans="1:45" x14ac:dyDescent="0.45">
      <c r="A49" t="s">
        <v>403</v>
      </c>
      <c r="B49" t="s">
        <v>46</v>
      </c>
      <c r="C49" t="s">
        <v>47</v>
      </c>
      <c r="D49" t="s">
        <v>404</v>
      </c>
      <c r="E49" t="s">
        <v>405</v>
      </c>
      <c r="F49" t="s">
        <v>50</v>
      </c>
      <c r="G49" t="s">
        <v>51</v>
      </c>
      <c r="H49" s="1">
        <v>42192.783333333333</v>
      </c>
      <c r="I49" s="1">
        <v>42192.836805555555</v>
      </c>
      <c r="J49" s="2">
        <v>4.3067129629629629E-2</v>
      </c>
      <c r="K49" s="2">
        <v>5.347222222222222E-2</v>
      </c>
      <c r="L49" s="2">
        <v>1.0405092592592593E-2</v>
      </c>
      <c r="M49" t="s">
        <v>52</v>
      </c>
      <c r="N49">
        <v>1</v>
      </c>
      <c r="O49" t="s">
        <v>219</v>
      </c>
      <c r="P49" t="s">
        <v>54</v>
      </c>
      <c r="Q49" t="s">
        <v>406</v>
      </c>
      <c r="R49" t="s">
        <v>220</v>
      </c>
      <c r="S49" t="s">
        <v>221</v>
      </c>
      <c r="T49" t="s">
        <v>58</v>
      </c>
      <c r="U49" t="s">
        <v>54</v>
      </c>
      <c r="V49" t="s">
        <v>54</v>
      </c>
      <c r="W49">
        <v>59.938425799999997</v>
      </c>
      <c r="X49">
        <v>30.348279399999999</v>
      </c>
      <c r="Y49">
        <v>60.015673200000002</v>
      </c>
      <c r="Z49">
        <v>30.409925999999999</v>
      </c>
      <c r="AA49" t="s">
        <v>54</v>
      </c>
      <c r="AB49" t="s">
        <v>54</v>
      </c>
      <c r="AC49" t="s">
        <v>59</v>
      </c>
      <c r="AD49" t="s">
        <v>60</v>
      </c>
      <c r="AE49" t="s">
        <v>407</v>
      </c>
      <c r="AF49" t="s">
        <v>246</v>
      </c>
      <c r="AG49">
        <v>56.7</v>
      </c>
      <c r="AH49">
        <v>593</v>
      </c>
      <c r="AI49">
        <v>10.46</v>
      </c>
      <c r="AJ49">
        <v>15.63</v>
      </c>
      <c r="AK49" t="s">
        <v>408</v>
      </c>
      <c r="AL49">
        <v>14</v>
      </c>
      <c r="AM49">
        <v>14</v>
      </c>
      <c r="AN49">
        <v>0.91</v>
      </c>
      <c r="AO49">
        <v>4.7</v>
      </c>
      <c r="AP49">
        <v>0.79</v>
      </c>
      <c r="AQ49" t="s">
        <v>64</v>
      </c>
      <c r="AR49" t="s">
        <v>65</v>
      </c>
      <c r="AS49" t="s">
        <v>66</v>
      </c>
    </row>
    <row r="50" spans="1:45" x14ac:dyDescent="0.45">
      <c r="A50" t="s">
        <v>409</v>
      </c>
      <c r="B50" t="s">
        <v>46</v>
      </c>
      <c r="C50" t="s">
        <v>47</v>
      </c>
      <c r="D50" t="s">
        <v>410</v>
      </c>
      <c r="E50" t="s">
        <v>411</v>
      </c>
      <c r="F50" t="s">
        <v>50</v>
      </c>
      <c r="G50" t="s">
        <v>51</v>
      </c>
      <c r="H50" s="1">
        <v>42193.021527777775</v>
      </c>
      <c r="I50" s="1">
        <v>42193.052777777775</v>
      </c>
      <c r="J50" s="2">
        <v>2.6168981481481477E-2</v>
      </c>
      <c r="K50" s="2">
        <v>3.125E-2</v>
      </c>
      <c r="L50" s="2">
        <v>5.0810185185185186E-3</v>
      </c>
      <c r="M50" t="s">
        <v>52</v>
      </c>
      <c r="N50">
        <v>1</v>
      </c>
      <c r="O50" t="s">
        <v>53</v>
      </c>
      <c r="P50" t="s">
        <v>54</v>
      </c>
      <c r="Q50" t="s">
        <v>412</v>
      </c>
      <c r="R50" t="s">
        <v>56</v>
      </c>
      <c r="S50" t="s">
        <v>57</v>
      </c>
      <c r="T50" t="s">
        <v>58</v>
      </c>
      <c r="U50" t="s">
        <v>54</v>
      </c>
      <c r="V50" t="s">
        <v>54</v>
      </c>
      <c r="W50">
        <v>60.016093300000001</v>
      </c>
      <c r="X50">
        <v>30.409659999999999</v>
      </c>
      <c r="Y50">
        <v>59.842316599999997</v>
      </c>
      <c r="Z50">
        <v>30.319144999999999</v>
      </c>
      <c r="AA50" t="s">
        <v>54</v>
      </c>
      <c r="AB50" t="s">
        <v>54</v>
      </c>
      <c r="AC50" t="s">
        <v>59</v>
      </c>
      <c r="AD50" t="s">
        <v>60</v>
      </c>
      <c r="AE50" t="s">
        <v>246</v>
      </c>
      <c r="AF50" t="s">
        <v>413</v>
      </c>
      <c r="AG50">
        <v>57.47</v>
      </c>
      <c r="AH50">
        <v>623</v>
      </c>
      <c r="AI50">
        <v>10.84</v>
      </c>
      <c r="AJ50">
        <v>44.22</v>
      </c>
      <c r="AK50" t="s">
        <v>414</v>
      </c>
      <c r="AL50">
        <v>14</v>
      </c>
      <c r="AM50">
        <v>14</v>
      </c>
      <c r="AN50">
        <v>0.92</v>
      </c>
      <c r="AO50">
        <v>2.96</v>
      </c>
      <c r="AP50">
        <v>0.62</v>
      </c>
      <c r="AQ50" t="s">
        <v>96</v>
      </c>
      <c r="AR50" t="s">
        <v>65</v>
      </c>
      <c r="AS50" t="s">
        <v>66</v>
      </c>
    </row>
    <row r="51" spans="1:45" x14ac:dyDescent="0.45">
      <c r="A51" t="s">
        <v>415</v>
      </c>
      <c r="B51" t="s">
        <v>46</v>
      </c>
      <c r="C51" t="s">
        <v>47</v>
      </c>
      <c r="D51" t="s">
        <v>416</v>
      </c>
      <c r="E51" t="s">
        <v>417</v>
      </c>
      <c r="F51" t="s">
        <v>50</v>
      </c>
      <c r="G51" t="s">
        <v>51</v>
      </c>
      <c r="H51" s="1">
        <v>42194.026388888888</v>
      </c>
      <c r="I51" s="1">
        <v>42194.064583333333</v>
      </c>
      <c r="J51" s="2">
        <v>2.946759259259259E-2</v>
      </c>
      <c r="K51" s="2">
        <v>3.8194444444444441E-2</v>
      </c>
      <c r="L51" s="2">
        <v>8.726851851851852E-3</v>
      </c>
      <c r="M51" t="s">
        <v>52</v>
      </c>
      <c r="N51">
        <v>1</v>
      </c>
      <c r="O51" t="s">
        <v>418</v>
      </c>
      <c r="P51" t="s">
        <v>54</v>
      </c>
      <c r="Q51" t="s">
        <v>146</v>
      </c>
      <c r="R51" t="s">
        <v>260</v>
      </c>
      <c r="S51" t="s">
        <v>419</v>
      </c>
      <c r="T51" t="s">
        <v>58</v>
      </c>
      <c r="U51" t="s">
        <v>54</v>
      </c>
      <c r="V51" t="s">
        <v>54</v>
      </c>
      <c r="W51">
        <v>60.016160460000002</v>
      </c>
      <c r="X51">
        <v>30.40919418</v>
      </c>
      <c r="Y51">
        <v>59.842330310000001</v>
      </c>
      <c r="Z51">
        <v>30.319067260000001</v>
      </c>
      <c r="AA51" t="s">
        <v>54</v>
      </c>
      <c r="AB51" t="s">
        <v>54</v>
      </c>
      <c r="AC51" t="s">
        <v>59</v>
      </c>
      <c r="AD51" t="s">
        <v>60</v>
      </c>
      <c r="AE51" t="s">
        <v>246</v>
      </c>
      <c r="AF51" t="s">
        <v>413</v>
      </c>
      <c r="AG51">
        <v>57.23</v>
      </c>
      <c r="AH51">
        <v>521</v>
      </c>
      <c r="AI51">
        <v>9.1</v>
      </c>
      <c r="AJ51">
        <v>24.91</v>
      </c>
      <c r="AK51" t="s">
        <v>420</v>
      </c>
      <c r="AL51">
        <v>16</v>
      </c>
      <c r="AM51">
        <v>16</v>
      </c>
      <c r="AN51">
        <v>0.89</v>
      </c>
      <c r="AO51">
        <v>2.42</v>
      </c>
      <c r="AP51">
        <v>0.83</v>
      </c>
      <c r="AQ51" t="s">
        <v>96</v>
      </c>
      <c r="AR51" t="s">
        <v>65</v>
      </c>
      <c r="AS51" t="s">
        <v>66</v>
      </c>
    </row>
    <row r="52" spans="1:45" x14ac:dyDescent="0.45">
      <c r="A52" t="s">
        <v>421</v>
      </c>
      <c r="B52" t="s">
        <v>46</v>
      </c>
      <c r="C52" t="s">
        <v>47</v>
      </c>
      <c r="D52" t="s">
        <v>422</v>
      </c>
      <c r="E52" t="s">
        <v>423</v>
      </c>
      <c r="F52" t="s">
        <v>50</v>
      </c>
      <c r="G52" t="s">
        <v>51</v>
      </c>
      <c r="H52" s="1">
        <v>42253.63958333333</v>
      </c>
      <c r="I52" s="1">
        <v>42253.645138888889</v>
      </c>
      <c r="J52" s="2">
        <v>3.7500000000000003E-3</v>
      </c>
      <c r="K52" s="2">
        <v>5.5555555555555558E-3</v>
      </c>
      <c r="L52" s="2">
        <v>1.8055555555555557E-3</v>
      </c>
      <c r="M52" t="s">
        <v>52</v>
      </c>
      <c r="N52">
        <v>1</v>
      </c>
      <c r="O52" t="s">
        <v>70</v>
      </c>
      <c r="P52" t="s">
        <v>54</v>
      </c>
      <c r="Q52" t="s">
        <v>424</v>
      </c>
      <c r="R52" t="s">
        <v>72</v>
      </c>
      <c r="S52" t="s">
        <v>73</v>
      </c>
      <c r="T52" t="s">
        <v>58</v>
      </c>
      <c r="U52" t="s">
        <v>54</v>
      </c>
      <c r="V52" t="s">
        <v>54</v>
      </c>
      <c r="W52">
        <v>60.015112700000003</v>
      </c>
      <c r="X52">
        <v>30.388899299999999</v>
      </c>
      <c r="Y52">
        <v>60.015929700000001</v>
      </c>
      <c r="Z52">
        <v>30.4078023</v>
      </c>
      <c r="AA52" t="s">
        <v>54</v>
      </c>
      <c r="AB52" t="s">
        <v>54</v>
      </c>
      <c r="AC52" t="s">
        <v>59</v>
      </c>
      <c r="AD52" t="s">
        <v>60</v>
      </c>
      <c r="AE52" t="s">
        <v>425</v>
      </c>
      <c r="AF52" t="s">
        <v>246</v>
      </c>
      <c r="AG52">
        <v>67.5</v>
      </c>
      <c r="AH52">
        <v>97</v>
      </c>
      <c r="AI52">
        <v>1.44</v>
      </c>
      <c r="AJ52">
        <v>1.45</v>
      </c>
      <c r="AK52" t="s">
        <v>426</v>
      </c>
      <c r="AL52">
        <v>17</v>
      </c>
      <c r="AM52">
        <v>17</v>
      </c>
      <c r="AN52">
        <v>0.69</v>
      </c>
      <c r="AO52">
        <v>1.88</v>
      </c>
      <c r="AP52">
        <v>0.47</v>
      </c>
      <c r="AQ52" t="s">
        <v>64</v>
      </c>
      <c r="AR52" t="s">
        <v>97</v>
      </c>
      <c r="AS52" t="s">
        <v>66</v>
      </c>
    </row>
    <row r="53" spans="1:45" x14ac:dyDescent="0.45">
      <c r="A53" t="s">
        <v>427</v>
      </c>
      <c r="B53" t="s">
        <v>46</v>
      </c>
      <c r="C53" t="s">
        <v>47</v>
      </c>
      <c r="D53" t="s">
        <v>428</v>
      </c>
      <c r="E53" t="s">
        <v>429</v>
      </c>
      <c r="F53" t="s">
        <v>50</v>
      </c>
      <c r="G53" t="s">
        <v>51</v>
      </c>
      <c r="H53" s="1">
        <v>42256.559027777781</v>
      </c>
      <c r="I53" s="1">
        <v>42256.666666666664</v>
      </c>
      <c r="J53" s="2">
        <v>1.6435185185185188E-2</v>
      </c>
      <c r="K53" s="2">
        <v>0.1076388888888889</v>
      </c>
      <c r="L53" s="2">
        <v>9.1203703703703717E-2</v>
      </c>
      <c r="M53" t="s">
        <v>52</v>
      </c>
      <c r="N53">
        <v>1</v>
      </c>
      <c r="O53" t="s">
        <v>70</v>
      </c>
      <c r="P53" t="s">
        <v>54</v>
      </c>
      <c r="Q53" t="s">
        <v>310</v>
      </c>
      <c r="R53" t="s">
        <v>72</v>
      </c>
      <c r="S53" t="s">
        <v>73</v>
      </c>
      <c r="T53" t="s">
        <v>58</v>
      </c>
      <c r="U53" t="s">
        <v>54</v>
      </c>
      <c r="V53" t="s">
        <v>54</v>
      </c>
      <c r="W53">
        <v>56.795426900000002</v>
      </c>
      <c r="X53">
        <v>60.612875500000001</v>
      </c>
      <c r="Y53">
        <v>56.842797599999997</v>
      </c>
      <c r="Z53">
        <v>60.593533299999997</v>
      </c>
      <c r="AA53" t="s">
        <v>54</v>
      </c>
      <c r="AB53" t="s">
        <v>54</v>
      </c>
      <c r="AC53" t="s">
        <v>154</v>
      </c>
      <c r="AD53" t="s">
        <v>60</v>
      </c>
      <c r="AE53" t="s">
        <v>430</v>
      </c>
      <c r="AF53" t="s">
        <v>431</v>
      </c>
      <c r="AG53">
        <v>67.73</v>
      </c>
      <c r="AH53">
        <v>240</v>
      </c>
      <c r="AI53">
        <v>3.54</v>
      </c>
      <c r="AJ53">
        <v>8.01</v>
      </c>
      <c r="AK53" t="s">
        <v>432</v>
      </c>
      <c r="AL53">
        <v>16</v>
      </c>
      <c r="AM53">
        <v>16</v>
      </c>
      <c r="AN53">
        <v>0.92</v>
      </c>
      <c r="AO53">
        <v>3.34</v>
      </c>
      <c r="AP53">
        <v>0.75</v>
      </c>
      <c r="AQ53" t="s">
        <v>64</v>
      </c>
      <c r="AR53" t="s">
        <v>65</v>
      </c>
      <c r="AS53" t="s">
        <v>160</v>
      </c>
    </row>
    <row r="54" spans="1:45" x14ac:dyDescent="0.45">
      <c r="A54" t="s">
        <v>433</v>
      </c>
      <c r="B54" t="s">
        <v>46</v>
      </c>
      <c r="C54" t="s">
        <v>47</v>
      </c>
      <c r="D54" t="s">
        <v>434</v>
      </c>
      <c r="E54" t="s">
        <v>435</v>
      </c>
      <c r="F54" t="s">
        <v>50</v>
      </c>
      <c r="G54" t="s">
        <v>51</v>
      </c>
      <c r="H54" s="1">
        <v>42256.617361111108</v>
      </c>
      <c r="I54" s="1">
        <v>42256.640277777777</v>
      </c>
      <c r="J54" s="2">
        <v>9.3634259259259261E-3</v>
      </c>
      <c r="K54" s="2">
        <v>2.2916666666666669E-2</v>
      </c>
      <c r="L54" s="2">
        <v>1.3553240740740741E-2</v>
      </c>
      <c r="M54" t="s">
        <v>52</v>
      </c>
      <c r="N54">
        <v>1</v>
      </c>
      <c r="O54" t="s">
        <v>436</v>
      </c>
      <c r="P54" t="s">
        <v>54</v>
      </c>
      <c r="Q54" t="s">
        <v>437</v>
      </c>
      <c r="R54" t="s">
        <v>438</v>
      </c>
      <c r="S54" t="s">
        <v>439</v>
      </c>
      <c r="T54" t="s">
        <v>58</v>
      </c>
      <c r="U54" t="s">
        <v>54</v>
      </c>
      <c r="V54" t="s">
        <v>54</v>
      </c>
      <c r="W54">
        <v>56.835338299999997</v>
      </c>
      <c r="X54">
        <v>60.599533299999997</v>
      </c>
      <c r="Y54">
        <v>56.795246599999999</v>
      </c>
      <c r="Z54">
        <v>60.612821599999997</v>
      </c>
      <c r="AA54" t="s">
        <v>54</v>
      </c>
      <c r="AB54" t="s">
        <v>54</v>
      </c>
      <c r="AC54" t="s">
        <v>154</v>
      </c>
      <c r="AD54" t="s">
        <v>60</v>
      </c>
      <c r="AE54" t="s">
        <v>440</v>
      </c>
      <c r="AF54" t="s">
        <v>430</v>
      </c>
      <c r="AG54">
        <v>67.73</v>
      </c>
      <c r="AH54">
        <v>159</v>
      </c>
      <c r="AI54">
        <v>2.35</v>
      </c>
      <c r="AJ54">
        <v>4.76</v>
      </c>
      <c r="AK54" t="s">
        <v>441</v>
      </c>
      <c r="AL54">
        <v>17</v>
      </c>
      <c r="AM54">
        <v>17</v>
      </c>
      <c r="AN54">
        <v>0.88</v>
      </c>
      <c r="AO54">
        <v>3.94</v>
      </c>
      <c r="AP54">
        <v>0.75</v>
      </c>
      <c r="AQ54" t="s">
        <v>64</v>
      </c>
      <c r="AR54" t="s">
        <v>65</v>
      </c>
      <c r="AS54" t="s">
        <v>160</v>
      </c>
    </row>
    <row r="55" spans="1:45" x14ac:dyDescent="0.45">
      <c r="A55" t="s">
        <v>442</v>
      </c>
      <c r="B55" t="s">
        <v>46</v>
      </c>
      <c r="C55" t="s">
        <v>47</v>
      </c>
      <c r="D55" t="s">
        <v>443</v>
      </c>
      <c r="E55" t="s">
        <v>444</v>
      </c>
      <c r="F55" t="s">
        <v>50</v>
      </c>
      <c r="G55" t="s">
        <v>51</v>
      </c>
      <c r="H55" s="1">
        <v>42257.657638888886</v>
      </c>
      <c r="I55" s="1">
        <v>42257.686805555553</v>
      </c>
      <c r="J55" s="2">
        <v>2.1122685185185185E-2</v>
      </c>
      <c r="K55" s="2">
        <v>2.9166666666666664E-2</v>
      </c>
      <c r="L55" s="2">
        <v>8.0439814814814818E-3</v>
      </c>
      <c r="M55" t="s">
        <v>52</v>
      </c>
      <c r="N55">
        <v>1</v>
      </c>
      <c r="O55" t="s">
        <v>375</v>
      </c>
      <c r="P55" t="s">
        <v>54</v>
      </c>
      <c r="Q55" t="s">
        <v>445</v>
      </c>
      <c r="R55" t="s">
        <v>184</v>
      </c>
      <c r="S55" t="s">
        <v>377</v>
      </c>
      <c r="T55" t="s">
        <v>58</v>
      </c>
      <c r="U55" t="s">
        <v>54</v>
      </c>
      <c r="V55" t="s">
        <v>54</v>
      </c>
      <c r="W55">
        <v>56.818350500000001</v>
      </c>
      <c r="X55">
        <v>60.538782599999998</v>
      </c>
      <c r="Y55">
        <v>56.754579200000002</v>
      </c>
      <c r="Z55">
        <v>60.809916299999998</v>
      </c>
      <c r="AA55" t="s">
        <v>54</v>
      </c>
      <c r="AB55" t="s">
        <v>54</v>
      </c>
      <c r="AC55" t="s">
        <v>154</v>
      </c>
      <c r="AD55" t="s">
        <v>60</v>
      </c>
      <c r="AE55" t="s">
        <v>446</v>
      </c>
      <c r="AF55" t="s">
        <v>447</v>
      </c>
      <c r="AG55">
        <v>67.650000000000006</v>
      </c>
      <c r="AH55">
        <v>400</v>
      </c>
      <c r="AI55">
        <v>5.91</v>
      </c>
      <c r="AJ55">
        <v>23.44</v>
      </c>
      <c r="AK55" t="s">
        <v>448</v>
      </c>
      <c r="AL55">
        <v>18</v>
      </c>
      <c r="AM55">
        <v>18</v>
      </c>
      <c r="AN55">
        <v>0.56999999999999995</v>
      </c>
      <c r="AO55">
        <v>4.13</v>
      </c>
      <c r="AP55">
        <v>0</v>
      </c>
      <c r="AQ55" t="s">
        <v>158</v>
      </c>
      <c r="AR55" t="s">
        <v>159</v>
      </c>
      <c r="AS55" t="s">
        <v>160</v>
      </c>
    </row>
    <row r="56" spans="1:45" x14ac:dyDescent="0.45">
      <c r="A56" t="s">
        <v>449</v>
      </c>
      <c r="B56" t="s">
        <v>46</v>
      </c>
      <c r="C56" t="s">
        <v>47</v>
      </c>
      <c r="D56" t="s">
        <v>450</v>
      </c>
      <c r="E56" t="s">
        <v>444</v>
      </c>
      <c r="F56" t="s">
        <v>50</v>
      </c>
      <c r="G56" t="s">
        <v>51</v>
      </c>
      <c r="H56" s="1">
        <v>42257.701388888891</v>
      </c>
      <c r="I56" s="1">
        <v>42257.71875</v>
      </c>
      <c r="J56" s="2">
        <v>1.7071759259259259E-2</v>
      </c>
      <c r="K56" s="2">
        <v>1.7361111111111112E-2</v>
      </c>
      <c r="L56" s="2">
        <v>2.8935185185185189E-4</v>
      </c>
      <c r="M56" t="s">
        <v>52</v>
      </c>
      <c r="N56">
        <v>1</v>
      </c>
      <c r="O56" t="s">
        <v>451</v>
      </c>
      <c r="P56" t="s">
        <v>54</v>
      </c>
      <c r="Q56" t="s">
        <v>445</v>
      </c>
      <c r="R56" t="s">
        <v>118</v>
      </c>
      <c r="S56" t="s">
        <v>452</v>
      </c>
      <c r="T56" t="s">
        <v>58</v>
      </c>
      <c r="U56" t="s">
        <v>54</v>
      </c>
      <c r="V56" t="s">
        <v>54</v>
      </c>
      <c r="W56">
        <v>56.754657100000003</v>
      </c>
      <c r="X56">
        <v>60.809912699999998</v>
      </c>
      <c r="Y56">
        <v>56.794925200000002</v>
      </c>
      <c r="Z56">
        <v>60.609017100000003</v>
      </c>
      <c r="AA56" t="s">
        <v>54</v>
      </c>
      <c r="AB56" t="s">
        <v>54</v>
      </c>
      <c r="AC56" t="s">
        <v>154</v>
      </c>
      <c r="AD56" t="s">
        <v>60</v>
      </c>
      <c r="AE56" t="s">
        <v>447</v>
      </c>
      <c r="AF56" t="s">
        <v>453</v>
      </c>
      <c r="AG56">
        <v>67.650000000000006</v>
      </c>
      <c r="AH56">
        <v>400</v>
      </c>
      <c r="AI56">
        <v>5.91</v>
      </c>
      <c r="AJ56">
        <v>16.38</v>
      </c>
      <c r="AK56" t="s">
        <v>454</v>
      </c>
      <c r="AL56">
        <v>17</v>
      </c>
      <c r="AM56">
        <v>17</v>
      </c>
      <c r="AN56">
        <v>0.55000000000000004</v>
      </c>
      <c r="AO56">
        <v>3.79</v>
      </c>
      <c r="AP56">
        <v>0.75</v>
      </c>
      <c r="AQ56" t="s">
        <v>64</v>
      </c>
      <c r="AR56" t="s">
        <v>65</v>
      </c>
      <c r="AS56" t="s">
        <v>160</v>
      </c>
    </row>
    <row r="57" spans="1:45" x14ac:dyDescent="0.45">
      <c r="A57" t="s">
        <v>455</v>
      </c>
      <c r="B57" t="s">
        <v>46</v>
      </c>
      <c r="C57" t="s">
        <v>47</v>
      </c>
      <c r="D57" t="s">
        <v>456</v>
      </c>
      <c r="E57" t="s">
        <v>457</v>
      </c>
      <c r="F57" t="s">
        <v>50</v>
      </c>
      <c r="G57" t="s">
        <v>51</v>
      </c>
      <c r="H57" s="1">
        <v>42258.428472222222</v>
      </c>
      <c r="I57" s="1">
        <v>42258.441666666666</v>
      </c>
      <c r="J57" s="2">
        <v>7.951388888888888E-3</v>
      </c>
      <c r="K57" s="2">
        <v>1.3194444444444444E-2</v>
      </c>
      <c r="L57" s="2">
        <v>5.2430555555555555E-3</v>
      </c>
      <c r="M57" t="s">
        <v>52</v>
      </c>
      <c r="N57">
        <v>1</v>
      </c>
      <c r="O57" t="s">
        <v>70</v>
      </c>
      <c r="P57" t="s">
        <v>54</v>
      </c>
      <c r="Q57" t="s">
        <v>458</v>
      </c>
      <c r="R57" t="s">
        <v>72</v>
      </c>
      <c r="S57" t="s">
        <v>73</v>
      </c>
      <c r="T57" t="s">
        <v>58</v>
      </c>
      <c r="U57" t="s">
        <v>54</v>
      </c>
      <c r="V57" t="s">
        <v>54</v>
      </c>
      <c r="W57">
        <v>56.795531099999998</v>
      </c>
      <c r="X57">
        <v>60.612566110000003</v>
      </c>
      <c r="Y57">
        <v>56.82738853</v>
      </c>
      <c r="Z57">
        <v>60.59801848</v>
      </c>
      <c r="AA57" t="s">
        <v>54</v>
      </c>
      <c r="AB57" t="s">
        <v>54</v>
      </c>
      <c r="AC57" t="s">
        <v>154</v>
      </c>
      <c r="AD57" t="s">
        <v>60</v>
      </c>
      <c r="AE57" t="s">
        <v>459</v>
      </c>
      <c r="AF57" t="s">
        <v>460</v>
      </c>
      <c r="AG57">
        <v>67.75</v>
      </c>
      <c r="AH57">
        <v>143</v>
      </c>
      <c r="AI57">
        <v>2.11</v>
      </c>
      <c r="AJ57">
        <v>4.12</v>
      </c>
      <c r="AK57" t="s">
        <v>461</v>
      </c>
      <c r="AL57">
        <v>12</v>
      </c>
      <c r="AM57">
        <v>12</v>
      </c>
      <c r="AN57">
        <v>0.9</v>
      </c>
      <c r="AO57">
        <v>3.29</v>
      </c>
      <c r="AP57">
        <v>0.75</v>
      </c>
      <c r="AQ57" t="s">
        <v>64</v>
      </c>
      <c r="AR57" t="s">
        <v>65</v>
      </c>
      <c r="AS57" t="s">
        <v>160</v>
      </c>
    </row>
    <row r="58" spans="1:45" x14ac:dyDescent="0.45">
      <c r="A58" t="s">
        <v>462</v>
      </c>
      <c r="B58" t="s">
        <v>46</v>
      </c>
      <c r="C58" t="s">
        <v>47</v>
      </c>
      <c r="D58" t="s">
        <v>463</v>
      </c>
      <c r="E58" t="s">
        <v>464</v>
      </c>
      <c r="F58" t="s">
        <v>50</v>
      </c>
      <c r="G58" t="s">
        <v>51</v>
      </c>
      <c r="H58" s="1">
        <v>42258.479861111111</v>
      </c>
      <c r="I58" s="1">
        <v>42258.499305555553</v>
      </c>
      <c r="J58" s="2">
        <v>8.5995370370370357E-3</v>
      </c>
      <c r="K58" s="2">
        <v>1.9444444444444445E-2</v>
      </c>
      <c r="L58" s="2">
        <v>1.0844907407407407E-2</v>
      </c>
      <c r="M58" t="s">
        <v>52</v>
      </c>
      <c r="N58">
        <v>1</v>
      </c>
      <c r="O58" t="s">
        <v>192</v>
      </c>
      <c r="P58" t="s">
        <v>54</v>
      </c>
      <c r="Q58" t="s">
        <v>445</v>
      </c>
      <c r="R58" t="s">
        <v>193</v>
      </c>
      <c r="S58" t="s">
        <v>194</v>
      </c>
      <c r="T58" t="s">
        <v>58</v>
      </c>
      <c r="U58" t="s">
        <v>54</v>
      </c>
      <c r="V58" t="s">
        <v>54</v>
      </c>
      <c r="W58">
        <v>56.827501099999999</v>
      </c>
      <c r="X58">
        <v>60.597904399999997</v>
      </c>
      <c r="Y58">
        <v>56.795446570000003</v>
      </c>
      <c r="Z58">
        <v>60.61297716</v>
      </c>
      <c r="AA58" t="s">
        <v>54</v>
      </c>
      <c r="AB58" t="s">
        <v>54</v>
      </c>
      <c r="AC58" t="s">
        <v>154</v>
      </c>
      <c r="AD58" t="s">
        <v>60</v>
      </c>
      <c r="AE58" t="s">
        <v>465</v>
      </c>
      <c r="AF58" t="s">
        <v>466</v>
      </c>
      <c r="AG58">
        <v>67.75</v>
      </c>
      <c r="AH58">
        <v>148</v>
      </c>
      <c r="AI58">
        <v>2.1800000000000002</v>
      </c>
      <c r="AJ58">
        <v>4.12</v>
      </c>
      <c r="AK58" t="s">
        <v>467</v>
      </c>
      <c r="AL58">
        <v>14</v>
      </c>
      <c r="AM58">
        <v>14</v>
      </c>
      <c r="AN58">
        <v>0.75</v>
      </c>
      <c r="AO58">
        <v>3.96</v>
      </c>
      <c r="AP58">
        <v>0.75</v>
      </c>
      <c r="AQ58" t="s">
        <v>64</v>
      </c>
      <c r="AR58" t="s">
        <v>65</v>
      </c>
      <c r="AS58" t="s">
        <v>160</v>
      </c>
    </row>
    <row r="59" spans="1:45" x14ac:dyDescent="0.45">
      <c r="A59" t="s">
        <v>468</v>
      </c>
      <c r="B59" t="s">
        <v>46</v>
      </c>
      <c r="C59" t="s">
        <v>47</v>
      </c>
      <c r="D59" t="s">
        <v>469</v>
      </c>
      <c r="E59" t="s">
        <v>470</v>
      </c>
      <c r="F59" t="s">
        <v>50</v>
      </c>
      <c r="G59" t="s">
        <v>51</v>
      </c>
      <c r="H59" s="1">
        <v>42258.885416666664</v>
      </c>
      <c r="I59" s="1">
        <v>42258.902083333334</v>
      </c>
      <c r="J59" s="2">
        <v>1.0335648148148148E-2</v>
      </c>
      <c r="K59" s="2">
        <v>1.6666666666666666E-2</v>
      </c>
      <c r="L59" s="2">
        <v>6.3310185185185197E-3</v>
      </c>
      <c r="M59" t="s">
        <v>52</v>
      </c>
      <c r="N59">
        <v>1</v>
      </c>
      <c r="O59" t="s">
        <v>471</v>
      </c>
      <c r="P59" t="s">
        <v>54</v>
      </c>
      <c r="Q59" t="s">
        <v>472</v>
      </c>
      <c r="R59" t="s">
        <v>82</v>
      </c>
      <c r="S59" t="s">
        <v>473</v>
      </c>
      <c r="T59" t="s">
        <v>58</v>
      </c>
      <c r="U59" t="s">
        <v>54</v>
      </c>
      <c r="V59" t="s">
        <v>54</v>
      </c>
      <c r="W59">
        <v>56.803947950000001</v>
      </c>
      <c r="X59">
        <v>60.555166499999999</v>
      </c>
      <c r="Y59">
        <v>56.79533747</v>
      </c>
      <c r="Z59">
        <v>60.612806749999997</v>
      </c>
      <c r="AA59" t="s">
        <v>54</v>
      </c>
      <c r="AB59" t="s">
        <v>54</v>
      </c>
      <c r="AC59" t="s">
        <v>154</v>
      </c>
      <c r="AD59" t="s">
        <v>60</v>
      </c>
      <c r="AE59" t="s">
        <v>474</v>
      </c>
      <c r="AF59" t="s">
        <v>459</v>
      </c>
      <c r="AG59">
        <v>67.75</v>
      </c>
      <c r="AH59">
        <v>173</v>
      </c>
      <c r="AI59">
        <v>2.5499999999999998</v>
      </c>
      <c r="AJ59">
        <v>5.63</v>
      </c>
      <c r="AK59" t="s">
        <v>475</v>
      </c>
      <c r="AL59">
        <v>10</v>
      </c>
      <c r="AM59">
        <v>7</v>
      </c>
      <c r="AN59">
        <v>0.86</v>
      </c>
      <c r="AO59">
        <v>4.47</v>
      </c>
      <c r="AP59">
        <v>0</v>
      </c>
      <c r="AQ59" t="s">
        <v>188</v>
      </c>
      <c r="AR59" t="s">
        <v>159</v>
      </c>
      <c r="AS59" t="s">
        <v>160</v>
      </c>
    </row>
    <row r="60" spans="1:45" x14ac:dyDescent="0.45">
      <c r="A60" t="s">
        <v>476</v>
      </c>
      <c r="B60" t="s">
        <v>46</v>
      </c>
      <c r="C60" t="s">
        <v>47</v>
      </c>
      <c r="D60" t="s">
        <v>477</v>
      </c>
      <c r="E60" t="s">
        <v>478</v>
      </c>
      <c r="F60" t="s">
        <v>50</v>
      </c>
      <c r="G60" t="s">
        <v>51</v>
      </c>
      <c r="H60" s="1">
        <v>42259.518055555556</v>
      </c>
      <c r="I60" s="1">
        <v>42259.539583333331</v>
      </c>
      <c r="J60" s="2">
        <v>1.0844907407407407E-2</v>
      </c>
      <c r="K60" s="2">
        <v>2.1527777777777781E-2</v>
      </c>
      <c r="L60" s="2">
        <v>1.068287037037037E-2</v>
      </c>
      <c r="M60" t="s">
        <v>52</v>
      </c>
      <c r="N60">
        <v>1</v>
      </c>
      <c r="O60" t="s">
        <v>479</v>
      </c>
      <c r="P60" t="s">
        <v>54</v>
      </c>
      <c r="Q60" t="s">
        <v>131</v>
      </c>
      <c r="R60" t="s">
        <v>480</v>
      </c>
      <c r="S60" t="s">
        <v>481</v>
      </c>
      <c r="T60" t="s">
        <v>58</v>
      </c>
      <c r="U60" t="s">
        <v>54</v>
      </c>
      <c r="V60" t="s">
        <v>54</v>
      </c>
      <c r="W60">
        <v>56.795439100000003</v>
      </c>
      <c r="X60">
        <v>60.612664199999998</v>
      </c>
      <c r="Y60">
        <v>56.843381399999998</v>
      </c>
      <c r="Z60">
        <v>60.591194600000001</v>
      </c>
      <c r="AA60" t="s">
        <v>54</v>
      </c>
      <c r="AB60" t="s">
        <v>54</v>
      </c>
      <c r="AC60" t="s">
        <v>154</v>
      </c>
      <c r="AD60" t="s">
        <v>60</v>
      </c>
      <c r="AE60" t="s">
        <v>459</v>
      </c>
      <c r="AF60" t="s">
        <v>482</v>
      </c>
      <c r="AG60">
        <v>67.75</v>
      </c>
      <c r="AH60">
        <v>180</v>
      </c>
      <c r="AI60">
        <v>2.66</v>
      </c>
      <c r="AJ60">
        <v>6.12</v>
      </c>
      <c r="AK60" t="s">
        <v>483</v>
      </c>
      <c r="AL60">
        <v>11</v>
      </c>
      <c r="AM60">
        <v>11</v>
      </c>
      <c r="AN60">
        <v>0.54</v>
      </c>
      <c r="AO60">
        <v>5.7</v>
      </c>
      <c r="AP60">
        <v>0</v>
      </c>
      <c r="AQ60" t="s">
        <v>158</v>
      </c>
      <c r="AR60" t="s">
        <v>159</v>
      </c>
      <c r="AS60" t="s">
        <v>160</v>
      </c>
    </row>
    <row r="61" spans="1:45" x14ac:dyDescent="0.45">
      <c r="A61" t="s">
        <v>484</v>
      </c>
      <c r="B61" t="s">
        <v>46</v>
      </c>
      <c r="C61" t="s">
        <v>47</v>
      </c>
      <c r="D61" t="s">
        <v>485</v>
      </c>
      <c r="E61" t="s">
        <v>486</v>
      </c>
      <c r="F61" t="s">
        <v>50</v>
      </c>
      <c r="G61" t="s">
        <v>51</v>
      </c>
      <c r="H61" s="1">
        <v>42259.730555555558</v>
      </c>
      <c r="I61" s="1">
        <v>42259.745833333334</v>
      </c>
      <c r="J61" s="2">
        <v>1.0891203703703703E-2</v>
      </c>
      <c r="K61" s="2">
        <v>1.5277777777777777E-2</v>
      </c>
      <c r="L61" s="2">
        <v>4.386574074074074E-3</v>
      </c>
      <c r="M61" t="s">
        <v>52</v>
      </c>
      <c r="N61">
        <v>1</v>
      </c>
      <c r="O61" t="s">
        <v>139</v>
      </c>
      <c r="P61" t="s">
        <v>54</v>
      </c>
      <c r="Q61" t="s">
        <v>406</v>
      </c>
      <c r="R61" t="s">
        <v>118</v>
      </c>
      <c r="S61" t="s">
        <v>141</v>
      </c>
      <c r="T61" t="s">
        <v>58</v>
      </c>
      <c r="U61" t="s">
        <v>54</v>
      </c>
      <c r="V61" t="s">
        <v>54</v>
      </c>
      <c r="W61">
        <v>56.795458340000003</v>
      </c>
      <c r="X61">
        <v>60.612796359999997</v>
      </c>
      <c r="Y61">
        <v>56.842877190000003</v>
      </c>
      <c r="Z61">
        <v>60.594053000000002</v>
      </c>
      <c r="AA61" t="s">
        <v>54</v>
      </c>
      <c r="AB61" t="s">
        <v>54</v>
      </c>
      <c r="AC61" t="s">
        <v>154</v>
      </c>
      <c r="AD61" t="s">
        <v>60</v>
      </c>
      <c r="AE61" t="s">
        <v>459</v>
      </c>
      <c r="AF61" t="s">
        <v>487</v>
      </c>
      <c r="AG61">
        <v>67.75</v>
      </c>
      <c r="AH61">
        <v>178</v>
      </c>
      <c r="AI61">
        <v>2.63</v>
      </c>
      <c r="AJ61">
        <v>5.65</v>
      </c>
      <c r="AK61" t="s">
        <v>488</v>
      </c>
      <c r="AL61">
        <v>11</v>
      </c>
      <c r="AM61">
        <v>11</v>
      </c>
      <c r="AN61">
        <v>0.6</v>
      </c>
      <c r="AO61">
        <v>7.4</v>
      </c>
      <c r="AP61">
        <v>0.75</v>
      </c>
      <c r="AQ61" t="s">
        <v>326</v>
      </c>
      <c r="AR61" t="s">
        <v>327</v>
      </c>
      <c r="AS61" t="s">
        <v>160</v>
      </c>
    </row>
    <row r="62" spans="1:45" x14ac:dyDescent="0.45">
      <c r="A62" t="s">
        <v>489</v>
      </c>
      <c r="B62" t="s">
        <v>46</v>
      </c>
      <c r="C62" t="s">
        <v>47</v>
      </c>
      <c r="D62" t="s">
        <v>490</v>
      </c>
      <c r="E62" t="s">
        <v>491</v>
      </c>
      <c r="F62" t="s">
        <v>50</v>
      </c>
      <c r="G62" t="s">
        <v>51</v>
      </c>
      <c r="H62" s="1">
        <v>42259.918749999997</v>
      </c>
      <c r="I62" s="1">
        <v>42259.931250000001</v>
      </c>
      <c r="J62" s="2">
        <v>9.6296296296296303E-3</v>
      </c>
      <c r="K62" s="2">
        <v>1.2499999999999999E-2</v>
      </c>
      <c r="L62" s="2">
        <v>2.8703703703703708E-3</v>
      </c>
      <c r="M62" t="s">
        <v>52</v>
      </c>
      <c r="N62">
        <v>1</v>
      </c>
      <c r="O62" t="s">
        <v>492</v>
      </c>
      <c r="P62" t="s">
        <v>54</v>
      </c>
      <c r="Q62" t="s">
        <v>493</v>
      </c>
      <c r="R62" t="s">
        <v>494</v>
      </c>
      <c r="S62">
        <v>207</v>
      </c>
      <c r="T62" t="s">
        <v>58</v>
      </c>
      <c r="U62" t="s">
        <v>54</v>
      </c>
      <c r="V62" t="s">
        <v>54</v>
      </c>
      <c r="W62">
        <v>56.8379452</v>
      </c>
      <c r="X62">
        <v>60.600501000000001</v>
      </c>
      <c r="Y62">
        <v>56.7969887</v>
      </c>
      <c r="Z62">
        <v>60.614436599999998</v>
      </c>
      <c r="AA62" t="s">
        <v>54</v>
      </c>
      <c r="AB62" t="s">
        <v>54</v>
      </c>
      <c r="AC62" t="s">
        <v>154</v>
      </c>
      <c r="AD62" t="s">
        <v>60</v>
      </c>
      <c r="AE62" t="s">
        <v>495</v>
      </c>
      <c r="AF62" t="s">
        <v>496</v>
      </c>
      <c r="AG62">
        <v>67.75</v>
      </c>
      <c r="AH62">
        <v>167</v>
      </c>
      <c r="AI62">
        <v>2.46</v>
      </c>
      <c r="AJ62">
        <v>5.73</v>
      </c>
      <c r="AK62" t="s">
        <v>497</v>
      </c>
      <c r="AL62">
        <v>10</v>
      </c>
      <c r="AM62">
        <v>7</v>
      </c>
      <c r="AN62">
        <v>0.77</v>
      </c>
      <c r="AO62">
        <v>7.01</v>
      </c>
      <c r="AP62">
        <v>0.84</v>
      </c>
      <c r="AQ62" t="s">
        <v>326</v>
      </c>
      <c r="AR62" t="s">
        <v>327</v>
      </c>
      <c r="AS62" t="s">
        <v>160</v>
      </c>
    </row>
    <row r="63" spans="1:45" x14ac:dyDescent="0.45">
      <c r="A63" t="s">
        <v>498</v>
      </c>
      <c r="B63" t="s">
        <v>46</v>
      </c>
      <c r="C63" t="s">
        <v>47</v>
      </c>
      <c r="D63" t="s">
        <v>499</v>
      </c>
      <c r="E63" t="s">
        <v>500</v>
      </c>
      <c r="F63" t="s">
        <v>50</v>
      </c>
      <c r="G63" t="s">
        <v>51</v>
      </c>
      <c r="H63" s="1">
        <v>42260.418749999997</v>
      </c>
      <c r="I63" s="1">
        <v>42260.436805555553</v>
      </c>
      <c r="J63" s="2">
        <v>1.3032407407407407E-2</v>
      </c>
      <c r="K63" s="2">
        <v>1.8055555555555557E-2</v>
      </c>
      <c r="L63" s="2">
        <v>5.0231481481481481E-3</v>
      </c>
      <c r="M63" t="s">
        <v>52</v>
      </c>
      <c r="N63">
        <v>1</v>
      </c>
      <c r="O63" t="s">
        <v>501</v>
      </c>
      <c r="P63" t="s">
        <v>54</v>
      </c>
      <c r="Q63" t="s">
        <v>376</v>
      </c>
      <c r="R63" t="s">
        <v>502</v>
      </c>
      <c r="S63" t="s">
        <v>473</v>
      </c>
      <c r="T63" t="s">
        <v>58</v>
      </c>
      <c r="U63" t="s">
        <v>54</v>
      </c>
      <c r="V63" t="s">
        <v>54</v>
      </c>
      <c r="W63">
        <v>60.01590255</v>
      </c>
      <c r="X63">
        <v>30.409210860000002</v>
      </c>
      <c r="Y63">
        <v>60.004901179999997</v>
      </c>
      <c r="Z63">
        <v>30.299058899999999</v>
      </c>
      <c r="AA63" t="s">
        <v>54</v>
      </c>
      <c r="AB63" t="s">
        <v>54</v>
      </c>
      <c r="AC63" t="s">
        <v>59</v>
      </c>
      <c r="AD63" t="s">
        <v>60</v>
      </c>
      <c r="AE63" t="s">
        <v>246</v>
      </c>
      <c r="AF63" t="s">
        <v>503</v>
      </c>
      <c r="AG63">
        <v>67.819999999999993</v>
      </c>
      <c r="AH63">
        <v>241</v>
      </c>
      <c r="AI63">
        <v>3.55</v>
      </c>
      <c r="AJ63">
        <v>8.56</v>
      </c>
      <c r="AK63" t="s">
        <v>504</v>
      </c>
      <c r="AL63">
        <v>18</v>
      </c>
      <c r="AM63">
        <v>18</v>
      </c>
      <c r="AN63">
        <v>0.64</v>
      </c>
      <c r="AO63">
        <v>7.01</v>
      </c>
      <c r="AP63">
        <v>0</v>
      </c>
      <c r="AQ63" t="s">
        <v>158</v>
      </c>
      <c r="AR63" t="s">
        <v>159</v>
      </c>
      <c r="AS63" t="s">
        <v>160</v>
      </c>
    </row>
    <row r="64" spans="1:45" x14ac:dyDescent="0.45">
      <c r="A64" t="s">
        <v>505</v>
      </c>
      <c r="B64" t="s">
        <v>46</v>
      </c>
      <c r="C64" t="s">
        <v>47</v>
      </c>
      <c r="D64" t="s">
        <v>506</v>
      </c>
      <c r="E64" t="s">
        <v>507</v>
      </c>
      <c r="F64" t="s">
        <v>50</v>
      </c>
      <c r="G64" t="s">
        <v>51</v>
      </c>
      <c r="H64" s="1">
        <v>42260.445833333331</v>
      </c>
      <c r="I64" s="1">
        <v>42260.465277777781</v>
      </c>
      <c r="J64" s="2">
        <v>1.3900462962962962E-2</v>
      </c>
      <c r="K64" s="2">
        <v>1.9444444444444445E-2</v>
      </c>
      <c r="L64" s="2">
        <v>5.5439814814814822E-3</v>
      </c>
      <c r="M64" t="s">
        <v>52</v>
      </c>
      <c r="N64">
        <v>1</v>
      </c>
      <c r="O64" t="s">
        <v>70</v>
      </c>
      <c r="P64" t="s">
        <v>54</v>
      </c>
      <c r="Q64" t="s">
        <v>117</v>
      </c>
      <c r="R64" t="s">
        <v>72</v>
      </c>
      <c r="S64" t="s">
        <v>73</v>
      </c>
      <c r="T64" t="s">
        <v>58</v>
      </c>
      <c r="U64" t="s">
        <v>54</v>
      </c>
      <c r="V64" t="s">
        <v>54</v>
      </c>
      <c r="W64">
        <v>60.004806700000003</v>
      </c>
      <c r="X64">
        <v>30.299833599999999</v>
      </c>
      <c r="Y64">
        <v>60.016068799999999</v>
      </c>
      <c r="Z64">
        <v>30.409218299999999</v>
      </c>
      <c r="AA64" t="s">
        <v>54</v>
      </c>
      <c r="AB64" t="s">
        <v>54</v>
      </c>
      <c r="AC64" t="s">
        <v>59</v>
      </c>
      <c r="AD64" t="s">
        <v>60</v>
      </c>
      <c r="AE64" t="s">
        <v>503</v>
      </c>
      <c r="AF64" t="s">
        <v>508</v>
      </c>
      <c r="AG64">
        <v>67.819999999999993</v>
      </c>
      <c r="AH64">
        <v>260</v>
      </c>
      <c r="AI64">
        <v>3.83</v>
      </c>
      <c r="AJ64">
        <v>10.06</v>
      </c>
      <c r="AK64" t="s">
        <v>509</v>
      </c>
      <c r="AL64">
        <v>19</v>
      </c>
      <c r="AM64">
        <v>19</v>
      </c>
      <c r="AN64">
        <v>0.53</v>
      </c>
      <c r="AO64">
        <v>7.01</v>
      </c>
      <c r="AP64">
        <v>0</v>
      </c>
      <c r="AQ64" t="s">
        <v>158</v>
      </c>
      <c r="AR64" t="s">
        <v>159</v>
      </c>
      <c r="AS64" t="s">
        <v>160</v>
      </c>
    </row>
    <row r="65" spans="1:45" x14ac:dyDescent="0.45">
      <c r="A65" t="s">
        <v>510</v>
      </c>
      <c r="B65" t="s">
        <v>46</v>
      </c>
      <c r="C65" t="s">
        <v>47</v>
      </c>
      <c r="D65" t="s">
        <v>511</v>
      </c>
      <c r="E65" t="s">
        <v>512</v>
      </c>
      <c r="F65" t="s">
        <v>50</v>
      </c>
      <c r="G65" t="s">
        <v>51</v>
      </c>
      <c r="H65" s="1">
        <v>42260.561805555553</v>
      </c>
      <c r="I65" s="1">
        <v>42260.586111111108</v>
      </c>
      <c r="J65" s="2">
        <v>9.0277777777777787E-3</v>
      </c>
      <c r="K65" s="2">
        <v>2.4305555555555556E-2</v>
      </c>
      <c r="L65" s="2">
        <v>1.5277777777777777E-2</v>
      </c>
      <c r="M65" t="s">
        <v>52</v>
      </c>
      <c r="N65">
        <v>1</v>
      </c>
      <c r="O65" t="s">
        <v>513</v>
      </c>
      <c r="P65" t="s">
        <v>54</v>
      </c>
      <c r="Q65" t="s">
        <v>376</v>
      </c>
      <c r="R65" t="s">
        <v>514</v>
      </c>
      <c r="S65" t="s">
        <v>515</v>
      </c>
      <c r="T65" t="s">
        <v>58</v>
      </c>
      <c r="U65" t="s">
        <v>54</v>
      </c>
      <c r="V65" t="s">
        <v>54</v>
      </c>
      <c r="W65">
        <v>56.7953829</v>
      </c>
      <c r="X65">
        <v>60.611239300000001</v>
      </c>
      <c r="Y65">
        <v>56.750033899999998</v>
      </c>
      <c r="Z65">
        <v>60.802219299999997</v>
      </c>
      <c r="AA65" t="s">
        <v>54</v>
      </c>
      <c r="AB65" t="s">
        <v>54</v>
      </c>
      <c r="AC65" t="s">
        <v>154</v>
      </c>
      <c r="AD65" t="s">
        <v>60</v>
      </c>
      <c r="AE65" t="s">
        <v>466</v>
      </c>
      <c r="AF65" t="s">
        <v>516</v>
      </c>
      <c r="AG65">
        <v>67.819999999999993</v>
      </c>
      <c r="AH65">
        <v>400</v>
      </c>
      <c r="AI65">
        <v>5.9</v>
      </c>
      <c r="AJ65">
        <v>8.0299999999999994</v>
      </c>
      <c r="AK65" t="s">
        <v>517</v>
      </c>
      <c r="AL65">
        <v>12</v>
      </c>
      <c r="AM65">
        <v>12</v>
      </c>
      <c r="AN65">
        <v>0.64</v>
      </c>
      <c r="AO65">
        <v>6.98</v>
      </c>
      <c r="AP65">
        <v>0.75</v>
      </c>
      <c r="AQ65" t="s">
        <v>64</v>
      </c>
      <c r="AR65" t="s">
        <v>65</v>
      </c>
      <c r="AS65" t="s">
        <v>160</v>
      </c>
    </row>
    <row r="66" spans="1:45" x14ac:dyDescent="0.45">
      <c r="A66" t="s">
        <v>518</v>
      </c>
      <c r="B66" t="s">
        <v>46</v>
      </c>
      <c r="C66" t="s">
        <v>47</v>
      </c>
      <c r="D66" t="s">
        <v>519</v>
      </c>
      <c r="E66" t="s">
        <v>520</v>
      </c>
      <c r="F66" t="s">
        <v>50</v>
      </c>
      <c r="G66" t="s">
        <v>51</v>
      </c>
      <c r="H66" s="1">
        <v>42260.629166666666</v>
      </c>
      <c r="I66" s="1">
        <v>42260.745833333334</v>
      </c>
      <c r="J66" s="2">
        <v>2.056712962962963E-2</v>
      </c>
      <c r="K66" s="2">
        <v>0.11666666666666665</v>
      </c>
      <c r="L66" s="2">
        <v>9.6099537037037039E-2</v>
      </c>
      <c r="M66" t="s">
        <v>52</v>
      </c>
      <c r="N66">
        <v>1</v>
      </c>
      <c r="O66" t="s">
        <v>521</v>
      </c>
      <c r="P66" t="s">
        <v>54</v>
      </c>
      <c r="Q66" t="s">
        <v>131</v>
      </c>
      <c r="R66" t="s">
        <v>82</v>
      </c>
      <c r="S66" t="s">
        <v>522</v>
      </c>
      <c r="T66" t="s">
        <v>58</v>
      </c>
      <c r="U66" t="s">
        <v>54</v>
      </c>
      <c r="V66" t="s">
        <v>54</v>
      </c>
      <c r="W66">
        <v>56.750988300000003</v>
      </c>
      <c r="X66">
        <v>60.799554899999997</v>
      </c>
      <c r="Y66">
        <v>56.8298883</v>
      </c>
      <c r="Z66">
        <v>60.566630000000004</v>
      </c>
      <c r="AA66" t="s">
        <v>54</v>
      </c>
      <c r="AB66" t="s">
        <v>54</v>
      </c>
      <c r="AC66" t="s">
        <v>154</v>
      </c>
      <c r="AD66" t="s">
        <v>60</v>
      </c>
      <c r="AE66" t="s">
        <v>523</v>
      </c>
      <c r="AF66" t="s">
        <v>524</v>
      </c>
      <c r="AG66">
        <v>67.819999999999993</v>
      </c>
      <c r="AH66">
        <v>400</v>
      </c>
      <c r="AI66">
        <v>5.9</v>
      </c>
      <c r="AJ66">
        <v>17.77</v>
      </c>
      <c r="AK66" t="s">
        <v>525</v>
      </c>
      <c r="AL66">
        <v>14</v>
      </c>
      <c r="AM66">
        <v>14</v>
      </c>
      <c r="AN66">
        <v>0.57999999999999996</v>
      </c>
      <c r="AO66">
        <v>5.7</v>
      </c>
      <c r="AP66">
        <v>0</v>
      </c>
      <c r="AQ66" t="s">
        <v>158</v>
      </c>
      <c r="AR66" t="s">
        <v>159</v>
      </c>
      <c r="AS66" t="s">
        <v>160</v>
      </c>
    </row>
    <row r="67" spans="1:45" x14ac:dyDescent="0.45">
      <c r="A67" t="s">
        <v>526</v>
      </c>
      <c r="B67" t="s">
        <v>46</v>
      </c>
      <c r="C67" t="s">
        <v>47</v>
      </c>
      <c r="D67" t="s">
        <v>527</v>
      </c>
      <c r="E67" t="s">
        <v>528</v>
      </c>
      <c r="F67" t="s">
        <v>50</v>
      </c>
      <c r="G67" t="s">
        <v>51</v>
      </c>
      <c r="H67" s="1">
        <v>42260.713194444441</v>
      </c>
      <c r="I67" s="1">
        <v>42260.740277777775</v>
      </c>
      <c r="J67" s="2">
        <v>2.2673611111111113E-2</v>
      </c>
      <c r="K67" s="2">
        <v>2.7083333333333334E-2</v>
      </c>
      <c r="L67" s="2">
        <v>4.409722222222222E-3</v>
      </c>
      <c r="M67" t="s">
        <v>52</v>
      </c>
      <c r="N67">
        <v>1</v>
      </c>
      <c r="O67" t="s">
        <v>529</v>
      </c>
      <c r="P67" t="s">
        <v>54</v>
      </c>
      <c r="Q67" t="s">
        <v>530</v>
      </c>
      <c r="R67" t="s">
        <v>193</v>
      </c>
      <c r="S67" t="s">
        <v>531</v>
      </c>
      <c r="T67" t="s">
        <v>58</v>
      </c>
      <c r="U67" t="s">
        <v>54</v>
      </c>
      <c r="V67" t="s">
        <v>54</v>
      </c>
      <c r="W67">
        <v>59.799030000000002</v>
      </c>
      <c r="X67">
        <v>30.273573299999999</v>
      </c>
      <c r="Y67">
        <v>60.016100399999999</v>
      </c>
      <c r="Z67">
        <v>30.409210600000002</v>
      </c>
      <c r="AA67" t="s">
        <v>54</v>
      </c>
      <c r="AB67" t="s">
        <v>54</v>
      </c>
      <c r="AC67" t="s">
        <v>59</v>
      </c>
      <c r="AD67" t="s">
        <v>60</v>
      </c>
      <c r="AE67" t="s">
        <v>292</v>
      </c>
      <c r="AF67" t="s">
        <v>246</v>
      </c>
      <c r="AG67">
        <v>67.819999999999993</v>
      </c>
      <c r="AH67">
        <v>1000</v>
      </c>
      <c r="AI67">
        <v>14.74</v>
      </c>
      <c r="AJ67">
        <v>42.81</v>
      </c>
      <c r="AK67" t="s">
        <v>532</v>
      </c>
      <c r="AL67">
        <v>16</v>
      </c>
      <c r="AM67">
        <v>16</v>
      </c>
      <c r="AN67">
        <v>0.62</v>
      </c>
      <c r="AO67">
        <v>4.01</v>
      </c>
      <c r="AP67">
        <v>0.76</v>
      </c>
      <c r="AQ67" t="s">
        <v>64</v>
      </c>
      <c r="AR67" t="s">
        <v>65</v>
      </c>
      <c r="AS67" t="s">
        <v>66</v>
      </c>
    </row>
    <row r="68" spans="1:45" x14ac:dyDescent="0.45">
      <c r="A68" t="s">
        <v>533</v>
      </c>
      <c r="B68" t="s">
        <v>46</v>
      </c>
      <c r="C68" t="s">
        <v>47</v>
      </c>
      <c r="D68" t="s">
        <v>534</v>
      </c>
      <c r="E68" t="s">
        <v>535</v>
      </c>
      <c r="F68" t="s">
        <v>50</v>
      </c>
      <c r="G68" t="s">
        <v>51</v>
      </c>
      <c r="H68" s="1">
        <v>42261.59375</v>
      </c>
      <c r="I68" s="1">
        <v>42261.612500000003</v>
      </c>
      <c r="J68" s="2">
        <v>1.1122685185185185E-2</v>
      </c>
      <c r="K68" s="2">
        <v>1.8749999999999999E-2</v>
      </c>
      <c r="L68" s="2">
        <v>7.6273148148148151E-3</v>
      </c>
      <c r="M68" t="s">
        <v>52</v>
      </c>
      <c r="N68">
        <v>1</v>
      </c>
      <c r="O68" t="s">
        <v>536</v>
      </c>
      <c r="P68" t="s">
        <v>54</v>
      </c>
      <c r="Q68" t="s">
        <v>71</v>
      </c>
      <c r="R68" t="s">
        <v>82</v>
      </c>
      <c r="S68" t="s">
        <v>537</v>
      </c>
      <c r="T68" t="s">
        <v>58</v>
      </c>
      <c r="U68" t="s">
        <v>54</v>
      </c>
      <c r="V68" t="s">
        <v>54</v>
      </c>
      <c r="W68">
        <v>60.013616599999999</v>
      </c>
      <c r="X68">
        <v>30.395936599999999</v>
      </c>
      <c r="Y68">
        <v>60.035380000000004</v>
      </c>
      <c r="Z68">
        <v>30.441083299999999</v>
      </c>
      <c r="AA68" t="s">
        <v>54</v>
      </c>
      <c r="AB68" t="s">
        <v>54</v>
      </c>
      <c r="AC68" t="s">
        <v>59</v>
      </c>
      <c r="AD68" t="s">
        <v>60</v>
      </c>
      <c r="AE68" t="s">
        <v>538</v>
      </c>
      <c r="AF68" t="s">
        <v>539</v>
      </c>
      <c r="AG68">
        <v>67.77</v>
      </c>
      <c r="AH68">
        <v>243</v>
      </c>
      <c r="AI68">
        <v>3.59</v>
      </c>
      <c r="AJ68">
        <v>11.65</v>
      </c>
      <c r="AK68" t="s">
        <v>540</v>
      </c>
      <c r="AL68">
        <v>19</v>
      </c>
      <c r="AM68">
        <v>19</v>
      </c>
      <c r="AN68">
        <v>0.45</v>
      </c>
      <c r="AO68">
        <v>2.71</v>
      </c>
      <c r="AP68">
        <v>0.69</v>
      </c>
      <c r="AQ68" t="s">
        <v>64</v>
      </c>
      <c r="AR68" t="s">
        <v>65</v>
      </c>
      <c r="AS68" t="s">
        <v>66</v>
      </c>
    </row>
    <row r="69" spans="1:45" x14ac:dyDescent="0.45">
      <c r="A69" t="s">
        <v>541</v>
      </c>
      <c r="B69" t="s">
        <v>46</v>
      </c>
      <c r="C69" t="s">
        <v>47</v>
      </c>
      <c r="D69" t="s">
        <v>542</v>
      </c>
      <c r="E69" t="s">
        <v>543</v>
      </c>
      <c r="F69" t="s">
        <v>50</v>
      </c>
      <c r="G69" t="s">
        <v>51</v>
      </c>
      <c r="H69" s="1">
        <v>42263.821527777778</v>
      </c>
      <c r="I69" s="1">
        <v>42263.834722222222</v>
      </c>
      <c r="J69" s="2">
        <v>5.3819444444444453E-3</v>
      </c>
      <c r="K69" s="2">
        <v>1.3194444444444444E-2</v>
      </c>
      <c r="L69" s="2">
        <v>7.8125E-3</v>
      </c>
      <c r="M69" t="s">
        <v>52</v>
      </c>
      <c r="N69">
        <v>1</v>
      </c>
      <c r="O69" t="s">
        <v>70</v>
      </c>
      <c r="P69" t="s">
        <v>54</v>
      </c>
      <c r="Q69" t="s">
        <v>107</v>
      </c>
      <c r="R69" t="s">
        <v>72</v>
      </c>
      <c r="S69" t="s">
        <v>73</v>
      </c>
      <c r="T69" t="s">
        <v>58</v>
      </c>
      <c r="U69" t="s">
        <v>54</v>
      </c>
      <c r="V69" t="s">
        <v>54</v>
      </c>
      <c r="W69">
        <v>60.016135650000002</v>
      </c>
      <c r="X69">
        <v>30.409376819999999</v>
      </c>
      <c r="Y69">
        <v>60.033000379999997</v>
      </c>
      <c r="Z69">
        <v>30.36792621</v>
      </c>
      <c r="AA69" t="s">
        <v>54</v>
      </c>
      <c r="AB69" t="s">
        <v>54</v>
      </c>
      <c r="AC69" t="s">
        <v>59</v>
      </c>
      <c r="AD69" t="s">
        <v>60</v>
      </c>
      <c r="AE69" t="s">
        <v>246</v>
      </c>
      <c r="AF69" t="s">
        <v>544</v>
      </c>
      <c r="AG69">
        <v>65.31</v>
      </c>
      <c r="AH69">
        <v>130</v>
      </c>
      <c r="AI69">
        <v>1.99</v>
      </c>
      <c r="AJ69">
        <v>3.72</v>
      </c>
      <c r="AK69" t="s">
        <v>545</v>
      </c>
      <c r="AL69">
        <v>15</v>
      </c>
      <c r="AM69">
        <v>15</v>
      </c>
      <c r="AN69">
        <v>0.89</v>
      </c>
      <c r="AO69">
        <v>1.64</v>
      </c>
      <c r="AP69">
        <v>1</v>
      </c>
      <c r="AQ69" t="s">
        <v>111</v>
      </c>
      <c r="AR69" t="s">
        <v>112</v>
      </c>
      <c r="AS69" t="s">
        <v>66</v>
      </c>
    </row>
    <row r="70" spans="1:45" x14ac:dyDescent="0.45">
      <c r="A70" t="s">
        <v>546</v>
      </c>
      <c r="B70" t="s">
        <v>46</v>
      </c>
      <c r="C70" t="s">
        <v>47</v>
      </c>
      <c r="D70" t="s">
        <v>547</v>
      </c>
      <c r="E70" t="s">
        <v>548</v>
      </c>
      <c r="F70" t="s">
        <v>50</v>
      </c>
      <c r="G70" t="s">
        <v>51</v>
      </c>
      <c r="H70" s="1">
        <v>42263.939583333333</v>
      </c>
      <c r="I70" s="1">
        <v>42263.949305555558</v>
      </c>
      <c r="J70" s="2">
        <v>7.951388888888888E-3</v>
      </c>
      <c r="K70" s="2">
        <v>9.7222222222222224E-3</v>
      </c>
      <c r="L70" s="2">
        <v>1.7708333333333332E-3</v>
      </c>
      <c r="M70" t="s">
        <v>52</v>
      </c>
      <c r="N70">
        <v>1</v>
      </c>
      <c r="O70" t="s">
        <v>479</v>
      </c>
      <c r="P70" t="s">
        <v>54</v>
      </c>
      <c r="Q70" t="s">
        <v>549</v>
      </c>
      <c r="R70" t="s">
        <v>480</v>
      </c>
      <c r="S70" t="s">
        <v>481</v>
      </c>
      <c r="T70" t="s">
        <v>58</v>
      </c>
      <c r="U70" t="s">
        <v>54</v>
      </c>
      <c r="V70" t="s">
        <v>54</v>
      </c>
      <c r="W70">
        <v>60.033321989999997</v>
      </c>
      <c r="X70">
        <v>30.366691809999999</v>
      </c>
      <c r="Y70">
        <v>60.016171819999997</v>
      </c>
      <c r="Z70">
        <v>30.409271369999999</v>
      </c>
      <c r="AA70" t="s">
        <v>54</v>
      </c>
      <c r="AB70" t="s">
        <v>54</v>
      </c>
      <c r="AC70" t="s">
        <v>59</v>
      </c>
      <c r="AD70" t="s">
        <v>60</v>
      </c>
      <c r="AE70" t="s">
        <v>544</v>
      </c>
      <c r="AF70" t="s">
        <v>246</v>
      </c>
      <c r="AG70">
        <v>65.31</v>
      </c>
      <c r="AH70">
        <v>167</v>
      </c>
      <c r="AI70">
        <v>2.56</v>
      </c>
      <c r="AJ70">
        <v>5.33</v>
      </c>
      <c r="AK70" t="s">
        <v>550</v>
      </c>
      <c r="AL70">
        <v>14</v>
      </c>
      <c r="AM70">
        <v>14</v>
      </c>
      <c r="AN70">
        <v>0.94</v>
      </c>
      <c r="AO70">
        <v>1.1399999999999999</v>
      </c>
      <c r="AP70">
        <v>0.88</v>
      </c>
      <c r="AQ70" t="s">
        <v>96</v>
      </c>
      <c r="AR70" t="s">
        <v>65</v>
      </c>
      <c r="AS70" t="s">
        <v>66</v>
      </c>
    </row>
    <row r="71" spans="1:45" x14ac:dyDescent="0.45">
      <c r="A71" t="s">
        <v>551</v>
      </c>
      <c r="B71" t="s">
        <v>46</v>
      </c>
      <c r="C71" t="s">
        <v>47</v>
      </c>
      <c r="D71" t="s">
        <v>552</v>
      </c>
      <c r="E71" t="s">
        <v>553</v>
      </c>
      <c r="F71" t="s">
        <v>50</v>
      </c>
      <c r="G71" t="s">
        <v>51</v>
      </c>
      <c r="H71" s="1">
        <v>42264.527083333334</v>
      </c>
      <c r="I71" s="1">
        <v>42264.539583333331</v>
      </c>
      <c r="J71" s="2">
        <v>7.4884259259259262E-3</v>
      </c>
      <c r="K71" s="2">
        <v>1.2499999999999999E-2</v>
      </c>
      <c r="L71" s="2">
        <v>5.0115740740740737E-3</v>
      </c>
      <c r="M71" t="s">
        <v>89</v>
      </c>
      <c r="N71">
        <v>1</v>
      </c>
      <c r="O71" t="s">
        <v>554</v>
      </c>
      <c r="P71" t="s">
        <v>54</v>
      </c>
      <c r="Q71" t="s">
        <v>445</v>
      </c>
      <c r="R71" t="s">
        <v>298</v>
      </c>
      <c r="S71" t="s">
        <v>555</v>
      </c>
      <c r="T71" t="s">
        <v>58</v>
      </c>
      <c r="U71" t="s">
        <v>54</v>
      </c>
      <c r="V71" t="s">
        <v>54</v>
      </c>
      <c r="W71">
        <v>60.015874799999999</v>
      </c>
      <c r="X71">
        <v>30.4091959</v>
      </c>
      <c r="Y71">
        <v>60.013540399999997</v>
      </c>
      <c r="Z71">
        <v>30.392945699999999</v>
      </c>
      <c r="AA71" t="s">
        <v>54</v>
      </c>
      <c r="AB71" t="s">
        <v>54</v>
      </c>
      <c r="AC71" t="s">
        <v>59</v>
      </c>
      <c r="AD71" t="s">
        <v>60</v>
      </c>
      <c r="AE71" t="s">
        <v>246</v>
      </c>
      <c r="AF71" t="s">
        <v>556</v>
      </c>
      <c r="AG71">
        <v>65.45</v>
      </c>
      <c r="AH71">
        <v>373</v>
      </c>
      <c r="AI71">
        <v>5.7</v>
      </c>
      <c r="AJ71">
        <v>2.2999999999999998</v>
      </c>
      <c r="AK71" t="s">
        <v>557</v>
      </c>
      <c r="AL71">
        <v>17</v>
      </c>
      <c r="AM71">
        <v>17</v>
      </c>
      <c r="AN71">
        <v>0.84</v>
      </c>
      <c r="AO71">
        <v>3.48</v>
      </c>
      <c r="AP71">
        <v>0.83</v>
      </c>
      <c r="AQ71" t="s">
        <v>64</v>
      </c>
      <c r="AR71" t="s">
        <v>65</v>
      </c>
      <c r="AS71" t="s">
        <v>66</v>
      </c>
    </row>
    <row r="72" spans="1:45" x14ac:dyDescent="0.45">
      <c r="A72" t="s">
        <v>558</v>
      </c>
      <c r="B72" t="s">
        <v>46</v>
      </c>
      <c r="C72" t="s">
        <v>47</v>
      </c>
      <c r="D72" t="s">
        <v>559</v>
      </c>
      <c r="E72" t="s">
        <v>560</v>
      </c>
      <c r="F72" t="s">
        <v>50</v>
      </c>
      <c r="G72" t="s">
        <v>51</v>
      </c>
      <c r="H72" s="1">
        <v>42264.679861111108</v>
      </c>
      <c r="I72" s="1">
        <v>42264.711111111108</v>
      </c>
      <c r="J72" s="2">
        <v>2.0196759259259258E-2</v>
      </c>
      <c r="K72" s="2">
        <v>3.125E-2</v>
      </c>
      <c r="L72" s="2">
        <v>1.105324074074074E-2</v>
      </c>
      <c r="M72" t="s">
        <v>52</v>
      </c>
      <c r="N72">
        <v>1</v>
      </c>
      <c r="O72" t="s">
        <v>362</v>
      </c>
      <c r="P72" t="s">
        <v>54</v>
      </c>
      <c r="Q72" t="s">
        <v>172</v>
      </c>
      <c r="R72" t="s">
        <v>364</v>
      </c>
      <c r="S72" t="s">
        <v>365</v>
      </c>
      <c r="T72" t="s">
        <v>58</v>
      </c>
      <c r="U72" t="s">
        <v>54</v>
      </c>
      <c r="V72" t="s">
        <v>54</v>
      </c>
      <c r="W72">
        <v>60.016183300000002</v>
      </c>
      <c r="X72">
        <v>30.409366599999998</v>
      </c>
      <c r="Y72">
        <v>59.971126599999998</v>
      </c>
      <c r="Z72">
        <v>30.258714999999999</v>
      </c>
      <c r="AA72" t="s">
        <v>54</v>
      </c>
      <c r="AB72" t="s">
        <v>54</v>
      </c>
      <c r="AC72" t="s">
        <v>59</v>
      </c>
      <c r="AD72" t="s">
        <v>60</v>
      </c>
      <c r="AE72" t="s">
        <v>246</v>
      </c>
      <c r="AF72" t="s">
        <v>561</v>
      </c>
      <c r="AG72">
        <v>65.45</v>
      </c>
      <c r="AH72">
        <v>340</v>
      </c>
      <c r="AI72">
        <v>5.19</v>
      </c>
      <c r="AJ72">
        <v>12.47</v>
      </c>
      <c r="AK72" t="s">
        <v>562</v>
      </c>
      <c r="AL72">
        <v>17</v>
      </c>
      <c r="AM72">
        <v>17</v>
      </c>
      <c r="AN72">
        <v>0.84</v>
      </c>
      <c r="AO72">
        <v>4.3600000000000003</v>
      </c>
      <c r="AP72">
        <v>0.31</v>
      </c>
      <c r="AQ72" t="s">
        <v>64</v>
      </c>
      <c r="AR72" t="s">
        <v>97</v>
      </c>
      <c r="AS72" t="s">
        <v>66</v>
      </c>
    </row>
    <row r="73" spans="1:45" x14ac:dyDescent="0.45">
      <c r="A73" t="s">
        <v>563</v>
      </c>
      <c r="B73" t="s">
        <v>46</v>
      </c>
      <c r="C73" t="s">
        <v>47</v>
      </c>
      <c r="D73" t="s">
        <v>564</v>
      </c>
      <c r="E73" t="s">
        <v>565</v>
      </c>
      <c r="F73" t="s">
        <v>50</v>
      </c>
      <c r="G73" t="s">
        <v>51</v>
      </c>
      <c r="H73" s="1">
        <v>42264.897916666669</v>
      </c>
      <c r="I73" s="1">
        <v>42264.915972222225</v>
      </c>
      <c r="J73" s="2">
        <v>1.2291666666666666E-2</v>
      </c>
      <c r="K73" s="2">
        <v>1.8055555555555557E-2</v>
      </c>
      <c r="L73" s="2">
        <v>5.7638888888888887E-3</v>
      </c>
      <c r="M73" t="s">
        <v>52</v>
      </c>
      <c r="N73">
        <v>1</v>
      </c>
      <c r="O73" t="s">
        <v>566</v>
      </c>
      <c r="P73" t="s">
        <v>54</v>
      </c>
      <c r="Q73" t="s">
        <v>172</v>
      </c>
      <c r="R73" t="s">
        <v>567</v>
      </c>
      <c r="S73" t="s">
        <v>568</v>
      </c>
      <c r="T73" t="s">
        <v>58</v>
      </c>
      <c r="U73" t="s">
        <v>54</v>
      </c>
      <c r="V73" t="s">
        <v>54</v>
      </c>
      <c r="W73">
        <v>56.804698299999998</v>
      </c>
      <c r="X73">
        <v>60.555976600000001</v>
      </c>
      <c r="Y73">
        <v>56.79504</v>
      </c>
      <c r="Z73">
        <v>60.612798300000001</v>
      </c>
      <c r="AA73" t="s">
        <v>54</v>
      </c>
      <c r="AB73" t="s">
        <v>54</v>
      </c>
      <c r="AC73" t="s">
        <v>154</v>
      </c>
      <c r="AD73" t="s">
        <v>60</v>
      </c>
      <c r="AE73" t="s">
        <v>569</v>
      </c>
      <c r="AF73" t="s">
        <v>466</v>
      </c>
      <c r="AG73">
        <v>65.45</v>
      </c>
      <c r="AH73">
        <v>178</v>
      </c>
      <c r="AI73">
        <v>2.72</v>
      </c>
      <c r="AJ73">
        <v>3.67</v>
      </c>
      <c r="AK73" t="s">
        <v>570</v>
      </c>
      <c r="AL73">
        <v>9</v>
      </c>
      <c r="AM73">
        <v>8</v>
      </c>
      <c r="AN73">
        <v>0.92</v>
      </c>
      <c r="AO73">
        <v>1.75</v>
      </c>
      <c r="AP73">
        <v>0</v>
      </c>
      <c r="AQ73" t="s">
        <v>188</v>
      </c>
      <c r="AR73" t="s">
        <v>159</v>
      </c>
      <c r="AS73" t="s">
        <v>160</v>
      </c>
    </row>
    <row r="74" spans="1:45" x14ac:dyDescent="0.45">
      <c r="A74" t="s">
        <v>571</v>
      </c>
      <c r="B74" t="s">
        <v>46</v>
      </c>
      <c r="C74" t="s">
        <v>47</v>
      </c>
      <c r="D74" t="s">
        <v>572</v>
      </c>
      <c r="E74" t="s">
        <v>573</v>
      </c>
      <c r="F74" t="s">
        <v>50</v>
      </c>
      <c r="G74" t="s">
        <v>51</v>
      </c>
      <c r="H74" s="1">
        <v>42264.848611111112</v>
      </c>
      <c r="I74" s="1">
        <v>42264.878472222219</v>
      </c>
      <c r="J74" s="2">
        <v>2.5115740740740741E-2</v>
      </c>
      <c r="K74" s="2">
        <v>2.9861111111111113E-2</v>
      </c>
      <c r="L74" s="2">
        <v>4.7453703703703703E-3</v>
      </c>
      <c r="M74" t="s">
        <v>52</v>
      </c>
      <c r="N74">
        <v>1</v>
      </c>
      <c r="O74" t="s">
        <v>574</v>
      </c>
      <c r="P74" t="s">
        <v>54</v>
      </c>
      <c r="Q74" t="s">
        <v>376</v>
      </c>
      <c r="R74" t="s">
        <v>343</v>
      </c>
      <c r="S74" t="s">
        <v>575</v>
      </c>
      <c r="T74" t="s">
        <v>58</v>
      </c>
      <c r="U74" t="s">
        <v>54</v>
      </c>
      <c r="V74" t="s">
        <v>54</v>
      </c>
      <c r="W74">
        <v>59.9389568</v>
      </c>
      <c r="X74">
        <v>30.2836821</v>
      </c>
      <c r="Y74">
        <v>60.016140999999998</v>
      </c>
      <c r="Z74">
        <v>30.409264400000001</v>
      </c>
      <c r="AA74" t="s">
        <v>54</v>
      </c>
      <c r="AB74" t="s">
        <v>54</v>
      </c>
      <c r="AC74" t="s">
        <v>59</v>
      </c>
      <c r="AD74" t="s">
        <v>60</v>
      </c>
      <c r="AE74" t="s">
        <v>576</v>
      </c>
      <c r="AF74" t="s">
        <v>246</v>
      </c>
      <c r="AG74">
        <v>65.45</v>
      </c>
      <c r="AH74">
        <v>410</v>
      </c>
      <c r="AI74">
        <v>6.26</v>
      </c>
      <c r="AJ74">
        <v>15.32</v>
      </c>
      <c r="AK74" t="s">
        <v>577</v>
      </c>
      <c r="AL74">
        <v>16</v>
      </c>
      <c r="AM74">
        <v>16</v>
      </c>
      <c r="AN74">
        <v>0.9</v>
      </c>
      <c r="AO74">
        <v>2.65</v>
      </c>
      <c r="AP74">
        <v>0.51</v>
      </c>
      <c r="AQ74" t="s">
        <v>96</v>
      </c>
      <c r="AR74" t="s">
        <v>97</v>
      </c>
      <c r="AS74" t="s">
        <v>66</v>
      </c>
    </row>
    <row r="75" spans="1:45" x14ac:dyDescent="0.45">
      <c r="A75" t="s">
        <v>578</v>
      </c>
      <c r="B75" t="s">
        <v>46</v>
      </c>
      <c r="C75" t="s">
        <v>47</v>
      </c>
      <c r="D75" t="s">
        <v>579</v>
      </c>
      <c r="E75" t="s">
        <v>580</v>
      </c>
      <c r="F75" t="s">
        <v>50</v>
      </c>
      <c r="G75" t="s">
        <v>51</v>
      </c>
      <c r="H75" s="1">
        <v>42266.629861111112</v>
      </c>
      <c r="I75" s="1">
        <v>42266.636805555558</v>
      </c>
      <c r="J75" s="2">
        <v>3.9236111111111112E-3</v>
      </c>
      <c r="K75" s="2">
        <v>6.9444444444444441E-3</v>
      </c>
      <c r="L75" s="2">
        <v>3.0208333333333333E-3</v>
      </c>
      <c r="M75" t="s">
        <v>52</v>
      </c>
      <c r="N75">
        <v>1</v>
      </c>
      <c r="O75" t="s">
        <v>235</v>
      </c>
      <c r="P75" t="s">
        <v>54</v>
      </c>
      <c r="Q75" t="s">
        <v>581</v>
      </c>
      <c r="R75" t="s">
        <v>184</v>
      </c>
      <c r="S75" t="s">
        <v>236</v>
      </c>
      <c r="T75" t="s">
        <v>58</v>
      </c>
      <c r="U75" t="s">
        <v>54</v>
      </c>
      <c r="V75" t="s">
        <v>54</v>
      </c>
      <c r="W75">
        <v>60.013204999999999</v>
      </c>
      <c r="X75">
        <v>30.3968366</v>
      </c>
      <c r="Y75">
        <v>60.016346599999999</v>
      </c>
      <c r="Z75">
        <v>30.409704999999999</v>
      </c>
      <c r="AA75" t="s">
        <v>54</v>
      </c>
      <c r="AB75" t="s">
        <v>54</v>
      </c>
      <c r="AC75" t="s">
        <v>59</v>
      </c>
      <c r="AD75" t="s">
        <v>60</v>
      </c>
      <c r="AE75" t="s">
        <v>582</v>
      </c>
      <c r="AF75" t="s">
        <v>246</v>
      </c>
      <c r="AG75">
        <v>67.7</v>
      </c>
      <c r="AH75">
        <v>100</v>
      </c>
      <c r="AI75">
        <v>1.48</v>
      </c>
      <c r="AJ75">
        <v>1.58</v>
      </c>
      <c r="AK75" t="s">
        <v>583</v>
      </c>
      <c r="AL75">
        <v>17</v>
      </c>
      <c r="AM75">
        <v>17</v>
      </c>
      <c r="AN75">
        <v>0.7</v>
      </c>
      <c r="AO75">
        <v>5.71</v>
      </c>
      <c r="AP75">
        <v>0.91</v>
      </c>
      <c r="AQ75" t="s">
        <v>64</v>
      </c>
      <c r="AR75" t="s">
        <v>65</v>
      </c>
      <c r="AS75" t="s">
        <v>66</v>
      </c>
    </row>
    <row r="76" spans="1:45" x14ac:dyDescent="0.45">
      <c r="A76" t="s">
        <v>584</v>
      </c>
      <c r="B76" t="s">
        <v>46</v>
      </c>
      <c r="C76" t="s">
        <v>47</v>
      </c>
      <c r="D76" t="s">
        <v>585</v>
      </c>
      <c r="E76" t="s">
        <v>586</v>
      </c>
      <c r="F76" t="s">
        <v>50</v>
      </c>
      <c r="G76" t="s">
        <v>51</v>
      </c>
      <c r="H76" s="1">
        <v>42266.722222222219</v>
      </c>
      <c r="I76" s="1">
        <v>42266.730555555558</v>
      </c>
      <c r="J76" s="2">
        <v>3.4375E-3</v>
      </c>
      <c r="K76" s="2">
        <v>8.3333333333333332E-3</v>
      </c>
      <c r="L76" s="2">
        <v>4.8958333333333328E-3</v>
      </c>
      <c r="M76" t="s">
        <v>52</v>
      </c>
      <c r="N76">
        <v>1</v>
      </c>
      <c r="O76" t="s">
        <v>587</v>
      </c>
      <c r="P76" t="s">
        <v>54</v>
      </c>
      <c r="Q76" t="s">
        <v>445</v>
      </c>
      <c r="R76" t="s">
        <v>364</v>
      </c>
      <c r="S76" t="s">
        <v>588</v>
      </c>
      <c r="T76" t="s">
        <v>58</v>
      </c>
      <c r="U76" t="s">
        <v>54</v>
      </c>
      <c r="V76" t="s">
        <v>54</v>
      </c>
      <c r="W76">
        <v>60.016215000000003</v>
      </c>
      <c r="X76">
        <v>30.4093783</v>
      </c>
      <c r="Y76">
        <v>60.009115000000001</v>
      </c>
      <c r="Z76">
        <v>30.410984899999999</v>
      </c>
      <c r="AA76" t="s">
        <v>54</v>
      </c>
      <c r="AB76" t="s">
        <v>54</v>
      </c>
      <c r="AC76" t="s">
        <v>59</v>
      </c>
      <c r="AD76" t="s">
        <v>60</v>
      </c>
      <c r="AE76" t="s">
        <v>246</v>
      </c>
      <c r="AF76" t="s">
        <v>589</v>
      </c>
      <c r="AG76">
        <v>67.7</v>
      </c>
      <c r="AH76">
        <v>92</v>
      </c>
      <c r="AI76">
        <v>1.36</v>
      </c>
      <c r="AJ76">
        <v>1.1100000000000001</v>
      </c>
      <c r="AK76" t="s">
        <v>590</v>
      </c>
      <c r="AL76">
        <v>17</v>
      </c>
      <c r="AM76">
        <v>17</v>
      </c>
      <c r="AN76">
        <v>0.67</v>
      </c>
      <c r="AO76">
        <v>4.53</v>
      </c>
      <c r="AP76">
        <v>0.78</v>
      </c>
      <c r="AQ76" t="s">
        <v>64</v>
      </c>
      <c r="AR76" t="s">
        <v>65</v>
      </c>
      <c r="AS76" t="s">
        <v>66</v>
      </c>
    </row>
    <row r="77" spans="1:45" x14ac:dyDescent="0.45">
      <c r="A77" t="s">
        <v>591</v>
      </c>
      <c r="B77" t="s">
        <v>46</v>
      </c>
      <c r="C77" t="s">
        <v>47</v>
      </c>
      <c r="D77" t="s">
        <v>592</v>
      </c>
      <c r="E77" t="s">
        <v>593</v>
      </c>
      <c r="F77" t="s">
        <v>50</v>
      </c>
      <c r="G77" t="s">
        <v>51</v>
      </c>
      <c r="H77" s="1">
        <v>42269.462500000001</v>
      </c>
      <c r="I77" s="1">
        <v>42269.472916666666</v>
      </c>
      <c r="J77" s="2">
        <v>4.7569444444444447E-3</v>
      </c>
      <c r="K77" s="2">
        <v>1.0416666666666666E-2</v>
      </c>
      <c r="L77" s="2">
        <v>5.6597222222222222E-3</v>
      </c>
      <c r="M77" t="s">
        <v>89</v>
      </c>
      <c r="N77">
        <v>1</v>
      </c>
      <c r="O77" t="s">
        <v>90</v>
      </c>
      <c r="P77" t="s">
        <v>54</v>
      </c>
      <c r="Q77" t="s">
        <v>107</v>
      </c>
      <c r="R77" t="s">
        <v>91</v>
      </c>
      <c r="S77" t="s">
        <v>92</v>
      </c>
      <c r="T77" t="s">
        <v>58</v>
      </c>
      <c r="U77" t="s">
        <v>54</v>
      </c>
      <c r="V77" t="s">
        <v>54</v>
      </c>
      <c r="W77">
        <v>60.016108299999999</v>
      </c>
      <c r="X77">
        <v>30.409418299999999</v>
      </c>
      <c r="Y77">
        <v>60.014978300000003</v>
      </c>
      <c r="Z77">
        <v>30.387806600000001</v>
      </c>
      <c r="AA77" t="s">
        <v>54</v>
      </c>
      <c r="AB77" t="s">
        <v>54</v>
      </c>
      <c r="AC77" t="s">
        <v>59</v>
      </c>
      <c r="AD77" t="s">
        <v>60</v>
      </c>
      <c r="AE77" t="s">
        <v>508</v>
      </c>
      <c r="AF77" t="s">
        <v>594</v>
      </c>
      <c r="AG77">
        <v>66.02</v>
      </c>
      <c r="AH77">
        <v>308</v>
      </c>
      <c r="AI77">
        <v>4.66</v>
      </c>
      <c r="AJ77">
        <v>2.09</v>
      </c>
      <c r="AK77" t="s">
        <v>595</v>
      </c>
      <c r="AL77">
        <v>14</v>
      </c>
      <c r="AM77">
        <v>14</v>
      </c>
      <c r="AN77">
        <v>0.81</v>
      </c>
      <c r="AO77">
        <v>4.05</v>
      </c>
      <c r="AP77">
        <v>0.36</v>
      </c>
      <c r="AQ77" t="s">
        <v>64</v>
      </c>
      <c r="AR77" t="s">
        <v>97</v>
      </c>
      <c r="AS77" t="s">
        <v>66</v>
      </c>
    </row>
    <row r="78" spans="1:45" x14ac:dyDescent="0.45">
      <c r="A78" t="s">
        <v>596</v>
      </c>
      <c r="B78" t="s">
        <v>46</v>
      </c>
      <c r="C78" t="s">
        <v>47</v>
      </c>
      <c r="D78" t="s">
        <v>597</v>
      </c>
      <c r="E78" t="s">
        <v>598</v>
      </c>
      <c r="F78" t="s">
        <v>50</v>
      </c>
      <c r="G78" t="s">
        <v>51</v>
      </c>
      <c r="H78" s="1">
        <v>42269.538888888892</v>
      </c>
      <c r="I78" s="1">
        <v>42269.54791666667</v>
      </c>
      <c r="J78" s="2">
        <v>4.2824074074074075E-3</v>
      </c>
      <c r="K78" s="2">
        <v>9.0277777777777787E-3</v>
      </c>
      <c r="L78" s="2">
        <v>4.7453703703703703E-3</v>
      </c>
      <c r="M78" t="s">
        <v>52</v>
      </c>
      <c r="N78">
        <v>1</v>
      </c>
      <c r="O78" t="s">
        <v>219</v>
      </c>
      <c r="P78" t="s">
        <v>54</v>
      </c>
      <c r="Q78" t="s">
        <v>71</v>
      </c>
      <c r="R78" t="s">
        <v>220</v>
      </c>
      <c r="S78" t="s">
        <v>221</v>
      </c>
      <c r="T78" t="s">
        <v>58</v>
      </c>
      <c r="U78" t="s">
        <v>54</v>
      </c>
      <c r="V78" t="s">
        <v>54</v>
      </c>
      <c r="W78">
        <v>60.015078299999999</v>
      </c>
      <c r="X78">
        <v>30.3877466</v>
      </c>
      <c r="Y78">
        <v>60.0161716</v>
      </c>
      <c r="Z78">
        <v>30.4092983</v>
      </c>
      <c r="AA78" t="s">
        <v>54</v>
      </c>
      <c r="AB78" t="s">
        <v>54</v>
      </c>
      <c r="AC78" t="s">
        <v>59</v>
      </c>
      <c r="AD78" t="s">
        <v>60</v>
      </c>
      <c r="AE78" t="s">
        <v>594</v>
      </c>
      <c r="AF78" t="s">
        <v>246</v>
      </c>
      <c r="AG78">
        <v>66.02</v>
      </c>
      <c r="AH78">
        <v>107</v>
      </c>
      <c r="AI78">
        <v>1.62</v>
      </c>
      <c r="AJ78">
        <v>2.09</v>
      </c>
      <c r="AK78" t="s">
        <v>599</v>
      </c>
      <c r="AL78">
        <v>14</v>
      </c>
      <c r="AM78">
        <v>14</v>
      </c>
      <c r="AN78">
        <v>0.8</v>
      </c>
      <c r="AO78">
        <v>3.8</v>
      </c>
      <c r="AP78">
        <v>0.75</v>
      </c>
      <c r="AQ78" t="s">
        <v>64</v>
      </c>
      <c r="AR78" t="s">
        <v>65</v>
      </c>
      <c r="AS78" t="s">
        <v>66</v>
      </c>
    </row>
    <row r="79" spans="1:45" x14ac:dyDescent="0.45">
      <c r="A79" t="s">
        <v>600</v>
      </c>
      <c r="B79" t="s">
        <v>46</v>
      </c>
      <c r="C79" t="s">
        <v>47</v>
      </c>
      <c r="D79" t="s">
        <v>601</v>
      </c>
      <c r="E79" t="s">
        <v>602</v>
      </c>
      <c r="F79" t="s">
        <v>50</v>
      </c>
      <c r="G79" t="s">
        <v>51</v>
      </c>
      <c r="H79" s="1">
        <v>42269.902083333334</v>
      </c>
      <c r="I79" s="1">
        <v>42269.962500000001</v>
      </c>
      <c r="J79" s="2">
        <v>1.2870370370370372E-2</v>
      </c>
      <c r="K79" s="2">
        <v>6.0416666666666667E-2</v>
      </c>
      <c r="L79" s="2">
        <v>4.7546296296296302E-2</v>
      </c>
      <c r="M79" t="s">
        <v>52</v>
      </c>
      <c r="N79">
        <v>1</v>
      </c>
      <c r="O79" t="s">
        <v>603</v>
      </c>
      <c r="P79" t="s">
        <v>54</v>
      </c>
      <c r="Q79" t="s">
        <v>458</v>
      </c>
      <c r="R79" t="s">
        <v>604</v>
      </c>
      <c r="S79" t="s">
        <v>605</v>
      </c>
      <c r="T79" t="s">
        <v>58</v>
      </c>
      <c r="U79" t="s">
        <v>54</v>
      </c>
      <c r="V79" t="s">
        <v>54</v>
      </c>
      <c r="W79">
        <v>56.803897200000002</v>
      </c>
      <c r="X79">
        <v>60.555423900000001</v>
      </c>
      <c r="Y79">
        <v>56.795635500000003</v>
      </c>
      <c r="Z79">
        <v>60.612496800000002</v>
      </c>
      <c r="AA79" t="s">
        <v>54</v>
      </c>
      <c r="AB79" t="s">
        <v>54</v>
      </c>
      <c r="AC79" t="s">
        <v>154</v>
      </c>
      <c r="AD79" t="s">
        <v>60</v>
      </c>
      <c r="AE79" t="s">
        <v>606</v>
      </c>
      <c r="AF79" t="s">
        <v>459</v>
      </c>
      <c r="AG79">
        <v>66.02</v>
      </c>
      <c r="AH79">
        <v>198</v>
      </c>
      <c r="AI79">
        <v>3</v>
      </c>
      <c r="AJ79">
        <v>6.2</v>
      </c>
      <c r="AK79" t="s">
        <v>607</v>
      </c>
      <c r="AL79">
        <v>8</v>
      </c>
      <c r="AM79">
        <v>8</v>
      </c>
      <c r="AN79">
        <v>0.89</v>
      </c>
      <c r="AO79">
        <v>0.54</v>
      </c>
      <c r="AP79">
        <v>0</v>
      </c>
      <c r="AQ79" t="s">
        <v>188</v>
      </c>
      <c r="AR79" t="s">
        <v>159</v>
      </c>
      <c r="AS79" t="s">
        <v>160</v>
      </c>
    </row>
    <row r="80" spans="1:45" x14ac:dyDescent="0.45">
      <c r="A80" t="s">
        <v>608</v>
      </c>
      <c r="B80" t="s">
        <v>46</v>
      </c>
      <c r="C80" t="s">
        <v>47</v>
      </c>
      <c r="D80" t="s">
        <v>609</v>
      </c>
      <c r="E80" t="s">
        <v>610</v>
      </c>
      <c r="F80" t="s">
        <v>50</v>
      </c>
      <c r="G80" t="s">
        <v>51</v>
      </c>
      <c r="H80" s="1">
        <v>42270.429861111108</v>
      </c>
      <c r="I80" s="1">
        <v>42270.436111111114</v>
      </c>
      <c r="J80" s="2">
        <v>2.9513888888888888E-3</v>
      </c>
      <c r="K80" s="2">
        <v>6.2499999999999995E-3</v>
      </c>
      <c r="L80" s="2">
        <v>3.2986111111111111E-3</v>
      </c>
      <c r="M80" t="s">
        <v>52</v>
      </c>
      <c r="N80">
        <v>1</v>
      </c>
      <c r="O80" t="s">
        <v>70</v>
      </c>
      <c r="P80" t="s">
        <v>54</v>
      </c>
      <c r="Q80" t="s">
        <v>172</v>
      </c>
      <c r="R80" t="s">
        <v>72</v>
      </c>
      <c r="S80" t="s">
        <v>73</v>
      </c>
      <c r="T80" t="s">
        <v>58</v>
      </c>
      <c r="U80" t="s">
        <v>54</v>
      </c>
      <c r="V80" t="s">
        <v>54</v>
      </c>
      <c r="W80">
        <v>60.012832199999998</v>
      </c>
      <c r="X80">
        <v>30.398487800000002</v>
      </c>
      <c r="Y80">
        <v>60.016113199999999</v>
      </c>
      <c r="Z80">
        <v>30.409133499999999</v>
      </c>
      <c r="AA80" t="s">
        <v>54</v>
      </c>
      <c r="AB80" t="s">
        <v>54</v>
      </c>
      <c r="AC80" t="s">
        <v>59</v>
      </c>
      <c r="AD80" t="s">
        <v>60</v>
      </c>
      <c r="AE80" t="s">
        <v>582</v>
      </c>
      <c r="AF80" t="s">
        <v>508</v>
      </c>
      <c r="AG80">
        <v>66.03</v>
      </c>
      <c r="AH80">
        <v>299</v>
      </c>
      <c r="AI80">
        <v>4.53</v>
      </c>
      <c r="AJ80">
        <v>1.21</v>
      </c>
      <c r="AK80" t="s">
        <v>611</v>
      </c>
      <c r="AL80">
        <v>13</v>
      </c>
      <c r="AM80">
        <v>13</v>
      </c>
      <c r="AN80">
        <v>0.84</v>
      </c>
      <c r="AO80">
        <v>4.83</v>
      </c>
      <c r="AP80">
        <v>0.31</v>
      </c>
      <c r="AQ80" t="s">
        <v>64</v>
      </c>
      <c r="AR80" t="s">
        <v>97</v>
      </c>
      <c r="AS80" t="s">
        <v>66</v>
      </c>
    </row>
    <row r="81" spans="1:45" x14ac:dyDescent="0.45">
      <c r="A81" t="s">
        <v>612</v>
      </c>
      <c r="B81" t="s">
        <v>46</v>
      </c>
      <c r="C81" t="s">
        <v>47</v>
      </c>
      <c r="D81" t="s">
        <v>613</v>
      </c>
      <c r="E81" t="s">
        <v>614</v>
      </c>
      <c r="F81" t="s">
        <v>50</v>
      </c>
      <c r="G81" t="s">
        <v>51</v>
      </c>
      <c r="H81" s="1">
        <v>42270.555555555555</v>
      </c>
      <c r="I81" s="1">
        <v>42270.597222222219</v>
      </c>
      <c r="J81" s="2">
        <v>3.695601851851852E-2</v>
      </c>
      <c r="K81" s="2">
        <v>4.1666666666666664E-2</v>
      </c>
      <c r="L81" s="2">
        <v>4.7106481481481478E-3</v>
      </c>
      <c r="M81" t="s">
        <v>52</v>
      </c>
      <c r="N81">
        <v>1</v>
      </c>
      <c r="O81" t="s">
        <v>615</v>
      </c>
      <c r="P81" t="s">
        <v>54</v>
      </c>
      <c r="Q81" t="s">
        <v>140</v>
      </c>
      <c r="R81" t="s">
        <v>244</v>
      </c>
      <c r="S81" t="s">
        <v>616</v>
      </c>
      <c r="T81" t="s">
        <v>58</v>
      </c>
      <c r="U81" t="s">
        <v>54</v>
      </c>
      <c r="V81" t="s">
        <v>54</v>
      </c>
      <c r="W81">
        <v>60.0160366</v>
      </c>
      <c r="X81">
        <v>30.409294899999999</v>
      </c>
      <c r="Y81">
        <v>59.934461599999999</v>
      </c>
      <c r="Z81">
        <v>30.3327916</v>
      </c>
      <c r="AA81" t="s">
        <v>54</v>
      </c>
      <c r="AB81" t="s">
        <v>54</v>
      </c>
      <c r="AC81" t="s">
        <v>59</v>
      </c>
      <c r="AD81" t="s">
        <v>60</v>
      </c>
      <c r="AE81" t="s">
        <v>508</v>
      </c>
      <c r="AF81" t="s">
        <v>617</v>
      </c>
      <c r="AG81">
        <v>66.03</v>
      </c>
      <c r="AH81">
        <v>518</v>
      </c>
      <c r="AI81">
        <v>7.84</v>
      </c>
      <c r="AJ81">
        <v>13.78</v>
      </c>
      <c r="AK81" t="s">
        <v>618</v>
      </c>
      <c r="AL81">
        <v>16</v>
      </c>
      <c r="AM81">
        <v>16</v>
      </c>
      <c r="AN81">
        <v>0.67</v>
      </c>
      <c r="AO81">
        <v>4.67</v>
      </c>
      <c r="AP81">
        <v>0.75</v>
      </c>
      <c r="AQ81" t="s">
        <v>64</v>
      </c>
      <c r="AR81" t="s">
        <v>65</v>
      </c>
      <c r="AS81" t="s">
        <v>66</v>
      </c>
    </row>
    <row r="82" spans="1:45" x14ac:dyDescent="0.45">
      <c r="A82" t="s">
        <v>619</v>
      </c>
      <c r="B82" t="s">
        <v>46</v>
      </c>
      <c r="C82" t="s">
        <v>47</v>
      </c>
      <c r="D82" t="s">
        <v>620</v>
      </c>
      <c r="E82" t="s">
        <v>621</v>
      </c>
      <c r="F82" t="s">
        <v>50</v>
      </c>
      <c r="G82" t="s">
        <v>51</v>
      </c>
      <c r="H82" s="1">
        <v>42270.767361111109</v>
      </c>
      <c r="I82" s="1">
        <v>42270.790972222225</v>
      </c>
      <c r="J82" s="2">
        <v>1.5486111111111112E-2</v>
      </c>
      <c r="K82" s="2">
        <v>2.361111111111111E-2</v>
      </c>
      <c r="L82" s="2">
        <v>8.1249999999999985E-3</v>
      </c>
      <c r="M82" t="s">
        <v>52</v>
      </c>
      <c r="N82">
        <v>1</v>
      </c>
      <c r="O82" t="s">
        <v>116</v>
      </c>
      <c r="P82" t="s">
        <v>54</v>
      </c>
      <c r="Q82" t="s">
        <v>146</v>
      </c>
      <c r="R82" t="s">
        <v>118</v>
      </c>
      <c r="S82" t="s">
        <v>119</v>
      </c>
      <c r="T82" t="s">
        <v>58</v>
      </c>
      <c r="U82" t="s">
        <v>54</v>
      </c>
      <c r="V82" t="s">
        <v>54</v>
      </c>
      <c r="W82">
        <v>60.016138699999999</v>
      </c>
      <c r="X82">
        <v>30.409162800000001</v>
      </c>
      <c r="Y82">
        <v>60.034869499999999</v>
      </c>
      <c r="Z82">
        <v>30.328098600000001</v>
      </c>
      <c r="AA82" t="s">
        <v>54</v>
      </c>
      <c r="AB82" t="s">
        <v>54</v>
      </c>
      <c r="AC82" t="s">
        <v>59</v>
      </c>
      <c r="AD82" t="s">
        <v>60</v>
      </c>
      <c r="AE82" t="s">
        <v>508</v>
      </c>
      <c r="AF82" t="s">
        <v>622</v>
      </c>
      <c r="AG82">
        <v>66.03</v>
      </c>
      <c r="AH82">
        <v>261</v>
      </c>
      <c r="AI82">
        <v>3.95</v>
      </c>
      <c r="AJ82">
        <v>7.97</v>
      </c>
      <c r="AK82" t="s">
        <v>623</v>
      </c>
      <c r="AL82">
        <v>14</v>
      </c>
      <c r="AM82">
        <v>14</v>
      </c>
      <c r="AN82">
        <v>0.74</v>
      </c>
      <c r="AO82">
        <v>2.54</v>
      </c>
      <c r="AP82">
        <v>0.56999999999999995</v>
      </c>
      <c r="AQ82" t="s">
        <v>64</v>
      </c>
      <c r="AR82" t="s">
        <v>97</v>
      </c>
      <c r="AS82" t="s">
        <v>66</v>
      </c>
    </row>
    <row r="83" spans="1:45" x14ac:dyDescent="0.45">
      <c r="A83" t="s">
        <v>624</v>
      </c>
      <c r="B83" t="s">
        <v>46</v>
      </c>
      <c r="C83" t="s">
        <v>47</v>
      </c>
      <c r="D83" t="s">
        <v>625</v>
      </c>
      <c r="E83" t="s">
        <v>626</v>
      </c>
      <c r="F83" t="s">
        <v>50</v>
      </c>
      <c r="G83" t="s">
        <v>51</v>
      </c>
      <c r="H83" s="1">
        <v>42270.798611111109</v>
      </c>
      <c r="I83" s="1">
        <v>42270.813194444447</v>
      </c>
      <c r="J83" s="2">
        <v>1.0104166666666668E-2</v>
      </c>
      <c r="K83" s="2">
        <v>1.4583333333333332E-2</v>
      </c>
      <c r="L83" s="2">
        <v>4.4791666666666669E-3</v>
      </c>
      <c r="M83" t="s">
        <v>52</v>
      </c>
      <c r="N83">
        <v>1</v>
      </c>
      <c r="O83" t="s">
        <v>219</v>
      </c>
      <c r="P83" t="s">
        <v>54</v>
      </c>
      <c r="Q83" t="s">
        <v>81</v>
      </c>
      <c r="R83" t="s">
        <v>220</v>
      </c>
      <c r="S83" t="s">
        <v>221</v>
      </c>
      <c r="T83" t="s">
        <v>58</v>
      </c>
      <c r="U83" t="s">
        <v>54</v>
      </c>
      <c r="V83" t="s">
        <v>54</v>
      </c>
      <c r="W83">
        <v>60.034756999999999</v>
      </c>
      <c r="X83">
        <v>30.3270476</v>
      </c>
      <c r="Y83">
        <v>60.016137200000003</v>
      </c>
      <c r="Z83">
        <v>30.409248600000002</v>
      </c>
      <c r="AA83" t="s">
        <v>54</v>
      </c>
      <c r="AB83" t="s">
        <v>54</v>
      </c>
      <c r="AC83" t="s">
        <v>59</v>
      </c>
      <c r="AD83" t="s">
        <v>60</v>
      </c>
      <c r="AE83" t="s">
        <v>622</v>
      </c>
      <c r="AF83" t="s">
        <v>246</v>
      </c>
      <c r="AG83">
        <v>66.03</v>
      </c>
      <c r="AH83">
        <v>198</v>
      </c>
      <c r="AI83">
        <v>3</v>
      </c>
      <c r="AJ83">
        <v>6.69</v>
      </c>
      <c r="AK83" t="s">
        <v>627</v>
      </c>
      <c r="AL83">
        <v>13</v>
      </c>
      <c r="AM83">
        <v>13</v>
      </c>
      <c r="AN83">
        <v>0.78</v>
      </c>
      <c r="AO83">
        <v>3.27</v>
      </c>
      <c r="AP83">
        <v>0.56000000000000005</v>
      </c>
      <c r="AQ83" t="s">
        <v>96</v>
      </c>
      <c r="AR83" t="s">
        <v>97</v>
      </c>
      <c r="AS83" t="s">
        <v>66</v>
      </c>
    </row>
    <row r="84" spans="1:45" x14ac:dyDescent="0.45">
      <c r="A84" t="s">
        <v>628</v>
      </c>
      <c r="B84" t="s">
        <v>46</v>
      </c>
      <c r="C84" t="s">
        <v>47</v>
      </c>
      <c r="D84" t="s">
        <v>629</v>
      </c>
      <c r="E84" t="s">
        <v>630</v>
      </c>
      <c r="F84" t="s">
        <v>50</v>
      </c>
      <c r="G84" t="s">
        <v>51</v>
      </c>
      <c r="H84" s="1">
        <v>42272.529166666667</v>
      </c>
      <c r="I84" s="1">
        <v>42272.56527777778</v>
      </c>
      <c r="J84" s="2">
        <v>2.884259259259259E-2</v>
      </c>
      <c r="K84" s="2">
        <v>3.6111111111111115E-2</v>
      </c>
      <c r="L84" s="2">
        <v>7.2685185185185188E-3</v>
      </c>
      <c r="M84" t="s">
        <v>52</v>
      </c>
      <c r="N84">
        <v>1</v>
      </c>
      <c r="O84" t="s">
        <v>70</v>
      </c>
      <c r="P84" t="s">
        <v>54</v>
      </c>
      <c r="Q84" t="s">
        <v>285</v>
      </c>
      <c r="R84" t="s">
        <v>72</v>
      </c>
      <c r="S84" t="s">
        <v>73</v>
      </c>
      <c r="T84" t="s">
        <v>58</v>
      </c>
      <c r="U84" t="s">
        <v>54</v>
      </c>
      <c r="V84" t="s">
        <v>54</v>
      </c>
      <c r="W84">
        <v>60.016150000000003</v>
      </c>
      <c r="X84">
        <v>30.409590000000001</v>
      </c>
      <c r="Y84">
        <v>60.092161599999997</v>
      </c>
      <c r="Z84">
        <v>30.496485</v>
      </c>
      <c r="AA84" t="s">
        <v>54</v>
      </c>
      <c r="AB84" t="s">
        <v>54</v>
      </c>
      <c r="AC84" t="s">
        <v>59</v>
      </c>
      <c r="AD84" t="s">
        <v>60</v>
      </c>
      <c r="AE84" t="s">
        <v>508</v>
      </c>
      <c r="AF84" t="s">
        <v>631</v>
      </c>
      <c r="AG84">
        <v>65.52</v>
      </c>
      <c r="AH84">
        <v>1000</v>
      </c>
      <c r="AI84">
        <v>15.26</v>
      </c>
      <c r="AJ84">
        <v>37.32</v>
      </c>
      <c r="AK84" t="s">
        <v>632</v>
      </c>
      <c r="AL84">
        <v>17</v>
      </c>
      <c r="AM84">
        <v>17</v>
      </c>
      <c r="AN84">
        <v>0.74</v>
      </c>
      <c r="AO84">
        <v>2.61</v>
      </c>
      <c r="AP84">
        <v>0.79</v>
      </c>
      <c r="AQ84" t="s">
        <v>64</v>
      </c>
      <c r="AR84" t="s">
        <v>65</v>
      </c>
      <c r="AS84" t="s">
        <v>66</v>
      </c>
    </row>
    <row r="85" spans="1:45" x14ac:dyDescent="0.45">
      <c r="A85" t="s">
        <v>633</v>
      </c>
      <c r="B85" t="s">
        <v>46</v>
      </c>
      <c r="C85" t="s">
        <v>47</v>
      </c>
      <c r="D85" t="s">
        <v>634</v>
      </c>
      <c r="E85" t="s">
        <v>635</v>
      </c>
      <c r="F85" t="s">
        <v>50</v>
      </c>
      <c r="G85" t="s">
        <v>51</v>
      </c>
      <c r="H85" s="1">
        <v>42273.493750000001</v>
      </c>
      <c r="I85" s="1">
        <v>42273.506249999999</v>
      </c>
      <c r="J85" s="2">
        <v>4.6759259259259263E-3</v>
      </c>
      <c r="K85" s="2">
        <v>1.2499999999999999E-2</v>
      </c>
      <c r="L85" s="2">
        <v>7.8240740740740753E-3</v>
      </c>
      <c r="M85" t="s">
        <v>52</v>
      </c>
      <c r="N85">
        <v>1</v>
      </c>
      <c r="O85" t="s">
        <v>70</v>
      </c>
      <c r="P85" t="s">
        <v>54</v>
      </c>
      <c r="Q85" t="s">
        <v>268</v>
      </c>
      <c r="R85" t="s">
        <v>72</v>
      </c>
      <c r="S85" t="s">
        <v>73</v>
      </c>
      <c r="T85" t="s">
        <v>58</v>
      </c>
      <c r="U85" t="s">
        <v>54</v>
      </c>
      <c r="V85" t="s">
        <v>54</v>
      </c>
      <c r="W85">
        <v>60.016326599999999</v>
      </c>
      <c r="X85">
        <v>30.409493300000001</v>
      </c>
      <c r="Y85">
        <v>60.014519900000003</v>
      </c>
      <c r="Z85">
        <v>30.391046599999999</v>
      </c>
      <c r="AA85" t="s">
        <v>54</v>
      </c>
      <c r="AB85" t="s">
        <v>54</v>
      </c>
      <c r="AC85" t="s">
        <v>59</v>
      </c>
      <c r="AD85" t="s">
        <v>60</v>
      </c>
      <c r="AE85" t="s">
        <v>508</v>
      </c>
      <c r="AF85" t="s">
        <v>425</v>
      </c>
      <c r="AG85">
        <v>65.52</v>
      </c>
      <c r="AH85">
        <v>110</v>
      </c>
      <c r="AI85">
        <v>1.68</v>
      </c>
      <c r="AJ85">
        <v>1.92</v>
      </c>
      <c r="AK85" t="s">
        <v>636</v>
      </c>
      <c r="AL85">
        <v>13</v>
      </c>
      <c r="AM85">
        <v>13</v>
      </c>
      <c r="AN85">
        <v>0.93</v>
      </c>
      <c r="AO85">
        <v>1.99</v>
      </c>
      <c r="AP85">
        <v>0.95</v>
      </c>
      <c r="AQ85" t="s">
        <v>111</v>
      </c>
      <c r="AR85" t="s">
        <v>112</v>
      </c>
      <c r="AS85" t="s">
        <v>66</v>
      </c>
    </row>
    <row r="86" spans="1:45" x14ac:dyDescent="0.45">
      <c r="A86" t="s">
        <v>637</v>
      </c>
      <c r="B86" t="s">
        <v>46</v>
      </c>
      <c r="C86" t="s">
        <v>47</v>
      </c>
      <c r="D86" t="s">
        <v>638</v>
      </c>
      <c r="E86" t="s">
        <v>639</v>
      </c>
      <c r="F86" t="s">
        <v>50</v>
      </c>
      <c r="G86" t="s">
        <v>51</v>
      </c>
      <c r="H86" s="1">
        <v>42273.745138888888</v>
      </c>
      <c r="I86" s="1">
        <v>42273.768750000003</v>
      </c>
      <c r="J86" s="2">
        <v>1.1157407407407408E-2</v>
      </c>
      <c r="K86" s="2">
        <v>2.361111111111111E-2</v>
      </c>
      <c r="L86" s="2">
        <v>1.2453703703703703E-2</v>
      </c>
      <c r="M86" t="s">
        <v>89</v>
      </c>
      <c r="N86">
        <v>1</v>
      </c>
      <c r="O86" t="s">
        <v>640</v>
      </c>
      <c r="P86" t="s">
        <v>54</v>
      </c>
      <c r="Q86" t="s">
        <v>107</v>
      </c>
      <c r="R86" t="s">
        <v>278</v>
      </c>
      <c r="S86" t="s">
        <v>641</v>
      </c>
      <c r="T86" t="s">
        <v>58</v>
      </c>
      <c r="U86" t="s">
        <v>54</v>
      </c>
      <c r="V86" t="s">
        <v>54</v>
      </c>
      <c r="W86">
        <v>60.016191599999999</v>
      </c>
      <c r="X86">
        <v>30.4094506</v>
      </c>
      <c r="Y86">
        <v>60.058316400000002</v>
      </c>
      <c r="Z86">
        <v>30.3371833</v>
      </c>
      <c r="AA86" t="s">
        <v>54</v>
      </c>
      <c r="AB86" t="s">
        <v>54</v>
      </c>
      <c r="AC86" t="s">
        <v>59</v>
      </c>
      <c r="AD86" t="s">
        <v>60</v>
      </c>
      <c r="AE86" t="s">
        <v>246</v>
      </c>
      <c r="AF86" t="s">
        <v>642</v>
      </c>
      <c r="AG86">
        <v>65.52</v>
      </c>
      <c r="AH86">
        <v>525</v>
      </c>
      <c r="AI86">
        <v>8.01</v>
      </c>
      <c r="AJ86">
        <v>9.7799999999999994</v>
      </c>
      <c r="AK86" t="s">
        <v>643</v>
      </c>
      <c r="AL86">
        <v>13</v>
      </c>
      <c r="AM86">
        <v>13</v>
      </c>
      <c r="AN86">
        <v>0.86</v>
      </c>
      <c r="AO86">
        <v>1.77</v>
      </c>
      <c r="AP86">
        <v>0.93</v>
      </c>
      <c r="AQ86" t="s">
        <v>64</v>
      </c>
      <c r="AR86" t="s">
        <v>65</v>
      </c>
      <c r="AS86" t="s">
        <v>66</v>
      </c>
    </row>
    <row r="87" spans="1:45" x14ac:dyDescent="0.45">
      <c r="A87" t="s">
        <v>644</v>
      </c>
      <c r="B87" t="s">
        <v>46</v>
      </c>
      <c r="C87" t="s">
        <v>47</v>
      </c>
      <c r="D87" t="s">
        <v>645</v>
      </c>
      <c r="E87" t="s">
        <v>646</v>
      </c>
      <c r="F87" t="s">
        <v>50</v>
      </c>
      <c r="G87" t="s">
        <v>51</v>
      </c>
      <c r="H87" s="1">
        <v>42273.888194444444</v>
      </c>
      <c r="I87" s="1">
        <v>42273.902777777781</v>
      </c>
      <c r="J87" s="2">
        <v>7.2222222222222228E-3</v>
      </c>
      <c r="K87" s="2">
        <v>1.4583333333333332E-2</v>
      </c>
      <c r="L87" s="2">
        <v>7.3611111111111108E-3</v>
      </c>
      <c r="M87" t="s">
        <v>52</v>
      </c>
      <c r="N87">
        <v>1</v>
      </c>
      <c r="O87" t="s">
        <v>603</v>
      </c>
      <c r="P87" t="s">
        <v>54</v>
      </c>
      <c r="Q87" t="s">
        <v>647</v>
      </c>
      <c r="R87" t="s">
        <v>604</v>
      </c>
      <c r="S87" t="s">
        <v>605</v>
      </c>
      <c r="T87" t="s">
        <v>58</v>
      </c>
      <c r="U87" t="s">
        <v>54</v>
      </c>
      <c r="V87" t="s">
        <v>54</v>
      </c>
      <c r="W87">
        <v>56.8039463</v>
      </c>
      <c r="X87">
        <v>60.555390600000003</v>
      </c>
      <c r="Y87">
        <v>56.830035299999999</v>
      </c>
      <c r="Z87">
        <v>60.567308199999999</v>
      </c>
      <c r="AA87" t="s">
        <v>54</v>
      </c>
      <c r="AB87" t="s">
        <v>54</v>
      </c>
      <c r="AC87" t="s">
        <v>154</v>
      </c>
      <c r="AD87" t="s">
        <v>60</v>
      </c>
      <c r="AE87" t="s">
        <v>606</v>
      </c>
      <c r="AF87" t="s">
        <v>648</v>
      </c>
      <c r="AG87">
        <v>65.52</v>
      </c>
      <c r="AH87">
        <v>134</v>
      </c>
      <c r="AI87">
        <v>2.0499999999999998</v>
      </c>
      <c r="AJ87">
        <v>3.77</v>
      </c>
      <c r="AK87" t="s">
        <v>649</v>
      </c>
      <c r="AL87">
        <v>9</v>
      </c>
      <c r="AM87">
        <v>7</v>
      </c>
      <c r="AN87">
        <v>1</v>
      </c>
      <c r="AO87">
        <v>3.08</v>
      </c>
      <c r="AP87">
        <v>0.99</v>
      </c>
      <c r="AQ87" t="s">
        <v>650</v>
      </c>
      <c r="AR87" t="s">
        <v>651</v>
      </c>
      <c r="AS87" t="s">
        <v>160</v>
      </c>
    </row>
    <row r="88" spans="1:45" x14ac:dyDescent="0.45">
      <c r="A88" t="s">
        <v>652</v>
      </c>
      <c r="B88" t="s">
        <v>46</v>
      </c>
      <c r="C88" t="s">
        <v>47</v>
      </c>
      <c r="D88" t="s">
        <v>653</v>
      </c>
      <c r="E88" t="s">
        <v>177</v>
      </c>
      <c r="F88" t="s">
        <v>50</v>
      </c>
      <c r="G88" t="s">
        <v>51</v>
      </c>
      <c r="H88" s="1">
        <v>42273.925000000003</v>
      </c>
      <c r="I88" s="1">
        <v>42273.944444444445</v>
      </c>
      <c r="J88" s="2">
        <v>1.2256944444444444E-2</v>
      </c>
      <c r="K88" s="2">
        <v>1.9444444444444445E-2</v>
      </c>
      <c r="L88" s="2">
        <v>7.1874999999999994E-3</v>
      </c>
      <c r="M88" t="s">
        <v>52</v>
      </c>
      <c r="N88">
        <v>1</v>
      </c>
      <c r="O88" t="s">
        <v>362</v>
      </c>
      <c r="P88" t="s">
        <v>54</v>
      </c>
      <c r="Q88" t="s">
        <v>71</v>
      </c>
      <c r="R88" t="s">
        <v>364</v>
      </c>
      <c r="S88" t="s">
        <v>365</v>
      </c>
      <c r="T88" t="s">
        <v>58</v>
      </c>
      <c r="U88" t="s">
        <v>54</v>
      </c>
      <c r="V88" t="s">
        <v>54</v>
      </c>
      <c r="W88">
        <v>56.830015299999999</v>
      </c>
      <c r="X88">
        <v>60.567346100000002</v>
      </c>
      <c r="Y88">
        <v>56.795512100000003</v>
      </c>
      <c r="Z88">
        <v>60.614258800000002</v>
      </c>
      <c r="AA88" t="s">
        <v>54</v>
      </c>
      <c r="AB88" t="s">
        <v>54</v>
      </c>
      <c r="AC88" t="s">
        <v>154</v>
      </c>
      <c r="AD88" t="s">
        <v>60</v>
      </c>
      <c r="AE88" t="s">
        <v>648</v>
      </c>
      <c r="AF88" t="s">
        <v>654</v>
      </c>
      <c r="AG88">
        <v>65.52</v>
      </c>
      <c r="AH88">
        <v>191</v>
      </c>
      <c r="AI88">
        <v>2.92</v>
      </c>
      <c r="AJ88">
        <v>5.94</v>
      </c>
      <c r="AK88" t="s">
        <v>655</v>
      </c>
      <c r="AL88">
        <v>9</v>
      </c>
      <c r="AM88">
        <v>7</v>
      </c>
      <c r="AN88">
        <v>1</v>
      </c>
      <c r="AO88">
        <v>3.06</v>
      </c>
      <c r="AP88">
        <v>0.99</v>
      </c>
      <c r="AQ88" t="s">
        <v>650</v>
      </c>
      <c r="AR88" t="s">
        <v>651</v>
      </c>
      <c r="AS88" t="s">
        <v>160</v>
      </c>
    </row>
    <row r="89" spans="1:45" x14ac:dyDescent="0.45">
      <c r="A89" t="s">
        <v>656</v>
      </c>
      <c r="B89" t="s">
        <v>46</v>
      </c>
      <c r="C89" t="s">
        <v>47</v>
      </c>
      <c r="D89" t="s">
        <v>657</v>
      </c>
      <c r="E89" t="s">
        <v>658</v>
      </c>
      <c r="F89" t="s">
        <v>50</v>
      </c>
      <c r="G89" t="s">
        <v>51</v>
      </c>
      <c r="H89" s="1">
        <v>42273.869444444441</v>
      </c>
      <c r="I89" s="1">
        <v>42273.884027777778</v>
      </c>
      <c r="J89" s="2">
        <v>1.2199074074074072E-2</v>
      </c>
      <c r="K89" s="2">
        <v>1.4583333333333332E-2</v>
      </c>
      <c r="L89" s="2">
        <v>2.3842592592592591E-3</v>
      </c>
      <c r="M89" t="s">
        <v>52</v>
      </c>
      <c r="N89">
        <v>1</v>
      </c>
      <c r="O89" t="s">
        <v>70</v>
      </c>
      <c r="P89" t="s">
        <v>54</v>
      </c>
      <c r="Q89" t="s">
        <v>472</v>
      </c>
      <c r="R89" t="s">
        <v>72</v>
      </c>
      <c r="S89" t="s">
        <v>73</v>
      </c>
      <c r="T89" t="s">
        <v>58</v>
      </c>
      <c r="U89" t="s">
        <v>54</v>
      </c>
      <c r="V89" t="s">
        <v>54</v>
      </c>
      <c r="W89">
        <v>60.058579999999999</v>
      </c>
      <c r="X89">
        <v>30.3363233</v>
      </c>
      <c r="Y89">
        <v>60.016336600000002</v>
      </c>
      <c r="Z89">
        <v>30.409384899999999</v>
      </c>
      <c r="AA89" t="s">
        <v>54</v>
      </c>
      <c r="AB89" t="s">
        <v>54</v>
      </c>
      <c r="AC89" t="s">
        <v>59</v>
      </c>
      <c r="AD89" t="s">
        <v>60</v>
      </c>
      <c r="AE89" t="s">
        <v>659</v>
      </c>
      <c r="AF89" t="s">
        <v>246</v>
      </c>
      <c r="AG89">
        <v>65.52</v>
      </c>
      <c r="AH89">
        <v>235</v>
      </c>
      <c r="AI89">
        <v>3.59</v>
      </c>
      <c r="AJ89">
        <v>8.9</v>
      </c>
      <c r="AK89" t="s">
        <v>660</v>
      </c>
      <c r="AL89">
        <v>10</v>
      </c>
      <c r="AM89">
        <v>10</v>
      </c>
      <c r="AN89">
        <v>0.93</v>
      </c>
      <c r="AO89">
        <v>1.22</v>
      </c>
      <c r="AP89">
        <v>0.75</v>
      </c>
      <c r="AQ89" t="s">
        <v>96</v>
      </c>
      <c r="AR89" t="s">
        <v>65</v>
      </c>
      <c r="AS89" t="s">
        <v>66</v>
      </c>
    </row>
    <row r="90" spans="1:45" x14ac:dyDescent="0.45">
      <c r="A90" t="s">
        <v>661</v>
      </c>
      <c r="B90" t="s">
        <v>46</v>
      </c>
      <c r="C90" t="s">
        <v>47</v>
      </c>
      <c r="D90" t="s">
        <v>662</v>
      </c>
      <c r="E90" t="s">
        <v>663</v>
      </c>
      <c r="F90" t="s">
        <v>50</v>
      </c>
      <c r="G90" t="s">
        <v>51</v>
      </c>
      <c r="H90" s="1">
        <v>42274.379861111112</v>
      </c>
      <c r="I90" s="1">
        <v>42274.400000000001</v>
      </c>
      <c r="J90" s="2">
        <v>1.2141203703703704E-2</v>
      </c>
      <c r="K90" s="2">
        <v>2.013888888888889E-2</v>
      </c>
      <c r="L90" s="2">
        <v>7.9976851851851858E-3</v>
      </c>
      <c r="M90" t="s">
        <v>52</v>
      </c>
      <c r="N90">
        <v>1</v>
      </c>
      <c r="O90" t="s">
        <v>664</v>
      </c>
      <c r="P90" t="s">
        <v>54</v>
      </c>
      <c r="Q90" t="s">
        <v>665</v>
      </c>
      <c r="R90" t="s">
        <v>343</v>
      </c>
      <c r="S90" t="s">
        <v>666</v>
      </c>
      <c r="T90" t="s">
        <v>58</v>
      </c>
      <c r="U90" t="s">
        <v>54</v>
      </c>
      <c r="V90" t="s">
        <v>54</v>
      </c>
      <c r="W90">
        <v>60.016068300000001</v>
      </c>
      <c r="X90">
        <v>30.409528300000002</v>
      </c>
      <c r="Y90">
        <v>59.95758</v>
      </c>
      <c r="Z90">
        <v>30.3589433</v>
      </c>
      <c r="AA90" t="s">
        <v>54</v>
      </c>
      <c r="AB90" t="s">
        <v>54</v>
      </c>
      <c r="AC90" t="s">
        <v>59</v>
      </c>
      <c r="AD90" t="s">
        <v>60</v>
      </c>
      <c r="AE90" t="s">
        <v>508</v>
      </c>
      <c r="AF90" t="s">
        <v>667</v>
      </c>
      <c r="AG90">
        <v>65.47</v>
      </c>
      <c r="AH90">
        <v>256</v>
      </c>
      <c r="AI90">
        <v>3.91</v>
      </c>
      <c r="AJ90">
        <v>12.04</v>
      </c>
      <c r="AK90" t="s">
        <v>668</v>
      </c>
      <c r="AL90">
        <v>8</v>
      </c>
      <c r="AM90">
        <v>8</v>
      </c>
      <c r="AN90">
        <v>0.98</v>
      </c>
      <c r="AO90">
        <v>0.78</v>
      </c>
      <c r="AP90">
        <v>0.63</v>
      </c>
      <c r="AQ90" t="s">
        <v>64</v>
      </c>
      <c r="AR90" t="s">
        <v>65</v>
      </c>
      <c r="AS90" t="s">
        <v>66</v>
      </c>
    </row>
    <row r="91" spans="1:45" x14ac:dyDescent="0.45">
      <c r="A91" t="s">
        <v>669</v>
      </c>
      <c r="B91" t="s">
        <v>46</v>
      </c>
      <c r="C91" t="s">
        <v>47</v>
      </c>
      <c r="D91" t="s">
        <v>670</v>
      </c>
      <c r="E91" t="s">
        <v>671</v>
      </c>
      <c r="F91" t="s">
        <v>50</v>
      </c>
      <c r="G91" t="s">
        <v>51</v>
      </c>
      <c r="H91" s="1">
        <v>42274.415277777778</v>
      </c>
      <c r="I91" s="1">
        <v>42274.436111111114</v>
      </c>
      <c r="J91" s="2">
        <v>1.6192129629629629E-2</v>
      </c>
      <c r="K91" s="2">
        <v>2.0833333333333332E-2</v>
      </c>
      <c r="L91" s="2">
        <v>4.6412037037037038E-3</v>
      </c>
      <c r="M91" t="s">
        <v>52</v>
      </c>
      <c r="N91">
        <v>1</v>
      </c>
      <c r="O91" t="s">
        <v>672</v>
      </c>
      <c r="P91" t="s">
        <v>54</v>
      </c>
      <c r="Q91" t="s">
        <v>55</v>
      </c>
      <c r="R91" t="s">
        <v>184</v>
      </c>
      <c r="S91" t="s">
        <v>673</v>
      </c>
      <c r="T91" t="s">
        <v>58</v>
      </c>
      <c r="U91" t="s">
        <v>54</v>
      </c>
      <c r="V91" t="s">
        <v>54</v>
      </c>
      <c r="W91">
        <v>59.957711600000003</v>
      </c>
      <c r="X91">
        <v>30.359076600000002</v>
      </c>
      <c r="Y91">
        <v>60.016199999999998</v>
      </c>
      <c r="Z91">
        <v>30.409266599999999</v>
      </c>
      <c r="AA91" t="s">
        <v>54</v>
      </c>
      <c r="AB91" t="s">
        <v>54</v>
      </c>
      <c r="AC91" t="s">
        <v>59</v>
      </c>
      <c r="AD91" t="s">
        <v>60</v>
      </c>
      <c r="AE91" t="s">
        <v>674</v>
      </c>
      <c r="AF91" t="s">
        <v>246</v>
      </c>
      <c r="AG91">
        <v>65.47</v>
      </c>
      <c r="AH91">
        <v>294</v>
      </c>
      <c r="AI91">
        <v>4.49</v>
      </c>
      <c r="AJ91">
        <v>11.6</v>
      </c>
      <c r="AK91" t="s">
        <v>675</v>
      </c>
      <c r="AL91">
        <v>10</v>
      </c>
      <c r="AM91">
        <v>10</v>
      </c>
      <c r="AN91">
        <v>0.99</v>
      </c>
      <c r="AO91">
        <v>2.64</v>
      </c>
      <c r="AP91">
        <v>0.75</v>
      </c>
      <c r="AQ91" t="s">
        <v>64</v>
      </c>
      <c r="AR91" t="s">
        <v>65</v>
      </c>
      <c r="AS91" t="s">
        <v>66</v>
      </c>
    </row>
    <row r="92" spans="1:45" x14ac:dyDescent="0.45">
      <c r="A92" t="s">
        <v>676</v>
      </c>
      <c r="B92" t="s">
        <v>46</v>
      </c>
      <c r="C92" t="s">
        <v>47</v>
      </c>
      <c r="D92" t="s">
        <v>677</v>
      </c>
      <c r="E92" t="s">
        <v>678</v>
      </c>
      <c r="F92" t="s">
        <v>50</v>
      </c>
      <c r="G92" t="s">
        <v>51</v>
      </c>
      <c r="H92" s="1">
        <v>42274.654166666667</v>
      </c>
      <c r="I92" s="1">
        <v>42274.668055555558</v>
      </c>
      <c r="J92" s="2">
        <v>7.4189814814814813E-3</v>
      </c>
      <c r="K92" s="2">
        <v>1.3888888888888888E-2</v>
      </c>
      <c r="L92" s="2">
        <v>6.4699074074074069E-3</v>
      </c>
      <c r="M92" t="s">
        <v>52</v>
      </c>
      <c r="N92">
        <v>1</v>
      </c>
      <c r="O92" t="s">
        <v>70</v>
      </c>
      <c r="P92" t="s">
        <v>54</v>
      </c>
      <c r="Q92" t="s">
        <v>81</v>
      </c>
      <c r="R92" t="s">
        <v>72</v>
      </c>
      <c r="S92" t="s">
        <v>73</v>
      </c>
      <c r="T92" t="s">
        <v>58</v>
      </c>
      <c r="U92" t="s">
        <v>54</v>
      </c>
      <c r="V92" t="s">
        <v>54</v>
      </c>
      <c r="W92">
        <v>60.016174540000002</v>
      </c>
      <c r="X92">
        <v>30.409490890000001</v>
      </c>
      <c r="Y92">
        <v>59.986364309999999</v>
      </c>
      <c r="Z92">
        <v>30.354590770000001</v>
      </c>
      <c r="AA92" t="s">
        <v>54</v>
      </c>
      <c r="AB92" t="s">
        <v>54</v>
      </c>
      <c r="AC92" t="s">
        <v>59</v>
      </c>
      <c r="AD92" t="s">
        <v>60</v>
      </c>
      <c r="AE92" t="s">
        <v>246</v>
      </c>
      <c r="AF92" t="s">
        <v>679</v>
      </c>
      <c r="AG92">
        <v>65.47</v>
      </c>
      <c r="AH92">
        <v>164</v>
      </c>
      <c r="AI92">
        <v>2.5</v>
      </c>
      <c r="AJ92">
        <v>5.68</v>
      </c>
      <c r="AK92" t="s">
        <v>680</v>
      </c>
      <c r="AL92">
        <v>13</v>
      </c>
      <c r="AM92">
        <v>13</v>
      </c>
      <c r="AN92">
        <v>0.7</v>
      </c>
      <c r="AO92">
        <v>3.92</v>
      </c>
      <c r="AP92">
        <v>0.44</v>
      </c>
      <c r="AQ92" t="s">
        <v>64</v>
      </c>
      <c r="AR92" t="s">
        <v>97</v>
      </c>
      <c r="AS92" t="s">
        <v>66</v>
      </c>
    </row>
    <row r="93" spans="1:45" x14ac:dyDescent="0.45">
      <c r="A93" t="s">
        <v>681</v>
      </c>
      <c r="B93" t="s">
        <v>46</v>
      </c>
      <c r="C93" t="s">
        <v>47</v>
      </c>
      <c r="D93" t="s">
        <v>682</v>
      </c>
      <c r="E93" t="s">
        <v>683</v>
      </c>
      <c r="F93" t="s">
        <v>50</v>
      </c>
      <c r="G93" t="s">
        <v>51</v>
      </c>
      <c r="H93" s="1">
        <v>42274.777083333334</v>
      </c>
      <c r="I93" s="1">
        <v>42274.791666666664</v>
      </c>
      <c r="J93" s="2">
        <v>7.9166666666666673E-3</v>
      </c>
      <c r="K93" s="2">
        <v>1.4583333333333332E-2</v>
      </c>
      <c r="L93" s="2">
        <v>6.6666666666666671E-3</v>
      </c>
      <c r="M93" t="s">
        <v>52</v>
      </c>
      <c r="N93">
        <v>1</v>
      </c>
      <c r="O93" t="s">
        <v>684</v>
      </c>
      <c r="P93" t="s">
        <v>54</v>
      </c>
      <c r="Q93" t="s">
        <v>581</v>
      </c>
      <c r="R93" t="s">
        <v>685</v>
      </c>
      <c r="S93" t="s">
        <v>686</v>
      </c>
      <c r="T93" t="s">
        <v>58</v>
      </c>
      <c r="U93" t="s">
        <v>54</v>
      </c>
      <c r="V93" t="s">
        <v>54</v>
      </c>
      <c r="W93">
        <v>59.986254600000002</v>
      </c>
      <c r="X93">
        <v>30.355476100000001</v>
      </c>
      <c r="Y93">
        <v>60.016056599999999</v>
      </c>
      <c r="Z93">
        <v>30.409210000000002</v>
      </c>
      <c r="AA93" t="s">
        <v>54</v>
      </c>
      <c r="AB93" t="s">
        <v>54</v>
      </c>
      <c r="AC93" t="s">
        <v>59</v>
      </c>
      <c r="AD93" t="s">
        <v>60</v>
      </c>
      <c r="AE93" t="s">
        <v>687</v>
      </c>
      <c r="AF93" t="s">
        <v>246</v>
      </c>
      <c r="AG93">
        <v>65.47</v>
      </c>
      <c r="AH93">
        <v>169</v>
      </c>
      <c r="AI93">
        <v>2.58</v>
      </c>
      <c r="AJ93">
        <v>5.65</v>
      </c>
      <c r="AK93" t="s">
        <v>688</v>
      </c>
      <c r="AL93">
        <v>11</v>
      </c>
      <c r="AM93">
        <v>11</v>
      </c>
      <c r="AN93">
        <v>0.8</v>
      </c>
      <c r="AO93">
        <v>2.36</v>
      </c>
      <c r="AP93">
        <v>0.46</v>
      </c>
      <c r="AQ93" t="s">
        <v>64</v>
      </c>
      <c r="AR93" t="s">
        <v>97</v>
      </c>
      <c r="AS93" t="s">
        <v>66</v>
      </c>
    </row>
    <row r="94" spans="1:45" x14ac:dyDescent="0.45">
      <c r="A94" t="s">
        <v>689</v>
      </c>
      <c r="B94" t="s">
        <v>46</v>
      </c>
      <c r="C94" t="s">
        <v>47</v>
      </c>
      <c r="D94" t="s">
        <v>690</v>
      </c>
      <c r="E94" t="s">
        <v>691</v>
      </c>
      <c r="F94" t="s">
        <v>50</v>
      </c>
      <c r="G94" t="s">
        <v>51</v>
      </c>
      <c r="H94" s="1">
        <v>42275.365277777775</v>
      </c>
      <c r="I94" s="1">
        <v>42275.378472222219</v>
      </c>
      <c r="J94" s="2">
        <v>3.9583333333333337E-3</v>
      </c>
      <c r="K94" s="2">
        <v>1.3194444444444444E-2</v>
      </c>
      <c r="L94" s="2">
        <v>9.2361111111111116E-3</v>
      </c>
      <c r="M94" t="s">
        <v>52</v>
      </c>
      <c r="N94">
        <v>1</v>
      </c>
      <c r="O94" t="s">
        <v>692</v>
      </c>
      <c r="P94" t="s">
        <v>54</v>
      </c>
      <c r="Q94" t="s">
        <v>370</v>
      </c>
      <c r="R94" t="s">
        <v>693</v>
      </c>
      <c r="S94" t="s">
        <v>365</v>
      </c>
      <c r="T94" t="s">
        <v>58</v>
      </c>
      <c r="U94" t="s">
        <v>54</v>
      </c>
      <c r="V94" t="s">
        <v>54</v>
      </c>
      <c r="W94">
        <v>60.010800109999998</v>
      </c>
      <c r="X94">
        <v>30.40691631</v>
      </c>
      <c r="Y94">
        <v>60.021693569999996</v>
      </c>
      <c r="Z94">
        <v>30.37249628</v>
      </c>
      <c r="AA94" t="s">
        <v>54</v>
      </c>
      <c r="AB94" t="s">
        <v>54</v>
      </c>
      <c r="AC94" t="s">
        <v>59</v>
      </c>
      <c r="AD94" t="s">
        <v>60</v>
      </c>
      <c r="AE94" t="s">
        <v>694</v>
      </c>
      <c r="AF94" t="s">
        <v>695</v>
      </c>
      <c r="AG94">
        <v>66.42</v>
      </c>
      <c r="AH94">
        <v>107</v>
      </c>
      <c r="AI94">
        <v>1.61</v>
      </c>
      <c r="AJ94">
        <v>2.48</v>
      </c>
      <c r="AK94" t="s">
        <v>696</v>
      </c>
      <c r="AL94">
        <v>9</v>
      </c>
      <c r="AM94">
        <v>9</v>
      </c>
      <c r="AN94">
        <v>0.94</v>
      </c>
      <c r="AO94">
        <v>1.34</v>
      </c>
      <c r="AP94">
        <v>0.81</v>
      </c>
      <c r="AQ94" t="s">
        <v>64</v>
      </c>
      <c r="AR94" t="s">
        <v>65</v>
      </c>
      <c r="AS94" t="s">
        <v>66</v>
      </c>
    </row>
    <row r="95" spans="1:45" x14ac:dyDescent="0.45">
      <c r="A95" t="s">
        <v>697</v>
      </c>
      <c r="B95" t="s">
        <v>46</v>
      </c>
      <c r="C95" t="s">
        <v>47</v>
      </c>
      <c r="D95" t="s">
        <v>698</v>
      </c>
      <c r="E95" t="s">
        <v>699</v>
      </c>
      <c r="F95" t="s">
        <v>50</v>
      </c>
      <c r="G95" t="s">
        <v>51</v>
      </c>
      <c r="H95" s="1">
        <v>42275.393750000003</v>
      </c>
      <c r="I95" s="1">
        <v>42275.406944444447</v>
      </c>
      <c r="J95" s="2">
        <v>7.5810185185185182E-3</v>
      </c>
      <c r="K95" s="2">
        <v>1.3194444444444444E-2</v>
      </c>
      <c r="L95" s="2">
        <v>5.6134259259259271E-3</v>
      </c>
      <c r="M95" t="s">
        <v>52</v>
      </c>
      <c r="N95">
        <v>1</v>
      </c>
      <c r="O95" t="s">
        <v>116</v>
      </c>
      <c r="P95" t="s">
        <v>54</v>
      </c>
      <c r="Q95" t="s">
        <v>172</v>
      </c>
      <c r="R95" t="s">
        <v>118</v>
      </c>
      <c r="S95" t="s">
        <v>119</v>
      </c>
      <c r="T95" t="s">
        <v>58</v>
      </c>
      <c r="U95" t="s">
        <v>54</v>
      </c>
      <c r="V95" t="s">
        <v>54</v>
      </c>
      <c r="W95">
        <v>60.021605000000001</v>
      </c>
      <c r="X95">
        <v>30.372879999999999</v>
      </c>
      <c r="Y95">
        <v>60.016165000000001</v>
      </c>
      <c r="Z95">
        <v>30.4093883</v>
      </c>
      <c r="AA95" t="s">
        <v>54</v>
      </c>
      <c r="AB95" t="s">
        <v>54</v>
      </c>
      <c r="AC95" t="s">
        <v>59</v>
      </c>
      <c r="AD95" t="s">
        <v>60</v>
      </c>
      <c r="AE95" t="s">
        <v>700</v>
      </c>
      <c r="AF95" t="s">
        <v>246</v>
      </c>
      <c r="AG95">
        <v>66.42</v>
      </c>
      <c r="AH95">
        <v>154</v>
      </c>
      <c r="AI95">
        <v>2.3199999999999998</v>
      </c>
      <c r="AJ95">
        <v>4.0199999999999996</v>
      </c>
      <c r="AK95" t="s">
        <v>701</v>
      </c>
      <c r="AL95">
        <v>10</v>
      </c>
      <c r="AM95">
        <v>8</v>
      </c>
      <c r="AN95">
        <v>0.93</v>
      </c>
      <c r="AO95">
        <v>2.1800000000000002</v>
      </c>
      <c r="AP95">
        <v>0.79</v>
      </c>
      <c r="AQ95" t="s">
        <v>64</v>
      </c>
      <c r="AR95" t="s">
        <v>65</v>
      </c>
      <c r="AS95" t="s">
        <v>66</v>
      </c>
    </row>
    <row r="96" spans="1:45" x14ac:dyDescent="0.45">
      <c r="A96" t="s">
        <v>702</v>
      </c>
      <c r="B96" t="s">
        <v>46</v>
      </c>
      <c r="C96" t="s">
        <v>47</v>
      </c>
      <c r="D96" t="s">
        <v>703</v>
      </c>
      <c r="E96" t="s">
        <v>704</v>
      </c>
      <c r="F96" t="s">
        <v>50</v>
      </c>
      <c r="G96" t="s">
        <v>51</v>
      </c>
      <c r="H96" s="1">
        <v>42275.944444444445</v>
      </c>
      <c r="I96" s="1">
        <v>42275.950694444444</v>
      </c>
      <c r="J96" s="2">
        <v>4.0393518518518521E-3</v>
      </c>
      <c r="K96" s="2">
        <v>6.2499999999999995E-3</v>
      </c>
      <c r="L96" s="2">
        <v>2.2106481481481478E-3</v>
      </c>
      <c r="M96" t="s">
        <v>52</v>
      </c>
      <c r="N96">
        <v>1</v>
      </c>
      <c r="O96" t="s">
        <v>479</v>
      </c>
      <c r="P96" t="s">
        <v>54</v>
      </c>
      <c r="Q96" t="s">
        <v>229</v>
      </c>
      <c r="R96" t="s">
        <v>480</v>
      </c>
      <c r="S96" t="s">
        <v>481</v>
      </c>
      <c r="T96" t="s">
        <v>58</v>
      </c>
      <c r="U96" t="s">
        <v>54</v>
      </c>
      <c r="V96" t="s">
        <v>54</v>
      </c>
      <c r="W96">
        <v>60.014799799999999</v>
      </c>
      <c r="X96">
        <v>30.389777970000001</v>
      </c>
      <c r="Y96">
        <v>60.016178230000001</v>
      </c>
      <c r="Z96">
        <v>30.409392459999999</v>
      </c>
      <c r="AA96" t="s">
        <v>54</v>
      </c>
      <c r="AB96" t="s">
        <v>54</v>
      </c>
      <c r="AC96" t="s">
        <v>59</v>
      </c>
      <c r="AD96" t="s">
        <v>60</v>
      </c>
      <c r="AE96" t="s">
        <v>594</v>
      </c>
      <c r="AF96" t="s">
        <v>246</v>
      </c>
      <c r="AG96">
        <v>66.42</v>
      </c>
      <c r="AH96">
        <v>105</v>
      </c>
      <c r="AI96">
        <v>1.58</v>
      </c>
      <c r="AJ96">
        <v>2.06</v>
      </c>
      <c r="AK96" t="s">
        <v>705</v>
      </c>
      <c r="AL96">
        <v>8</v>
      </c>
      <c r="AM96">
        <v>6</v>
      </c>
      <c r="AN96">
        <v>0.87</v>
      </c>
      <c r="AO96">
        <v>3.38</v>
      </c>
      <c r="AP96">
        <v>0.92</v>
      </c>
      <c r="AQ96" t="s">
        <v>96</v>
      </c>
      <c r="AR96" t="s">
        <v>65</v>
      </c>
      <c r="AS96" t="s">
        <v>66</v>
      </c>
    </row>
    <row r="97" spans="1:45" x14ac:dyDescent="0.45">
      <c r="A97" t="s">
        <v>706</v>
      </c>
      <c r="B97" t="s">
        <v>46</v>
      </c>
      <c r="C97" t="s">
        <v>47</v>
      </c>
      <c r="D97" t="s">
        <v>707</v>
      </c>
      <c r="E97" t="s">
        <v>708</v>
      </c>
      <c r="F97" t="s">
        <v>50</v>
      </c>
      <c r="G97" t="s">
        <v>51</v>
      </c>
      <c r="H97" s="1">
        <v>42276.399305555555</v>
      </c>
      <c r="I97" s="1">
        <v>42276.429861111108</v>
      </c>
      <c r="J97" s="2">
        <v>2.2395833333333334E-2</v>
      </c>
      <c r="K97" s="2">
        <v>3.0555555555555555E-2</v>
      </c>
      <c r="L97" s="2">
        <v>8.1597222222222227E-3</v>
      </c>
      <c r="M97" t="s">
        <v>52</v>
      </c>
      <c r="N97">
        <v>1</v>
      </c>
      <c r="O97" t="s">
        <v>709</v>
      </c>
      <c r="P97" t="s">
        <v>54</v>
      </c>
      <c r="Q97" t="s">
        <v>131</v>
      </c>
      <c r="R97" t="s">
        <v>220</v>
      </c>
      <c r="S97" t="s">
        <v>710</v>
      </c>
      <c r="T97" t="s">
        <v>58</v>
      </c>
      <c r="U97" t="s">
        <v>54</v>
      </c>
      <c r="V97" t="s">
        <v>54</v>
      </c>
      <c r="W97">
        <v>60.016145199999997</v>
      </c>
      <c r="X97">
        <v>30.409428699999999</v>
      </c>
      <c r="Y97">
        <v>59.957627600000002</v>
      </c>
      <c r="Z97">
        <v>30.3590248</v>
      </c>
      <c r="AA97" t="s">
        <v>54</v>
      </c>
      <c r="AB97" t="s">
        <v>54</v>
      </c>
      <c r="AC97" t="s">
        <v>59</v>
      </c>
      <c r="AD97" t="s">
        <v>60</v>
      </c>
      <c r="AE97" t="s">
        <v>246</v>
      </c>
      <c r="AF97" t="s">
        <v>667</v>
      </c>
      <c r="AG97">
        <v>65.83</v>
      </c>
      <c r="AH97">
        <v>355</v>
      </c>
      <c r="AI97">
        <v>5.39</v>
      </c>
      <c r="AJ97">
        <v>11.43</v>
      </c>
      <c r="AK97" t="s">
        <v>711</v>
      </c>
      <c r="AL97">
        <v>9</v>
      </c>
      <c r="AM97">
        <v>6</v>
      </c>
      <c r="AN97">
        <v>0.85</v>
      </c>
      <c r="AO97">
        <v>3.37</v>
      </c>
      <c r="AP97">
        <v>0.72</v>
      </c>
      <c r="AQ97" t="s">
        <v>64</v>
      </c>
      <c r="AR97" t="s">
        <v>65</v>
      </c>
      <c r="AS97" t="s">
        <v>66</v>
      </c>
    </row>
    <row r="98" spans="1:45" x14ac:dyDescent="0.45">
      <c r="A98" t="s">
        <v>712</v>
      </c>
      <c r="B98" t="s">
        <v>46</v>
      </c>
      <c r="C98" t="s">
        <v>47</v>
      </c>
      <c r="D98" t="s">
        <v>713</v>
      </c>
      <c r="E98" t="s">
        <v>714</v>
      </c>
      <c r="F98" t="s">
        <v>50</v>
      </c>
      <c r="G98" t="s">
        <v>51</v>
      </c>
      <c r="H98" s="1">
        <v>42276.439583333333</v>
      </c>
      <c r="I98" s="1">
        <v>42276.464583333334</v>
      </c>
      <c r="J98" s="2">
        <v>1.7962962962962962E-2</v>
      </c>
      <c r="K98" s="2">
        <v>2.4999999999999998E-2</v>
      </c>
      <c r="L98" s="2">
        <v>7.037037037037037E-3</v>
      </c>
      <c r="M98" t="s">
        <v>52</v>
      </c>
      <c r="N98">
        <v>1</v>
      </c>
      <c r="O98" t="s">
        <v>192</v>
      </c>
      <c r="P98" t="s">
        <v>54</v>
      </c>
      <c r="Q98" t="s">
        <v>81</v>
      </c>
      <c r="R98" t="s">
        <v>193</v>
      </c>
      <c r="S98" t="s">
        <v>194</v>
      </c>
      <c r="T98" t="s">
        <v>58</v>
      </c>
      <c r="U98" t="s">
        <v>54</v>
      </c>
      <c r="V98" t="s">
        <v>54</v>
      </c>
      <c r="W98">
        <v>59.957963700000001</v>
      </c>
      <c r="X98">
        <v>30.3592446</v>
      </c>
      <c r="Y98">
        <v>60.016196299999997</v>
      </c>
      <c r="Z98">
        <v>30.409334999999999</v>
      </c>
      <c r="AA98" t="s">
        <v>54</v>
      </c>
      <c r="AB98" t="s">
        <v>54</v>
      </c>
      <c r="AC98" t="s">
        <v>59</v>
      </c>
      <c r="AD98" t="s">
        <v>60</v>
      </c>
      <c r="AE98" t="s">
        <v>715</v>
      </c>
      <c r="AF98" t="s">
        <v>508</v>
      </c>
      <c r="AG98">
        <v>65.83</v>
      </c>
      <c r="AH98">
        <v>315</v>
      </c>
      <c r="AI98">
        <v>4.79</v>
      </c>
      <c r="AJ98">
        <v>12.05</v>
      </c>
      <c r="AK98" t="s">
        <v>716</v>
      </c>
      <c r="AL98">
        <v>9</v>
      </c>
      <c r="AM98">
        <v>6</v>
      </c>
      <c r="AN98">
        <v>0.82</v>
      </c>
      <c r="AO98">
        <v>4.34</v>
      </c>
      <c r="AP98">
        <v>0.89</v>
      </c>
      <c r="AQ98" t="s">
        <v>64</v>
      </c>
      <c r="AR98" t="s">
        <v>65</v>
      </c>
      <c r="AS98" t="s">
        <v>66</v>
      </c>
    </row>
    <row r="99" spans="1:45" x14ac:dyDescent="0.45">
      <c r="A99" t="s">
        <v>717</v>
      </c>
      <c r="B99" t="s">
        <v>46</v>
      </c>
      <c r="C99" t="s">
        <v>47</v>
      </c>
      <c r="D99" t="s">
        <v>718</v>
      </c>
      <c r="E99" t="s">
        <v>719</v>
      </c>
      <c r="F99" t="s">
        <v>50</v>
      </c>
      <c r="G99" t="s">
        <v>51</v>
      </c>
      <c r="H99" s="1">
        <v>42276.547222222223</v>
      </c>
      <c r="I99" s="1">
        <v>42276.568055555559</v>
      </c>
      <c r="J99" s="2">
        <v>1.1620370370370371E-2</v>
      </c>
      <c r="K99" s="2">
        <v>2.0833333333333332E-2</v>
      </c>
      <c r="L99" s="2">
        <v>9.2129629629629627E-3</v>
      </c>
      <c r="M99" t="s">
        <v>52</v>
      </c>
      <c r="N99">
        <v>1</v>
      </c>
      <c r="O99" t="s">
        <v>70</v>
      </c>
      <c r="P99" t="s">
        <v>54</v>
      </c>
      <c r="Q99" t="s">
        <v>229</v>
      </c>
      <c r="R99" t="s">
        <v>72</v>
      </c>
      <c r="S99" t="s">
        <v>73</v>
      </c>
      <c r="T99" t="s">
        <v>58</v>
      </c>
      <c r="U99" t="s">
        <v>54</v>
      </c>
      <c r="V99" t="s">
        <v>54</v>
      </c>
      <c r="W99">
        <v>60.016213049999998</v>
      </c>
      <c r="X99">
        <v>30.409405530000001</v>
      </c>
      <c r="Y99">
        <v>59.989576829999997</v>
      </c>
      <c r="Z99">
        <v>30.43828246</v>
      </c>
      <c r="AA99" t="s">
        <v>54</v>
      </c>
      <c r="AB99" t="s">
        <v>54</v>
      </c>
      <c r="AC99" t="s">
        <v>59</v>
      </c>
      <c r="AD99" t="s">
        <v>60</v>
      </c>
      <c r="AE99" t="s">
        <v>246</v>
      </c>
      <c r="AF99" t="s">
        <v>720</v>
      </c>
      <c r="AG99">
        <v>65.83</v>
      </c>
      <c r="AH99">
        <v>214</v>
      </c>
      <c r="AI99">
        <v>3.25</v>
      </c>
      <c r="AJ99">
        <v>6.71</v>
      </c>
      <c r="AK99" t="s">
        <v>721</v>
      </c>
      <c r="AL99">
        <v>9</v>
      </c>
      <c r="AM99">
        <v>7</v>
      </c>
      <c r="AN99">
        <v>0.75</v>
      </c>
      <c r="AO99">
        <v>4.0199999999999996</v>
      </c>
      <c r="AP99">
        <v>1</v>
      </c>
      <c r="AQ99" t="s">
        <v>111</v>
      </c>
      <c r="AR99" t="s">
        <v>112</v>
      </c>
      <c r="AS99" t="s">
        <v>66</v>
      </c>
    </row>
    <row r="100" spans="1:45" x14ac:dyDescent="0.45">
      <c r="A100" t="s">
        <v>722</v>
      </c>
      <c r="B100" t="s">
        <v>46</v>
      </c>
      <c r="C100" t="s">
        <v>47</v>
      </c>
      <c r="D100" s="3" t="s">
        <v>723</v>
      </c>
      <c r="E100" t="s">
        <v>724</v>
      </c>
      <c r="F100" t="s">
        <v>50</v>
      </c>
      <c r="G100" t="s">
        <v>51</v>
      </c>
      <c r="H100" s="1">
        <v>42276.632638888892</v>
      </c>
      <c r="I100" s="1">
        <v>42276.656944444447</v>
      </c>
      <c r="J100" s="2">
        <v>1.5347222222222222E-2</v>
      </c>
      <c r="K100" s="2">
        <v>2.4305555555555556E-2</v>
      </c>
      <c r="L100" s="2">
        <v>8.9583333333333338E-3</v>
      </c>
      <c r="M100" t="s">
        <v>52</v>
      </c>
      <c r="N100">
        <v>1</v>
      </c>
      <c r="O100" t="s">
        <v>342</v>
      </c>
      <c r="P100" t="s">
        <v>54</v>
      </c>
      <c r="Q100" t="s">
        <v>172</v>
      </c>
      <c r="R100" t="s">
        <v>343</v>
      </c>
      <c r="S100" t="s">
        <v>344</v>
      </c>
      <c r="T100" t="s">
        <v>58</v>
      </c>
      <c r="U100" t="s">
        <v>54</v>
      </c>
      <c r="V100" t="s">
        <v>54</v>
      </c>
      <c r="W100">
        <v>59.989582499999997</v>
      </c>
      <c r="X100">
        <v>30.4382834</v>
      </c>
      <c r="Y100">
        <v>60.015316800000001</v>
      </c>
      <c r="Z100">
        <v>30.410871400000001</v>
      </c>
      <c r="AA100" t="s">
        <v>54</v>
      </c>
      <c r="AB100" t="s">
        <v>54</v>
      </c>
      <c r="AC100" t="s">
        <v>59</v>
      </c>
      <c r="AD100" t="s">
        <v>60</v>
      </c>
      <c r="AE100" t="s">
        <v>720</v>
      </c>
      <c r="AF100" t="s">
        <v>725</v>
      </c>
      <c r="AG100">
        <v>65.83</v>
      </c>
      <c r="AH100">
        <v>240</v>
      </c>
      <c r="AI100">
        <v>3.65</v>
      </c>
      <c r="AJ100">
        <v>5.13</v>
      </c>
      <c r="AK100" t="s">
        <v>726</v>
      </c>
      <c r="AL100">
        <v>10</v>
      </c>
      <c r="AM100">
        <v>9</v>
      </c>
      <c r="AN100">
        <v>0.77</v>
      </c>
      <c r="AO100">
        <v>2.33</v>
      </c>
      <c r="AP100">
        <v>0.9</v>
      </c>
      <c r="AQ100" t="s">
        <v>64</v>
      </c>
      <c r="AR100" t="s">
        <v>65</v>
      </c>
      <c r="AS100" t="s">
        <v>66</v>
      </c>
    </row>
    <row r="101" spans="1:45" x14ac:dyDescent="0.45">
      <c r="A101" t="s">
        <v>727</v>
      </c>
      <c r="B101" t="s">
        <v>46</v>
      </c>
      <c r="C101" t="s">
        <v>47</v>
      </c>
      <c r="D101" t="s">
        <v>728</v>
      </c>
      <c r="E101" t="s">
        <v>724</v>
      </c>
      <c r="F101" t="s">
        <v>50</v>
      </c>
      <c r="G101" t="s">
        <v>51</v>
      </c>
      <c r="H101" s="1">
        <v>42276.683333333334</v>
      </c>
      <c r="I101" s="1">
        <v>42276.694444444445</v>
      </c>
      <c r="J101" s="2">
        <v>5.1041666666666666E-3</v>
      </c>
      <c r="K101" s="2">
        <v>1.1111111111111112E-2</v>
      </c>
      <c r="L101" s="2">
        <v>6.0069444444444441E-3</v>
      </c>
      <c r="M101" t="s">
        <v>52</v>
      </c>
      <c r="N101">
        <v>1</v>
      </c>
      <c r="O101" t="s">
        <v>70</v>
      </c>
      <c r="P101" t="s">
        <v>54</v>
      </c>
      <c r="Q101" t="s">
        <v>172</v>
      </c>
      <c r="R101" t="s">
        <v>72</v>
      </c>
      <c r="S101" t="s">
        <v>73</v>
      </c>
      <c r="T101" t="s">
        <v>58</v>
      </c>
      <c r="U101" t="s">
        <v>54</v>
      </c>
      <c r="V101" t="s">
        <v>54</v>
      </c>
      <c r="W101">
        <v>60.016148800000003</v>
      </c>
      <c r="X101">
        <v>30.409442599999998</v>
      </c>
      <c r="Y101">
        <v>60.013976499999998</v>
      </c>
      <c r="Z101">
        <v>30.393789300000002</v>
      </c>
      <c r="AA101" t="s">
        <v>54</v>
      </c>
      <c r="AB101" t="s">
        <v>54</v>
      </c>
      <c r="AC101" t="s">
        <v>59</v>
      </c>
      <c r="AD101" t="s">
        <v>60</v>
      </c>
      <c r="AE101" t="s">
        <v>246</v>
      </c>
      <c r="AF101" t="s">
        <v>729</v>
      </c>
      <c r="AG101">
        <v>65.83</v>
      </c>
      <c r="AH101">
        <v>113</v>
      </c>
      <c r="AI101">
        <v>1.72</v>
      </c>
      <c r="AJ101">
        <v>1.79</v>
      </c>
      <c r="AK101" t="s">
        <v>730</v>
      </c>
      <c r="AL101">
        <v>10</v>
      </c>
      <c r="AM101">
        <v>8</v>
      </c>
      <c r="AN101">
        <v>0.73</v>
      </c>
      <c r="AO101">
        <v>2.62</v>
      </c>
      <c r="AP101">
        <v>1</v>
      </c>
      <c r="AQ101" t="s">
        <v>111</v>
      </c>
      <c r="AR101" t="s">
        <v>112</v>
      </c>
      <c r="AS101" t="s">
        <v>66</v>
      </c>
    </row>
    <row r="102" spans="1:45" x14ac:dyDescent="0.45">
      <c r="A102" t="s">
        <v>731</v>
      </c>
      <c r="B102" t="s">
        <v>46</v>
      </c>
      <c r="C102" t="s">
        <v>47</v>
      </c>
      <c r="D102" t="s">
        <v>732</v>
      </c>
      <c r="E102" t="s">
        <v>733</v>
      </c>
      <c r="F102" t="s">
        <v>50</v>
      </c>
      <c r="G102" t="s">
        <v>51</v>
      </c>
      <c r="H102" s="1">
        <v>42277.683333333334</v>
      </c>
      <c r="I102" s="1">
        <v>42277.705555555556</v>
      </c>
      <c r="J102" s="2">
        <v>1.6585648148148148E-2</v>
      </c>
      <c r="K102" s="2">
        <v>2.2222222222222223E-2</v>
      </c>
      <c r="L102" s="2">
        <v>5.6365740740740742E-3</v>
      </c>
      <c r="M102" t="s">
        <v>52</v>
      </c>
      <c r="N102">
        <v>1</v>
      </c>
      <c r="O102" t="s">
        <v>116</v>
      </c>
      <c r="P102" t="s">
        <v>54</v>
      </c>
      <c r="Q102" t="s">
        <v>285</v>
      </c>
      <c r="R102" t="s">
        <v>118</v>
      </c>
      <c r="S102" t="s">
        <v>119</v>
      </c>
      <c r="T102" t="s">
        <v>58</v>
      </c>
      <c r="U102" t="s">
        <v>54</v>
      </c>
      <c r="V102" t="s">
        <v>54</v>
      </c>
      <c r="W102">
        <v>60.01616482</v>
      </c>
      <c r="X102">
        <v>30.409247319999999</v>
      </c>
      <c r="Y102">
        <v>60.053023490000001</v>
      </c>
      <c r="Z102">
        <v>30.331417070000001</v>
      </c>
      <c r="AA102" t="s">
        <v>54</v>
      </c>
      <c r="AB102" t="s">
        <v>54</v>
      </c>
      <c r="AC102" t="s">
        <v>59</v>
      </c>
      <c r="AD102" t="s">
        <v>60</v>
      </c>
      <c r="AE102" t="s">
        <v>246</v>
      </c>
      <c r="AF102" t="s">
        <v>734</v>
      </c>
      <c r="AG102">
        <v>65.34</v>
      </c>
      <c r="AH102">
        <v>288</v>
      </c>
      <c r="AI102">
        <v>4.41</v>
      </c>
      <c r="AJ102">
        <v>10.17</v>
      </c>
      <c r="AK102" t="s">
        <v>735</v>
      </c>
      <c r="AL102">
        <v>13</v>
      </c>
      <c r="AM102">
        <v>13</v>
      </c>
      <c r="AN102">
        <v>0.76</v>
      </c>
      <c r="AO102">
        <v>5.28</v>
      </c>
      <c r="AP102">
        <v>0.9</v>
      </c>
      <c r="AQ102" t="s">
        <v>64</v>
      </c>
      <c r="AR102" t="s">
        <v>65</v>
      </c>
      <c r="AS102" t="s">
        <v>66</v>
      </c>
    </row>
    <row r="103" spans="1:45" x14ac:dyDescent="0.45">
      <c r="A103" t="s">
        <v>736</v>
      </c>
      <c r="B103" t="s">
        <v>46</v>
      </c>
      <c r="C103" t="s">
        <v>47</v>
      </c>
      <c r="D103" t="s">
        <v>737</v>
      </c>
      <c r="E103" t="s">
        <v>49</v>
      </c>
      <c r="F103" t="s">
        <v>50</v>
      </c>
      <c r="G103" t="s">
        <v>51</v>
      </c>
      <c r="H103" s="1">
        <v>42277.816666666666</v>
      </c>
      <c r="I103" s="1">
        <v>42277.829861111109</v>
      </c>
      <c r="J103" s="2">
        <v>9.9537037037037042E-3</v>
      </c>
      <c r="K103" s="2">
        <v>1.3194444444444444E-2</v>
      </c>
      <c r="L103" s="2">
        <v>3.2407407407407406E-3</v>
      </c>
      <c r="M103" t="s">
        <v>52</v>
      </c>
      <c r="N103">
        <v>1</v>
      </c>
      <c r="O103" t="s">
        <v>183</v>
      </c>
      <c r="P103" t="s">
        <v>54</v>
      </c>
      <c r="Q103" t="s">
        <v>55</v>
      </c>
      <c r="R103" t="s">
        <v>184</v>
      </c>
      <c r="S103" t="s">
        <v>185</v>
      </c>
      <c r="T103" t="s">
        <v>58</v>
      </c>
      <c r="U103" t="s">
        <v>54</v>
      </c>
      <c r="V103" t="s">
        <v>54</v>
      </c>
      <c r="W103">
        <v>60.034892419999998</v>
      </c>
      <c r="X103">
        <v>30.32769257</v>
      </c>
      <c r="Y103">
        <v>60.015990440000003</v>
      </c>
      <c r="Z103">
        <v>30.409208509999999</v>
      </c>
      <c r="AA103" t="s">
        <v>54</v>
      </c>
      <c r="AB103" t="s">
        <v>54</v>
      </c>
      <c r="AC103" t="s">
        <v>59</v>
      </c>
      <c r="AD103" t="s">
        <v>60</v>
      </c>
      <c r="AE103" t="s">
        <v>622</v>
      </c>
      <c r="AF103" t="s">
        <v>508</v>
      </c>
      <c r="AG103">
        <v>65.34</v>
      </c>
      <c r="AH103">
        <v>197</v>
      </c>
      <c r="AI103">
        <v>3.01</v>
      </c>
      <c r="AJ103">
        <v>6.76</v>
      </c>
      <c r="AK103" t="s">
        <v>738</v>
      </c>
      <c r="AL103">
        <v>12</v>
      </c>
      <c r="AM103">
        <v>12</v>
      </c>
      <c r="AN103">
        <v>0.83</v>
      </c>
      <c r="AO103">
        <v>4.0599999999999996</v>
      </c>
      <c r="AP103">
        <v>0.8</v>
      </c>
      <c r="AQ103" t="s">
        <v>96</v>
      </c>
      <c r="AR103" t="s">
        <v>65</v>
      </c>
      <c r="AS103" t="s">
        <v>66</v>
      </c>
    </row>
    <row r="104" spans="1:45" x14ac:dyDescent="0.45">
      <c r="A104" t="s">
        <v>739</v>
      </c>
      <c r="B104" t="s">
        <v>46</v>
      </c>
      <c r="C104" t="s">
        <v>47</v>
      </c>
      <c r="D104" t="s">
        <v>740</v>
      </c>
      <c r="E104" t="s">
        <v>741</v>
      </c>
      <c r="F104" t="s">
        <v>50</v>
      </c>
      <c r="G104" t="s">
        <v>51</v>
      </c>
      <c r="H104" s="1">
        <v>42278.581944444442</v>
      </c>
      <c r="I104" s="1">
        <v>42278.61041666667</v>
      </c>
      <c r="J104" s="2">
        <v>2.3807870370370368E-2</v>
      </c>
      <c r="K104" s="2">
        <v>2.8472222222222222E-2</v>
      </c>
      <c r="L104" s="2">
        <v>4.6643518518518518E-3</v>
      </c>
      <c r="M104" t="s">
        <v>52</v>
      </c>
      <c r="N104">
        <v>1</v>
      </c>
      <c r="O104" t="s">
        <v>116</v>
      </c>
      <c r="P104" t="s">
        <v>54</v>
      </c>
      <c r="Q104" t="s">
        <v>458</v>
      </c>
      <c r="R104" t="s">
        <v>118</v>
      </c>
      <c r="S104" t="s">
        <v>119</v>
      </c>
      <c r="T104" t="s">
        <v>58</v>
      </c>
      <c r="U104" t="s">
        <v>54</v>
      </c>
      <c r="V104" t="s">
        <v>54</v>
      </c>
      <c r="W104">
        <v>60.0161686</v>
      </c>
      <c r="X104">
        <v>30.409300500000001</v>
      </c>
      <c r="Y104">
        <v>59.981883799999999</v>
      </c>
      <c r="Z104">
        <v>30.212470499999998</v>
      </c>
      <c r="AA104" t="s">
        <v>54</v>
      </c>
      <c r="AB104" t="s">
        <v>54</v>
      </c>
      <c r="AC104" t="s">
        <v>59</v>
      </c>
      <c r="AD104" t="s">
        <v>60</v>
      </c>
      <c r="AE104" t="s">
        <v>508</v>
      </c>
      <c r="AF104" t="s">
        <v>742</v>
      </c>
      <c r="AG104">
        <v>65.7</v>
      </c>
      <c r="AH104">
        <v>401</v>
      </c>
      <c r="AI104">
        <v>6.1</v>
      </c>
      <c r="AJ104">
        <v>15.93</v>
      </c>
      <c r="AK104" t="s">
        <v>743</v>
      </c>
      <c r="AL104">
        <v>12</v>
      </c>
      <c r="AM104">
        <v>12</v>
      </c>
      <c r="AN104">
        <v>0.85</v>
      </c>
      <c r="AO104">
        <v>4.6399999999999997</v>
      </c>
      <c r="AP104">
        <v>0.99</v>
      </c>
      <c r="AQ104" t="s">
        <v>111</v>
      </c>
      <c r="AR104" t="s">
        <v>112</v>
      </c>
      <c r="AS104" t="s">
        <v>66</v>
      </c>
    </row>
    <row r="105" spans="1:45" x14ac:dyDescent="0.45">
      <c r="A105" t="s">
        <v>744</v>
      </c>
      <c r="B105" t="s">
        <v>46</v>
      </c>
      <c r="C105" t="s">
        <v>47</v>
      </c>
      <c r="D105" t="s">
        <v>745</v>
      </c>
      <c r="E105" t="s">
        <v>746</v>
      </c>
      <c r="F105" t="s">
        <v>50</v>
      </c>
      <c r="G105" t="s">
        <v>51</v>
      </c>
      <c r="H105" s="1">
        <v>42278.697222222225</v>
      </c>
      <c r="I105" s="1">
        <v>42278.705555555556</v>
      </c>
      <c r="J105" s="2">
        <v>2.0370370370370373E-3</v>
      </c>
      <c r="K105" s="2">
        <v>8.3333333333333332E-3</v>
      </c>
      <c r="L105" s="2">
        <v>6.2962962962962964E-3</v>
      </c>
      <c r="M105" t="s">
        <v>52</v>
      </c>
      <c r="N105">
        <v>1</v>
      </c>
      <c r="O105" t="s">
        <v>536</v>
      </c>
      <c r="P105" t="s">
        <v>54</v>
      </c>
      <c r="Q105" t="s">
        <v>131</v>
      </c>
      <c r="R105" t="s">
        <v>82</v>
      </c>
      <c r="S105" t="s">
        <v>537</v>
      </c>
      <c r="T105" t="s">
        <v>58</v>
      </c>
      <c r="U105" t="s">
        <v>54</v>
      </c>
      <c r="V105" t="s">
        <v>54</v>
      </c>
      <c r="W105">
        <v>59.986561100000003</v>
      </c>
      <c r="X105">
        <v>30.221762699999999</v>
      </c>
      <c r="Y105">
        <v>59.987891599999998</v>
      </c>
      <c r="Z105">
        <v>30.205385</v>
      </c>
      <c r="AA105" t="s">
        <v>54</v>
      </c>
      <c r="AB105" t="s">
        <v>54</v>
      </c>
      <c r="AC105" t="s">
        <v>59</v>
      </c>
      <c r="AD105" t="s">
        <v>60</v>
      </c>
      <c r="AE105" t="s">
        <v>747</v>
      </c>
      <c r="AF105" t="s">
        <v>748</v>
      </c>
      <c r="AG105">
        <v>65.7</v>
      </c>
      <c r="AH105">
        <v>81</v>
      </c>
      <c r="AI105">
        <v>1.23</v>
      </c>
      <c r="AJ105">
        <v>1.56</v>
      </c>
      <c r="AK105" t="s">
        <v>749</v>
      </c>
      <c r="AL105">
        <v>12</v>
      </c>
      <c r="AM105">
        <v>12</v>
      </c>
      <c r="AN105">
        <v>0.88</v>
      </c>
      <c r="AO105">
        <v>6.69</v>
      </c>
      <c r="AP105">
        <v>0.75</v>
      </c>
      <c r="AQ105" t="s">
        <v>64</v>
      </c>
      <c r="AR105" t="s">
        <v>65</v>
      </c>
      <c r="AS105" t="s">
        <v>66</v>
      </c>
    </row>
    <row r="106" spans="1:45" x14ac:dyDescent="0.45">
      <c r="A106" t="s">
        <v>750</v>
      </c>
      <c r="B106" t="s">
        <v>46</v>
      </c>
      <c r="C106" t="s">
        <v>47</v>
      </c>
      <c r="D106" t="s">
        <v>751</v>
      </c>
      <c r="E106" t="s">
        <v>752</v>
      </c>
      <c r="F106" t="s">
        <v>50</v>
      </c>
      <c r="G106" t="s">
        <v>51</v>
      </c>
      <c r="H106" s="1">
        <v>42278.756944444445</v>
      </c>
      <c r="I106" s="1">
        <v>42278.783333333333</v>
      </c>
      <c r="J106" s="2">
        <v>2.327546296296296E-2</v>
      </c>
      <c r="K106" s="2">
        <v>2.6388888888888889E-2</v>
      </c>
      <c r="L106" s="2">
        <v>3.1134259259259257E-3</v>
      </c>
      <c r="M106" t="s">
        <v>52</v>
      </c>
      <c r="N106">
        <v>1.3</v>
      </c>
      <c r="O106" t="s">
        <v>53</v>
      </c>
      <c r="P106" t="s">
        <v>54</v>
      </c>
      <c r="Q106" t="s">
        <v>549</v>
      </c>
      <c r="R106" t="s">
        <v>56</v>
      </c>
      <c r="S106" t="s">
        <v>57</v>
      </c>
      <c r="T106" t="s">
        <v>58</v>
      </c>
      <c r="U106" t="s">
        <v>54</v>
      </c>
      <c r="V106" t="s">
        <v>54</v>
      </c>
      <c r="W106">
        <v>59.987966800000002</v>
      </c>
      <c r="X106">
        <v>30.2039747</v>
      </c>
      <c r="Y106">
        <v>59.942469799999998</v>
      </c>
      <c r="Z106">
        <v>30.355711400000001</v>
      </c>
      <c r="AA106" t="s">
        <v>54</v>
      </c>
      <c r="AB106" t="s">
        <v>54</v>
      </c>
      <c r="AC106" t="s">
        <v>59</v>
      </c>
      <c r="AD106" t="s">
        <v>60</v>
      </c>
      <c r="AE106" t="s">
        <v>753</v>
      </c>
      <c r="AF106" t="s">
        <v>754</v>
      </c>
      <c r="AG106">
        <v>65.7</v>
      </c>
      <c r="AH106">
        <v>484</v>
      </c>
      <c r="AI106">
        <v>7.37</v>
      </c>
      <c r="AJ106">
        <v>12.57</v>
      </c>
      <c r="AK106" t="s">
        <v>755</v>
      </c>
      <c r="AL106">
        <v>12</v>
      </c>
      <c r="AM106">
        <v>12</v>
      </c>
      <c r="AN106">
        <v>0.9</v>
      </c>
      <c r="AO106">
        <v>4.7300000000000004</v>
      </c>
      <c r="AP106">
        <v>0.92</v>
      </c>
      <c r="AQ106" t="s">
        <v>64</v>
      </c>
      <c r="AR106" t="s">
        <v>65</v>
      </c>
      <c r="AS106" t="s">
        <v>66</v>
      </c>
    </row>
    <row r="107" spans="1:45" x14ac:dyDescent="0.45">
      <c r="A107" t="s">
        <v>756</v>
      </c>
      <c r="B107" t="s">
        <v>46</v>
      </c>
      <c r="C107" t="s">
        <v>47</v>
      </c>
      <c r="D107" t="s">
        <v>757</v>
      </c>
      <c r="E107" t="s">
        <v>758</v>
      </c>
      <c r="F107" t="s">
        <v>50</v>
      </c>
      <c r="G107" t="s">
        <v>51</v>
      </c>
      <c r="H107" s="1">
        <v>42279.469444444447</v>
      </c>
      <c r="I107" s="1">
        <v>42279.490277777775</v>
      </c>
      <c r="J107" s="2">
        <v>1.3912037037037037E-2</v>
      </c>
      <c r="K107" s="2">
        <v>2.0833333333333332E-2</v>
      </c>
      <c r="L107" s="2">
        <v>6.9212962962962969E-3</v>
      </c>
      <c r="M107" t="s">
        <v>52</v>
      </c>
      <c r="N107">
        <v>1</v>
      </c>
      <c r="O107" t="s">
        <v>116</v>
      </c>
      <c r="P107" t="s">
        <v>54</v>
      </c>
      <c r="Q107" t="s">
        <v>458</v>
      </c>
      <c r="R107" t="s">
        <v>118</v>
      </c>
      <c r="S107" t="s">
        <v>119</v>
      </c>
      <c r="T107" t="s">
        <v>58</v>
      </c>
      <c r="U107" t="s">
        <v>54</v>
      </c>
      <c r="V107" t="s">
        <v>54</v>
      </c>
      <c r="W107">
        <v>59.949837479999999</v>
      </c>
      <c r="X107">
        <v>30.43654433</v>
      </c>
      <c r="Y107">
        <v>60.014547739999998</v>
      </c>
      <c r="Z107">
        <v>30.391639959999999</v>
      </c>
      <c r="AA107" t="s">
        <v>54</v>
      </c>
      <c r="AB107" t="s">
        <v>54</v>
      </c>
      <c r="AC107" t="s">
        <v>59</v>
      </c>
      <c r="AD107" t="s">
        <v>60</v>
      </c>
      <c r="AE107" t="s">
        <v>759</v>
      </c>
      <c r="AF107" t="s">
        <v>760</v>
      </c>
      <c r="AG107">
        <v>66.05</v>
      </c>
      <c r="AH107">
        <v>362</v>
      </c>
      <c r="AI107">
        <v>5.48</v>
      </c>
      <c r="AJ107">
        <v>12.01</v>
      </c>
      <c r="AK107" t="s">
        <v>761</v>
      </c>
      <c r="AL107">
        <v>13</v>
      </c>
      <c r="AM107">
        <v>13</v>
      </c>
      <c r="AN107">
        <v>0.89</v>
      </c>
      <c r="AO107">
        <v>6.19</v>
      </c>
      <c r="AP107">
        <v>0.81</v>
      </c>
      <c r="AQ107" t="s">
        <v>64</v>
      </c>
      <c r="AR107" t="s">
        <v>65</v>
      </c>
      <c r="AS107" t="s">
        <v>66</v>
      </c>
    </row>
    <row r="108" spans="1:45" x14ac:dyDescent="0.45">
      <c r="A108" t="s">
        <v>762</v>
      </c>
      <c r="B108" t="s">
        <v>46</v>
      </c>
      <c r="C108" t="s">
        <v>47</v>
      </c>
      <c r="D108" s="3" t="s">
        <v>763</v>
      </c>
      <c r="E108" t="s">
        <v>758</v>
      </c>
      <c r="F108" t="s">
        <v>50</v>
      </c>
      <c r="G108" t="s">
        <v>51</v>
      </c>
      <c r="H108" s="1">
        <v>42282.582638888889</v>
      </c>
      <c r="I108" s="1">
        <v>42282.62222222222</v>
      </c>
      <c r="J108" s="2">
        <v>3.5451388888888886E-2</v>
      </c>
      <c r="K108" s="2">
        <v>3.9583333333333331E-2</v>
      </c>
      <c r="L108" s="2">
        <v>4.1319444444444442E-3</v>
      </c>
      <c r="M108" t="s">
        <v>52</v>
      </c>
      <c r="N108">
        <v>1</v>
      </c>
      <c r="O108" t="s">
        <v>70</v>
      </c>
      <c r="P108" t="s">
        <v>54</v>
      </c>
      <c r="Q108" t="s">
        <v>458</v>
      </c>
      <c r="R108" t="s">
        <v>72</v>
      </c>
      <c r="S108" t="s">
        <v>73</v>
      </c>
      <c r="T108" t="s">
        <v>58</v>
      </c>
      <c r="U108" t="s">
        <v>54</v>
      </c>
      <c r="V108" t="s">
        <v>54</v>
      </c>
      <c r="W108">
        <v>60.016196460000003</v>
      </c>
      <c r="X108">
        <v>30.40936215</v>
      </c>
      <c r="Y108">
        <v>59.799366730000003</v>
      </c>
      <c r="Z108">
        <v>30.274014359999999</v>
      </c>
      <c r="AA108" t="s">
        <v>54</v>
      </c>
      <c r="AB108" t="s">
        <v>54</v>
      </c>
      <c r="AC108" t="s">
        <v>59</v>
      </c>
      <c r="AD108" t="s">
        <v>60</v>
      </c>
      <c r="AE108" t="s">
        <v>246</v>
      </c>
      <c r="AF108" t="s">
        <v>230</v>
      </c>
      <c r="AG108">
        <v>64.790000000000006</v>
      </c>
      <c r="AH108">
        <v>1000</v>
      </c>
      <c r="AI108">
        <v>15.43</v>
      </c>
      <c r="AJ108">
        <v>36.5</v>
      </c>
      <c r="AK108" t="s">
        <v>764</v>
      </c>
      <c r="AL108">
        <v>9</v>
      </c>
      <c r="AM108">
        <v>6</v>
      </c>
      <c r="AN108">
        <v>0.65</v>
      </c>
      <c r="AO108">
        <v>4.82</v>
      </c>
      <c r="AP108">
        <v>0.31</v>
      </c>
      <c r="AQ108" t="s">
        <v>64</v>
      </c>
      <c r="AR108" t="s">
        <v>97</v>
      </c>
      <c r="AS108" t="s">
        <v>66</v>
      </c>
    </row>
    <row r="109" spans="1:45" x14ac:dyDescent="0.45">
      <c r="A109" t="s">
        <v>765</v>
      </c>
      <c r="B109" t="s">
        <v>46</v>
      </c>
      <c r="C109" t="s">
        <v>47</v>
      </c>
      <c r="D109" t="s">
        <v>766</v>
      </c>
      <c r="E109" t="s">
        <v>767</v>
      </c>
      <c r="F109" t="s">
        <v>50</v>
      </c>
      <c r="G109" t="s">
        <v>51</v>
      </c>
      <c r="H109" s="1">
        <v>42297.245138888888</v>
      </c>
      <c r="I109" s="1">
        <v>42297.277777777781</v>
      </c>
      <c r="J109" s="2">
        <v>2.642361111111111E-2</v>
      </c>
      <c r="K109" s="2">
        <v>3.2638888888888891E-2</v>
      </c>
      <c r="L109" s="2">
        <v>6.215277777777777E-3</v>
      </c>
      <c r="M109" t="s">
        <v>52</v>
      </c>
      <c r="N109">
        <v>1</v>
      </c>
      <c r="O109" t="s">
        <v>768</v>
      </c>
      <c r="P109" t="s">
        <v>54</v>
      </c>
      <c r="Q109" t="s">
        <v>71</v>
      </c>
      <c r="R109" t="s">
        <v>72</v>
      </c>
      <c r="S109" t="s">
        <v>769</v>
      </c>
      <c r="T109" t="s">
        <v>58</v>
      </c>
      <c r="U109" t="s">
        <v>54</v>
      </c>
      <c r="V109" t="s">
        <v>54</v>
      </c>
      <c r="W109">
        <v>59.798796600000003</v>
      </c>
      <c r="X109">
        <v>30.273621599999998</v>
      </c>
      <c r="Y109">
        <v>60.016193299999998</v>
      </c>
      <c r="Z109">
        <v>30.409293300000002</v>
      </c>
      <c r="AA109" t="s">
        <v>54</v>
      </c>
      <c r="AB109" t="s">
        <v>54</v>
      </c>
      <c r="AC109" t="s">
        <v>59</v>
      </c>
      <c r="AD109" t="s">
        <v>60</v>
      </c>
      <c r="AE109" t="s">
        <v>770</v>
      </c>
      <c r="AF109" t="s">
        <v>246</v>
      </c>
      <c r="AG109">
        <v>62.5</v>
      </c>
      <c r="AH109">
        <v>1000</v>
      </c>
      <c r="AI109">
        <v>16</v>
      </c>
      <c r="AJ109">
        <v>43.3</v>
      </c>
      <c r="AK109" t="s">
        <v>771</v>
      </c>
      <c r="AL109">
        <v>-6</v>
      </c>
      <c r="AM109">
        <v>-6</v>
      </c>
      <c r="AN109">
        <v>0.99</v>
      </c>
      <c r="AO109">
        <v>1.06</v>
      </c>
      <c r="AP109">
        <v>0.31</v>
      </c>
      <c r="AQ109" t="s">
        <v>650</v>
      </c>
      <c r="AR109" t="s">
        <v>651</v>
      </c>
      <c r="AS109" t="s">
        <v>66</v>
      </c>
    </row>
    <row r="110" spans="1:45" x14ac:dyDescent="0.45">
      <c r="A110" t="s">
        <v>772</v>
      </c>
      <c r="B110" t="s">
        <v>46</v>
      </c>
      <c r="C110" t="s">
        <v>47</v>
      </c>
      <c r="D110" t="s">
        <v>773</v>
      </c>
      <c r="E110" t="s">
        <v>383</v>
      </c>
      <c r="F110" t="s">
        <v>50</v>
      </c>
      <c r="G110" t="s">
        <v>51</v>
      </c>
      <c r="H110" s="1">
        <v>42297.37222222222</v>
      </c>
      <c r="I110" s="1">
        <v>42297.443749999999</v>
      </c>
      <c r="J110" s="2">
        <v>5.9247685185185188E-2</v>
      </c>
      <c r="K110" s="2">
        <v>7.1527777777777787E-2</v>
      </c>
      <c r="L110" s="2">
        <v>1.2280092592592592E-2</v>
      </c>
      <c r="M110" t="s">
        <v>52</v>
      </c>
      <c r="N110">
        <v>1</v>
      </c>
      <c r="O110" t="s">
        <v>384</v>
      </c>
      <c r="P110" t="s">
        <v>54</v>
      </c>
      <c r="Q110" t="s">
        <v>107</v>
      </c>
      <c r="R110" t="s">
        <v>278</v>
      </c>
      <c r="S110" t="s">
        <v>385</v>
      </c>
      <c r="T110" t="s">
        <v>58</v>
      </c>
      <c r="U110" t="s">
        <v>54</v>
      </c>
      <c r="V110" t="s">
        <v>54</v>
      </c>
      <c r="W110">
        <v>60.0157533</v>
      </c>
      <c r="X110">
        <v>30.4089016</v>
      </c>
      <c r="Y110">
        <v>59.799858299999997</v>
      </c>
      <c r="Z110">
        <v>30.27411</v>
      </c>
      <c r="AA110" t="s">
        <v>54</v>
      </c>
      <c r="AB110" t="s">
        <v>54</v>
      </c>
      <c r="AC110" t="s">
        <v>59</v>
      </c>
      <c r="AD110" t="s">
        <v>60</v>
      </c>
      <c r="AE110" t="s">
        <v>508</v>
      </c>
      <c r="AF110" t="s">
        <v>230</v>
      </c>
      <c r="AG110">
        <v>62.5</v>
      </c>
      <c r="AH110">
        <v>1000</v>
      </c>
      <c r="AI110">
        <v>16</v>
      </c>
      <c r="AJ110">
        <v>46.04</v>
      </c>
      <c r="AK110" t="s">
        <v>774</v>
      </c>
      <c r="AL110">
        <v>-3</v>
      </c>
      <c r="AM110">
        <v>-3</v>
      </c>
      <c r="AN110">
        <v>0.97</v>
      </c>
      <c r="AO110">
        <v>0.95</v>
      </c>
      <c r="AP110">
        <v>0.18</v>
      </c>
      <c r="AQ110" t="s">
        <v>158</v>
      </c>
      <c r="AR110" t="s">
        <v>159</v>
      </c>
      <c r="AS110" t="s">
        <v>66</v>
      </c>
    </row>
    <row r="111" spans="1:45" x14ac:dyDescent="0.45">
      <c r="A111" t="s">
        <v>775</v>
      </c>
      <c r="B111" t="s">
        <v>46</v>
      </c>
      <c r="C111" t="s">
        <v>47</v>
      </c>
      <c r="D111" t="s">
        <v>776</v>
      </c>
      <c r="E111" t="s">
        <v>777</v>
      </c>
      <c r="F111" t="s">
        <v>50</v>
      </c>
      <c r="G111" t="s">
        <v>51</v>
      </c>
      <c r="H111" s="1">
        <v>42302.85</v>
      </c>
      <c r="I111" s="1">
        <v>42302.881944444445</v>
      </c>
      <c r="J111" s="2">
        <v>2.6527777777777779E-2</v>
      </c>
      <c r="K111" s="2">
        <v>3.1944444444444449E-2</v>
      </c>
      <c r="L111" s="2">
        <v>5.4166666666666669E-3</v>
      </c>
      <c r="M111" t="s">
        <v>52</v>
      </c>
      <c r="N111">
        <v>1</v>
      </c>
      <c r="O111" t="s">
        <v>183</v>
      </c>
      <c r="P111" t="s">
        <v>54</v>
      </c>
      <c r="Q111" t="s">
        <v>107</v>
      </c>
      <c r="R111" t="s">
        <v>184</v>
      </c>
      <c r="S111" t="s">
        <v>185</v>
      </c>
      <c r="T111" t="s">
        <v>58</v>
      </c>
      <c r="U111" t="s">
        <v>54</v>
      </c>
      <c r="V111" t="s">
        <v>54</v>
      </c>
      <c r="W111">
        <v>59.802778099999998</v>
      </c>
      <c r="X111">
        <v>30.3229401</v>
      </c>
      <c r="Y111">
        <v>60.016218000000002</v>
      </c>
      <c r="Z111">
        <v>30.409376300000002</v>
      </c>
      <c r="AA111" t="s">
        <v>54</v>
      </c>
      <c r="AB111" t="s">
        <v>54</v>
      </c>
      <c r="AC111" t="s">
        <v>59</v>
      </c>
      <c r="AD111" t="s">
        <v>60</v>
      </c>
      <c r="AE111" t="s">
        <v>778</v>
      </c>
      <c r="AF111" t="s">
        <v>508</v>
      </c>
      <c r="AG111">
        <v>61.81</v>
      </c>
      <c r="AH111">
        <v>1000</v>
      </c>
      <c r="AI111">
        <v>16.18</v>
      </c>
      <c r="AJ111">
        <v>39.78</v>
      </c>
      <c r="AK111" t="s">
        <v>779</v>
      </c>
      <c r="AL111">
        <v>6</v>
      </c>
      <c r="AM111">
        <v>4</v>
      </c>
      <c r="AN111">
        <v>0.87</v>
      </c>
      <c r="AO111">
        <v>3.28</v>
      </c>
      <c r="AP111">
        <v>0.83</v>
      </c>
      <c r="AQ111" t="s">
        <v>96</v>
      </c>
      <c r="AR111" t="s">
        <v>65</v>
      </c>
      <c r="AS111" t="s">
        <v>66</v>
      </c>
    </row>
    <row r="112" spans="1:45" x14ac:dyDescent="0.45">
      <c r="A112" t="s">
        <v>780</v>
      </c>
      <c r="B112" t="s">
        <v>46</v>
      </c>
      <c r="C112" t="s">
        <v>47</v>
      </c>
      <c r="D112" t="s">
        <v>781</v>
      </c>
      <c r="E112" t="s">
        <v>782</v>
      </c>
      <c r="F112" t="s">
        <v>50</v>
      </c>
      <c r="G112" t="s">
        <v>51</v>
      </c>
      <c r="H112" s="1">
        <v>42303.495138888888</v>
      </c>
      <c r="I112" s="1">
        <v>42303.504166666666</v>
      </c>
      <c r="J112" s="2">
        <v>2.9166666666666668E-3</v>
      </c>
      <c r="K112" s="2">
        <v>9.0277777777777787E-3</v>
      </c>
      <c r="L112" s="2">
        <v>6.1111111111111114E-3</v>
      </c>
      <c r="M112" t="s">
        <v>52</v>
      </c>
      <c r="N112">
        <v>1</v>
      </c>
      <c r="O112" t="s">
        <v>53</v>
      </c>
      <c r="P112" t="s">
        <v>54</v>
      </c>
      <c r="Q112" t="s">
        <v>665</v>
      </c>
      <c r="R112" t="s">
        <v>56</v>
      </c>
      <c r="S112" t="s">
        <v>57</v>
      </c>
      <c r="T112" t="s">
        <v>58</v>
      </c>
      <c r="U112" t="s">
        <v>54</v>
      </c>
      <c r="V112" t="s">
        <v>54</v>
      </c>
      <c r="W112">
        <v>59.930917569999998</v>
      </c>
      <c r="X112">
        <v>30.362964569999999</v>
      </c>
      <c r="Y112">
        <v>59.929024050000002</v>
      </c>
      <c r="Z112">
        <v>30.356443420000002</v>
      </c>
      <c r="AA112" t="s">
        <v>54</v>
      </c>
      <c r="AB112" t="s">
        <v>54</v>
      </c>
      <c r="AC112" t="s">
        <v>59</v>
      </c>
      <c r="AD112" t="s">
        <v>60</v>
      </c>
      <c r="AE112" t="s">
        <v>783</v>
      </c>
      <c r="AF112" t="s">
        <v>784</v>
      </c>
      <c r="AG112">
        <v>63.01</v>
      </c>
      <c r="AH112">
        <v>299</v>
      </c>
      <c r="AI112">
        <v>4.74</v>
      </c>
      <c r="AJ112">
        <v>0.61</v>
      </c>
      <c r="AK112" t="s">
        <v>785</v>
      </c>
      <c r="AL112">
        <v>7</v>
      </c>
      <c r="AM112">
        <v>5</v>
      </c>
      <c r="AN112">
        <v>0.93</v>
      </c>
      <c r="AO112">
        <v>2.4500000000000002</v>
      </c>
      <c r="AP112">
        <v>1</v>
      </c>
      <c r="AQ112" t="s">
        <v>111</v>
      </c>
      <c r="AR112" t="s">
        <v>112</v>
      </c>
      <c r="AS112" t="s">
        <v>66</v>
      </c>
    </row>
    <row r="113" spans="1:45" x14ac:dyDescent="0.45">
      <c r="A113" t="s">
        <v>786</v>
      </c>
      <c r="B113" t="s">
        <v>46</v>
      </c>
      <c r="C113" t="s">
        <v>47</v>
      </c>
      <c r="D113" t="s">
        <v>787</v>
      </c>
      <c r="E113" t="s">
        <v>788</v>
      </c>
      <c r="F113" t="s">
        <v>50</v>
      </c>
      <c r="G113" t="s">
        <v>51</v>
      </c>
      <c r="H113" s="1">
        <v>42305.590277777781</v>
      </c>
      <c r="I113" s="1">
        <v>42305.611805555556</v>
      </c>
      <c r="J113" s="2">
        <v>1.7789351851851851E-2</v>
      </c>
      <c r="K113" s="2">
        <v>2.1527777777777781E-2</v>
      </c>
      <c r="L113" s="2">
        <v>3.7384259259259263E-3</v>
      </c>
      <c r="M113" t="s">
        <v>52</v>
      </c>
      <c r="N113">
        <v>1</v>
      </c>
      <c r="O113" t="s">
        <v>479</v>
      </c>
      <c r="P113" t="s">
        <v>54</v>
      </c>
      <c r="Q113" t="s">
        <v>146</v>
      </c>
      <c r="R113" t="s">
        <v>480</v>
      </c>
      <c r="S113" t="s">
        <v>481</v>
      </c>
      <c r="T113" t="s">
        <v>58</v>
      </c>
      <c r="U113" t="s">
        <v>54</v>
      </c>
      <c r="V113" t="s">
        <v>54</v>
      </c>
      <c r="W113">
        <v>59.9899123</v>
      </c>
      <c r="X113">
        <v>30.246946900000001</v>
      </c>
      <c r="Y113">
        <v>60.016131199999997</v>
      </c>
      <c r="Z113">
        <v>30.409318299999999</v>
      </c>
      <c r="AA113" t="s">
        <v>54</v>
      </c>
      <c r="AB113" t="s">
        <v>54</v>
      </c>
      <c r="AC113" t="s">
        <v>59</v>
      </c>
      <c r="AD113" t="s">
        <v>60</v>
      </c>
      <c r="AE113" t="s">
        <v>789</v>
      </c>
      <c r="AF113" t="s">
        <v>508</v>
      </c>
      <c r="AG113">
        <v>63.95</v>
      </c>
      <c r="AH113">
        <v>322</v>
      </c>
      <c r="AI113">
        <v>5.04</v>
      </c>
      <c r="AJ113">
        <v>13.31</v>
      </c>
      <c r="AK113" t="s">
        <v>790</v>
      </c>
      <c r="AL113">
        <v>3</v>
      </c>
      <c r="AM113">
        <v>-1</v>
      </c>
      <c r="AN113">
        <v>0.64</v>
      </c>
      <c r="AO113">
        <v>5.54</v>
      </c>
      <c r="AP113">
        <v>0.39</v>
      </c>
      <c r="AQ113" t="s">
        <v>64</v>
      </c>
      <c r="AR113" t="s">
        <v>97</v>
      </c>
      <c r="AS113" t="s">
        <v>66</v>
      </c>
    </row>
    <row r="114" spans="1:45" x14ac:dyDescent="0.45">
      <c r="A114" t="s">
        <v>791</v>
      </c>
      <c r="B114" t="s">
        <v>46</v>
      </c>
      <c r="C114" t="s">
        <v>47</v>
      </c>
      <c r="D114" t="s">
        <v>792</v>
      </c>
      <c r="E114" t="s">
        <v>793</v>
      </c>
      <c r="F114" t="s">
        <v>50</v>
      </c>
      <c r="G114" t="s">
        <v>51</v>
      </c>
      <c r="H114" s="1">
        <v>42307.38958333333</v>
      </c>
      <c r="I114" s="1">
        <v>42307.401388888888</v>
      </c>
      <c r="J114" s="2">
        <v>6.7476851851851856E-3</v>
      </c>
      <c r="K114" s="2">
        <v>1.1805555555555555E-2</v>
      </c>
      <c r="L114" s="2">
        <v>5.0578703703703706E-3</v>
      </c>
      <c r="M114" t="s">
        <v>52</v>
      </c>
      <c r="N114">
        <v>1</v>
      </c>
      <c r="O114" t="s">
        <v>603</v>
      </c>
      <c r="P114" t="s">
        <v>54</v>
      </c>
      <c r="Q114" t="s">
        <v>131</v>
      </c>
      <c r="R114" t="s">
        <v>604</v>
      </c>
      <c r="S114" t="s">
        <v>605</v>
      </c>
      <c r="T114" t="s">
        <v>58</v>
      </c>
      <c r="U114" t="s">
        <v>54</v>
      </c>
      <c r="V114" t="s">
        <v>54</v>
      </c>
      <c r="W114">
        <v>60.016210000000001</v>
      </c>
      <c r="X114">
        <v>30.409398199999998</v>
      </c>
      <c r="Y114">
        <v>60.012439899999997</v>
      </c>
      <c r="Z114">
        <v>30.400469300000001</v>
      </c>
      <c r="AA114" t="s">
        <v>54</v>
      </c>
      <c r="AB114" t="s">
        <v>54</v>
      </c>
      <c r="AC114" t="s">
        <v>59</v>
      </c>
      <c r="AD114" t="s">
        <v>60</v>
      </c>
      <c r="AE114" t="s">
        <v>508</v>
      </c>
      <c r="AF114" t="s">
        <v>700</v>
      </c>
      <c r="AG114">
        <v>64.05</v>
      </c>
      <c r="AH114">
        <v>139</v>
      </c>
      <c r="AI114">
        <v>2.17</v>
      </c>
      <c r="AJ114">
        <v>3.01</v>
      </c>
      <c r="AK114" t="s">
        <v>794</v>
      </c>
      <c r="AL114">
        <v>1</v>
      </c>
      <c r="AM114">
        <v>1</v>
      </c>
      <c r="AN114">
        <v>0.92</v>
      </c>
      <c r="AO114">
        <v>1.27</v>
      </c>
      <c r="AP114">
        <v>0.68</v>
      </c>
      <c r="AQ114" t="s">
        <v>64</v>
      </c>
      <c r="AR114" t="s">
        <v>65</v>
      </c>
      <c r="AS114" t="s">
        <v>66</v>
      </c>
    </row>
    <row r="115" spans="1:45" x14ac:dyDescent="0.45">
      <c r="A115" t="s">
        <v>795</v>
      </c>
      <c r="B115" t="s">
        <v>46</v>
      </c>
      <c r="C115" t="s">
        <v>47</v>
      </c>
      <c r="D115" t="s">
        <v>796</v>
      </c>
      <c r="E115" t="s">
        <v>797</v>
      </c>
      <c r="F115" t="s">
        <v>50</v>
      </c>
      <c r="G115" t="s">
        <v>51</v>
      </c>
      <c r="H115" s="1">
        <v>42307.605555555558</v>
      </c>
      <c r="I115" s="1">
        <v>42307.623611111114</v>
      </c>
      <c r="J115" s="2">
        <v>1.2233796296296296E-2</v>
      </c>
      <c r="K115" s="2">
        <v>1.8055555555555557E-2</v>
      </c>
      <c r="L115" s="2">
        <v>5.8217592592592592E-3</v>
      </c>
      <c r="M115" t="s">
        <v>52</v>
      </c>
      <c r="N115">
        <v>1</v>
      </c>
      <c r="O115" t="s">
        <v>53</v>
      </c>
      <c r="P115" t="s">
        <v>54</v>
      </c>
      <c r="Q115" t="s">
        <v>107</v>
      </c>
      <c r="R115" t="s">
        <v>56</v>
      </c>
      <c r="S115" t="s">
        <v>57</v>
      </c>
      <c r="T115" t="s">
        <v>58</v>
      </c>
      <c r="U115" t="s">
        <v>54</v>
      </c>
      <c r="V115" t="s">
        <v>54</v>
      </c>
      <c r="W115">
        <v>59.986418880000002</v>
      </c>
      <c r="X115">
        <v>30.354444000000001</v>
      </c>
      <c r="Y115">
        <v>60.016104599999998</v>
      </c>
      <c r="Z115">
        <v>30.40927581</v>
      </c>
      <c r="AA115" t="s">
        <v>54</v>
      </c>
      <c r="AB115" t="s">
        <v>54</v>
      </c>
      <c r="AC115" t="s">
        <v>59</v>
      </c>
      <c r="AD115" t="s">
        <v>60</v>
      </c>
      <c r="AE115" t="s">
        <v>798</v>
      </c>
      <c r="AF115" t="s">
        <v>508</v>
      </c>
      <c r="AG115">
        <v>64.05</v>
      </c>
      <c r="AH115">
        <v>215</v>
      </c>
      <c r="AI115">
        <v>3.36</v>
      </c>
      <c r="AJ115">
        <v>5.97</v>
      </c>
      <c r="AK115" t="s">
        <v>799</v>
      </c>
      <c r="AL115">
        <v>3</v>
      </c>
      <c r="AM115">
        <v>3</v>
      </c>
      <c r="AN115">
        <v>0.75</v>
      </c>
      <c r="AO115">
        <v>0.7</v>
      </c>
      <c r="AP115">
        <v>0.75</v>
      </c>
      <c r="AQ115" t="s">
        <v>64</v>
      </c>
      <c r="AR115" t="s">
        <v>65</v>
      </c>
      <c r="AS115" t="s">
        <v>66</v>
      </c>
    </row>
    <row r="116" spans="1:45" x14ac:dyDescent="0.45">
      <c r="A116" t="s">
        <v>800</v>
      </c>
      <c r="B116" t="s">
        <v>46</v>
      </c>
      <c r="C116" t="s">
        <v>47</v>
      </c>
      <c r="D116" t="s">
        <v>801</v>
      </c>
      <c r="E116" t="s">
        <v>802</v>
      </c>
      <c r="F116" t="s">
        <v>50</v>
      </c>
      <c r="G116" t="s">
        <v>51</v>
      </c>
      <c r="H116" s="1">
        <v>42314.586805555555</v>
      </c>
      <c r="I116" s="1">
        <v>42314.599305555559</v>
      </c>
      <c r="J116" s="2">
        <v>7.8356481481481489E-3</v>
      </c>
      <c r="K116" s="2">
        <v>1.2499999999999999E-2</v>
      </c>
      <c r="L116" s="2">
        <v>4.6643518518518518E-3</v>
      </c>
      <c r="M116" t="s">
        <v>52</v>
      </c>
      <c r="N116">
        <v>1</v>
      </c>
      <c r="O116" t="s">
        <v>116</v>
      </c>
      <c r="P116" t="s">
        <v>54</v>
      </c>
      <c r="Q116" t="s">
        <v>146</v>
      </c>
      <c r="R116" t="s">
        <v>118</v>
      </c>
      <c r="S116" t="s">
        <v>119</v>
      </c>
      <c r="T116" t="s">
        <v>58</v>
      </c>
      <c r="U116" t="s">
        <v>54</v>
      </c>
      <c r="V116" t="s">
        <v>54</v>
      </c>
      <c r="W116">
        <v>60.021468300000002</v>
      </c>
      <c r="X116">
        <v>30.373075</v>
      </c>
      <c r="Y116">
        <v>60.016276599999998</v>
      </c>
      <c r="Z116">
        <v>30.4092816</v>
      </c>
      <c r="AA116" t="s">
        <v>54</v>
      </c>
      <c r="AB116" t="s">
        <v>54</v>
      </c>
      <c r="AC116" t="s">
        <v>59</v>
      </c>
      <c r="AD116" t="s">
        <v>60</v>
      </c>
      <c r="AE116" t="s">
        <v>695</v>
      </c>
      <c r="AF116" t="s">
        <v>508</v>
      </c>
      <c r="AG116">
        <v>64.37</v>
      </c>
      <c r="AH116">
        <v>161</v>
      </c>
      <c r="AI116">
        <v>2.5</v>
      </c>
      <c r="AJ116">
        <v>4.6500000000000004</v>
      </c>
      <c r="AK116" t="s">
        <v>803</v>
      </c>
      <c r="AL116">
        <v>3</v>
      </c>
      <c r="AM116">
        <v>3</v>
      </c>
      <c r="AN116">
        <v>0.99</v>
      </c>
      <c r="AO116">
        <v>1.1200000000000001</v>
      </c>
      <c r="AP116">
        <v>0.25</v>
      </c>
      <c r="AQ116" t="s">
        <v>64</v>
      </c>
      <c r="AR116" t="s">
        <v>97</v>
      </c>
      <c r="AS116" t="s">
        <v>66</v>
      </c>
    </row>
    <row r="117" spans="1:45" x14ac:dyDescent="0.45">
      <c r="A117" t="s">
        <v>804</v>
      </c>
      <c r="B117" t="s">
        <v>46</v>
      </c>
      <c r="C117" t="s">
        <v>47</v>
      </c>
      <c r="D117" t="s">
        <v>805</v>
      </c>
      <c r="E117" t="s">
        <v>806</v>
      </c>
      <c r="F117" t="s">
        <v>50</v>
      </c>
      <c r="G117" t="s">
        <v>51</v>
      </c>
      <c r="H117" s="1">
        <v>42317.745833333334</v>
      </c>
      <c r="I117" s="1">
        <v>42317.763194444444</v>
      </c>
      <c r="J117" s="2">
        <v>7.3495370370370372E-3</v>
      </c>
      <c r="K117" s="2">
        <v>1.7361111111111112E-2</v>
      </c>
      <c r="L117" s="2">
        <v>1.0011574074074074E-2</v>
      </c>
      <c r="M117" t="s">
        <v>52</v>
      </c>
      <c r="N117">
        <v>1</v>
      </c>
      <c r="O117" t="s">
        <v>807</v>
      </c>
      <c r="P117" t="s">
        <v>54</v>
      </c>
      <c r="Q117" t="s">
        <v>370</v>
      </c>
      <c r="R117" t="s">
        <v>184</v>
      </c>
      <c r="S117" t="s">
        <v>808</v>
      </c>
      <c r="T117" t="s">
        <v>58</v>
      </c>
      <c r="U117" t="s">
        <v>54</v>
      </c>
      <c r="V117" t="s">
        <v>54</v>
      </c>
      <c r="W117">
        <v>60.011819299999999</v>
      </c>
      <c r="X117">
        <v>30.378575999999999</v>
      </c>
      <c r="Y117">
        <v>60.016139299999999</v>
      </c>
      <c r="Z117">
        <v>30.409206300000001</v>
      </c>
      <c r="AA117" t="s">
        <v>54</v>
      </c>
      <c r="AB117" t="s">
        <v>54</v>
      </c>
      <c r="AC117" t="s">
        <v>59</v>
      </c>
      <c r="AD117" t="s">
        <v>60</v>
      </c>
      <c r="AE117" t="s">
        <v>809</v>
      </c>
      <c r="AF117" t="s">
        <v>246</v>
      </c>
      <c r="AG117">
        <v>64.66</v>
      </c>
      <c r="AH117">
        <v>146</v>
      </c>
      <c r="AI117">
        <v>2.2599999999999998</v>
      </c>
      <c r="AJ117">
        <v>3.17</v>
      </c>
      <c r="AK117" t="s">
        <v>810</v>
      </c>
      <c r="AL117">
        <v>5</v>
      </c>
      <c r="AM117">
        <v>3</v>
      </c>
      <c r="AN117">
        <v>0.96</v>
      </c>
      <c r="AO117">
        <v>1.82</v>
      </c>
      <c r="AP117">
        <v>0.99</v>
      </c>
      <c r="AQ117" t="s">
        <v>111</v>
      </c>
      <c r="AR117" t="s">
        <v>112</v>
      </c>
      <c r="AS117" t="s">
        <v>66</v>
      </c>
    </row>
    <row r="118" spans="1:45" x14ac:dyDescent="0.45">
      <c r="A118" t="s">
        <v>811</v>
      </c>
      <c r="B118" t="s">
        <v>46</v>
      </c>
      <c r="C118" t="s">
        <v>47</v>
      </c>
      <c r="D118" t="s">
        <v>812</v>
      </c>
      <c r="E118" t="s">
        <v>813</v>
      </c>
      <c r="F118" t="s">
        <v>50</v>
      </c>
      <c r="G118" t="s">
        <v>51</v>
      </c>
      <c r="H118" s="1">
        <v>42321.772222222222</v>
      </c>
      <c r="I118" s="1">
        <v>42321.803472222222</v>
      </c>
      <c r="J118" s="2">
        <v>1.9004629629629632E-2</v>
      </c>
      <c r="K118" s="2">
        <v>3.125E-2</v>
      </c>
      <c r="L118" s="2">
        <v>1.224537037037037E-2</v>
      </c>
      <c r="M118" t="s">
        <v>52</v>
      </c>
      <c r="N118">
        <v>1</v>
      </c>
      <c r="O118" t="s">
        <v>479</v>
      </c>
      <c r="P118" t="s">
        <v>54</v>
      </c>
      <c r="Q118" t="s">
        <v>107</v>
      </c>
      <c r="R118" t="s">
        <v>480</v>
      </c>
      <c r="S118" t="s">
        <v>481</v>
      </c>
      <c r="T118" t="s">
        <v>58</v>
      </c>
      <c r="U118" t="s">
        <v>54</v>
      </c>
      <c r="V118" t="s">
        <v>54</v>
      </c>
      <c r="W118">
        <v>60.09551261</v>
      </c>
      <c r="X118">
        <v>30.37765374</v>
      </c>
      <c r="Y118">
        <v>60.022721019999999</v>
      </c>
      <c r="Z118">
        <v>30.43143882</v>
      </c>
      <c r="AA118" t="s">
        <v>54</v>
      </c>
      <c r="AB118" t="s">
        <v>54</v>
      </c>
      <c r="AC118" t="s">
        <v>59</v>
      </c>
      <c r="AD118" t="s">
        <v>60</v>
      </c>
      <c r="AE118" t="s">
        <v>814</v>
      </c>
      <c r="AF118" t="s">
        <v>508</v>
      </c>
      <c r="AG118">
        <v>66.849999999999994</v>
      </c>
      <c r="AH118">
        <v>375</v>
      </c>
      <c r="AI118">
        <v>5.61</v>
      </c>
      <c r="AJ118">
        <v>19.07</v>
      </c>
      <c r="AK118" t="s">
        <v>815</v>
      </c>
      <c r="AL118">
        <v>3</v>
      </c>
      <c r="AM118">
        <v>0</v>
      </c>
      <c r="AN118">
        <v>0.91</v>
      </c>
      <c r="AO118">
        <v>2.2999999999999998</v>
      </c>
      <c r="AP118">
        <v>0.81</v>
      </c>
      <c r="AQ118" t="s">
        <v>96</v>
      </c>
      <c r="AR118" t="s">
        <v>65</v>
      </c>
      <c r="AS118" t="s">
        <v>66</v>
      </c>
    </row>
    <row r="119" spans="1:45" x14ac:dyDescent="0.45">
      <c r="A119" t="s">
        <v>816</v>
      </c>
      <c r="B119" t="s">
        <v>46</v>
      </c>
      <c r="C119" t="s">
        <v>47</v>
      </c>
      <c r="D119" t="s">
        <v>817</v>
      </c>
      <c r="E119" t="s">
        <v>818</v>
      </c>
      <c r="F119" t="s">
        <v>50</v>
      </c>
      <c r="G119" t="s">
        <v>51</v>
      </c>
      <c r="H119" s="1">
        <v>42334.681250000001</v>
      </c>
      <c r="I119" s="1">
        <v>42334.737500000003</v>
      </c>
      <c r="J119" s="2">
        <v>4.9444444444444437E-2</v>
      </c>
      <c r="K119" s="2">
        <v>5.6250000000000001E-2</v>
      </c>
      <c r="L119" s="2">
        <v>6.8055555555555569E-3</v>
      </c>
      <c r="M119" t="s">
        <v>52</v>
      </c>
      <c r="N119">
        <v>1</v>
      </c>
      <c r="O119" t="s">
        <v>70</v>
      </c>
      <c r="P119" t="s">
        <v>54</v>
      </c>
      <c r="Q119" t="s">
        <v>458</v>
      </c>
      <c r="R119" t="s">
        <v>72</v>
      </c>
      <c r="S119" t="s">
        <v>73</v>
      </c>
      <c r="T119" t="s">
        <v>58</v>
      </c>
      <c r="U119" t="s">
        <v>54</v>
      </c>
      <c r="V119" t="s">
        <v>54</v>
      </c>
      <c r="W119">
        <v>59.931433300000002</v>
      </c>
      <c r="X119">
        <v>30.360054999999999</v>
      </c>
      <c r="Y119">
        <v>60.016176600000001</v>
      </c>
      <c r="Z119">
        <v>30.4091016</v>
      </c>
      <c r="AA119" t="s">
        <v>54</v>
      </c>
      <c r="AB119" t="s">
        <v>54</v>
      </c>
      <c r="AC119" t="s">
        <v>59</v>
      </c>
      <c r="AD119" t="s">
        <v>60</v>
      </c>
      <c r="AE119" t="s">
        <v>819</v>
      </c>
      <c r="AF119" t="s">
        <v>508</v>
      </c>
      <c r="AG119">
        <v>65.78</v>
      </c>
      <c r="AH119">
        <v>669</v>
      </c>
      <c r="AI119">
        <v>10.17</v>
      </c>
      <c r="AJ119">
        <v>17.32</v>
      </c>
      <c r="AK119" t="s">
        <v>820</v>
      </c>
      <c r="AL119">
        <v>-2</v>
      </c>
      <c r="AM119">
        <v>-7</v>
      </c>
      <c r="AN119">
        <v>0.75</v>
      </c>
      <c r="AO119">
        <v>4.8600000000000003</v>
      </c>
      <c r="AP119">
        <v>0.84</v>
      </c>
      <c r="AQ119" t="s">
        <v>96</v>
      </c>
      <c r="AR119" t="s">
        <v>65</v>
      </c>
      <c r="AS119" t="s">
        <v>66</v>
      </c>
    </row>
    <row r="120" spans="1:45" x14ac:dyDescent="0.45">
      <c r="A120" t="s">
        <v>821</v>
      </c>
      <c r="B120" t="s">
        <v>46</v>
      </c>
      <c r="C120" t="s">
        <v>47</v>
      </c>
      <c r="D120" t="s">
        <v>822</v>
      </c>
      <c r="E120" t="s">
        <v>823</v>
      </c>
      <c r="F120" t="s">
        <v>50</v>
      </c>
      <c r="G120" t="s">
        <v>51</v>
      </c>
      <c r="H120" s="1">
        <v>42336.911111111112</v>
      </c>
      <c r="I120" s="1">
        <v>42336.941666666666</v>
      </c>
      <c r="J120" s="2">
        <v>1.8391203703703705E-2</v>
      </c>
      <c r="K120" s="2">
        <v>3.0555555555555555E-2</v>
      </c>
      <c r="L120" s="2">
        <v>1.2164351851851852E-2</v>
      </c>
      <c r="M120" t="s">
        <v>52</v>
      </c>
      <c r="N120">
        <v>1</v>
      </c>
      <c r="O120" t="s">
        <v>418</v>
      </c>
      <c r="P120" t="s">
        <v>54</v>
      </c>
      <c r="Q120" t="s">
        <v>81</v>
      </c>
      <c r="R120" t="s">
        <v>260</v>
      </c>
      <c r="S120" t="s">
        <v>419</v>
      </c>
      <c r="T120" t="s">
        <v>58</v>
      </c>
      <c r="U120" t="s">
        <v>54</v>
      </c>
      <c r="V120" t="s">
        <v>54</v>
      </c>
      <c r="W120">
        <v>60.090397969999998</v>
      </c>
      <c r="X120">
        <v>30.379022679999999</v>
      </c>
      <c r="Y120">
        <v>60.016132550000002</v>
      </c>
      <c r="Z120">
        <v>30.409241949999998</v>
      </c>
      <c r="AA120" t="s">
        <v>54</v>
      </c>
      <c r="AB120" t="s">
        <v>54</v>
      </c>
      <c r="AC120" t="s">
        <v>59</v>
      </c>
      <c r="AD120" t="s">
        <v>60</v>
      </c>
      <c r="AE120" t="s">
        <v>824</v>
      </c>
      <c r="AF120" t="s">
        <v>508</v>
      </c>
      <c r="AG120">
        <v>66.67</v>
      </c>
      <c r="AH120">
        <v>347</v>
      </c>
      <c r="AI120">
        <v>5.2</v>
      </c>
      <c r="AJ120">
        <v>16.079999999999998</v>
      </c>
      <c r="AK120" t="s">
        <v>825</v>
      </c>
      <c r="AL120">
        <v>1</v>
      </c>
      <c r="AM120">
        <v>-5</v>
      </c>
      <c r="AN120">
        <v>0.81</v>
      </c>
      <c r="AO120">
        <v>6.26</v>
      </c>
      <c r="AP120">
        <v>0.95</v>
      </c>
      <c r="AQ120" t="s">
        <v>111</v>
      </c>
      <c r="AR120" t="s">
        <v>112</v>
      </c>
      <c r="AS120" t="s">
        <v>66</v>
      </c>
    </row>
    <row r="121" spans="1:45" x14ac:dyDescent="0.45">
      <c r="A121" t="s">
        <v>826</v>
      </c>
      <c r="B121" t="s">
        <v>46</v>
      </c>
      <c r="C121" t="s">
        <v>47</v>
      </c>
      <c r="D121" t="s">
        <v>827</v>
      </c>
      <c r="E121" t="s">
        <v>828</v>
      </c>
      <c r="F121" t="s">
        <v>50</v>
      </c>
      <c r="G121" t="s">
        <v>51</v>
      </c>
      <c r="H121" s="1">
        <v>42339.703472222223</v>
      </c>
      <c r="I121" s="1">
        <v>42339.731944444444</v>
      </c>
      <c r="J121" s="2">
        <v>2.4097222222222225E-2</v>
      </c>
      <c r="K121" s="2">
        <v>2.8472222222222222E-2</v>
      </c>
      <c r="L121" s="2">
        <v>4.3749999999999995E-3</v>
      </c>
      <c r="M121" t="s">
        <v>52</v>
      </c>
      <c r="N121">
        <v>1</v>
      </c>
      <c r="O121" t="s">
        <v>70</v>
      </c>
      <c r="P121" t="s">
        <v>54</v>
      </c>
      <c r="Q121" t="s">
        <v>285</v>
      </c>
      <c r="R121" t="s">
        <v>72</v>
      </c>
      <c r="S121" t="s">
        <v>73</v>
      </c>
      <c r="T121" t="s">
        <v>58</v>
      </c>
      <c r="U121" t="s">
        <v>54</v>
      </c>
      <c r="V121" t="s">
        <v>54</v>
      </c>
      <c r="W121">
        <v>59.986632399999998</v>
      </c>
      <c r="X121">
        <v>30.354020299999998</v>
      </c>
      <c r="Y121">
        <v>60.016185999999998</v>
      </c>
      <c r="Z121">
        <v>30.4092287</v>
      </c>
      <c r="AA121" t="s">
        <v>54</v>
      </c>
      <c r="AB121" t="s">
        <v>54</v>
      </c>
      <c r="AC121" t="s">
        <v>59</v>
      </c>
      <c r="AD121" t="s">
        <v>60</v>
      </c>
      <c r="AE121" t="s">
        <v>798</v>
      </c>
      <c r="AF121" t="s">
        <v>508</v>
      </c>
      <c r="AG121">
        <v>66.69</v>
      </c>
      <c r="AH121">
        <v>334</v>
      </c>
      <c r="AI121">
        <v>5.01</v>
      </c>
      <c r="AJ121">
        <v>5.95</v>
      </c>
      <c r="AK121" t="s">
        <v>829</v>
      </c>
      <c r="AL121">
        <v>2</v>
      </c>
      <c r="AM121">
        <v>-1</v>
      </c>
      <c r="AN121">
        <v>0.92</v>
      </c>
      <c r="AO121">
        <v>3.3</v>
      </c>
      <c r="AP121">
        <v>0.75</v>
      </c>
      <c r="AQ121" t="s">
        <v>96</v>
      </c>
      <c r="AR121" t="s">
        <v>65</v>
      </c>
      <c r="AS121" t="s">
        <v>66</v>
      </c>
    </row>
    <row r="122" spans="1:45" x14ac:dyDescent="0.45">
      <c r="A122" t="s">
        <v>830</v>
      </c>
      <c r="B122" t="s">
        <v>46</v>
      </c>
      <c r="C122" t="s">
        <v>47</v>
      </c>
      <c r="D122" t="s">
        <v>831</v>
      </c>
      <c r="E122" t="s">
        <v>832</v>
      </c>
      <c r="F122" t="s">
        <v>50</v>
      </c>
      <c r="G122" t="s">
        <v>51</v>
      </c>
      <c r="H122" s="1">
        <v>42340.73333333333</v>
      </c>
      <c r="I122" s="1">
        <v>42340.74722222222</v>
      </c>
      <c r="J122" s="2">
        <v>7.0601851851851841E-3</v>
      </c>
      <c r="K122" s="2">
        <v>1.3888888888888888E-2</v>
      </c>
      <c r="L122" s="2">
        <v>6.828703703703704E-3</v>
      </c>
      <c r="M122" t="s">
        <v>52</v>
      </c>
      <c r="N122">
        <v>1</v>
      </c>
      <c r="O122" t="s">
        <v>70</v>
      </c>
      <c r="P122" t="s">
        <v>54</v>
      </c>
      <c r="Q122" t="s">
        <v>55</v>
      </c>
      <c r="R122" t="s">
        <v>72</v>
      </c>
      <c r="S122" t="s">
        <v>73</v>
      </c>
      <c r="T122" t="s">
        <v>58</v>
      </c>
      <c r="U122" t="s">
        <v>54</v>
      </c>
      <c r="V122" t="s">
        <v>54</v>
      </c>
      <c r="W122">
        <v>60.011793300000001</v>
      </c>
      <c r="X122">
        <v>30.378658300000001</v>
      </c>
      <c r="Y122">
        <v>60.015873300000003</v>
      </c>
      <c r="Z122">
        <v>30.4092266</v>
      </c>
      <c r="AA122" t="s">
        <v>54</v>
      </c>
      <c r="AB122" t="s">
        <v>54</v>
      </c>
      <c r="AC122" t="s">
        <v>59</v>
      </c>
      <c r="AD122" t="s">
        <v>60</v>
      </c>
      <c r="AE122" t="s">
        <v>833</v>
      </c>
      <c r="AF122" t="s">
        <v>508</v>
      </c>
      <c r="AG122">
        <v>67.34</v>
      </c>
      <c r="AH122">
        <v>142</v>
      </c>
      <c r="AI122">
        <v>2.11</v>
      </c>
      <c r="AJ122">
        <v>2.99</v>
      </c>
      <c r="AK122" t="s">
        <v>834</v>
      </c>
      <c r="AL122">
        <v>1</v>
      </c>
      <c r="AM122">
        <v>-2</v>
      </c>
      <c r="AN122">
        <v>0.91</v>
      </c>
      <c r="AO122">
        <v>2.82</v>
      </c>
      <c r="AP122">
        <v>0.88</v>
      </c>
      <c r="AQ122" t="s">
        <v>96</v>
      </c>
      <c r="AR122" t="s">
        <v>65</v>
      </c>
      <c r="AS122" t="s">
        <v>66</v>
      </c>
    </row>
    <row r="123" spans="1:45" x14ac:dyDescent="0.45">
      <c r="A123" t="s">
        <v>835</v>
      </c>
      <c r="B123" t="s">
        <v>46</v>
      </c>
      <c r="C123" t="s">
        <v>47</v>
      </c>
      <c r="D123" t="s">
        <v>836</v>
      </c>
      <c r="E123" t="s">
        <v>837</v>
      </c>
      <c r="F123" t="s">
        <v>50</v>
      </c>
      <c r="G123" t="s">
        <v>51</v>
      </c>
      <c r="H123" s="1">
        <v>42364.536111111112</v>
      </c>
      <c r="I123" s="1">
        <v>42364.545138888891</v>
      </c>
      <c r="J123" s="2">
        <v>1.0416666666666667E-4</v>
      </c>
      <c r="K123" s="2">
        <v>9.0277777777777787E-3</v>
      </c>
      <c r="L123" s="2">
        <v>8.9236111111111113E-3</v>
      </c>
      <c r="M123" t="s">
        <v>838</v>
      </c>
      <c r="N123">
        <v>1</v>
      </c>
      <c r="O123" t="s">
        <v>839</v>
      </c>
      <c r="P123" t="s">
        <v>54</v>
      </c>
      <c r="Q123" t="s">
        <v>285</v>
      </c>
      <c r="R123" t="s">
        <v>56</v>
      </c>
      <c r="S123" t="s">
        <v>840</v>
      </c>
      <c r="T123" t="s">
        <v>58</v>
      </c>
      <c r="U123" t="s">
        <v>54</v>
      </c>
      <c r="V123" t="s">
        <v>54</v>
      </c>
      <c r="W123">
        <v>60.016113300000001</v>
      </c>
      <c r="X123">
        <v>30.409503300000001</v>
      </c>
      <c r="Y123">
        <v>60.016113300000001</v>
      </c>
      <c r="Z123">
        <v>30.409503300000001</v>
      </c>
      <c r="AA123" t="s">
        <v>54</v>
      </c>
      <c r="AB123" t="s">
        <v>54</v>
      </c>
      <c r="AC123" t="s">
        <v>59</v>
      </c>
      <c r="AD123" t="s">
        <v>60</v>
      </c>
      <c r="AE123" t="s">
        <v>508</v>
      </c>
      <c r="AF123" t="s">
        <v>508</v>
      </c>
      <c r="AG123">
        <v>70.64</v>
      </c>
      <c r="AH123">
        <v>1500</v>
      </c>
      <c r="AI123">
        <v>21.23</v>
      </c>
      <c r="AJ123">
        <v>0.01</v>
      </c>
      <c r="AK123" t="s">
        <v>841</v>
      </c>
      <c r="AL123">
        <v>3</v>
      </c>
      <c r="AM123">
        <v>-3</v>
      </c>
      <c r="AN123">
        <v>0.79</v>
      </c>
      <c r="AO123">
        <v>8.67</v>
      </c>
      <c r="AP123">
        <v>0.78</v>
      </c>
      <c r="AQ123" t="s">
        <v>326</v>
      </c>
      <c r="AR123" t="s">
        <v>327</v>
      </c>
      <c r="AS123" t="s">
        <v>66</v>
      </c>
    </row>
    <row r="124" spans="1:45" x14ac:dyDescent="0.45">
      <c r="A124" t="s">
        <v>842</v>
      </c>
      <c r="B124" t="s">
        <v>226</v>
      </c>
      <c r="C124" t="s">
        <v>47</v>
      </c>
      <c r="D124" t="s">
        <v>843</v>
      </c>
      <c r="E124" t="s">
        <v>844</v>
      </c>
      <c r="F124" t="s">
        <v>50</v>
      </c>
      <c r="G124" t="s">
        <v>51</v>
      </c>
      <c r="H124" s="1">
        <v>42364.625</v>
      </c>
      <c r="I124" s="1">
        <v>42364.640277777777</v>
      </c>
      <c r="J124" s="2">
        <v>6.9444444444444447E-4</v>
      </c>
      <c r="K124" s="2">
        <v>1.5277777777777777E-2</v>
      </c>
      <c r="L124" s="2">
        <v>1.4583333333333332E-2</v>
      </c>
      <c r="M124" t="s">
        <v>52</v>
      </c>
      <c r="N124">
        <v>1</v>
      </c>
      <c r="O124" t="s">
        <v>684</v>
      </c>
      <c r="P124" t="s">
        <v>54</v>
      </c>
      <c r="Q124" t="s">
        <v>549</v>
      </c>
      <c r="R124" t="s">
        <v>685</v>
      </c>
      <c r="S124" t="s">
        <v>686</v>
      </c>
      <c r="T124" t="s">
        <v>58</v>
      </c>
      <c r="U124" t="s">
        <v>54</v>
      </c>
      <c r="V124" t="s">
        <v>54</v>
      </c>
      <c r="W124">
        <v>59.932815980000001</v>
      </c>
      <c r="X124">
        <v>30.348414819999999</v>
      </c>
      <c r="Y124">
        <v>59.932815980000001</v>
      </c>
      <c r="Z124">
        <v>30.348414819999999</v>
      </c>
      <c r="AA124" t="s">
        <v>54</v>
      </c>
      <c r="AB124" t="s">
        <v>54</v>
      </c>
      <c r="AC124" t="s">
        <v>59</v>
      </c>
      <c r="AD124" t="s">
        <v>60</v>
      </c>
      <c r="AE124" t="s">
        <v>845</v>
      </c>
      <c r="AF124" t="s">
        <v>845</v>
      </c>
      <c r="AG124">
        <v>70.64</v>
      </c>
      <c r="AH124">
        <v>99</v>
      </c>
      <c r="AI124">
        <v>1.4</v>
      </c>
      <c r="AJ124">
        <v>0.01</v>
      </c>
      <c r="AK124" t="s">
        <v>846</v>
      </c>
      <c r="AL124">
        <v>1</v>
      </c>
      <c r="AM124">
        <v>-5</v>
      </c>
      <c r="AN124">
        <v>0.81</v>
      </c>
      <c r="AO124">
        <v>7.5</v>
      </c>
      <c r="AP124">
        <v>0.77</v>
      </c>
      <c r="AQ124" t="s">
        <v>847</v>
      </c>
      <c r="AR124" t="s">
        <v>848</v>
      </c>
      <c r="AS124" t="s">
        <v>847</v>
      </c>
    </row>
    <row r="125" spans="1:45" x14ac:dyDescent="0.45">
      <c r="A125" t="s">
        <v>849</v>
      </c>
      <c r="B125" t="s">
        <v>46</v>
      </c>
      <c r="C125" t="s">
        <v>47</v>
      </c>
      <c r="D125" t="s">
        <v>850</v>
      </c>
      <c r="E125" t="s">
        <v>851</v>
      </c>
      <c r="F125" t="s">
        <v>50</v>
      </c>
      <c r="G125" t="s">
        <v>51</v>
      </c>
      <c r="H125" s="1">
        <v>42367.217361111114</v>
      </c>
      <c r="I125" s="1">
        <v>42367.239583333336</v>
      </c>
      <c r="J125" s="2">
        <v>1.7719907407407406E-2</v>
      </c>
      <c r="K125" s="2">
        <v>2.2222222222222223E-2</v>
      </c>
      <c r="L125" s="2">
        <v>4.5023148148148149E-3</v>
      </c>
      <c r="M125" t="s">
        <v>52</v>
      </c>
      <c r="N125">
        <v>1</v>
      </c>
      <c r="O125" t="s">
        <v>116</v>
      </c>
      <c r="P125" t="s">
        <v>54</v>
      </c>
      <c r="Q125" t="s">
        <v>852</v>
      </c>
      <c r="R125" t="s">
        <v>118</v>
      </c>
      <c r="S125" t="s">
        <v>119</v>
      </c>
      <c r="T125" t="s">
        <v>58</v>
      </c>
      <c r="U125" t="s">
        <v>54</v>
      </c>
      <c r="V125" t="s">
        <v>54</v>
      </c>
      <c r="W125">
        <v>56.750886600000001</v>
      </c>
      <c r="X125">
        <v>60.800028300000001</v>
      </c>
      <c r="Y125">
        <v>56.8301023</v>
      </c>
      <c r="Z125">
        <v>60.567370099999998</v>
      </c>
      <c r="AA125" t="s">
        <v>54</v>
      </c>
      <c r="AB125" t="s">
        <v>54</v>
      </c>
      <c r="AC125" t="s">
        <v>154</v>
      </c>
      <c r="AD125" t="s">
        <v>60</v>
      </c>
      <c r="AE125" t="s">
        <v>523</v>
      </c>
      <c r="AF125" t="s">
        <v>853</v>
      </c>
      <c r="AG125">
        <v>72.180000000000007</v>
      </c>
      <c r="AH125">
        <v>400</v>
      </c>
      <c r="AI125">
        <v>5.54</v>
      </c>
      <c r="AJ125">
        <v>20.58</v>
      </c>
      <c r="AK125" t="s">
        <v>854</v>
      </c>
      <c r="AL125">
        <v>-12</v>
      </c>
      <c r="AM125">
        <v>-18</v>
      </c>
      <c r="AN125">
        <v>0.84</v>
      </c>
      <c r="AO125">
        <v>3.47</v>
      </c>
      <c r="AP125">
        <v>1</v>
      </c>
      <c r="AQ125" t="s">
        <v>111</v>
      </c>
      <c r="AR125" t="s">
        <v>112</v>
      </c>
      <c r="AS125" t="s">
        <v>847</v>
      </c>
    </row>
    <row r="126" spans="1:45" x14ac:dyDescent="0.45">
      <c r="A126" t="s">
        <v>855</v>
      </c>
      <c r="B126" t="s">
        <v>46</v>
      </c>
      <c r="C126" t="s">
        <v>47</v>
      </c>
      <c r="D126" t="s">
        <v>856</v>
      </c>
      <c r="E126" t="s">
        <v>857</v>
      </c>
      <c r="F126" t="s">
        <v>50</v>
      </c>
      <c r="G126" t="s">
        <v>51</v>
      </c>
      <c r="H126" s="1">
        <v>42367.977777777778</v>
      </c>
      <c r="I126" s="1">
        <v>42367.995833333334</v>
      </c>
      <c r="J126" s="2">
        <v>1.1458333333333334E-2</v>
      </c>
      <c r="K126" s="2">
        <v>1.8055555555555557E-2</v>
      </c>
      <c r="L126" s="2">
        <v>6.5972222222222222E-3</v>
      </c>
      <c r="M126" t="s">
        <v>52</v>
      </c>
      <c r="N126">
        <v>1</v>
      </c>
      <c r="O126" t="s">
        <v>70</v>
      </c>
      <c r="P126" t="s">
        <v>54</v>
      </c>
      <c r="Q126" t="s">
        <v>146</v>
      </c>
      <c r="R126" t="s">
        <v>72</v>
      </c>
      <c r="S126" t="s">
        <v>73</v>
      </c>
      <c r="T126" t="s">
        <v>58</v>
      </c>
      <c r="U126" t="s">
        <v>54</v>
      </c>
      <c r="V126" t="s">
        <v>54</v>
      </c>
      <c r="W126">
        <v>56.795715469999998</v>
      </c>
      <c r="X126">
        <v>60.612906039999999</v>
      </c>
      <c r="Y126">
        <v>56.830132120000002</v>
      </c>
      <c r="Z126">
        <v>60.567294420000003</v>
      </c>
      <c r="AA126" t="s">
        <v>54</v>
      </c>
      <c r="AB126" t="s">
        <v>54</v>
      </c>
      <c r="AC126" t="s">
        <v>154</v>
      </c>
      <c r="AD126" t="s">
        <v>60</v>
      </c>
      <c r="AE126" t="s">
        <v>466</v>
      </c>
      <c r="AF126" t="s">
        <v>853</v>
      </c>
      <c r="AG126">
        <v>72.180000000000007</v>
      </c>
      <c r="AH126">
        <v>193</v>
      </c>
      <c r="AI126">
        <v>2.67</v>
      </c>
      <c r="AJ126">
        <v>7.35</v>
      </c>
      <c r="AK126" t="s">
        <v>858</v>
      </c>
      <c r="AL126">
        <v>-19</v>
      </c>
      <c r="AM126">
        <v>-19</v>
      </c>
      <c r="AN126">
        <v>0.83</v>
      </c>
      <c r="AO126">
        <v>1.32</v>
      </c>
      <c r="AP126">
        <v>1</v>
      </c>
      <c r="AQ126" t="s">
        <v>111</v>
      </c>
      <c r="AR126" t="s">
        <v>112</v>
      </c>
      <c r="AS126" t="s">
        <v>847</v>
      </c>
    </row>
    <row r="127" spans="1:45" x14ac:dyDescent="0.45">
      <c r="A127" t="s">
        <v>859</v>
      </c>
      <c r="B127" t="s">
        <v>46</v>
      </c>
      <c r="C127" t="s">
        <v>47</v>
      </c>
      <c r="D127" t="s">
        <v>860</v>
      </c>
      <c r="E127" t="s">
        <v>861</v>
      </c>
      <c r="F127" t="s">
        <v>50</v>
      </c>
      <c r="G127" t="s">
        <v>51</v>
      </c>
      <c r="H127" s="1">
        <v>42368.948611111111</v>
      </c>
      <c r="I127" s="1">
        <v>42368.967361111114</v>
      </c>
      <c r="J127" s="2">
        <v>7.9976851851851858E-3</v>
      </c>
      <c r="K127" s="2">
        <v>1.8749999999999999E-2</v>
      </c>
      <c r="L127" s="2">
        <v>1.0752314814814814E-2</v>
      </c>
      <c r="M127" t="s">
        <v>52</v>
      </c>
      <c r="N127">
        <v>1</v>
      </c>
      <c r="O127" t="s">
        <v>53</v>
      </c>
      <c r="P127" t="s">
        <v>54</v>
      </c>
      <c r="Q127" t="s">
        <v>458</v>
      </c>
      <c r="R127" t="s">
        <v>56</v>
      </c>
      <c r="S127" t="s">
        <v>57</v>
      </c>
      <c r="T127" t="s">
        <v>58</v>
      </c>
      <c r="U127" t="s">
        <v>54</v>
      </c>
      <c r="V127" t="s">
        <v>54</v>
      </c>
      <c r="W127">
        <v>56.857770100000003</v>
      </c>
      <c r="X127">
        <v>60.606150700000001</v>
      </c>
      <c r="Y127">
        <v>56.830216800000002</v>
      </c>
      <c r="Z127">
        <v>60.567692000000001</v>
      </c>
      <c r="AA127" t="s">
        <v>54</v>
      </c>
      <c r="AB127" t="s">
        <v>54</v>
      </c>
      <c r="AC127" t="s">
        <v>154</v>
      </c>
      <c r="AD127" t="s">
        <v>60</v>
      </c>
      <c r="AE127" t="s">
        <v>862</v>
      </c>
      <c r="AF127" t="s">
        <v>863</v>
      </c>
      <c r="AG127">
        <v>73.52</v>
      </c>
      <c r="AH127">
        <v>146</v>
      </c>
      <c r="AI127">
        <v>1.99</v>
      </c>
      <c r="AJ127">
        <v>4.63</v>
      </c>
      <c r="AK127" t="s">
        <v>864</v>
      </c>
      <c r="AL127">
        <v>-19</v>
      </c>
      <c r="AM127">
        <v>-25</v>
      </c>
      <c r="AN127">
        <v>0.83</v>
      </c>
      <c r="AO127">
        <v>2.0499999999999998</v>
      </c>
      <c r="AP127">
        <v>0.34</v>
      </c>
      <c r="AQ127" t="s">
        <v>96</v>
      </c>
      <c r="AR127" t="s">
        <v>97</v>
      </c>
      <c r="AS127" t="s">
        <v>847</v>
      </c>
    </row>
    <row r="128" spans="1:45" x14ac:dyDescent="0.45">
      <c r="A128" t="s">
        <v>865</v>
      </c>
      <c r="B128" t="s">
        <v>46</v>
      </c>
      <c r="C128" t="s">
        <v>47</v>
      </c>
      <c r="D128" t="s">
        <v>866</v>
      </c>
      <c r="E128" t="s">
        <v>867</v>
      </c>
      <c r="F128" t="s">
        <v>50</v>
      </c>
      <c r="G128" t="s">
        <v>51</v>
      </c>
      <c r="H128" s="1">
        <v>42371.349305555559</v>
      </c>
      <c r="I128" s="1">
        <v>42371.363194444442</v>
      </c>
      <c r="J128" s="2">
        <v>9.2013888888888892E-3</v>
      </c>
      <c r="K128" s="2">
        <v>1.3888888888888888E-2</v>
      </c>
      <c r="L128" s="2">
        <v>4.6874999999999998E-3</v>
      </c>
      <c r="M128" t="s">
        <v>52</v>
      </c>
      <c r="N128">
        <v>1</v>
      </c>
      <c r="O128" t="s">
        <v>709</v>
      </c>
      <c r="P128" t="s">
        <v>54</v>
      </c>
      <c r="Q128" t="s">
        <v>131</v>
      </c>
      <c r="R128" t="s">
        <v>220</v>
      </c>
      <c r="S128" t="s">
        <v>710</v>
      </c>
      <c r="T128" t="s">
        <v>58</v>
      </c>
      <c r="U128" t="s">
        <v>54</v>
      </c>
      <c r="V128" t="s">
        <v>54</v>
      </c>
      <c r="W128">
        <v>56.830086600000001</v>
      </c>
      <c r="X128">
        <v>60.567556600000003</v>
      </c>
      <c r="Y128">
        <v>56.807336599999999</v>
      </c>
      <c r="Z128">
        <v>60.610954999999997</v>
      </c>
      <c r="AA128" t="s">
        <v>54</v>
      </c>
      <c r="AB128" t="s">
        <v>54</v>
      </c>
      <c r="AC128" t="s">
        <v>154</v>
      </c>
      <c r="AD128" t="s">
        <v>60</v>
      </c>
      <c r="AE128" t="s">
        <v>868</v>
      </c>
      <c r="AF128" t="s">
        <v>869</v>
      </c>
      <c r="AG128">
        <v>73</v>
      </c>
      <c r="AH128">
        <v>160</v>
      </c>
      <c r="AI128">
        <v>2.19</v>
      </c>
      <c r="AJ128">
        <v>5.13</v>
      </c>
      <c r="AK128" t="s">
        <v>870</v>
      </c>
      <c r="AL128">
        <v>-22</v>
      </c>
      <c r="AM128">
        <v>-29</v>
      </c>
      <c r="AN128">
        <v>0.78</v>
      </c>
      <c r="AO128">
        <v>2.36</v>
      </c>
      <c r="AP128">
        <v>0.97</v>
      </c>
      <c r="AQ128" t="s">
        <v>111</v>
      </c>
      <c r="AR128" t="s">
        <v>112</v>
      </c>
      <c r="AS128" t="s">
        <v>847</v>
      </c>
    </row>
    <row r="129" spans="1:45" x14ac:dyDescent="0.45">
      <c r="A129" t="s">
        <v>871</v>
      </c>
      <c r="B129" t="s">
        <v>46</v>
      </c>
      <c r="C129" t="s">
        <v>47</v>
      </c>
      <c r="D129" t="s">
        <v>872</v>
      </c>
      <c r="E129" t="s">
        <v>873</v>
      </c>
      <c r="F129" t="s">
        <v>50</v>
      </c>
      <c r="G129" t="s">
        <v>51</v>
      </c>
      <c r="H129" s="1">
        <v>42373.314583333333</v>
      </c>
      <c r="I129" s="1">
        <v>42373.347222222219</v>
      </c>
      <c r="J129" s="2">
        <v>2.6782407407407408E-2</v>
      </c>
      <c r="K129" s="2">
        <v>3.2638888888888891E-2</v>
      </c>
      <c r="L129" s="2">
        <v>5.8564814814814825E-3</v>
      </c>
      <c r="M129" t="s">
        <v>52</v>
      </c>
      <c r="N129">
        <v>1</v>
      </c>
      <c r="O129" t="s">
        <v>116</v>
      </c>
      <c r="P129" t="s">
        <v>54</v>
      </c>
      <c r="Q129" t="s">
        <v>117</v>
      </c>
      <c r="R129" t="s">
        <v>118</v>
      </c>
      <c r="S129" t="s">
        <v>119</v>
      </c>
      <c r="T129" t="s">
        <v>58</v>
      </c>
      <c r="U129" t="s">
        <v>54</v>
      </c>
      <c r="V129" t="s">
        <v>54</v>
      </c>
      <c r="W129">
        <v>59.799156699999997</v>
      </c>
      <c r="X129">
        <v>30.2737306</v>
      </c>
      <c r="Y129">
        <v>60.016070999999997</v>
      </c>
      <c r="Z129">
        <v>30.409215100000001</v>
      </c>
      <c r="AA129" t="s">
        <v>54</v>
      </c>
      <c r="AB129" t="s">
        <v>54</v>
      </c>
      <c r="AC129" t="s">
        <v>59</v>
      </c>
      <c r="AD129" t="s">
        <v>60</v>
      </c>
      <c r="AE129" t="s">
        <v>230</v>
      </c>
      <c r="AF129" t="s">
        <v>508</v>
      </c>
      <c r="AG129">
        <v>72.91</v>
      </c>
      <c r="AH129">
        <v>1000</v>
      </c>
      <c r="AI129">
        <v>13.72</v>
      </c>
      <c r="AJ129">
        <v>42.9</v>
      </c>
      <c r="AK129" t="s">
        <v>874</v>
      </c>
      <c r="AL129">
        <v>-13</v>
      </c>
      <c r="AM129">
        <v>-17</v>
      </c>
      <c r="AN129">
        <v>0.83</v>
      </c>
      <c r="AO129">
        <v>1.35</v>
      </c>
      <c r="AP129">
        <v>1</v>
      </c>
      <c r="AQ129" t="s">
        <v>111</v>
      </c>
      <c r="AR129" t="s">
        <v>112</v>
      </c>
      <c r="AS129" t="s">
        <v>66</v>
      </c>
    </row>
    <row r="130" spans="1:45" x14ac:dyDescent="0.45">
      <c r="A130" t="s">
        <v>875</v>
      </c>
      <c r="B130" t="s">
        <v>46</v>
      </c>
      <c r="C130" t="s">
        <v>47</v>
      </c>
      <c r="D130" t="s">
        <v>876</v>
      </c>
      <c r="E130" t="s">
        <v>877</v>
      </c>
      <c r="F130" t="s">
        <v>50</v>
      </c>
      <c r="G130" t="s">
        <v>51</v>
      </c>
      <c r="H130" s="1">
        <v>42385.813194444447</v>
      </c>
      <c r="I130" s="1">
        <v>42385.835416666669</v>
      </c>
      <c r="J130" s="2">
        <v>1.2939814814814814E-2</v>
      </c>
      <c r="K130" s="2">
        <v>2.2222222222222223E-2</v>
      </c>
      <c r="L130" s="2">
        <v>9.2824074074074076E-3</v>
      </c>
      <c r="M130" t="s">
        <v>52</v>
      </c>
      <c r="N130">
        <v>1</v>
      </c>
      <c r="O130" t="s">
        <v>684</v>
      </c>
      <c r="P130" t="s">
        <v>54</v>
      </c>
      <c r="Q130" t="s">
        <v>285</v>
      </c>
      <c r="R130" t="s">
        <v>685</v>
      </c>
      <c r="S130" t="s">
        <v>686</v>
      </c>
      <c r="T130" t="s">
        <v>58</v>
      </c>
      <c r="U130" t="s">
        <v>54</v>
      </c>
      <c r="V130" t="s">
        <v>54</v>
      </c>
      <c r="W130">
        <v>59.986530000000002</v>
      </c>
      <c r="X130">
        <v>30.354448300000001</v>
      </c>
      <c r="Y130">
        <v>60.0162233</v>
      </c>
      <c r="Z130">
        <v>30.409011599999999</v>
      </c>
      <c r="AA130" t="s">
        <v>54</v>
      </c>
      <c r="AB130" t="s">
        <v>54</v>
      </c>
      <c r="AC130" t="s">
        <v>59</v>
      </c>
      <c r="AD130" t="s">
        <v>60</v>
      </c>
      <c r="AE130" t="s">
        <v>878</v>
      </c>
      <c r="AF130" t="s">
        <v>508</v>
      </c>
      <c r="AG130">
        <v>77.75</v>
      </c>
      <c r="AH130">
        <v>224</v>
      </c>
      <c r="AI130">
        <v>2.88</v>
      </c>
      <c r="AJ130">
        <v>6.34</v>
      </c>
      <c r="AK130" t="s">
        <v>879</v>
      </c>
      <c r="AL130">
        <v>-18</v>
      </c>
      <c r="AM130">
        <v>-18</v>
      </c>
      <c r="AN130">
        <v>0.82</v>
      </c>
      <c r="AO130">
        <v>0.39</v>
      </c>
      <c r="AP130" t="s">
        <v>880</v>
      </c>
      <c r="AQ130" t="s">
        <v>650</v>
      </c>
      <c r="AR130" t="s">
        <v>651</v>
      </c>
      <c r="AS130" t="s">
        <v>66</v>
      </c>
    </row>
    <row r="131" spans="1:45" x14ac:dyDescent="0.45">
      <c r="A131" t="s">
        <v>881</v>
      </c>
      <c r="B131" t="s">
        <v>46</v>
      </c>
      <c r="C131" t="s">
        <v>47</v>
      </c>
      <c r="D131" t="s">
        <v>882</v>
      </c>
      <c r="E131" t="s">
        <v>883</v>
      </c>
      <c r="F131" t="s">
        <v>50</v>
      </c>
      <c r="G131" t="s">
        <v>51</v>
      </c>
      <c r="H131" s="1">
        <v>42387.538194444445</v>
      </c>
      <c r="I131" s="1">
        <v>42387.551388888889</v>
      </c>
      <c r="J131" s="2">
        <v>5.6712962962962958E-3</v>
      </c>
      <c r="K131" s="2">
        <v>1.3194444444444444E-2</v>
      </c>
      <c r="L131" s="2">
        <v>7.5231481481481477E-3</v>
      </c>
      <c r="M131" t="s">
        <v>52</v>
      </c>
      <c r="N131">
        <v>1</v>
      </c>
      <c r="O131" t="s">
        <v>53</v>
      </c>
      <c r="P131" t="s">
        <v>54</v>
      </c>
      <c r="Q131" t="s">
        <v>884</v>
      </c>
      <c r="R131" t="s">
        <v>56</v>
      </c>
      <c r="S131" t="s">
        <v>57</v>
      </c>
      <c r="T131" t="s">
        <v>58</v>
      </c>
      <c r="U131" t="s">
        <v>54</v>
      </c>
      <c r="V131" t="s">
        <v>54</v>
      </c>
      <c r="W131">
        <v>59.936136599999998</v>
      </c>
      <c r="X131">
        <v>30.315019899999999</v>
      </c>
      <c r="Y131">
        <v>59.931410800000002</v>
      </c>
      <c r="Z131">
        <v>30.303659499999998</v>
      </c>
      <c r="AA131" t="s">
        <v>54</v>
      </c>
      <c r="AB131" t="s">
        <v>54</v>
      </c>
      <c r="AC131" t="s">
        <v>59</v>
      </c>
      <c r="AD131" t="s">
        <v>60</v>
      </c>
      <c r="AE131" t="s">
        <v>885</v>
      </c>
      <c r="AF131" t="s">
        <v>886</v>
      </c>
      <c r="AG131">
        <v>79.36</v>
      </c>
      <c r="AH131">
        <v>118</v>
      </c>
      <c r="AI131">
        <v>1.49</v>
      </c>
      <c r="AJ131">
        <v>1.59</v>
      </c>
      <c r="AK131" t="s">
        <v>887</v>
      </c>
      <c r="AL131">
        <v>-17</v>
      </c>
      <c r="AM131">
        <v>-22</v>
      </c>
      <c r="AN131">
        <v>0.83</v>
      </c>
      <c r="AO131">
        <v>1.56</v>
      </c>
      <c r="AP131">
        <v>0.96</v>
      </c>
      <c r="AQ131" t="s">
        <v>847</v>
      </c>
      <c r="AR131" t="s">
        <v>888</v>
      </c>
      <c r="AS131" t="s">
        <v>847</v>
      </c>
    </row>
    <row r="132" spans="1:45" x14ac:dyDescent="0.45">
      <c r="A132" t="s">
        <v>889</v>
      </c>
      <c r="B132" t="s">
        <v>46</v>
      </c>
      <c r="C132" t="s">
        <v>47</v>
      </c>
      <c r="D132" t="s">
        <v>890</v>
      </c>
      <c r="E132" t="s">
        <v>891</v>
      </c>
      <c r="F132" t="s">
        <v>50</v>
      </c>
      <c r="G132" t="s">
        <v>51</v>
      </c>
      <c r="H132" s="1">
        <v>42387.80972222222</v>
      </c>
      <c r="I132" s="1">
        <v>42387.818055555559</v>
      </c>
      <c r="J132" s="2">
        <v>4.7569444444444447E-3</v>
      </c>
      <c r="K132" s="2">
        <v>8.3333333333333332E-3</v>
      </c>
      <c r="L132" s="2">
        <v>3.5763888888888894E-3</v>
      </c>
      <c r="M132" t="s">
        <v>52</v>
      </c>
      <c r="N132">
        <v>1</v>
      </c>
      <c r="O132" t="s">
        <v>116</v>
      </c>
      <c r="P132" t="s">
        <v>54</v>
      </c>
      <c r="Q132" t="s">
        <v>892</v>
      </c>
      <c r="R132" t="s">
        <v>118</v>
      </c>
      <c r="S132" t="s">
        <v>119</v>
      </c>
      <c r="T132" t="s">
        <v>58</v>
      </c>
      <c r="U132" t="s">
        <v>54</v>
      </c>
      <c r="V132" t="s">
        <v>54</v>
      </c>
      <c r="W132">
        <v>60.01334911</v>
      </c>
      <c r="X132">
        <v>30.396595349999998</v>
      </c>
      <c r="Y132">
        <v>60.016004469999999</v>
      </c>
      <c r="Z132">
        <v>30.409273949999999</v>
      </c>
      <c r="AA132" t="s">
        <v>54</v>
      </c>
      <c r="AB132" t="s">
        <v>54</v>
      </c>
      <c r="AC132" t="s">
        <v>59</v>
      </c>
      <c r="AD132" t="s">
        <v>60</v>
      </c>
      <c r="AE132" t="s">
        <v>538</v>
      </c>
      <c r="AF132" t="s">
        <v>508</v>
      </c>
      <c r="AG132">
        <v>79.36</v>
      </c>
      <c r="AH132">
        <v>110</v>
      </c>
      <c r="AI132">
        <v>1.39</v>
      </c>
      <c r="AJ132">
        <v>1.75</v>
      </c>
      <c r="AK132" t="s">
        <v>893</v>
      </c>
      <c r="AL132">
        <v>-16</v>
      </c>
      <c r="AM132">
        <v>-16</v>
      </c>
      <c r="AN132">
        <v>0.85</v>
      </c>
      <c r="AO132">
        <v>0.28000000000000003</v>
      </c>
      <c r="AP132">
        <v>0.86</v>
      </c>
      <c r="AQ132" t="s">
        <v>96</v>
      </c>
      <c r="AR132" t="s">
        <v>65</v>
      </c>
      <c r="AS132" t="s">
        <v>66</v>
      </c>
    </row>
    <row r="133" spans="1:45" x14ac:dyDescent="0.45">
      <c r="A133" t="s">
        <v>894</v>
      </c>
      <c r="B133" t="s">
        <v>46</v>
      </c>
      <c r="C133" t="s">
        <v>47</v>
      </c>
      <c r="D133" t="s">
        <v>895</v>
      </c>
      <c r="E133" t="s">
        <v>896</v>
      </c>
      <c r="F133" t="s">
        <v>50</v>
      </c>
      <c r="G133" t="s">
        <v>51</v>
      </c>
      <c r="H133" s="1">
        <v>42396.507638888892</v>
      </c>
      <c r="I133" s="1">
        <v>42396.542361111111</v>
      </c>
      <c r="J133" s="2">
        <v>2.1898148148148149E-2</v>
      </c>
      <c r="K133" s="2">
        <v>3.4722222222222224E-2</v>
      </c>
      <c r="L133" s="2">
        <v>1.2824074074074073E-2</v>
      </c>
      <c r="M133" t="s">
        <v>52</v>
      </c>
      <c r="N133">
        <v>1</v>
      </c>
      <c r="O133" t="s">
        <v>130</v>
      </c>
      <c r="P133" t="s">
        <v>54</v>
      </c>
      <c r="Q133" t="s">
        <v>406</v>
      </c>
      <c r="R133" t="s">
        <v>72</v>
      </c>
      <c r="S133" t="s">
        <v>132</v>
      </c>
      <c r="T133" t="s">
        <v>58</v>
      </c>
      <c r="U133" t="s">
        <v>54</v>
      </c>
      <c r="V133" t="s">
        <v>54</v>
      </c>
      <c r="W133">
        <v>60.014294530000001</v>
      </c>
      <c r="X133">
        <v>30.412211490000001</v>
      </c>
      <c r="Y133">
        <v>59.9388851</v>
      </c>
      <c r="Z133">
        <v>30.39385906</v>
      </c>
      <c r="AA133" t="s">
        <v>54</v>
      </c>
      <c r="AB133" t="s">
        <v>54</v>
      </c>
      <c r="AC133" t="s">
        <v>59</v>
      </c>
      <c r="AD133" t="s">
        <v>60</v>
      </c>
      <c r="AE133" t="s">
        <v>508</v>
      </c>
      <c r="AF133" t="s">
        <v>897</v>
      </c>
      <c r="AG133">
        <v>77.97</v>
      </c>
      <c r="AH133">
        <v>357</v>
      </c>
      <c r="AI133">
        <v>4.58</v>
      </c>
      <c r="AJ133">
        <v>12.39</v>
      </c>
      <c r="AK133" t="s">
        <v>898</v>
      </c>
      <c r="AL133">
        <v>2</v>
      </c>
      <c r="AM133">
        <v>-1</v>
      </c>
      <c r="AN133">
        <v>0.96</v>
      </c>
      <c r="AO133">
        <v>2.76</v>
      </c>
      <c r="AP133">
        <v>1</v>
      </c>
      <c r="AQ133" t="s">
        <v>111</v>
      </c>
      <c r="AR133" t="s">
        <v>112</v>
      </c>
      <c r="AS133" t="s">
        <v>160</v>
      </c>
    </row>
    <row r="134" spans="1:45" x14ac:dyDescent="0.45">
      <c r="A134" t="s">
        <v>899</v>
      </c>
      <c r="B134" t="s">
        <v>46</v>
      </c>
      <c r="C134" t="s">
        <v>47</v>
      </c>
      <c r="D134" t="s">
        <v>900</v>
      </c>
      <c r="E134" t="s">
        <v>901</v>
      </c>
      <c r="F134" t="s">
        <v>50</v>
      </c>
      <c r="G134" t="s">
        <v>51</v>
      </c>
      <c r="H134" s="1">
        <v>42422.671527777777</v>
      </c>
      <c r="I134" s="1">
        <v>42422.697222222225</v>
      </c>
      <c r="J134" s="2">
        <v>2.0902777777777781E-2</v>
      </c>
      <c r="K134" s="2">
        <v>2.5694444444444447E-2</v>
      </c>
      <c r="L134" s="2">
        <v>4.7916666666666672E-3</v>
      </c>
      <c r="M134" t="s">
        <v>52</v>
      </c>
      <c r="N134">
        <v>1</v>
      </c>
      <c r="O134" t="s">
        <v>53</v>
      </c>
      <c r="P134" t="s">
        <v>54</v>
      </c>
      <c r="Q134" t="s">
        <v>146</v>
      </c>
      <c r="R134" t="s">
        <v>56</v>
      </c>
      <c r="S134" t="s">
        <v>57</v>
      </c>
      <c r="T134" t="s">
        <v>58</v>
      </c>
      <c r="U134" t="s">
        <v>54</v>
      </c>
      <c r="V134" t="s">
        <v>54</v>
      </c>
      <c r="W134">
        <v>59.989658300000002</v>
      </c>
      <c r="X134">
        <v>30.257549999999998</v>
      </c>
      <c r="Y134">
        <v>60.016073300000002</v>
      </c>
      <c r="Z134">
        <v>30.409248300000002</v>
      </c>
      <c r="AA134" t="s">
        <v>54</v>
      </c>
      <c r="AB134" t="s">
        <v>54</v>
      </c>
      <c r="AC134" t="s">
        <v>59</v>
      </c>
      <c r="AD134" t="s">
        <v>60</v>
      </c>
      <c r="AE134" t="s">
        <v>902</v>
      </c>
      <c r="AF134" t="s">
        <v>508</v>
      </c>
      <c r="AG134">
        <v>75.09</v>
      </c>
      <c r="AH134">
        <v>353</v>
      </c>
      <c r="AI134">
        <v>4.7</v>
      </c>
      <c r="AJ134">
        <v>13.21</v>
      </c>
      <c r="AK134" t="s">
        <v>903</v>
      </c>
      <c r="AL134">
        <v>0</v>
      </c>
      <c r="AM134">
        <v>-3</v>
      </c>
      <c r="AN134">
        <v>0.91</v>
      </c>
      <c r="AO134">
        <v>2.15</v>
      </c>
      <c r="AP134">
        <v>0.97</v>
      </c>
      <c r="AQ134" t="s">
        <v>111</v>
      </c>
      <c r="AR134" t="s">
        <v>112</v>
      </c>
      <c r="AS134" t="s">
        <v>66</v>
      </c>
    </row>
    <row r="135" spans="1:45" x14ac:dyDescent="0.45">
      <c r="A135" t="s">
        <v>904</v>
      </c>
      <c r="B135" t="s">
        <v>46</v>
      </c>
      <c r="C135" t="s">
        <v>47</v>
      </c>
      <c r="D135" t="s">
        <v>905</v>
      </c>
      <c r="E135" t="s">
        <v>906</v>
      </c>
      <c r="F135" t="s">
        <v>50</v>
      </c>
      <c r="G135" t="s">
        <v>51</v>
      </c>
      <c r="H135" s="1">
        <v>42425.675694444442</v>
      </c>
      <c r="I135" s="1">
        <v>42425.682638888888</v>
      </c>
      <c r="J135" s="2">
        <v>3.6342592592592594E-3</v>
      </c>
      <c r="K135" s="2">
        <v>6.9444444444444441E-3</v>
      </c>
      <c r="L135" s="2">
        <v>3.3101851851851851E-3</v>
      </c>
      <c r="M135" t="s">
        <v>52</v>
      </c>
      <c r="N135">
        <v>1</v>
      </c>
      <c r="O135" t="s">
        <v>116</v>
      </c>
      <c r="P135" t="s">
        <v>54</v>
      </c>
      <c r="Q135" t="s">
        <v>376</v>
      </c>
      <c r="R135" t="s">
        <v>118</v>
      </c>
      <c r="S135" t="s">
        <v>119</v>
      </c>
      <c r="T135" t="s">
        <v>58</v>
      </c>
      <c r="U135" t="s">
        <v>54</v>
      </c>
      <c r="V135" t="s">
        <v>54</v>
      </c>
      <c r="W135">
        <v>59.915843199999998</v>
      </c>
      <c r="X135">
        <v>30.282688100000001</v>
      </c>
      <c r="Y135">
        <v>59.910146699999999</v>
      </c>
      <c r="Z135">
        <v>30.275920599999999</v>
      </c>
      <c r="AA135" t="s">
        <v>54</v>
      </c>
      <c r="AB135" t="s">
        <v>54</v>
      </c>
      <c r="AC135" t="s">
        <v>59</v>
      </c>
      <c r="AD135" t="s">
        <v>60</v>
      </c>
      <c r="AE135" t="s">
        <v>907</v>
      </c>
      <c r="AF135" t="s">
        <v>908</v>
      </c>
      <c r="AG135">
        <v>75.31</v>
      </c>
      <c r="AH135">
        <v>94</v>
      </c>
      <c r="AI135">
        <v>1.25</v>
      </c>
      <c r="AJ135">
        <v>1.06</v>
      </c>
      <c r="AK135" t="s">
        <v>909</v>
      </c>
      <c r="AL135">
        <v>1</v>
      </c>
      <c r="AM135">
        <v>-3</v>
      </c>
      <c r="AN135">
        <v>0.73</v>
      </c>
      <c r="AO135">
        <v>4.66</v>
      </c>
      <c r="AP135">
        <v>0.75</v>
      </c>
      <c r="AQ135" t="s">
        <v>64</v>
      </c>
      <c r="AR135" t="s">
        <v>65</v>
      </c>
      <c r="AS135" t="s">
        <v>66</v>
      </c>
    </row>
    <row r="136" spans="1:45" x14ac:dyDescent="0.45">
      <c r="A136" t="s">
        <v>910</v>
      </c>
      <c r="B136" t="s">
        <v>46</v>
      </c>
      <c r="C136" t="s">
        <v>47</v>
      </c>
      <c r="D136" t="s">
        <v>911</v>
      </c>
      <c r="E136" t="s">
        <v>912</v>
      </c>
      <c r="F136" t="s">
        <v>50</v>
      </c>
      <c r="G136" t="s">
        <v>51</v>
      </c>
      <c r="H136" s="1">
        <v>42429.890972222223</v>
      </c>
      <c r="I136" s="1">
        <v>42429.913888888892</v>
      </c>
      <c r="J136" s="2">
        <v>1.834490740740741E-2</v>
      </c>
      <c r="K136" s="2">
        <v>2.2916666666666669E-2</v>
      </c>
      <c r="L136" s="2">
        <v>4.5717592592592589E-3</v>
      </c>
      <c r="M136" t="s">
        <v>52</v>
      </c>
      <c r="N136">
        <v>1</v>
      </c>
      <c r="O136" t="s">
        <v>219</v>
      </c>
      <c r="P136" t="s">
        <v>54</v>
      </c>
      <c r="Q136" t="s">
        <v>370</v>
      </c>
      <c r="R136" t="s">
        <v>220</v>
      </c>
      <c r="S136" t="s">
        <v>221</v>
      </c>
      <c r="T136" t="s">
        <v>58</v>
      </c>
      <c r="U136" t="s">
        <v>54</v>
      </c>
      <c r="V136" t="s">
        <v>54</v>
      </c>
      <c r="W136">
        <v>60.016012799999999</v>
      </c>
      <c r="X136">
        <v>30.4093786</v>
      </c>
      <c r="Y136">
        <v>59.928975000000001</v>
      </c>
      <c r="Z136">
        <v>30.3563118</v>
      </c>
      <c r="AA136" t="s">
        <v>54</v>
      </c>
      <c r="AB136" t="s">
        <v>54</v>
      </c>
      <c r="AC136" t="s">
        <v>59</v>
      </c>
      <c r="AD136" t="s">
        <v>60</v>
      </c>
      <c r="AE136" t="s">
        <v>508</v>
      </c>
      <c r="AF136" t="s">
        <v>784</v>
      </c>
      <c r="AG136">
        <v>74.87</v>
      </c>
      <c r="AH136">
        <v>344</v>
      </c>
      <c r="AI136">
        <v>4.59</v>
      </c>
      <c r="AJ136">
        <v>15.68</v>
      </c>
      <c r="AK136" t="s">
        <v>913</v>
      </c>
      <c r="AL136">
        <v>-10</v>
      </c>
      <c r="AM136">
        <v>-10</v>
      </c>
      <c r="AN136">
        <v>0.91</v>
      </c>
      <c r="AO136">
        <v>0.79</v>
      </c>
      <c r="AP136">
        <v>0.27</v>
      </c>
      <c r="AQ136" t="s">
        <v>96</v>
      </c>
      <c r="AR136" t="s">
        <v>97</v>
      </c>
      <c r="AS136" t="s">
        <v>66</v>
      </c>
    </row>
    <row r="137" spans="1:45" x14ac:dyDescent="0.45">
      <c r="A137" t="s">
        <v>914</v>
      </c>
      <c r="B137" t="s">
        <v>46</v>
      </c>
      <c r="C137" t="s">
        <v>215</v>
      </c>
      <c r="D137" t="s">
        <v>915</v>
      </c>
      <c r="E137" t="s">
        <v>916</v>
      </c>
      <c r="F137" t="s">
        <v>50</v>
      </c>
      <c r="G137" t="s">
        <v>51</v>
      </c>
      <c r="H137" s="1">
        <v>42434.634722222225</v>
      </c>
      <c r="I137" s="1">
        <v>42434.649305555555</v>
      </c>
      <c r="J137" s="2">
        <v>1.2511574074074073E-2</v>
      </c>
      <c r="K137" s="2">
        <v>1.4583333333333332E-2</v>
      </c>
      <c r="L137" s="2">
        <v>2.0717592592592593E-3</v>
      </c>
      <c r="M137" t="s">
        <v>218</v>
      </c>
      <c r="O137" t="s">
        <v>603</v>
      </c>
      <c r="P137" t="s">
        <v>54</v>
      </c>
      <c r="Q137" t="s">
        <v>146</v>
      </c>
      <c r="R137" t="s">
        <v>604</v>
      </c>
      <c r="S137" t="s">
        <v>605</v>
      </c>
      <c r="T137" t="s">
        <v>58</v>
      </c>
      <c r="U137" t="s">
        <v>54</v>
      </c>
      <c r="V137" t="s">
        <v>54</v>
      </c>
      <c r="W137">
        <v>60.051813000000003</v>
      </c>
      <c r="X137">
        <v>30.33642</v>
      </c>
      <c r="Y137">
        <v>60.015926999999998</v>
      </c>
      <c r="Z137">
        <v>30.409991000000002</v>
      </c>
      <c r="AA137" t="s">
        <v>54</v>
      </c>
      <c r="AB137" t="s">
        <v>54</v>
      </c>
      <c r="AC137" t="s">
        <v>59</v>
      </c>
      <c r="AD137" t="s">
        <v>60</v>
      </c>
      <c r="AE137" t="s">
        <v>917</v>
      </c>
      <c r="AF137" t="s">
        <v>918</v>
      </c>
      <c r="AG137">
        <v>71.87</v>
      </c>
      <c r="AH137">
        <v>354</v>
      </c>
      <c r="AI137">
        <v>4.93</v>
      </c>
      <c r="AJ137">
        <v>5.71</v>
      </c>
      <c r="AK137" t="s">
        <v>919</v>
      </c>
      <c r="AL137">
        <v>2</v>
      </c>
      <c r="AM137">
        <v>-1</v>
      </c>
      <c r="AN137">
        <v>0.93</v>
      </c>
      <c r="AO137">
        <v>2.41</v>
      </c>
      <c r="AP137">
        <v>0.97</v>
      </c>
      <c r="AQ137" t="s">
        <v>160</v>
      </c>
      <c r="AR137" t="s">
        <v>920</v>
      </c>
      <c r="AS137" t="s">
        <v>160</v>
      </c>
    </row>
    <row r="138" spans="1:45" x14ac:dyDescent="0.45">
      <c r="A138" t="s">
        <v>921</v>
      </c>
      <c r="B138" t="s">
        <v>46</v>
      </c>
      <c r="C138" t="s">
        <v>47</v>
      </c>
      <c r="D138" t="s">
        <v>922</v>
      </c>
      <c r="E138" t="s">
        <v>923</v>
      </c>
      <c r="F138" t="s">
        <v>50</v>
      </c>
      <c r="G138" t="s">
        <v>51</v>
      </c>
      <c r="H138" s="1">
        <v>42443.719444444447</v>
      </c>
      <c r="I138" s="1">
        <v>42443.729166666664</v>
      </c>
      <c r="J138" s="2">
        <v>7.6736111111111111E-3</v>
      </c>
      <c r="K138" s="2">
        <v>9.7222222222222224E-3</v>
      </c>
      <c r="L138" s="2">
        <v>2.0486111111111113E-3</v>
      </c>
      <c r="M138" t="s">
        <v>52</v>
      </c>
      <c r="N138">
        <v>1</v>
      </c>
      <c r="O138" t="s">
        <v>116</v>
      </c>
      <c r="P138" t="s">
        <v>54</v>
      </c>
      <c r="Q138" t="s">
        <v>55</v>
      </c>
      <c r="R138" t="s">
        <v>118</v>
      </c>
      <c r="S138" t="s">
        <v>119</v>
      </c>
      <c r="T138" t="s">
        <v>58</v>
      </c>
      <c r="U138" t="s">
        <v>54</v>
      </c>
      <c r="V138" t="s">
        <v>54</v>
      </c>
      <c r="W138">
        <v>59.943463299999998</v>
      </c>
      <c r="X138">
        <v>30.323775000000001</v>
      </c>
      <c r="Y138">
        <v>59.929261599999997</v>
      </c>
      <c r="Z138">
        <v>30.356958299999999</v>
      </c>
      <c r="AA138" t="s">
        <v>54</v>
      </c>
      <c r="AB138" t="s">
        <v>54</v>
      </c>
      <c r="AC138" t="s">
        <v>59</v>
      </c>
      <c r="AD138" t="s">
        <v>60</v>
      </c>
      <c r="AE138" t="s">
        <v>924</v>
      </c>
      <c r="AF138" t="s">
        <v>925</v>
      </c>
      <c r="AG138">
        <v>69.94</v>
      </c>
      <c r="AH138">
        <v>151</v>
      </c>
      <c r="AI138">
        <v>2.16</v>
      </c>
      <c r="AJ138">
        <v>3.51</v>
      </c>
      <c r="AK138" t="s">
        <v>926</v>
      </c>
      <c r="AL138">
        <v>1</v>
      </c>
      <c r="AM138">
        <v>-2</v>
      </c>
      <c r="AN138">
        <v>0.81</v>
      </c>
      <c r="AO138">
        <v>2.84</v>
      </c>
      <c r="AP138">
        <v>0.8</v>
      </c>
      <c r="AQ138" t="s">
        <v>64</v>
      </c>
      <c r="AR138" t="s">
        <v>65</v>
      </c>
      <c r="AS138" t="s">
        <v>66</v>
      </c>
    </row>
    <row r="139" spans="1:45" x14ac:dyDescent="0.45">
      <c r="A139" t="s">
        <v>927</v>
      </c>
      <c r="B139" t="s">
        <v>46</v>
      </c>
      <c r="C139" t="s">
        <v>215</v>
      </c>
      <c r="D139" t="s">
        <v>928</v>
      </c>
      <c r="E139" t="s">
        <v>929</v>
      </c>
      <c r="F139" t="s">
        <v>50</v>
      </c>
      <c r="G139" t="s">
        <v>51</v>
      </c>
      <c r="H139" s="1">
        <v>42446.484722222223</v>
      </c>
      <c r="I139" s="1">
        <v>42446.497916666667</v>
      </c>
      <c r="J139" s="2">
        <v>7.5231481481481477E-3</v>
      </c>
      <c r="K139" s="2">
        <v>1.3194444444444444E-2</v>
      </c>
      <c r="L139" s="2">
        <v>5.6712962962962958E-3</v>
      </c>
      <c r="M139" t="s">
        <v>218</v>
      </c>
      <c r="O139" t="s">
        <v>116</v>
      </c>
      <c r="P139" t="s">
        <v>54</v>
      </c>
      <c r="Q139" t="s">
        <v>458</v>
      </c>
      <c r="R139" t="s">
        <v>118</v>
      </c>
      <c r="S139" t="s">
        <v>119</v>
      </c>
      <c r="T139" t="s">
        <v>58</v>
      </c>
      <c r="U139" t="s">
        <v>54</v>
      </c>
      <c r="V139" t="s">
        <v>54</v>
      </c>
      <c r="W139">
        <v>59.989713000000002</v>
      </c>
      <c r="X139">
        <v>30.462223999999999</v>
      </c>
      <c r="Y139">
        <v>60.015926999999998</v>
      </c>
      <c r="Z139">
        <v>30.409991000000002</v>
      </c>
      <c r="AA139" t="s">
        <v>54</v>
      </c>
      <c r="AB139" t="s">
        <v>54</v>
      </c>
      <c r="AC139" t="s">
        <v>59</v>
      </c>
      <c r="AD139" t="s">
        <v>60</v>
      </c>
      <c r="AE139" t="s">
        <v>930</v>
      </c>
      <c r="AF139" t="s">
        <v>918</v>
      </c>
      <c r="AG139">
        <v>68.11</v>
      </c>
      <c r="AH139">
        <v>204</v>
      </c>
      <c r="AI139">
        <v>3</v>
      </c>
      <c r="AJ139">
        <v>5.9</v>
      </c>
      <c r="AK139" t="s">
        <v>931</v>
      </c>
      <c r="AL139">
        <v>4</v>
      </c>
      <c r="AM139">
        <v>1</v>
      </c>
      <c r="AN139">
        <v>0.72</v>
      </c>
      <c r="AO139">
        <v>4.38</v>
      </c>
      <c r="AP139">
        <v>0.76</v>
      </c>
      <c r="AQ139" t="s">
        <v>64</v>
      </c>
      <c r="AR139" t="s">
        <v>65</v>
      </c>
      <c r="AS139" t="s">
        <v>66</v>
      </c>
    </row>
    <row r="140" spans="1:45" x14ac:dyDescent="0.45">
      <c r="A140" t="s">
        <v>932</v>
      </c>
      <c r="B140" t="s">
        <v>46</v>
      </c>
      <c r="C140" t="s">
        <v>47</v>
      </c>
      <c r="D140" t="s">
        <v>933</v>
      </c>
      <c r="E140" t="s">
        <v>934</v>
      </c>
      <c r="F140" t="s">
        <v>50</v>
      </c>
      <c r="G140" t="s">
        <v>51</v>
      </c>
      <c r="H140" s="1">
        <v>42450.35833333333</v>
      </c>
      <c r="I140" s="1">
        <v>42450.368055555555</v>
      </c>
      <c r="J140" s="2">
        <v>5.6712962962962958E-3</v>
      </c>
      <c r="K140" s="2">
        <v>9.7222222222222224E-3</v>
      </c>
      <c r="L140" s="2">
        <v>4.0509259259259257E-3</v>
      </c>
      <c r="M140" t="s">
        <v>52</v>
      </c>
      <c r="N140">
        <v>1</v>
      </c>
      <c r="O140" t="s">
        <v>192</v>
      </c>
      <c r="P140" t="s">
        <v>54</v>
      </c>
      <c r="Q140" t="s">
        <v>376</v>
      </c>
      <c r="R140" t="s">
        <v>193</v>
      </c>
      <c r="S140" t="s">
        <v>194</v>
      </c>
      <c r="T140" t="s">
        <v>58</v>
      </c>
      <c r="U140" t="s">
        <v>54</v>
      </c>
      <c r="V140" t="s">
        <v>54</v>
      </c>
      <c r="W140">
        <v>59.944748300000001</v>
      </c>
      <c r="X140">
        <v>30.35941</v>
      </c>
      <c r="Y140">
        <v>59.943589899999999</v>
      </c>
      <c r="Z140">
        <v>30.323989999999998</v>
      </c>
      <c r="AA140" t="s">
        <v>54</v>
      </c>
      <c r="AB140" t="s">
        <v>54</v>
      </c>
      <c r="AC140" t="s">
        <v>59</v>
      </c>
      <c r="AD140" t="s">
        <v>60</v>
      </c>
      <c r="AE140" t="s">
        <v>935</v>
      </c>
      <c r="AF140" t="s">
        <v>936</v>
      </c>
      <c r="AG140">
        <v>67.849999999999994</v>
      </c>
      <c r="AH140">
        <v>126</v>
      </c>
      <c r="AI140">
        <v>1.86</v>
      </c>
      <c r="AJ140">
        <v>2.74</v>
      </c>
      <c r="AK140" t="s">
        <v>937</v>
      </c>
      <c r="AL140">
        <v>-5</v>
      </c>
      <c r="AM140">
        <v>-5</v>
      </c>
      <c r="AN140">
        <v>0.8</v>
      </c>
      <c r="AO140">
        <v>0.95</v>
      </c>
      <c r="AP140">
        <v>0.81</v>
      </c>
      <c r="AQ140" t="s">
        <v>64</v>
      </c>
      <c r="AR140" t="s">
        <v>65</v>
      </c>
      <c r="AS140" t="s">
        <v>66</v>
      </c>
    </row>
    <row r="141" spans="1:45" x14ac:dyDescent="0.45">
      <c r="A141" t="s">
        <v>938</v>
      </c>
      <c r="B141" t="s">
        <v>46</v>
      </c>
      <c r="C141" t="s">
        <v>47</v>
      </c>
      <c r="D141" t="s">
        <v>939</v>
      </c>
      <c r="E141" t="s">
        <v>940</v>
      </c>
      <c r="F141" t="s">
        <v>50</v>
      </c>
      <c r="G141" t="s">
        <v>51</v>
      </c>
      <c r="H141" s="1">
        <v>42454.765972222223</v>
      </c>
      <c r="I141" s="1">
        <v>42454.786111111112</v>
      </c>
      <c r="J141" s="2">
        <v>1.3379629629629628E-2</v>
      </c>
      <c r="K141" s="2">
        <v>2.013888888888889E-2</v>
      </c>
      <c r="L141" s="2">
        <v>6.7592592592592591E-3</v>
      </c>
      <c r="M141" t="s">
        <v>52</v>
      </c>
      <c r="N141">
        <v>1</v>
      </c>
      <c r="O141" t="s">
        <v>941</v>
      </c>
      <c r="P141" t="s">
        <v>54</v>
      </c>
      <c r="Q141" t="s">
        <v>146</v>
      </c>
      <c r="R141" t="s">
        <v>278</v>
      </c>
      <c r="S141" t="s">
        <v>942</v>
      </c>
      <c r="T141" t="s">
        <v>58</v>
      </c>
      <c r="U141" t="s">
        <v>54</v>
      </c>
      <c r="V141" t="s">
        <v>54</v>
      </c>
      <c r="W141">
        <v>60.016213299999997</v>
      </c>
      <c r="X141">
        <v>30.409305</v>
      </c>
      <c r="Y141">
        <v>60.042636600000002</v>
      </c>
      <c r="Z141">
        <v>30.377479999999998</v>
      </c>
      <c r="AA141" t="s">
        <v>54</v>
      </c>
      <c r="AB141" t="s">
        <v>54</v>
      </c>
      <c r="AC141" t="s">
        <v>59</v>
      </c>
      <c r="AD141" t="s">
        <v>60</v>
      </c>
      <c r="AE141" t="s">
        <v>508</v>
      </c>
      <c r="AF141" t="s">
        <v>943</v>
      </c>
      <c r="AG141">
        <v>68.599999999999994</v>
      </c>
      <c r="AH141">
        <v>229</v>
      </c>
      <c r="AI141">
        <v>3.34</v>
      </c>
      <c r="AJ141">
        <v>6.42</v>
      </c>
      <c r="AK141" t="s">
        <v>944</v>
      </c>
      <c r="AL141">
        <v>3</v>
      </c>
      <c r="AM141">
        <v>1</v>
      </c>
      <c r="AN141">
        <v>0.45</v>
      </c>
      <c r="AO141">
        <v>2.91</v>
      </c>
      <c r="AP141">
        <v>0.92</v>
      </c>
      <c r="AQ141" t="s">
        <v>64</v>
      </c>
      <c r="AR141" t="s">
        <v>65</v>
      </c>
      <c r="AS141" t="s">
        <v>66</v>
      </c>
    </row>
    <row r="142" spans="1:45" x14ac:dyDescent="0.45">
      <c r="A142" t="s">
        <v>945</v>
      </c>
      <c r="B142" t="s">
        <v>46</v>
      </c>
      <c r="C142" t="s">
        <v>47</v>
      </c>
      <c r="D142" t="s">
        <v>946</v>
      </c>
      <c r="E142" t="s">
        <v>947</v>
      </c>
      <c r="F142" t="s">
        <v>50</v>
      </c>
      <c r="G142" t="s">
        <v>51</v>
      </c>
      <c r="H142" s="1">
        <v>42454.800694444442</v>
      </c>
      <c r="I142" s="1">
        <v>42454.817361111112</v>
      </c>
      <c r="J142" s="2">
        <v>1.0219907407407408E-2</v>
      </c>
      <c r="K142" s="2">
        <v>1.6666666666666666E-2</v>
      </c>
      <c r="L142" s="2">
        <v>6.4467592592592597E-3</v>
      </c>
      <c r="M142" t="s">
        <v>52</v>
      </c>
      <c r="N142">
        <v>1</v>
      </c>
      <c r="O142" t="s">
        <v>948</v>
      </c>
      <c r="P142" t="s">
        <v>54</v>
      </c>
      <c r="Q142" t="s">
        <v>310</v>
      </c>
      <c r="R142" t="s">
        <v>343</v>
      </c>
      <c r="S142" t="s">
        <v>949</v>
      </c>
      <c r="T142" t="s">
        <v>58</v>
      </c>
      <c r="U142" t="s">
        <v>54</v>
      </c>
      <c r="V142" t="s">
        <v>54</v>
      </c>
      <c r="W142">
        <v>60.042747460000001</v>
      </c>
      <c r="X142">
        <v>30.376559709999999</v>
      </c>
      <c r="Y142">
        <v>60.01546759</v>
      </c>
      <c r="Z142">
        <v>30.410383119999999</v>
      </c>
      <c r="AA142" t="s">
        <v>54</v>
      </c>
      <c r="AB142" t="s">
        <v>54</v>
      </c>
      <c r="AC142" t="s">
        <v>59</v>
      </c>
      <c r="AD142" t="s">
        <v>60</v>
      </c>
      <c r="AE142" t="s">
        <v>943</v>
      </c>
      <c r="AF142" t="s">
        <v>725</v>
      </c>
      <c r="AG142">
        <v>68.599999999999994</v>
      </c>
      <c r="AH142">
        <v>194</v>
      </c>
      <c r="AI142">
        <v>2.83</v>
      </c>
      <c r="AJ142">
        <v>5.92</v>
      </c>
      <c r="AK142" t="s">
        <v>950</v>
      </c>
      <c r="AL142">
        <v>2</v>
      </c>
      <c r="AM142">
        <v>-1</v>
      </c>
      <c r="AN142">
        <v>0.53</v>
      </c>
      <c r="AO142">
        <v>3.12</v>
      </c>
      <c r="AP142">
        <v>1</v>
      </c>
      <c r="AQ142" t="s">
        <v>111</v>
      </c>
      <c r="AR142" t="s">
        <v>112</v>
      </c>
      <c r="AS142" t="s">
        <v>66</v>
      </c>
    </row>
    <row r="143" spans="1:45" x14ac:dyDescent="0.45">
      <c r="A143" t="s">
        <v>951</v>
      </c>
      <c r="B143" t="s">
        <v>226</v>
      </c>
      <c r="C143" t="s">
        <v>47</v>
      </c>
      <c r="D143" t="s">
        <v>952</v>
      </c>
      <c r="E143" t="s">
        <v>953</v>
      </c>
      <c r="F143" t="s">
        <v>50</v>
      </c>
      <c r="G143" t="s">
        <v>51</v>
      </c>
      <c r="H143" s="1">
        <v>42463.57708333333</v>
      </c>
      <c r="I143" s="1">
        <v>42463.586805555555</v>
      </c>
      <c r="J143" s="2">
        <v>7.8009259259259256E-3</v>
      </c>
      <c r="K143" s="2">
        <v>9.7222222222222224E-3</v>
      </c>
      <c r="L143" s="2">
        <v>1.9212962962962962E-3</v>
      </c>
      <c r="M143" t="s">
        <v>52</v>
      </c>
      <c r="N143">
        <v>1</v>
      </c>
      <c r="O143" t="s">
        <v>684</v>
      </c>
      <c r="P143" t="s">
        <v>54</v>
      </c>
      <c r="Q143" t="s">
        <v>117</v>
      </c>
      <c r="R143" t="s">
        <v>685</v>
      </c>
      <c r="S143" t="s">
        <v>686</v>
      </c>
      <c r="T143" t="s">
        <v>58</v>
      </c>
      <c r="U143" t="s">
        <v>54</v>
      </c>
      <c r="V143" t="s">
        <v>54</v>
      </c>
      <c r="W143">
        <v>59.934486489999998</v>
      </c>
      <c r="X143">
        <v>30.348009470000001</v>
      </c>
      <c r="Y143">
        <v>59.938402699999997</v>
      </c>
      <c r="Z143">
        <v>30.345330300000001</v>
      </c>
      <c r="AA143" t="s">
        <v>54</v>
      </c>
      <c r="AB143" t="s">
        <v>54</v>
      </c>
      <c r="AC143" t="s">
        <v>59</v>
      </c>
      <c r="AD143" t="s">
        <v>60</v>
      </c>
      <c r="AE143" t="s">
        <v>954</v>
      </c>
      <c r="AF143" t="s">
        <v>955</v>
      </c>
      <c r="AG143">
        <v>67.5</v>
      </c>
      <c r="AH143">
        <v>135</v>
      </c>
      <c r="AI143">
        <v>2</v>
      </c>
      <c r="AJ143">
        <v>0.92</v>
      </c>
      <c r="AK143" t="s">
        <v>956</v>
      </c>
      <c r="AL143">
        <v>7</v>
      </c>
      <c r="AM143">
        <v>6</v>
      </c>
      <c r="AN143">
        <v>0.56999999999999995</v>
      </c>
      <c r="AO143">
        <v>1.41</v>
      </c>
      <c r="AP143">
        <v>0.75</v>
      </c>
      <c r="AQ143" t="s">
        <v>160</v>
      </c>
      <c r="AR143" t="s">
        <v>957</v>
      </c>
      <c r="AS143" t="s">
        <v>160</v>
      </c>
    </row>
    <row r="144" spans="1:45" x14ac:dyDescent="0.45">
      <c r="A144" t="s">
        <v>958</v>
      </c>
      <c r="B144" t="s">
        <v>46</v>
      </c>
      <c r="C144" t="s">
        <v>215</v>
      </c>
      <c r="D144" t="s">
        <v>959</v>
      </c>
      <c r="E144" t="s">
        <v>960</v>
      </c>
      <c r="F144" t="s">
        <v>50</v>
      </c>
      <c r="G144" t="s">
        <v>51</v>
      </c>
      <c r="H144" s="1">
        <v>42463.586805555555</v>
      </c>
      <c r="I144" s="1">
        <v>42463.592361111114</v>
      </c>
      <c r="J144" s="2">
        <v>3.2407407407407406E-3</v>
      </c>
      <c r="K144" s="2">
        <v>5.5555555555555558E-3</v>
      </c>
      <c r="L144" s="2">
        <v>2.3148148148148151E-3</v>
      </c>
      <c r="M144" t="s">
        <v>218</v>
      </c>
      <c r="O144" t="s">
        <v>70</v>
      </c>
      <c r="P144" t="s">
        <v>54</v>
      </c>
      <c r="Q144" t="s">
        <v>961</v>
      </c>
      <c r="R144" t="s">
        <v>72</v>
      </c>
      <c r="S144" t="s">
        <v>73</v>
      </c>
      <c r="T144" t="s">
        <v>58</v>
      </c>
      <c r="U144" t="s">
        <v>54</v>
      </c>
      <c r="V144" t="s">
        <v>54</v>
      </c>
      <c r="W144">
        <v>59.938338899999998</v>
      </c>
      <c r="X144">
        <v>30.347482200000002</v>
      </c>
      <c r="Y144">
        <v>59.936145060000001</v>
      </c>
      <c r="Z144">
        <v>30.320686479999999</v>
      </c>
      <c r="AA144" t="s">
        <v>54</v>
      </c>
      <c r="AB144" t="s">
        <v>54</v>
      </c>
      <c r="AC144" t="s">
        <v>59</v>
      </c>
      <c r="AD144" t="s">
        <v>60</v>
      </c>
      <c r="AE144" t="s">
        <v>962</v>
      </c>
      <c r="AF144" t="s">
        <v>963</v>
      </c>
      <c r="AG144">
        <v>67.5</v>
      </c>
      <c r="AH144">
        <v>130</v>
      </c>
      <c r="AI144">
        <v>1.93</v>
      </c>
      <c r="AJ144">
        <v>2.15</v>
      </c>
      <c r="AK144" t="s">
        <v>964</v>
      </c>
      <c r="AL144">
        <v>7</v>
      </c>
      <c r="AM144">
        <v>6</v>
      </c>
      <c r="AN144">
        <v>0.56999999999999995</v>
      </c>
      <c r="AO144">
        <v>1.68</v>
      </c>
      <c r="AP144">
        <v>0.75</v>
      </c>
      <c r="AQ144" t="s">
        <v>160</v>
      </c>
      <c r="AR144" t="s">
        <v>957</v>
      </c>
      <c r="AS144" t="s">
        <v>160</v>
      </c>
    </row>
    <row r="145" spans="1:45" x14ac:dyDescent="0.45">
      <c r="A145" t="s">
        <v>965</v>
      </c>
      <c r="B145" t="s">
        <v>46</v>
      </c>
      <c r="C145" t="s">
        <v>47</v>
      </c>
      <c r="D145" t="s">
        <v>966</v>
      </c>
      <c r="E145" t="s">
        <v>844</v>
      </c>
      <c r="F145" t="s">
        <v>50</v>
      </c>
      <c r="G145" t="s">
        <v>51</v>
      </c>
      <c r="H145" s="1">
        <v>42465.45</v>
      </c>
      <c r="I145" s="1">
        <v>42465.48541666667</v>
      </c>
      <c r="J145" s="2">
        <v>3.1967592592592589E-2</v>
      </c>
      <c r="K145" s="2">
        <v>3.5416666666666666E-2</v>
      </c>
      <c r="L145" s="2">
        <v>3.4490740740740745E-3</v>
      </c>
      <c r="M145" t="s">
        <v>89</v>
      </c>
      <c r="N145">
        <v>1</v>
      </c>
      <c r="O145" t="s">
        <v>90</v>
      </c>
      <c r="P145" t="s">
        <v>54</v>
      </c>
      <c r="Q145" t="s">
        <v>310</v>
      </c>
      <c r="R145" t="s">
        <v>91</v>
      </c>
      <c r="S145" t="s">
        <v>92</v>
      </c>
      <c r="T145" t="s">
        <v>58</v>
      </c>
      <c r="U145" t="s">
        <v>54</v>
      </c>
      <c r="V145" t="s">
        <v>54</v>
      </c>
      <c r="W145">
        <v>60.020077700000002</v>
      </c>
      <c r="X145">
        <v>30.409435299999998</v>
      </c>
      <c r="Y145">
        <v>60.1034176</v>
      </c>
      <c r="Z145">
        <v>29.9475072</v>
      </c>
      <c r="AA145" t="s">
        <v>54</v>
      </c>
      <c r="AB145" t="s">
        <v>54</v>
      </c>
      <c r="AC145" t="s">
        <v>59</v>
      </c>
      <c r="AD145" t="s">
        <v>60</v>
      </c>
      <c r="AE145" t="s">
        <v>967</v>
      </c>
      <c r="AF145" t="s">
        <v>968</v>
      </c>
      <c r="AG145">
        <v>69.05</v>
      </c>
      <c r="AH145">
        <v>1818</v>
      </c>
      <c r="AI145">
        <v>26.33</v>
      </c>
      <c r="AJ145">
        <v>46.74</v>
      </c>
      <c r="AK145" t="s">
        <v>969</v>
      </c>
      <c r="AL145">
        <v>6</v>
      </c>
      <c r="AM145">
        <v>6</v>
      </c>
      <c r="AN145">
        <v>0.55000000000000004</v>
      </c>
      <c r="AO145">
        <v>0.27</v>
      </c>
      <c r="AP145">
        <v>0.31</v>
      </c>
      <c r="AQ145" t="s">
        <v>64</v>
      </c>
      <c r="AR145" t="s">
        <v>97</v>
      </c>
      <c r="AS145" t="s">
        <v>66</v>
      </c>
    </row>
    <row r="146" spans="1:45" x14ac:dyDescent="0.45">
      <c r="A146" t="s">
        <v>970</v>
      </c>
      <c r="B146" t="s">
        <v>46</v>
      </c>
      <c r="C146" t="s">
        <v>47</v>
      </c>
      <c r="D146" t="s">
        <v>971</v>
      </c>
      <c r="E146" t="s">
        <v>940</v>
      </c>
      <c r="F146" t="s">
        <v>50</v>
      </c>
      <c r="G146" t="s">
        <v>51</v>
      </c>
      <c r="H146" s="1">
        <v>42467.543749999997</v>
      </c>
      <c r="I146" s="1">
        <v>42467.561805555553</v>
      </c>
      <c r="J146" s="2">
        <v>1.1157407407407408E-2</v>
      </c>
      <c r="K146" s="2">
        <v>1.8055555555555557E-2</v>
      </c>
      <c r="L146" s="2">
        <v>6.8981481481481489E-3</v>
      </c>
      <c r="M146" t="s">
        <v>52</v>
      </c>
      <c r="N146">
        <v>1</v>
      </c>
      <c r="O146" t="s">
        <v>941</v>
      </c>
      <c r="P146" t="s">
        <v>54</v>
      </c>
      <c r="Q146" t="s">
        <v>146</v>
      </c>
      <c r="R146" t="s">
        <v>278</v>
      </c>
      <c r="S146" t="s">
        <v>942</v>
      </c>
      <c r="T146" t="s">
        <v>58</v>
      </c>
      <c r="U146" t="s">
        <v>54</v>
      </c>
      <c r="V146" t="s">
        <v>54</v>
      </c>
      <c r="W146">
        <v>60.015703299999998</v>
      </c>
      <c r="X146">
        <v>30.4094166</v>
      </c>
      <c r="Y146">
        <v>60.047281599999998</v>
      </c>
      <c r="Z146">
        <v>30.353909900000001</v>
      </c>
      <c r="AA146" t="s">
        <v>54</v>
      </c>
      <c r="AB146" t="s">
        <v>54</v>
      </c>
      <c r="AC146" t="s">
        <v>59</v>
      </c>
      <c r="AD146" t="s">
        <v>60</v>
      </c>
      <c r="AE146" t="s">
        <v>508</v>
      </c>
      <c r="AF146" t="s">
        <v>972</v>
      </c>
      <c r="AG146">
        <v>67.989999999999995</v>
      </c>
      <c r="AH146">
        <v>209</v>
      </c>
      <c r="AI146">
        <v>3.07</v>
      </c>
      <c r="AJ146">
        <v>6.74</v>
      </c>
      <c r="AK146" t="s">
        <v>973</v>
      </c>
      <c r="AL146">
        <v>11</v>
      </c>
      <c r="AM146">
        <v>11</v>
      </c>
      <c r="AN146">
        <v>0.71</v>
      </c>
      <c r="AO146">
        <v>5.18</v>
      </c>
      <c r="AP146">
        <v>0.3</v>
      </c>
      <c r="AQ146" t="s">
        <v>64</v>
      </c>
      <c r="AR146" t="s">
        <v>97</v>
      </c>
      <c r="AS146" t="s">
        <v>66</v>
      </c>
    </row>
    <row r="147" spans="1:45" x14ac:dyDescent="0.45">
      <c r="A147" t="s">
        <v>974</v>
      </c>
      <c r="B147" t="s">
        <v>46</v>
      </c>
      <c r="C147" t="s">
        <v>47</v>
      </c>
      <c r="D147" t="s">
        <v>975</v>
      </c>
      <c r="E147" t="s">
        <v>976</v>
      </c>
      <c r="F147" t="s">
        <v>50</v>
      </c>
      <c r="G147" t="s">
        <v>51</v>
      </c>
      <c r="H147" s="1">
        <v>42469.685416666667</v>
      </c>
      <c r="I147" s="1">
        <v>42469.710416666669</v>
      </c>
      <c r="J147" s="2">
        <v>2.1261574074074075E-2</v>
      </c>
      <c r="K147" s="2">
        <v>2.4999999999999998E-2</v>
      </c>
      <c r="L147" s="2">
        <v>3.7384259259259263E-3</v>
      </c>
      <c r="M147" t="s">
        <v>52</v>
      </c>
      <c r="N147">
        <v>1</v>
      </c>
      <c r="O147" t="s">
        <v>116</v>
      </c>
      <c r="P147" t="s">
        <v>54</v>
      </c>
      <c r="Q147" t="s">
        <v>140</v>
      </c>
      <c r="R147" t="s">
        <v>118</v>
      </c>
      <c r="S147" t="s">
        <v>119</v>
      </c>
      <c r="T147" t="s">
        <v>58</v>
      </c>
      <c r="U147" t="s">
        <v>54</v>
      </c>
      <c r="V147" t="s">
        <v>54</v>
      </c>
      <c r="W147">
        <v>59.8692183</v>
      </c>
      <c r="X147">
        <v>30.336891600000001</v>
      </c>
      <c r="Y147">
        <v>59.891608300000001</v>
      </c>
      <c r="Z147">
        <v>30.5116066</v>
      </c>
      <c r="AA147" t="s">
        <v>54</v>
      </c>
      <c r="AB147" t="s">
        <v>54</v>
      </c>
      <c r="AC147" t="s">
        <v>59</v>
      </c>
      <c r="AD147" t="s">
        <v>60</v>
      </c>
      <c r="AE147" t="s">
        <v>977</v>
      </c>
      <c r="AF147" t="s">
        <v>978</v>
      </c>
      <c r="AG147">
        <v>67.11</v>
      </c>
      <c r="AH147">
        <v>369</v>
      </c>
      <c r="AI147">
        <v>5.5</v>
      </c>
      <c r="AJ147">
        <v>15.08</v>
      </c>
      <c r="AK147" t="s">
        <v>979</v>
      </c>
      <c r="AL147">
        <v>11</v>
      </c>
      <c r="AM147">
        <v>11</v>
      </c>
      <c r="AN147">
        <v>0.52</v>
      </c>
      <c r="AO147">
        <v>3.56</v>
      </c>
      <c r="AP147">
        <v>0.17</v>
      </c>
      <c r="AQ147" t="s">
        <v>158</v>
      </c>
      <c r="AR147" t="s">
        <v>159</v>
      </c>
      <c r="AS147" t="s">
        <v>66</v>
      </c>
    </row>
    <row r="148" spans="1:45" x14ac:dyDescent="0.45">
      <c r="A148" t="s">
        <v>980</v>
      </c>
      <c r="B148" t="s">
        <v>46</v>
      </c>
      <c r="C148" t="s">
        <v>47</v>
      </c>
      <c r="D148" t="s">
        <v>981</v>
      </c>
      <c r="E148" t="s">
        <v>982</v>
      </c>
      <c r="F148" t="s">
        <v>50</v>
      </c>
      <c r="G148" t="s">
        <v>51</v>
      </c>
      <c r="H148" s="1">
        <v>42470.291666666664</v>
      </c>
      <c r="I148" s="1">
        <v>42470.318055555559</v>
      </c>
      <c r="J148" s="2">
        <v>2.5798611111111109E-2</v>
      </c>
      <c r="K148" s="2">
        <v>2.6388888888888889E-2</v>
      </c>
      <c r="L148" s="2">
        <v>5.9027777777777778E-4</v>
      </c>
      <c r="M148" t="s">
        <v>52</v>
      </c>
      <c r="N148">
        <v>1</v>
      </c>
      <c r="O148" t="s">
        <v>53</v>
      </c>
      <c r="P148" t="s">
        <v>54</v>
      </c>
      <c r="Q148" t="s">
        <v>412</v>
      </c>
      <c r="R148" t="s">
        <v>56</v>
      </c>
      <c r="S148" t="s">
        <v>57</v>
      </c>
      <c r="T148" t="s">
        <v>58</v>
      </c>
      <c r="U148" t="s">
        <v>54</v>
      </c>
      <c r="V148" t="s">
        <v>54</v>
      </c>
      <c r="W148">
        <v>60.020077700000002</v>
      </c>
      <c r="X148">
        <v>30.409435299999998</v>
      </c>
      <c r="Y148">
        <v>59.800195000000002</v>
      </c>
      <c r="Z148">
        <v>30.274495000000002</v>
      </c>
      <c r="AA148" t="s">
        <v>54</v>
      </c>
      <c r="AB148" t="s">
        <v>54</v>
      </c>
      <c r="AC148" t="s">
        <v>59</v>
      </c>
      <c r="AD148" t="s">
        <v>60</v>
      </c>
      <c r="AE148" t="s">
        <v>967</v>
      </c>
      <c r="AF148" t="s">
        <v>230</v>
      </c>
      <c r="AG148">
        <v>67.349999999999994</v>
      </c>
      <c r="AH148">
        <v>1000</v>
      </c>
      <c r="AI148">
        <v>14.85</v>
      </c>
      <c r="AJ148">
        <v>45.68</v>
      </c>
      <c r="AK148" t="s">
        <v>983</v>
      </c>
      <c r="AL148">
        <v>2</v>
      </c>
      <c r="AM148">
        <v>-1</v>
      </c>
      <c r="AN148">
        <v>0.97</v>
      </c>
      <c r="AO148">
        <v>3.52</v>
      </c>
      <c r="AP148">
        <v>0.75</v>
      </c>
      <c r="AQ148" t="s">
        <v>64</v>
      </c>
      <c r="AR148" t="s">
        <v>65</v>
      </c>
      <c r="AS148" t="s">
        <v>66</v>
      </c>
    </row>
    <row r="149" spans="1:45" x14ac:dyDescent="0.45">
      <c r="A149" t="s">
        <v>984</v>
      </c>
      <c r="B149" t="s">
        <v>46</v>
      </c>
      <c r="C149" t="s">
        <v>47</v>
      </c>
      <c r="D149" t="s">
        <v>985</v>
      </c>
      <c r="E149" t="s">
        <v>986</v>
      </c>
      <c r="F149" t="s">
        <v>50</v>
      </c>
      <c r="G149" t="s">
        <v>51</v>
      </c>
      <c r="H149" s="1">
        <v>42471.35</v>
      </c>
      <c r="I149" s="1">
        <v>42471.363888888889</v>
      </c>
      <c r="J149" s="2">
        <v>8.4375000000000006E-3</v>
      </c>
      <c r="K149" s="2">
        <v>1.3888888888888888E-2</v>
      </c>
      <c r="L149" s="2">
        <v>5.4513888888888884E-3</v>
      </c>
      <c r="M149" t="s">
        <v>52</v>
      </c>
      <c r="N149">
        <v>1</v>
      </c>
      <c r="O149" t="s">
        <v>183</v>
      </c>
      <c r="P149" t="s">
        <v>54</v>
      </c>
      <c r="Q149" t="s">
        <v>987</v>
      </c>
      <c r="R149" t="s">
        <v>184</v>
      </c>
      <c r="S149" t="s">
        <v>185</v>
      </c>
      <c r="T149" t="s">
        <v>153</v>
      </c>
      <c r="U149" t="s">
        <v>54</v>
      </c>
      <c r="V149" t="s">
        <v>54</v>
      </c>
      <c r="W149">
        <v>60.016231400000002</v>
      </c>
      <c r="X149">
        <v>30.409452300000002</v>
      </c>
      <c r="Y149">
        <v>60.031686800000003</v>
      </c>
      <c r="Z149">
        <v>30.428322300000001</v>
      </c>
      <c r="AA149" t="s">
        <v>54</v>
      </c>
      <c r="AB149" t="s">
        <v>54</v>
      </c>
      <c r="AC149" t="s">
        <v>59</v>
      </c>
      <c r="AD149" t="s">
        <v>60</v>
      </c>
      <c r="AE149" t="s">
        <v>508</v>
      </c>
      <c r="AF149" t="s">
        <v>988</v>
      </c>
      <c r="AG149">
        <v>66.86</v>
      </c>
      <c r="AH149">
        <v>164</v>
      </c>
      <c r="AI149">
        <v>2.4500000000000002</v>
      </c>
      <c r="AJ149">
        <v>4.2300000000000004</v>
      </c>
      <c r="AK149" t="s">
        <v>989</v>
      </c>
      <c r="AL149">
        <v>2</v>
      </c>
      <c r="AM149">
        <v>0</v>
      </c>
      <c r="AN149">
        <v>0.91</v>
      </c>
      <c r="AO149">
        <v>1.48</v>
      </c>
      <c r="AP149">
        <v>0.34</v>
      </c>
      <c r="AQ149" t="s">
        <v>64</v>
      </c>
      <c r="AR149" t="s">
        <v>97</v>
      </c>
      <c r="AS149" t="s">
        <v>66</v>
      </c>
    </row>
    <row r="150" spans="1:45" x14ac:dyDescent="0.45">
      <c r="A150" t="s">
        <v>990</v>
      </c>
      <c r="B150" t="s">
        <v>46</v>
      </c>
      <c r="C150" t="s">
        <v>47</v>
      </c>
      <c r="D150" t="s">
        <v>991</v>
      </c>
      <c r="E150" t="s">
        <v>992</v>
      </c>
      <c r="F150" t="s">
        <v>50</v>
      </c>
      <c r="G150" t="s">
        <v>51</v>
      </c>
      <c r="H150" s="1">
        <v>42477.722916666666</v>
      </c>
      <c r="I150" s="1">
        <v>42477.734722222223</v>
      </c>
      <c r="J150" s="2">
        <v>1.1319444444444444E-2</v>
      </c>
      <c r="K150" s="2">
        <v>1.1805555555555555E-2</v>
      </c>
      <c r="L150" s="2">
        <v>4.8611111111111104E-4</v>
      </c>
      <c r="M150" t="s">
        <v>52</v>
      </c>
      <c r="N150">
        <v>1</v>
      </c>
      <c r="O150" t="s">
        <v>116</v>
      </c>
      <c r="P150" t="s">
        <v>54</v>
      </c>
      <c r="Q150" t="s">
        <v>993</v>
      </c>
      <c r="R150" t="s">
        <v>118</v>
      </c>
      <c r="S150" t="s">
        <v>119</v>
      </c>
      <c r="T150" t="s">
        <v>58</v>
      </c>
      <c r="U150" t="s">
        <v>54</v>
      </c>
      <c r="V150" t="s">
        <v>54</v>
      </c>
      <c r="W150">
        <v>59.986498400000002</v>
      </c>
      <c r="X150">
        <v>30.354554499999999</v>
      </c>
      <c r="Y150">
        <v>60.016137899999997</v>
      </c>
      <c r="Z150">
        <v>30.4092156</v>
      </c>
      <c r="AA150" t="s">
        <v>54</v>
      </c>
      <c r="AB150" t="s">
        <v>54</v>
      </c>
      <c r="AC150" t="s">
        <v>59</v>
      </c>
      <c r="AD150" t="s">
        <v>60</v>
      </c>
      <c r="AE150" t="s">
        <v>878</v>
      </c>
      <c r="AF150" t="s">
        <v>508</v>
      </c>
      <c r="AG150">
        <v>68.5</v>
      </c>
      <c r="AH150">
        <v>223</v>
      </c>
      <c r="AI150">
        <v>3.26</v>
      </c>
      <c r="AJ150">
        <v>6.24</v>
      </c>
      <c r="AK150" t="s">
        <v>994</v>
      </c>
      <c r="AL150">
        <v>14</v>
      </c>
      <c r="AM150">
        <v>14</v>
      </c>
      <c r="AN150">
        <v>0.41</v>
      </c>
      <c r="AO150">
        <v>3.94</v>
      </c>
      <c r="AP150">
        <v>0.77</v>
      </c>
      <c r="AQ150" t="s">
        <v>64</v>
      </c>
      <c r="AR150" t="s">
        <v>65</v>
      </c>
      <c r="AS150" t="s">
        <v>66</v>
      </c>
    </row>
    <row r="151" spans="1:45" x14ac:dyDescent="0.45">
      <c r="A151" t="s">
        <v>995</v>
      </c>
      <c r="B151" t="s">
        <v>46</v>
      </c>
      <c r="C151" t="s">
        <v>47</v>
      </c>
      <c r="D151" t="s">
        <v>996</v>
      </c>
      <c r="E151" t="s">
        <v>997</v>
      </c>
      <c r="F151" t="s">
        <v>50</v>
      </c>
      <c r="G151" t="s">
        <v>51</v>
      </c>
      <c r="H151" s="1">
        <v>42479.713194444441</v>
      </c>
      <c r="I151" s="1">
        <v>42479.729861111111</v>
      </c>
      <c r="J151" s="2">
        <v>1.1886574074074075E-2</v>
      </c>
      <c r="K151" s="2">
        <v>1.6666666666666666E-2</v>
      </c>
      <c r="L151" s="2">
        <v>4.7800925925925919E-3</v>
      </c>
      <c r="M151" t="s">
        <v>52</v>
      </c>
      <c r="N151">
        <v>1</v>
      </c>
      <c r="O151" t="s">
        <v>603</v>
      </c>
      <c r="P151" t="s">
        <v>54</v>
      </c>
      <c r="Q151" t="s">
        <v>310</v>
      </c>
      <c r="R151" t="s">
        <v>604</v>
      </c>
      <c r="S151" t="s">
        <v>605</v>
      </c>
      <c r="T151" t="s">
        <v>58</v>
      </c>
      <c r="U151" t="s">
        <v>54</v>
      </c>
      <c r="V151" t="s">
        <v>54</v>
      </c>
      <c r="W151">
        <v>60.058317600000002</v>
      </c>
      <c r="X151">
        <v>30.331045499999998</v>
      </c>
      <c r="Y151">
        <v>60.016136299999999</v>
      </c>
      <c r="Z151">
        <v>30.409313000000001</v>
      </c>
      <c r="AA151" t="s">
        <v>54</v>
      </c>
      <c r="AB151" t="s">
        <v>54</v>
      </c>
      <c r="AC151" t="s">
        <v>59</v>
      </c>
      <c r="AD151" t="s">
        <v>60</v>
      </c>
      <c r="AE151" t="s">
        <v>998</v>
      </c>
      <c r="AF151" t="s">
        <v>508</v>
      </c>
      <c r="AG151">
        <v>65.87</v>
      </c>
      <c r="AH151">
        <v>244</v>
      </c>
      <c r="AI151">
        <v>3.7</v>
      </c>
      <c r="AJ151">
        <v>10.61</v>
      </c>
      <c r="AK151" t="s">
        <v>999</v>
      </c>
      <c r="AL151">
        <v>8</v>
      </c>
      <c r="AM151">
        <v>6</v>
      </c>
      <c r="AN151">
        <v>0.69</v>
      </c>
      <c r="AO151">
        <v>5.29</v>
      </c>
      <c r="AP151">
        <v>0.75</v>
      </c>
      <c r="AQ151" t="s">
        <v>64</v>
      </c>
      <c r="AR151" t="s">
        <v>65</v>
      </c>
      <c r="AS151" t="s">
        <v>66</v>
      </c>
    </row>
    <row r="152" spans="1:45" x14ac:dyDescent="0.45">
      <c r="A152" t="s">
        <v>1000</v>
      </c>
      <c r="B152" t="s">
        <v>46</v>
      </c>
      <c r="C152" t="s">
        <v>47</v>
      </c>
      <c r="D152" t="s">
        <v>1001</v>
      </c>
      <c r="E152" t="s">
        <v>1002</v>
      </c>
      <c r="F152" t="s">
        <v>50</v>
      </c>
      <c r="G152" t="s">
        <v>51</v>
      </c>
      <c r="H152" s="1">
        <v>42490.785416666666</v>
      </c>
      <c r="I152" s="1">
        <v>42490.797222222223</v>
      </c>
      <c r="J152" s="2">
        <v>1.091435185185185E-2</v>
      </c>
      <c r="K152" s="2">
        <v>1.1805555555555555E-2</v>
      </c>
      <c r="L152" s="2">
        <v>8.9120370370370362E-4</v>
      </c>
      <c r="M152" t="s">
        <v>52</v>
      </c>
      <c r="N152">
        <v>1</v>
      </c>
      <c r="O152" t="s">
        <v>116</v>
      </c>
      <c r="P152" t="s">
        <v>54</v>
      </c>
      <c r="Q152" t="s">
        <v>71</v>
      </c>
      <c r="R152" t="s">
        <v>118</v>
      </c>
      <c r="S152" t="s">
        <v>119</v>
      </c>
      <c r="T152" t="s">
        <v>58</v>
      </c>
      <c r="U152" t="s">
        <v>54</v>
      </c>
      <c r="V152" t="s">
        <v>54</v>
      </c>
      <c r="W152">
        <v>60.011502870000001</v>
      </c>
      <c r="X152">
        <v>30.4040423</v>
      </c>
      <c r="Y152">
        <v>60.018113120000002</v>
      </c>
      <c r="Z152">
        <v>30.318112599999999</v>
      </c>
      <c r="AA152" t="s">
        <v>54</v>
      </c>
      <c r="AB152" t="s">
        <v>54</v>
      </c>
      <c r="AC152" t="s">
        <v>59</v>
      </c>
      <c r="AD152" t="s">
        <v>60</v>
      </c>
      <c r="AE152" t="s">
        <v>1003</v>
      </c>
      <c r="AF152" t="s">
        <v>1004</v>
      </c>
      <c r="AG152">
        <v>65.680000000000007</v>
      </c>
      <c r="AH152">
        <v>209</v>
      </c>
      <c r="AI152">
        <v>3.18</v>
      </c>
      <c r="AJ152">
        <v>7.08</v>
      </c>
      <c r="AK152" t="s">
        <v>1005</v>
      </c>
      <c r="AL152">
        <v>9</v>
      </c>
      <c r="AM152">
        <v>8</v>
      </c>
      <c r="AN152">
        <v>0.83</v>
      </c>
      <c r="AO152">
        <v>2.77</v>
      </c>
      <c r="AP152">
        <v>0.08</v>
      </c>
      <c r="AQ152" t="s">
        <v>158</v>
      </c>
      <c r="AR152" t="s">
        <v>159</v>
      </c>
      <c r="AS152" t="s">
        <v>66</v>
      </c>
    </row>
    <row r="153" spans="1:45" x14ac:dyDescent="0.45">
      <c r="A153" t="s">
        <v>1006</v>
      </c>
      <c r="B153" t="s">
        <v>46</v>
      </c>
      <c r="C153" t="s">
        <v>47</v>
      </c>
      <c r="D153" t="s">
        <v>1007</v>
      </c>
      <c r="E153" t="s">
        <v>1008</v>
      </c>
      <c r="F153" t="s">
        <v>50</v>
      </c>
      <c r="G153" t="s">
        <v>51</v>
      </c>
      <c r="H153" s="1">
        <v>42490.804166666669</v>
      </c>
      <c r="I153" s="1">
        <v>42490.817361111112</v>
      </c>
      <c r="J153" s="2">
        <v>1.105324074074074E-2</v>
      </c>
      <c r="K153" s="2">
        <v>1.3194444444444444E-2</v>
      </c>
      <c r="L153" s="2">
        <v>2.1412037037037038E-3</v>
      </c>
      <c r="M153" t="s">
        <v>52</v>
      </c>
      <c r="N153">
        <v>1</v>
      </c>
      <c r="O153" t="s">
        <v>183</v>
      </c>
      <c r="P153" t="s">
        <v>54</v>
      </c>
      <c r="Q153" t="s">
        <v>1009</v>
      </c>
      <c r="R153" t="s">
        <v>184</v>
      </c>
      <c r="S153" t="s">
        <v>185</v>
      </c>
      <c r="T153" t="s">
        <v>58</v>
      </c>
      <c r="U153" t="s">
        <v>54</v>
      </c>
      <c r="V153" t="s">
        <v>54</v>
      </c>
      <c r="W153">
        <v>60.018103680000003</v>
      </c>
      <c r="X153">
        <v>30.318027449999999</v>
      </c>
      <c r="Y153">
        <v>60.013329460000001</v>
      </c>
      <c r="Z153">
        <v>30.396398940000001</v>
      </c>
      <c r="AA153" t="s">
        <v>54</v>
      </c>
      <c r="AB153" t="s">
        <v>54</v>
      </c>
      <c r="AC153" t="s">
        <v>59</v>
      </c>
      <c r="AD153" t="s">
        <v>60</v>
      </c>
      <c r="AE153" t="s">
        <v>1004</v>
      </c>
      <c r="AF153" t="s">
        <v>538</v>
      </c>
      <c r="AG153">
        <v>65.680000000000007</v>
      </c>
      <c r="AH153">
        <v>208</v>
      </c>
      <c r="AI153">
        <v>3.17</v>
      </c>
      <c r="AJ153">
        <v>6.78</v>
      </c>
      <c r="AK153" t="s">
        <v>1010</v>
      </c>
      <c r="AL153">
        <v>9</v>
      </c>
      <c r="AM153">
        <v>7</v>
      </c>
      <c r="AN153">
        <v>0.86</v>
      </c>
      <c r="AO153">
        <v>2.46</v>
      </c>
      <c r="AP153">
        <v>0.46</v>
      </c>
      <c r="AQ153" t="s">
        <v>64</v>
      </c>
      <c r="AR153" t="s">
        <v>97</v>
      </c>
      <c r="AS153" t="s">
        <v>66</v>
      </c>
    </row>
    <row r="154" spans="1:45" x14ac:dyDescent="0.45">
      <c r="A154" t="s">
        <v>1011</v>
      </c>
      <c r="B154" t="s">
        <v>46</v>
      </c>
      <c r="C154" t="s">
        <v>47</v>
      </c>
      <c r="D154" t="s">
        <v>1012</v>
      </c>
      <c r="E154" t="s">
        <v>1013</v>
      </c>
      <c r="F154" t="s">
        <v>50</v>
      </c>
      <c r="G154" t="s">
        <v>51</v>
      </c>
      <c r="H154" s="1">
        <v>42492.463888888888</v>
      </c>
      <c r="I154" s="1">
        <v>42492.482638888891</v>
      </c>
      <c r="J154" s="2">
        <v>1.4074074074074074E-2</v>
      </c>
      <c r="K154" s="2">
        <v>1.8749999999999999E-2</v>
      </c>
      <c r="L154" s="2">
        <v>4.6759259259259263E-3</v>
      </c>
      <c r="M154" t="s">
        <v>52</v>
      </c>
      <c r="N154">
        <v>1</v>
      </c>
      <c r="O154" t="s">
        <v>219</v>
      </c>
      <c r="P154" t="s">
        <v>54</v>
      </c>
      <c r="Q154" t="s">
        <v>458</v>
      </c>
      <c r="R154" t="s">
        <v>220</v>
      </c>
      <c r="S154" t="s">
        <v>221</v>
      </c>
      <c r="T154" t="s">
        <v>58</v>
      </c>
      <c r="U154" t="s">
        <v>54</v>
      </c>
      <c r="V154" t="s">
        <v>54</v>
      </c>
      <c r="W154">
        <v>60.016221199999997</v>
      </c>
      <c r="X154">
        <v>30.4094622</v>
      </c>
      <c r="Y154">
        <v>59.941414999999999</v>
      </c>
      <c r="Z154">
        <v>30.366456299999999</v>
      </c>
      <c r="AA154" t="s">
        <v>54</v>
      </c>
      <c r="AB154" t="s">
        <v>54</v>
      </c>
      <c r="AC154" t="s">
        <v>59</v>
      </c>
      <c r="AD154" t="s">
        <v>60</v>
      </c>
      <c r="AE154" t="s">
        <v>508</v>
      </c>
      <c r="AF154" t="s">
        <v>1014</v>
      </c>
      <c r="AG154">
        <v>64.88</v>
      </c>
      <c r="AH154">
        <v>271</v>
      </c>
      <c r="AI154">
        <v>4.18</v>
      </c>
      <c r="AJ154">
        <v>11.33</v>
      </c>
      <c r="AK154" t="s">
        <v>1015</v>
      </c>
      <c r="AL154">
        <v>15</v>
      </c>
      <c r="AM154">
        <v>15</v>
      </c>
      <c r="AN154">
        <v>0.43</v>
      </c>
      <c r="AO154">
        <v>1.8</v>
      </c>
      <c r="AP154">
        <v>0.71</v>
      </c>
      <c r="AQ154" t="s">
        <v>64</v>
      </c>
      <c r="AR154" t="s">
        <v>65</v>
      </c>
      <c r="AS154" t="s">
        <v>66</v>
      </c>
    </row>
    <row r="155" spans="1:45" x14ac:dyDescent="0.45">
      <c r="A155" t="s">
        <v>1016</v>
      </c>
      <c r="B155" t="s">
        <v>46</v>
      </c>
      <c r="C155" t="s">
        <v>47</v>
      </c>
      <c r="D155" t="s">
        <v>1017</v>
      </c>
      <c r="E155" s="3" t="s">
        <v>1018</v>
      </c>
      <c r="F155" t="s">
        <v>50</v>
      </c>
      <c r="G155" t="s">
        <v>51</v>
      </c>
      <c r="H155" s="1">
        <v>42493.647222222222</v>
      </c>
      <c r="I155" s="1">
        <v>42493.65625</v>
      </c>
      <c r="J155" s="2">
        <v>4.5370370370370365E-3</v>
      </c>
      <c r="K155" s="2">
        <v>9.0277777777777787E-3</v>
      </c>
      <c r="L155" s="2">
        <v>4.4907407407407405E-3</v>
      </c>
      <c r="M155" t="s">
        <v>52</v>
      </c>
      <c r="N155">
        <v>1</v>
      </c>
      <c r="O155" t="s">
        <v>336</v>
      </c>
      <c r="P155" t="s">
        <v>54</v>
      </c>
      <c r="Q155" t="s">
        <v>117</v>
      </c>
      <c r="R155" t="s">
        <v>193</v>
      </c>
      <c r="S155" t="s">
        <v>337</v>
      </c>
      <c r="T155" t="s">
        <v>58</v>
      </c>
      <c r="U155" t="s">
        <v>54</v>
      </c>
      <c r="V155" t="s">
        <v>54</v>
      </c>
      <c r="W155">
        <v>60.0021287</v>
      </c>
      <c r="X155">
        <v>30.387114799999999</v>
      </c>
      <c r="Y155">
        <v>60.016224800000003</v>
      </c>
      <c r="Z155">
        <v>30.409443499999998</v>
      </c>
      <c r="AA155" t="s">
        <v>54</v>
      </c>
      <c r="AB155" t="s">
        <v>54</v>
      </c>
      <c r="AC155" t="s">
        <v>59</v>
      </c>
      <c r="AD155" t="s">
        <v>60</v>
      </c>
      <c r="AE155" t="s">
        <v>1019</v>
      </c>
      <c r="AF155" t="s">
        <v>508</v>
      </c>
      <c r="AG155">
        <v>66.38</v>
      </c>
      <c r="AH155">
        <v>112</v>
      </c>
      <c r="AI155">
        <v>1.69</v>
      </c>
      <c r="AJ155">
        <v>2.38</v>
      </c>
      <c r="AK155" t="s">
        <v>1020</v>
      </c>
      <c r="AL155">
        <v>18</v>
      </c>
      <c r="AM155">
        <v>18</v>
      </c>
      <c r="AN155">
        <v>0.36</v>
      </c>
      <c r="AO155">
        <v>1.93</v>
      </c>
      <c r="AP155">
        <v>0.23</v>
      </c>
      <c r="AQ155" t="s">
        <v>158</v>
      </c>
      <c r="AR155" t="s">
        <v>159</v>
      </c>
      <c r="AS155" t="s">
        <v>66</v>
      </c>
    </row>
    <row r="156" spans="1:45" x14ac:dyDescent="0.45">
      <c r="A156" t="s">
        <v>1021</v>
      </c>
      <c r="B156" t="s">
        <v>46</v>
      </c>
      <c r="C156" t="s">
        <v>47</v>
      </c>
      <c r="D156" t="s">
        <v>1022</v>
      </c>
      <c r="E156" t="s">
        <v>1023</v>
      </c>
      <c r="F156" t="s">
        <v>50</v>
      </c>
      <c r="G156" t="s">
        <v>51</v>
      </c>
      <c r="H156" s="1">
        <v>42494.506249999999</v>
      </c>
      <c r="I156" s="1">
        <v>42494.522222222222</v>
      </c>
      <c r="J156" s="2">
        <v>1.252314814814815E-2</v>
      </c>
      <c r="K156" s="2">
        <v>1.5972222222222224E-2</v>
      </c>
      <c r="L156" s="2">
        <v>3.4490740740740745E-3</v>
      </c>
      <c r="M156" t="s">
        <v>52</v>
      </c>
      <c r="N156">
        <v>1</v>
      </c>
      <c r="O156" t="s">
        <v>521</v>
      </c>
      <c r="P156" t="s">
        <v>54</v>
      </c>
      <c r="Q156" t="s">
        <v>71</v>
      </c>
      <c r="R156" t="s">
        <v>82</v>
      </c>
      <c r="S156" t="s">
        <v>522</v>
      </c>
      <c r="T156" t="s">
        <v>58</v>
      </c>
      <c r="U156" t="s">
        <v>54</v>
      </c>
      <c r="V156" t="s">
        <v>54</v>
      </c>
      <c r="W156">
        <v>60.052368399999999</v>
      </c>
      <c r="X156">
        <v>30.336321399999999</v>
      </c>
      <c r="Y156">
        <v>60.015963399999997</v>
      </c>
      <c r="Z156">
        <v>30.409224300000002</v>
      </c>
      <c r="AA156" t="s">
        <v>54</v>
      </c>
      <c r="AB156" t="s">
        <v>54</v>
      </c>
      <c r="AC156" t="s">
        <v>59</v>
      </c>
      <c r="AD156" t="s">
        <v>60</v>
      </c>
      <c r="AE156" t="s">
        <v>1024</v>
      </c>
      <c r="AF156" t="s">
        <v>508</v>
      </c>
      <c r="AG156">
        <v>66.62</v>
      </c>
      <c r="AH156">
        <v>232</v>
      </c>
      <c r="AI156">
        <v>3.48</v>
      </c>
      <c r="AJ156">
        <v>8.01</v>
      </c>
      <c r="AK156" t="s">
        <v>1025</v>
      </c>
      <c r="AL156">
        <v>17</v>
      </c>
      <c r="AM156">
        <v>17</v>
      </c>
      <c r="AN156">
        <v>0.39</v>
      </c>
      <c r="AO156">
        <v>1.47</v>
      </c>
      <c r="AP156">
        <v>0.6</v>
      </c>
      <c r="AQ156" t="s">
        <v>64</v>
      </c>
      <c r="AR156" t="s">
        <v>65</v>
      </c>
      <c r="AS156" t="s">
        <v>66</v>
      </c>
    </row>
    <row r="157" spans="1:45" x14ac:dyDescent="0.45">
      <c r="A157" t="s">
        <v>1026</v>
      </c>
      <c r="B157" t="s">
        <v>226</v>
      </c>
      <c r="C157" t="s">
        <v>47</v>
      </c>
      <c r="D157" t="s">
        <v>1027</v>
      </c>
      <c r="E157" t="s">
        <v>844</v>
      </c>
      <c r="F157" t="s">
        <v>50</v>
      </c>
      <c r="G157" t="s">
        <v>51</v>
      </c>
      <c r="H157" s="1">
        <v>42495.413194444445</v>
      </c>
      <c r="I157" s="1">
        <v>42495.417361111111</v>
      </c>
      <c r="J157" s="2">
        <v>6.9444444444444447E-4</v>
      </c>
      <c r="K157" s="2">
        <v>4.1666666666666666E-3</v>
      </c>
      <c r="L157" s="2">
        <v>3.472222222222222E-3</v>
      </c>
      <c r="M157" t="s">
        <v>52</v>
      </c>
      <c r="N157">
        <v>1</v>
      </c>
      <c r="O157" t="s">
        <v>53</v>
      </c>
      <c r="P157" t="s">
        <v>54</v>
      </c>
      <c r="Q157" t="s">
        <v>1028</v>
      </c>
      <c r="R157" t="s">
        <v>56</v>
      </c>
      <c r="S157" t="s">
        <v>57</v>
      </c>
      <c r="T157" t="s">
        <v>58</v>
      </c>
      <c r="U157" t="s">
        <v>54</v>
      </c>
      <c r="V157" t="s">
        <v>54</v>
      </c>
      <c r="W157">
        <v>60.016231400000002</v>
      </c>
      <c r="X157">
        <v>30.409452300000002</v>
      </c>
      <c r="Y157">
        <v>60.016231400000002</v>
      </c>
      <c r="Z157">
        <v>30.409452300000002</v>
      </c>
      <c r="AA157" t="s">
        <v>54</v>
      </c>
      <c r="AB157" t="s">
        <v>54</v>
      </c>
      <c r="AC157" t="s">
        <v>59</v>
      </c>
      <c r="AD157" t="s">
        <v>60</v>
      </c>
      <c r="AE157" t="s">
        <v>508</v>
      </c>
      <c r="AF157" t="s">
        <v>508</v>
      </c>
      <c r="AG157">
        <v>65.37</v>
      </c>
      <c r="AH157">
        <v>99</v>
      </c>
      <c r="AI157">
        <v>1.51</v>
      </c>
      <c r="AJ157">
        <v>0.01</v>
      </c>
      <c r="AK157" t="s">
        <v>1029</v>
      </c>
      <c r="AL157">
        <v>17</v>
      </c>
      <c r="AM157">
        <v>17</v>
      </c>
      <c r="AN157">
        <v>0.39</v>
      </c>
      <c r="AO157">
        <v>1.33</v>
      </c>
      <c r="AP157">
        <v>0.02</v>
      </c>
      <c r="AQ157" t="s">
        <v>158</v>
      </c>
      <c r="AR157" t="s">
        <v>159</v>
      </c>
      <c r="AS157" t="s">
        <v>66</v>
      </c>
    </row>
    <row r="158" spans="1:45" x14ac:dyDescent="0.45">
      <c r="A158" t="s">
        <v>1030</v>
      </c>
      <c r="B158" t="s">
        <v>46</v>
      </c>
      <c r="C158" t="s">
        <v>47</v>
      </c>
      <c r="D158" t="s">
        <v>1031</v>
      </c>
      <c r="E158" t="s">
        <v>1032</v>
      </c>
      <c r="F158" t="s">
        <v>50</v>
      </c>
      <c r="G158" t="s">
        <v>51</v>
      </c>
      <c r="H158" s="1">
        <v>42495.418055555558</v>
      </c>
      <c r="I158" s="1">
        <v>42495.441666666666</v>
      </c>
      <c r="J158" s="2">
        <v>1.4050925925925927E-2</v>
      </c>
      <c r="K158" s="2">
        <v>2.361111111111111E-2</v>
      </c>
      <c r="L158" s="2">
        <v>9.5601851851851855E-3</v>
      </c>
      <c r="M158" t="s">
        <v>52</v>
      </c>
      <c r="N158">
        <v>1</v>
      </c>
      <c r="O158" t="s">
        <v>235</v>
      </c>
      <c r="P158" t="s">
        <v>54</v>
      </c>
      <c r="Q158" t="s">
        <v>81</v>
      </c>
      <c r="R158" t="s">
        <v>184</v>
      </c>
      <c r="S158" t="s">
        <v>236</v>
      </c>
      <c r="T158" t="s">
        <v>58</v>
      </c>
      <c r="U158" t="s">
        <v>54</v>
      </c>
      <c r="V158" t="s">
        <v>54</v>
      </c>
      <c r="W158">
        <v>60.016150099999997</v>
      </c>
      <c r="X158">
        <v>30.409478100000001</v>
      </c>
      <c r="Y158">
        <v>59.941414999999999</v>
      </c>
      <c r="Z158">
        <v>30.366456299999999</v>
      </c>
      <c r="AA158" t="s">
        <v>54</v>
      </c>
      <c r="AB158" t="s">
        <v>54</v>
      </c>
      <c r="AC158" t="s">
        <v>59</v>
      </c>
      <c r="AD158" t="s">
        <v>60</v>
      </c>
      <c r="AE158" t="s">
        <v>508</v>
      </c>
      <c r="AF158" t="s">
        <v>1014</v>
      </c>
      <c r="AG158">
        <v>65.37</v>
      </c>
      <c r="AH158">
        <v>268</v>
      </c>
      <c r="AI158">
        <v>4.0999999999999996</v>
      </c>
      <c r="AJ158">
        <v>10.99</v>
      </c>
      <c r="AK158" t="s">
        <v>1033</v>
      </c>
      <c r="AL158">
        <v>17</v>
      </c>
      <c r="AM158">
        <v>17</v>
      </c>
      <c r="AN158">
        <v>0.38</v>
      </c>
      <c r="AO158">
        <v>1.35</v>
      </c>
      <c r="AP158">
        <v>0</v>
      </c>
      <c r="AQ158" t="s">
        <v>158</v>
      </c>
      <c r="AR158" t="s">
        <v>159</v>
      </c>
      <c r="AS158" t="s">
        <v>66</v>
      </c>
    </row>
    <row r="159" spans="1:45" x14ac:dyDescent="0.45">
      <c r="A159" t="s">
        <v>1034</v>
      </c>
      <c r="B159" t="s">
        <v>46</v>
      </c>
      <c r="C159" t="s">
        <v>47</v>
      </c>
      <c r="D159" t="s">
        <v>1035</v>
      </c>
      <c r="E159" s="3" t="s">
        <v>1036</v>
      </c>
      <c r="F159" t="s">
        <v>50</v>
      </c>
      <c r="G159" t="s">
        <v>51</v>
      </c>
      <c r="H159" s="1">
        <v>42496.577777777777</v>
      </c>
      <c r="I159" s="1">
        <v>42496.595833333333</v>
      </c>
      <c r="J159" s="2">
        <v>1.005787037037037E-2</v>
      </c>
      <c r="K159" s="2">
        <v>1.8055555555555557E-2</v>
      </c>
      <c r="L159" s="2">
        <v>7.9976851851851858E-3</v>
      </c>
      <c r="M159" t="s">
        <v>52</v>
      </c>
      <c r="N159">
        <v>1</v>
      </c>
      <c r="O159" t="s">
        <v>807</v>
      </c>
      <c r="P159" t="s">
        <v>54</v>
      </c>
      <c r="Q159" t="s">
        <v>146</v>
      </c>
      <c r="R159" t="s">
        <v>184</v>
      </c>
      <c r="S159" t="s">
        <v>808</v>
      </c>
      <c r="T159" t="s">
        <v>58</v>
      </c>
      <c r="U159" t="s">
        <v>54</v>
      </c>
      <c r="V159" t="s">
        <v>54</v>
      </c>
      <c r="W159">
        <v>59.907083299999996</v>
      </c>
      <c r="X159">
        <v>30.483961600000001</v>
      </c>
      <c r="Y159">
        <v>59.892656600000002</v>
      </c>
      <c r="Z159">
        <v>30.515515000000001</v>
      </c>
      <c r="AA159" t="s">
        <v>54</v>
      </c>
      <c r="AB159" t="s">
        <v>54</v>
      </c>
      <c r="AC159" t="s">
        <v>59</v>
      </c>
      <c r="AD159" t="s">
        <v>60</v>
      </c>
      <c r="AE159" t="s">
        <v>1037</v>
      </c>
      <c r="AF159" t="s">
        <v>1038</v>
      </c>
      <c r="AG159">
        <v>65.92</v>
      </c>
      <c r="AH159">
        <v>188</v>
      </c>
      <c r="AI159">
        <v>2.85</v>
      </c>
      <c r="AJ159">
        <v>5.33</v>
      </c>
      <c r="AK159" t="s">
        <v>1039</v>
      </c>
      <c r="AL159">
        <v>21</v>
      </c>
      <c r="AM159">
        <v>21</v>
      </c>
      <c r="AN159">
        <v>0.28999999999999998</v>
      </c>
      <c r="AO159">
        <v>3.12</v>
      </c>
      <c r="AP159">
        <v>0</v>
      </c>
      <c r="AQ159" t="s">
        <v>158</v>
      </c>
      <c r="AR159" t="s">
        <v>159</v>
      </c>
      <c r="AS159" t="s">
        <v>66</v>
      </c>
    </row>
    <row r="160" spans="1:45" x14ac:dyDescent="0.45">
      <c r="A160" t="s">
        <v>1040</v>
      </c>
      <c r="B160" t="s">
        <v>46</v>
      </c>
      <c r="C160" t="s">
        <v>47</v>
      </c>
      <c r="D160" t="s">
        <v>1041</v>
      </c>
      <c r="E160" t="s">
        <v>1042</v>
      </c>
      <c r="F160" t="s">
        <v>50</v>
      </c>
      <c r="G160" t="s">
        <v>51</v>
      </c>
      <c r="H160" s="1">
        <v>42496.586805555555</v>
      </c>
      <c r="I160" s="1">
        <v>42496.611805555556</v>
      </c>
      <c r="J160" s="2">
        <v>2.0069444444444442E-2</v>
      </c>
      <c r="K160" s="2">
        <v>2.4999999999999998E-2</v>
      </c>
      <c r="L160" s="2">
        <v>4.9305555555555552E-3</v>
      </c>
      <c r="M160" t="s">
        <v>52</v>
      </c>
      <c r="N160">
        <v>1</v>
      </c>
      <c r="O160" t="s">
        <v>70</v>
      </c>
      <c r="P160" t="s">
        <v>54</v>
      </c>
      <c r="Q160" t="s">
        <v>71</v>
      </c>
      <c r="R160" t="s">
        <v>72</v>
      </c>
      <c r="S160" t="s">
        <v>73</v>
      </c>
      <c r="T160" t="s">
        <v>58</v>
      </c>
      <c r="U160" t="s">
        <v>54</v>
      </c>
      <c r="V160" t="s">
        <v>54</v>
      </c>
      <c r="W160">
        <v>59.911559400000002</v>
      </c>
      <c r="X160">
        <v>30.444834400000001</v>
      </c>
      <c r="Y160">
        <v>59.893265100000001</v>
      </c>
      <c r="Z160">
        <v>30.5182</v>
      </c>
      <c r="AA160" t="s">
        <v>54</v>
      </c>
      <c r="AB160" t="s">
        <v>54</v>
      </c>
      <c r="AC160" t="s">
        <v>59</v>
      </c>
      <c r="AD160" t="s">
        <v>60</v>
      </c>
      <c r="AE160" t="s">
        <v>1043</v>
      </c>
      <c r="AF160" t="s">
        <v>1038</v>
      </c>
      <c r="AG160">
        <v>65.92</v>
      </c>
      <c r="AH160">
        <v>318</v>
      </c>
      <c r="AI160">
        <v>4.82</v>
      </c>
      <c r="AJ160">
        <v>9.4</v>
      </c>
      <c r="AK160" t="s">
        <v>1044</v>
      </c>
      <c r="AL160">
        <v>22</v>
      </c>
      <c r="AM160">
        <v>22</v>
      </c>
      <c r="AN160">
        <v>0.28999999999999998</v>
      </c>
      <c r="AO160">
        <v>3</v>
      </c>
      <c r="AP160">
        <v>0.04</v>
      </c>
      <c r="AQ160" t="s">
        <v>158</v>
      </c>
      <c r="AR160" t="s">
        <v>159</v>
      </c>
      <c r="AS160" t="s">
        <v>66</v>
      </c>
    </row>
    <row r="161" spans="1:45" x14ac:dyDescent="0.45">
      <c r="A161" t="s">
        <v>1045</v>
      </c>
      <c r="B161" t="s">
        <v>46</v>
      </c>
      <c r="C161" t="s">
        <v>47</v>
      </c>
      <c r="D161" t="s">
        <v>1046</v>
      </c>
      <c r="E161" t="s">
        <v>1047</v>
      </c>
      <c r="F161" t="s">
        <v>50</v>
      </c>
      <c r="G161" t="s">
        <v>51</v>
      </c>
      <c r="H161" s="1">
        <v>42496.663888888892</v>
      </c>
      <c r="I161" s="1">
        <v>42496.683333333334</v>
      </c>
      <c r="J161" s="2">
        <v>1.6747685185185185E-2</v>
      </c>
      <c r="K161" s="2">
        <v>1.9444444444444445E-2</v>
      </c>
      <c r="L161" s="2">
        <v>2.6967592592592594E-3</v>
      </c>
      <c r="M161" t="s">
        <v>52</v>
      </c>
      <c r="N161">
        <v>1</v>
      </c>
      <c r="O161" t="s">
        <v>807</v>
      </c>
      <c r="P161" t="s">
        <v>54</v>
      </c>
      <c r="Q161" t="s">
        <v>406</v>
      </c>
      <c r="R161" t="s">
        <v>184</v>
      </c>
      <c r="S161" t="s">
        <v>808</v>
      </c>
      <c r="T161" t="s">
        <v>58</v>
      </c>
      <c r="U161" t="s">
        <v>54</v>
      </c>
      <c r="V161" t="s">
        <v>54</v>
      </c>
      <c r="W161">
        <v>59.893558200000001</v>
      </c>
      <c r="X161">
        <v>30.5190454</v>
      </c>
      <c r="Y161">
        <v>59.941414999999999</v>
      </c>
      <c r="Z161">
        <v>30.366456299999999</v>
      </c>
      <c r="AA161" t="s">
        <v>54</v>
      </c>
      <c r="AB161" t="s">
        <v>54</v>
      </c>
      <c r="AC161" t="s">
        <v>59</v>
      </c>
      <c r="AD161" t="s">
        <v>60</v>
      </c>
      <c r="AE161" t="s">
        <v>1048</v>
      </c>
      <c r="AF161" t="s">
        <v>1014</v>
      </c>
      <c r="AG161">
        <v>65.92</v>
      </c>
      <c r="AH161">
        <v>321</v>
      </c>
      <c r="AI161">
        <v>4.87</v>
      </c>
      <c r="AJ161">
        <v>14.68</v>
      </c>
      <c r="AK161" t="s">
        <v>1049</v>
      </c>
      <c r="AL161">
        <v>21</v>
      </c>
      <c r="AM161">
        <v>21</v>
      </c>
      <c r="AN161">
        <v>0.31</v>
      </c>
      <c r="AO161">
        <v>1.39</v>
      </c>
      <c r="AP161">
        <v>0.03</v>
      </c>
      <c r="AQ161" t="s">
        <v>158</v>
      </c>
      <c r="AR161" t="s">
        <v>159</v>
      </c>
      <c r="AS161" t="s">
        <v>66</v>
      </c>
    </row>
    <row r="162" spans="1:45" x14ac:dyDescent="0.45">
      <c r="A162" t="s">
        <v>1050</v>
      </c>
      <c r="B162" t="s">
        <v>46</v>
      </c>
      <c r="C162" t="s">
        <v>47</v>
      </c>
      <c r="D162" t="s">
        <v>1051</v>
      </c>
      <c r="E162" t="s">
        <v>1052</v>
      </c>
      <c r="F162" t="s">
        <v>50</v>
      </c>
      <c r="G162" t="s">
        <v>51</v>
      </c>
      <c r="H162" s="1">
        <v>42497.458333333336</v>
      </c>
      <c r="I162" s="1">
        <v>42497.472222222219</v>
      </c>
      <c r="J162" s="2">
        <v>1.0636574074074074E-2</v>
      </c>
      <c r="K162" s="2">
        <v>1.3888888888888888E-2</v>
      </c>
      <c r="L162" s="2">
        <v>3.2523148148148151E-3</v>
      </c>
      <c r="M162" t="s">
        <v>52</v>
      </c>
      <c r="N162">
        <v>1</v>
      </c>
      <c r="O162" t="s">
        <v>1053</v>
      </c>
      <c r="P162" t="s">
        <v>54</v>
      </c>
      <c r="Q162" t="s">
        <v>131</v>
      </c>
      <c r="R162" t="s">
        <v>1054</v>
      </c>
      <c r="S162" t="s">
        <v>1055</v>
      </c>
      <c r="T162" t="s">
        <v>58</v>
      </c>
      <c r="U162" t="s">
        <v>54</v>
      </c>
      <c r="V162" t="s">
        <v>54</v>
      </c>
      <c r="W162">
        <v>60.001946910000001</v>
      </c>
      <c r="X162">
        <v>30.38448893</v>
      </c>
      <c r="Y162">
        <v>60.027855359999997</v>
      </c>
      <c r="Z162">
        <v>30.435038299999999</v>
      </c>
      <c r="AA162" t="s">
        <v>54</v>
      </c>
      <c r="AB162" t="s">
        <v>54</v>
      </c>
      <c r="AC162" t="s">
        <v>59</v>
      </c>
      <c r="AD162" t="s">
        <v>60</v>
      </c>
      <c r="AE162" t="s">
        <v>1056</v>
      </c>
      <c r="AF162" t="s">
        <v>1057</v>
      </c>
      <c r="AG162">
        <v>65.92</v>
      </c>
      <c r="AH162">
        <v>206</v>
      </c>
      <c r="AI162">
        <v>3.13</v>
      </c>
      <c r="AJ162">
        <v>7.11</v>
      </c>
      <c r="AK162" t="s">
        <v>1058</v>
      </c>
      <c r="AL162">
        <v>18</v>
      </c>
      <c r="AM162">
        <v>18</v>
      </c>
      <c r="AN162">
        <v>0.35</v>
      </c>
      <c r="AO162">
        <v>1.97</v>
      </c>
      <c r="AP162">
        <v>0</v>
      </c>
      <c r="AQ162" t="s">
        <v>158</v>
      </c>
      <c r="AR162" t="s">
        <v>159</v>
      </c>
      <c r="AS162" t="s">
        <v>66</v>
      </c>
    </row>
    <row r="163" spans="1:45" x14ac:dyDescent="0.45">
      <c r="A163" t="s">
        <v>1059</v>
      </c>
      <c r="B163" t="s">
        <v>46</v>
      </c>
      <c r="C163" t="s">
        <v>47</v>
      </c>
      <c r="D163" t="s">
        <v>1060</v>
      </c>
      <c r="E163" t="s">
        <v>630</v>
      </c>
      <c r="F163" t="s">
        <v>50</v>
      </c>
      <c r="G163" t="s">
        <v>51</v>
      </c>
      <c r="H163" s="1">
        <v>42497.776388888888</v>
      </c>
      <c r="I163" s="1">
        <v>42497.788888888892</v>
      </c>
      <c r="J163" s="2">
        <v>5.9375000000000009E-3</v>
      </c>
      <c r="K163" s="2">
        <v>1.2499999999999999E-2</v>
      </c>
      <c r="L163" s="2">
        <v>6.5624999999999998E-3</v>
      </c>
      <c r="M163" t="s">
        <v>52</v>
      </c>
      <c r="N163">
        <v>1</v>
      </c>
      <c r="O163" t="s">
        <v>684</v>
      </c>
      <c r="P163" t="s">
        <v>54</v>
      </c>
      <c r="Q163" t="s">
        <v>285</v>
      </c>
      <c r="R163" t="s">
        <v>685</v>
      </c>
      <c r="S163" t="s">
        <v>686</v>
      </c>
      <c r="T163" t="s">
        <v>58</v>
      </c>
      <c r="U163" t="s">
        <v>54</v>
      </c>
      <c r="V163" t="s">
        <v>54</v>
      </c>
      <c r="W163">
        <v>60.030864899999997</v>
      </c>
      <c r="X163">
        <v>30.434669899999999</v>
      </c>
      <c r="Y163">
        <v>60.016143300000003</v>
      </c>
      <c r="Z163">
        <v>30.4092433</v>
      </c>
      <c r="AA163" t="s">
        <v>54</v>
      </c>
      <c r="AB163" t="s">
        <v>54</v>
      </c>
      <c r="AC163" t="s">
        <v>59</v>
      </c>
      <c r="AD163" t="s">
        <v>60</v>
      </c>
      <c r="AE163" t="s">
        <v>1061</v>
      </c>
      <c r="AF163" t="s">
        <v>508</v>
      </c>
      <c r="AG163">
        <v>65.92</v>
      </c>
      <c r="AH163">
        <v>136</v>
      </c>
      <c r="AI163">
        <v>2.06</v>
      </c>
      <c r="AJ163">
        <v>3.77</v>
      </c>
      <c r="AK163" t="s">
        <v>1062</v>
      </c>
      <c r="AL163">
        <v>17</v>
      </c>
      <c r="AM163">
        <v>17</v>
      </c>
      <c r="AN163">
        <v>0.38</v>
      </c>
      <c r="AO163">
        <v>2.3199999999999998</v>
      </c>
      <c r="AP163">
        <v>0.23</v>
      </c>
      <c r="AQ163" t="s">
        <v>158</v>
      </c>
      <c r="AR163" t="s">
        <v>159</v>
      </c>
      <c r="AS163" t="s">
        <v>66</v>
      </c>
    </row>
    <row r="164" spans="1:45" x14ac:dyDescent="0.45">
      <c r="A164" t="s">
        <v>1063</v>
      </c>
      <c r="B164" t="s">
        <v>46</v>
      </c>
      <c r="C164" t="s">
        <v>47</v>
      </c>
      <c r="D164" t="s">
        <v>1064</v>
      </c>
      <c r="E164" t="s">
        <v>1065</v>
      </c>
      <c r="F164" t="s">
        <v>50</v>
      </c>
      <c r="G164" t="s">
        <v>51</v>
      </c>
      <c r="H164" s="1">
        <v>42501.779861111114</v>
      </c>
      <c r="I164" s="1">
        <v>42501.797222222223</v>
      </c>
      <c r="J164" s="2">
        <v>1.3518518518518518E-2</v>
      </c>
      <c r="K164" s="2">
        <v>1.7361111111111112E-2</v>
      </c>
      <c r="L164" s="2">
        <v>3.8425925925925923E-3</v>
      </c>
      <c r="M164" t="s">
        <v>52</v>
      </c>
      <c r="N164">
        <v>1</v>
      </c>
      <c r="O164" t="s">
        <v>70</v>
      </c>
      <c r="P164" t="s">
        <v>54</v>
      </c>
      <c r="Q164" t="s">
        <v>55</v>
      </c>
      <c r="R164" t="s">
        <v>72</v>
      </c>
      <c r="S164" t="s">
        <v>73</v>
      </c>
      <c r="T164" t="s">
        <v>58</v>
      </c>
      <c r="U164" t="s">
        <v>54</v>
      </c>
      <c r="V164" t="s">
        <v>54</v>
      </c>
      <c r="W164">
        <v>59.911265</v>
      </c>
      <c r="X164">
        <v>30.4443433</v>
      </c>
      <c r="Y164">
        <v>59.941414999999999</v>
      </c>
      <c r="Z164">
        <v>30.366456299999999</v>
      </c>
      <c r="AA164" t="s">
        <v>54</v>
      </c>
      <c r="AB164" t="s">
        <v>54</v>
      </c>
      <c r="AC164" t="s">
        <v>59</v>
      </c>
      <c r="AD164" t="s">
        <v>60</v>
      </c>
      <c r="AE164" t="s">
        <v>1066</v>
      </c>
      <c r="AF164" t="s">
        <v>1014</v>
      </c>
      <c r="AG164">
        <v>65.02</v>
      </c>
      <c r="AH164">
        <v>243</v>
      </c>
      <c r="AI164">
        <v>3.74</v>
      </c>
      <c r="AJ164">
        <v>8.14</v>
      </c>
      <c r="AK164" t="s">
        <v>1067</v>
      </c>
      <c r="AL164">
        <v>10</v>
      </c>
      <c r="AM164">
        <v>7</v>
      </c>
      <c r="AN164">
        <v>0.6</v>
      </c>
      <c r="AO164">
        <v>5.04</v>
      </c>
      <c r="AP164">
        <v>0.38</v>
      </c>
      <c r="AQ164" t="s">
        <v>64</v>
      </c>
      <c r="AR164" t="s">
        <v>97</v>
      </c>
      <c r="AS164" t="s">
        <v>66</v>
      </c>
    </row>
    <row r="165" spans="1:45" x14ac:dyDescent="0.45">
      <c r="A165" t="s">
        <v>1068</v>
      </c>
      <c r="B165" t="s">
        <v>46</v>
      </c>
      <c r="C165" t="s">
        <v>47</v>
      </c>
      <c r="D165" t="s">
        <v>1069</v>
      </c>
      <c r="E165" t="s">
        <v>1023</v>
      </c>
      <c r="F165" t="s">
        <v>50</v>
      </c>
      <c r="G165" t="s">
        <v>51</v>
      </c>
      <c r="H165" s="1">
        <v>42502.552083333336</v>
      </c>
      <c r="I165" s="1">
        <v>42502.56527777778</v>
      </c>
      <c r="J165" s="2">
        <v>1.2314814814814815E-2</v>
      </c>
      <c r="K165" s="2">
        <v>1.3194444444444444E-2</v>
      </c>
      <c r="L165" s="2">
        <v>8.7962962962962962E-4</v>
      </c>
      <c r="M165" t="s">
        <v>52</v>
      </c>
      <c r="N165">
        <v>1</v>
      </c>
      <c r="O165" t="s">
        <v>521</v>
      </c>
      <c r="P165" t="s">
        <v>54</v>
      </c>
      <c r="Q165" t="s">
        <v>71</v>
      </c>
      <c r="R165" t="s">
        <v>82</v>
      </c>
      <c r="S165" t="s">
        <v>522</v>
      </c>
      <c r="T165" t="s">
        <v>58</v>
      </c>
      <c r="U165" t="s">
        <v>54</v>
      </c>
      <c r="V165" t="s">
        <v>54</v>
      </c>
      <c r="W165">
        <v>59.989361299999999</v>
      </c>
      <c r="X165">
        <v>30.328502400000001</v>
      </c>
      <c r="Y165">
        <v>59.963870100000001</v>
      </c>
      <c r="Z165">
        <v>30.279623699999998</v>
      </c>
      <c r="AA165" t="s">
        <v>54</v>
      </c>
      <c r="AB165" t="s">
        <v>54</v>
      </c>
      <c r="AC165" t="s">
        <v>59</v>
      </c>
      <c r="AD165" t="s">
        <v>60</v>
      </c>
      <c r="AE165" t="s">
        <v>1070</v>
      </c>
      <c r="AF165" t="s">
        <v>1071</v>
      </c>
      <c r="AG165">
        <v>65.02</v>
      </c>
      <c r="AH165">
        <v>211</v>
      </c>
      <c r="AI165">
        <v>3.25</v>
      </c>
      <c r="AJ165">
        <v>5.39</v>
      </c>
      <c r="AK165" t="s">
        <v>1072</v>
      </c>
      <c r="AL165">
        <v>13</v>
      </c>
      <c r="AM165">
        <v>13</v>
      </c>
      <c r="AN165">
        <v>0.38</v>
      </c>
      <c r="AO165">
        <v>0.88</v>
      </c>
      <c r="AP165">
        <v>0.31</v>
      </c>
      <c r="AQ165" t="s">
        <v>64</v>
      </c>
      <c r="AR165" t="s">
        <v>97</v>
      </c>
      <c r="AS165" t="s">
        <v>66</v>
      </c>
    </row>
    <row r="166" spans="1:45" x14ac:dyDescent="0.45">
      <c r="A166" t="s">
        <v>1073</v>
      </c>
      <c r="B166" t="s">
        <v>46</v>
      </c>
      <c r="C166" t="s">
        <v>47</v>
      </c>
      <c r="D166" t="s">
        <v>1074</v>
      </c>
      <c r="E166" t="s">
        <v>635</v>
      </c>
      <c r="F166" t="s">
        <v>50</v>
      </c>
      <c r="G166" t="s">
        <v>51</v>
      </c>
      <c r="H166" s="1">
        <v>42503.625694444447</v>
      </c>
      <c r="I166" s="1">
        <v>42503.65625</v>
      </c>
      <c r="J166" s="2">
        <v>2.1967592592592594E-2</v>
      </c>
      <c r="K166" s="2">
        <v>3.0555555555555555E-2</v>
      </c>
      <c r="L166" s="2">
        <v>8.5879629629629622E-3</v>
      </c>
      <c r="M166" t="s">
        <v>52</v>
      </c>
      <c r="N166">
        <v>1</v>
      </c>
      <c r="O166" t="s">
        <v>192</v>
      </c>
      <c r="P166" t="s">
        <v>54</v>
      </c>
      <c r="Q166" t="s">
        <v>268</v>
      </c>
      <c r="R166" t="s">
        <v>193</v>
      </c>
      <c r="S166" t="s">
        <v>194</v>
      </c>
      <c r="T166" t="s">
        <v>58</v>
      </c>
      <c r="U166" t="s">
        <v>54</v>
      </c>
      <c r="V166" t="s">
        <v>54</v>
      </c>
      <c r="W166">
        <v>60.027884999999998</v>
      </c>
      <c r="X166">
        <v>30.43496</v>
      </c>
      <c r="Y166">
        <v>59.941414999999999</v>
      </c>
      <c r="Z166">
        <v>30.366456299999999</v>
      </c>
      <c r="AA166" t="s">
        <v>54</v>
      </c>
      <c r="AB166" t="s">
        <v>54</v>
      </c>
      <c r="AC166" t="s">
        <v>59</v>
      </c>
      <c r="AD166" t="s">
        <v>60</v>
      </c>
      <c r="AE166" t="s">
        <v>1057</v>
      </c>
      <c r="AF166" t="s">
        <v>1014</v>
      </c>
      <c r="AG166">
        <v>65.209999999999994</v>
      </c>
      <c r="AH166">
        <v>377</v>
      </c>
      <c r="AI166">
        <v>5.78</v>
      </c>
      <c r="AJ166">
        <v>15.14</v>
      </c>
      <c r="AK166" t="s">
        <v>1075</v>
      </c>
      <c r="AL166">
        <v>17</v>
      </c>
      <c r="AM166">
        <v>17</v>
      </c>
      <c r="AN166">
        <v>0.3</v>
      </c>
      <c r="AO166">
        <v>3.31</v>
      </c>
      <c r="AP166">
        <v>0.34</v>
      </c>
      <c r="AQ166" t="s">
        <v>64</v>
      </c>
      <c r="AR166" t="s">
        <v>97</v>
      </c>
      <c r="AS166" t="s">
        <v>66</v>
      </c>
    </row>
    <row r="167" spans="1:45" x14ac:dyDescent="0.45">
      <c r="A167" t="s">
        <v>1076</v>
      </c>
      <c r="B167" t="s">
        <v>46</v>
      </c>
      <c r="C167" t="s">
        <v>47</v>
      </c>
      <c r="D167" t="s">
        <v>1077</v>
      </c>
      <c r="E167" t="s">
        <v>1078</v>
      </c>
      <c r="F167" t="s">
        <v>50</v>
      </c>
      <c r="G167" t="s">
        <v>51</v>
      </c>
      <c r="H167" s="1">
        <v>42503.784722222219</v>
      </c>
      <c r="I167" s="1">
        <v>42503.79791666667</v>
      </c>
      <c r="J167" s="2">
        <v>1.1851851851851851E-2</v>
      </c>
      <c r="K167" s="2">
        <v>1.3194444444444444E-2</v>
      </c>
      <c r="L167" s="2">
        <v>1.3425925925925925E-3</v>
      </c>
      <c r="M167" t="s">
        <v>52</v>
      </c>
      <c r="N167">
        <v>1</v>
      </c>
      <c r="O167" t="s">
        <v>501</v>
      </c>
      <c r="P167" t="s">
        <v>54</v>
      </c>
      <c r="Q167" t="s">
        <v>310</v>
      </c>
      <c r="R167" t="s">
        <v>502</v>
      </c>
      <c r="S167" t="s">
        <v>473</v>
      </c>
      <c r="T167" t="s">
        <v>58</v>
      </c>
      <c r="U167" t="s">
        <v>54</v>
      </c>
      <c r="V167" t="s">
        <v>54</v>
      </c>
      <c r="W167">
        <v>60.057977299999997</v>
      </c>
      <c r="X167">
        <v>30.332583700000001</v>
      </c>
      <c r="Y167">
        <v>60.0552037</v>
      </c>
      <c r="Z167">
        <v>30.390241199999998</v>
      </c>
      <c r="AA167" t="s">
        <v>54</v>
      </c>
      <c r="AB167" t="s">
        <v>54</v>
      </c>
      <c r="AC167" t="s">
        <v>59</v>
      </c>
      <c r="AD167" t="s">
        <v>60</v>
      </c>
      <c r="AE167" t="s">
        <v>1079</v>
      </c>
      <c r="AF167" t="s">
        <v>1080</v>
      </c>
      <c r="AG167">
        <v>65.209999999999994</v>
      </c>
      <c r="AH167">
        <v>214</v>
      </c>
      <c r="AI167">
        <v>3.28</v>
      </c>
      <c r="AJ167">
        <v>6.47</v>
      </c>
      <c r="AK167" t="s">
        <v>1081</v>
      </c>
      <c r="AL167">
        <v>16</v>
      </c>
      <c r="AM167">
        <v>16</v>
      </c>
      <c r="AN167">
        <v>0.33</v>
      </c>
      <c r="AO167">
        <v>3.54</v>
      </c>
      <c r="AP167">
        <v>0.09</v>
      </c>
      <c r="AQ167" t="s">
        <v>158</v>
      </c>
      <c r="AR167" t="s">
        <v>159</v>
      </c>
      <c r="AS167" t="s">
        <v>66</v>
      </c>
    </row>
    <row r="168" spans="1:45" x14ac:dyDescent="0.45">
      <c r="A168" t="s">
        <v>1082</v>
      </c>
      <c r="B168" t="s">
        <v>46</v>
      </c>
      <c r="C168" t="s">
        <v>47</v>
      </c>
      <c r="D168" t="s">
        <v>1083</v>
      </c>
      <c r="E168" t="s">
        <v>844</v>
      </c>
      <c r="F168" t="s">
        <v>50</v>
      </c>
      <c r="G168" t="s">
        <v>51</v>
      </c>
      <c r="H168" s="1">
        <v>42503.84097222222</v>
      </c>
      <c r="I168" s="1">
        <v>42503.86041666667</v>
      </c>
      <c r="J168" s="2">
        <v>1.2511574074074073E-2</v>
      </c>
      <c r="K168" s="2">
        <v>1.9444444444444445E-2</v>
      </c>
      <c r="L168" s="2">
        <v>6.9328703703703696E-3</v>
      </c>
      <c r="M168" t="s">
        <v>52</v>
      </c>
      <c r="N168">
        <v>1</v>
      </c>
      <c r="O168" t="s">
        <v>536</v>
      </c>
      <c r="P168" t="s">
        <v>54</v>
      </c>
      <c r="Q168" t="s">
        <v>1084</v>
      </c>
      <c r="R168" t="s">
        <v>82</v>
      </c>
      <c r="S168" t="s">
        <v>537</v>
      </c>
      <c r="T168" t="s">
        <v>58</v>
      </c>
      <c r="U168" t="s">
        <v>54</v>
      </c>
      <c r="V168" t="s">
        <v>54</v>
      </c>
      <c r="W168">
        <v>60.054876800000002</v>
      </c>
      <c r="X168">
        <v>30.389439599999999</v>
      </c>
      <c r="Y168">
        <v>60.016197200000001</v>
      </c>
      <c r="Z168">
        <v>30.409292499999999</v>
      </c>
      <c r="AA168" t="s">
        <v>54</v>
      </c>
      <c r="AB168" t="s">
        <v>54</v>
      </c>
      <c r="AC168" t="s">
        <v>59</v>
      </c>
      <c r="AD168" t="s">
        <v>60</v>
      </c>
      <c r="AE168" t="s">
        <v>1080</v>
      </c>
      <c r="AF168" t="s">
        <v>508</v>
      </c>
      <c r="AG168">
        <v>65.209999999999994</v>
      </c>
      <c r="AH168">
        <v>267</v>
      </c>
      <c r="AI168">
        <v>4.09</v>
      </c>
      <c r="AJ168">
        <v>13.04</v>
      </c>
      <c r="AK168" t="s">
        <v>1085</v>
      </c>
      <c r="AL168">
        <v>15</v>
      </c>
      <c r="AM168">
        <v>15</v>
      </c>
      <c r="AN168">
        <v>0.38</v>
      </c>
      <c r="AO168">
        <v>2.58</v>
      </c>
      <c r="AP168">
        <v>0.08</v>
      </c>
      <c r="AQ168" t="s">
        <v>158</v>
      </c>
      <c r="AR168" t="s">
        <v>159</v>
      </c>
      <c r="AS168" t="s">
        <v>66</v>
      </c>
    </row>
    <row r="169" spans="1:45" x14ac:dyDescent="0.45">
      <c r="A169" t="s">
        <v>1086</v>
      </c>
      <c r="B169" t="s">
        <v>46</v>
      </c>
      <c r="C169" t="s">
        <v>47</v>
      </c>
      <c r="D169" t="s">
        <v>1087</v>
      </c>
      <c r="E169" t="s">
        <v>1088</v>
      </c>
      <c r="F169" t="s">
        <v>50</v>
      </c>
      <c r="G169" t="s">
        <v>51</v>
      </c>
      <c r="H169" s="1">
        <v>42504.488888888889</v>
      </c>
      <c r="I169" s="1">
        <v>42504.510416666664</v>
      </c>
      <c r="J169" s="2">
        <v>1.8692129629629631E-2</v>
      </c>
      <c r="K169" s="2">
        <v>2.1527777777777781E-2</v>
      </c>
      <c r="L169" s="2">
        <v>2.8356481481481479E-3</v>
      </c>
      <c r="M169" t="s">
        <v>52</v>
      </c>
      <c r="N169">
        <v>1</v>
      </c>
      <c r="O169" t="s">
        <v>70</v>
      </c>
      <c r="P169" t="s">
        <v>54</v>
      </c>
      <c r="Q169" t="s">
        <v>268</v>
      </c>
      <c r="R169" t="s">
        <v>72</v>
      </c>
      <c r="S169" t="s">
        <v>73</v>
      </c>
      <c r="T169" t="s">
        <v>58</v>
      </c>
      <c r="U169" t="s">
        <v>54</v>
      </c>
      <c r="V169" t="s">
        <v>54</v>
      </c>
      <c r="W169">
        <v>60.051957999999999</v>
      </c>
      <c r="X169">
        <v>30.3829156</v>
      </c>
      <c r="Y169">
        <v>60.001753399999998</v>
      </c>
      <c r="Z169">
        <v>30.274026599999999</v>
      </c>
      <c r="AA169" t="s">
        <v>54</v>
      </c>
      <c r="AB169" t="s">
        <v>54</v>
      </c>
      <c r="AC169" t="s">
        <v>59</v>
      </c>
      <c r="AD169" t="s">
        <v>60</v>
      </c>
      <c r="AE169" t="s">
        <v>1089</v>
      </c>
      <c r="AF169" t="s">
        <v>1090</v>
      </c>
      <c r="AG169">
        <v>65.209999999999994</v>
      </c>
      <c r="AH169">
        <v>322</v>
      </c>
      <c r="AI169">
        <v>4.9400000000000004</v>
      </c>
      <c r="AJ169">
        <v>12.05</v>
      </c>
      <c r="AK169" t="s">
        <v>1091</v>
      </c>
      <c r="AL169">
        <v>18</v>
      </c>
      <c r="AM169">
        <v>18</v>
      </c>
      <c r="AN169">
        <v>0.35</v>
      </c>
      <c r="AO169">
        <v>5.3</v>
      </c>
      <c r="AP169">
        <v>0.53</v>
      </c>
      <c r="AQ169" t="s">
        <v>64</v>
      </c>
      <c r="AR169" t="s">
        <v>97</v>
      </c>
      <c r="AS169" t="s">
        <v>66</v>
      </c>
    </row>
    <row r="170" spans="1:45" x14ac:dyDescent="0.45">
      <c r="A170" t="s">
        <v>1092</v>
      </c>
      <c r="B170" t="s">
        <v>46</v>
      </c>
      <c r="C170" t="s">
        <v>47</v>
      </c>
      <c r="D170" t="s">
        <v>1093</v>
      </c>
      <c r="E170" t="s">
        <v>1094</v>
      </c>
      <c r="F170" t="s">
        <v>50</v>
      </c>
      <c r="G170" t="s">
        <v>51</v>
      </c>
      <c r="H170" s="1">
        <v>42504.513194444444</v>
      </c>
      <c r="I170" s="1">
        <v>42504.543749999997</v>
      </c>
      <c r="J170" s="2">
        <v>2.5277777777777777E-2</v>
      </c>
      <c r="K170" s="2">
        <v>3.0555555555555555E-2</v>
      </c>
      <c r="L170" s="2">
        <v>5.2777777777777771E-3</v>
      </c>
      <c r="M170" t="s">
        <v>52</v>
      </c>
      <c r="N170">
        <v>1</v>
      </c>
      <c r="O170" t="s">
        <v>70</v>
      </c>
      <c r="P170" t="s">
        <v>54</v>
      </c>
      <c r="Q170" t="s">
        <v>363</v>
      </c>
      <c r="R170" t="s">
        <v>72</v>
      </c>
      <c r="S170" t="s">
        <v>73</v>
      </c>
      <c r="T170" t="s">
        <v>153</v>
      </c>
      <c r="U170" t="s">
        <v>54</v>
      </c>
      <c r="V170" t="s">
        <v>54</v>
      </c>
      <c r="W170">
        <v>60.002330000000001</v>
      </c>
      <c r="X170">
        <v>30.273793300000001</v>
      </c>
      <c r="Y170">
        <v>59.955579899999996</v>
      </c>
      <c r="Z170">
        <v>30.243711600000001</v>
      </c>
      <c r="AA170" t="s">
        <v>54</v>
      </c>
      <c r="AB170" t="s">
        <v>54</v>
      </c>
      <c r="AC170" t="s">
        <v>59</v>
      </c>
      <c r="AD170" t="s">
        <v>60</v>
      </c>
      <c r="AE170" t="s">
        <v>1090</v>
      </c>
      <c r="AF170" t="s">
        <v>1095</v>
      </c>
      <c r="AG170">
        <v>65.209999999999994</v>
      </c>
      <c r="AH170">
        <v>424</v>
      </c>
      <c r="AI170">
        <v>6.5</v>
      </c>
      <c r="AJ170">
        <v>17.11</v>
      </c>
      <c r="AK170" t="s">
        <v>1096</v>
      </c>
      <c r="AL170">
        <v>18</v>
      </c>
      <c r="AM170">
        <v>18</v>
      </c>
      <c r="AN170">
        <v>0.34</v>
      </c>
      <c r="AO170">
        <v>5.7</v>
      </c>
      <c r="AP170">
        <v>0.74</v>
      </c>
      <c r="AQ170" t="s">
        <v>64</v>
      </c>
      <c r="AR170" t="s">
        <v>65</v>
      </c>
      <c r="AS170" t="s">
        <v>66</v>
      </c>
    </row>
    <row r="171" spans="1:45" x14ac:dyDescent="0.45">
      <c r="A171" t="s">
        <v>1097</v>
      </c>
      <c r="B171" t="s">
        <v>46</v>
      </c>
      <c r="C171" t="s">
        <v>47</v>
      </c>
      <c r="D171" t="s">
        <v>1098</v>
      </c>
      <c r="E171" s="3" t="s">
        <v>1099</v>
      </c>
      <c r="F171" t="s">
        <v>50</v>
      </c>
      <c r="G171" t="s">
        <v>51</v>
      </c>
      <c r="H171" s="1">
        <v>42504.654166666667</v>
      </c>
      <c r="I171" s="1">
        <v>42504.662499999999</v>
      </c>
      <c r="J171" s="2">
        <v>5.8101851851851856E-3</v>
      </c>
      <c r="K171" s="2">
        <v>8.3333333333333332E-3</v>
      </c>
      <c r="L171" s="2">
        <v>2.5231481481481481E-3</v>
      </c>
      <c r="M171" t="s">
        <v>52</v>
      </c>
      <c r="N171">
        <v>1</v>
      </c>
      <c r="O171" t="s">
        <v>219</v>
      </c>
      <c r="P171" t="s">
        <v>54</v>
      </c>
      <c r="Q171" t="s">
        <v>71</v>
      </c>
      <c r="R171" t="s">
        <v>220</v>
      </c>
      <c r="S171" t="s">
        <v>221</v>
      </c>
      <c r="T171" t="s">
        <v>58</v>
      </c>
      <c r="U171" t="s">
        <v>54</v>
      </c>
      <c r="V171" t="s">
        <v>54</v>
      </c>
      <c r="W171">
        <v>59.931878300000001</v>
      </c>
      <c r="X171">
        <v>30.360250000000001</v>
      </c>
      <c r="Y171">
        <v>59.93206</v>
      </c>
      <c r="Z171">
        <v>30.321273300000001</v>
      </c>
      <c r="AA171" t="s">
        <v>54</v>
      </c>
      <c r="AB171" t="s">
        <v>54</v>
      </c>
      <c r="AC171" t="s">
        <v>59</v>
      </c>
      <c r="AD171" t="s">
        <v>60</v>
      </c>
      <c r="AE171" t="s">
        <v>819</v>
      </c>
      <c r="AF171" t="s">
        <v>1100</v>
      </c>
      <c r="AG171">
        <v>65.209999999999994</v>
      </c>
      <c r="AH171">
        <v>129</v>
      </c>
      <c r="AI171">
        <v>1.98</v>
      </c>
      <c r="AJ171">
        <v>3.01</v>
      </c>
      <c r="AK171" t="s">
        <v>1101</v>
      </c>
      <c r="AL171">
        <v>19</v>
      </c>
      <c r="AM171">
        <v>19</v>
      </c>
      <c r="AN171">
        <v>0.33</v>
      </c>
      <c r="AO171">
        <v>5.46</v>
      </c>
      <c r="AP171">
        <v>0.73</v>
      </c>
      <c r="AQ171" t="s">
        <v>64</v>
      </c>
      <c r="AR171" t="s">
        <v>65</v>
      </c>
      <c r="AS171" t="s">
        <v>66</v>
      </c>
    </row>
    <row r="172" spans="1:45" x14ac:dyDescent="0.45">
      <c r="A172" t="s">
        <v>1102</v>
      </c>
      <c r="B172" t="s">
        <v>46</v>
      </c>
      <c r="C172" t="s">
        <v>47</v>
      </c>
      <c r="D172" t="s">
        <v>1103</v>
      </c>
      <c r="E172" t="s">
        <v>1104</v>
      </c>
      <c r="F172" t="s">
        <v>50</v>
      </c>
      <c r="G172" t="s">
        <v>51</v>
      </c>
      <c r="H172" s="1">
        <v>42505.848611111112</v>
      </c>
      <c r="I172" s="1">
        <v>42505.861111111109</v>
      </c>
      <c r="J172" s="2">
        <v>8.5763888888888886E-3</v>
      </c>
      <c r="K172" s="2">
        <v>1.2499999999999999E-2</v>
      </c>
      <c r="L172" s="2">
        <v>3.9236111111111112E-3</v>
      </c>
      <c r="M172" t="s">
        <v>52</v>
      </c>
      <c r="N172">
        <v>1</v>
      </c>
      <c r="O172" t="s">
        <v>342</v>
      </c>
      <c r="P172" t="s">
        <v>54</v>
      </c>
      <c r="Q172" t="s">
        <v>117</v>
      </c>
      <c r="R172" t="s">
        <v>343</v>
      </c>
      <c r="S172" t="s">
        <v>344</v>
      </c>
      <c r="T172" t="s">
        <v>58</v>
      </c>
      <c r="U172" t="s">
        <v>54</v>
      </c>
      <c r="V172" t="s">
        <v>54</v>
      </c>
      <c r="W172">
        <v>60.030861899999998</v>
      </c>
      <c r="X172">
        <v>30.433799799999999</v>
      </c>
      <c r="Y172">
        <v>60.011752100000002</v>
      </c>
      <c r="Z172">
        <v>30.400909500000001</v>
      </c>
      <c r="AA172" t="s">
        <v>54</v>
      </c>
      <c r="AB172" t="s">
        <v>54</v>
      </c>
      <c r="AC172" t="s">
        <v>59</v>
      </c>
      <c r="AD172" t="s">
        <v>60</v>
      </c>
      <c r="AE172" t="s">
        <v>1061</v>
      </c>
      <c r="AF172" t="s">
        <v>1105</v>
      </c>
      <c r="AG172">
        <v>65.59</v>
      </c>
      <c r="AH172">
        <v>165</v>
      </c>
      <c r="AI172">
        <v>2.52</v>
      </c>
      <c r="AJ172">
        <v>4.22</v>
      </c>
      <c r="AK172" t="s">
        <v>1106</v>
      </c>
      <c r="AL172">
        <v>18</v>
      </c>
      <c r="AM172">
        <v>18</v>
      </c>
      <c r="AN172">
        <v>0.35</v>
      </c>
      <c r="AO172">
        <v>2.86</v>
      </c>
      <c r="AP172">
        <v>0.11</v>
      </c>
      <c r="AQ172" t="s">
        <v>158</v>
      </c>
      <c r="AR172" t="s">
        <v>159</v>
      </c>
      <c r="AS172" t="s">
        <v>66</v>
      </c>
    </row>
    <row r="173" spans="1:45" x14ac:dyDescent="0.45">
      <c r="A173" t="s">
        <v>1107</v>
      </c>
      <c r="B173" t="s">
        <v>46</v>
      </c>
      <c r="C173" t="s">
        <v>47</v>
      </c>
      <c r="D173" t="s">
        <v>1108</v>
      </c>
      <c r="E173" t="s">
        <v>1109</v>
      </c>
      <c r="F173" t="s">
        <v>50</v>
      </c>
      <c r="G173" t="s">
        <v>51</v>
      </c>
      <c r="H173" s="1">
        <v>42507.413888888892</v>
      </c>
      <c r="I173" s="1">
        <v>42507.425000000003</v>
      </c>
      <c r="J173" s="2">
        <v>6.4120370370370364E-3</v>
      </c>
      <c r="K173" s="2">
        <v>1.1111111111111112E-2</v>
      </c>
      <c r="L173" s="2">
        <v>4.6990740740740743E-3</v>
      </c>
      <c r="M173" t="s">
        <v>52</v>
      </c>
      <c r="N173">
        <v>1</v>
      </c>
      <c r="O173" t="s">
        <v>336</v>
      </c>
      <c r="P173" t="s">
        <v>54</v>
      </c>
      <c r="Q173" t="s">
        <v>472</v>
      </c>
      <c r="R173" t="s">
        <v>193</v>
      </c>
      <c r="S173" t="s">
        <v>337</v>
      </c>
      <c r="T173" t="s">
        <v>58</v>
      </c>
      <c r="U173" t="s">
        <v>54</v>
      </c>
      <c r="V173" t="s">
        <v>54</v>
      </c>
      <c r="W173">
        <v>60.0160597</v>
      </c>
      <c r="X173">
        <v>30.409167499999999</v>
      </c>
      <c r="Y173">
        <v>60.031876599999997</v>
      </c>
      <c r="Z173">
        <v>30.428237899999999</v>
      </c>
      <c r="AA173" t="s">
        <v>54</v>
      </c>
      <c r="AB173" t="s">
        <v>54</v>
      </c>
      <c r="AC173" t="s">
        <v>59</v>
      </c>
      <c r="AD173" t="s">
        <v>60</v>
      </c>
      <c r="AE173" t="s">
        <v>508</v>
      </c>
      <c r="AF173" t="s">
        <v>988</v>
      </c>
      <c r="AG173">
        <v>64.790000000000006</v>
      </c>
      <c r="AH173">
        <v>140</v>
      </c>
      <c r="AI173">
        <v>2.16</v>
      </c>
      <c r="AJ173">
        <v>3.7</v>
      </c>
      <c r="AK173" t="s">
        <v>1110</v>
      </c>
      <c r="AL173">
        <v>15</v>
      </c>
      <c r="AM173">
        <v>15</v>
      </c>
      <c r="AN173">
        <v>0.46</v>
      </c>
      <c r="AO173">
        <v>5.55</v>
      </c>
      <c r="AP173">
        <v>0.39</v>
      </c>
      <c r="AQ173" t="s">
        <v>64</v>
      </c>
      <c r="AR173" t="s">
        <v>97</v>
      </c>
      <c r="AS173" t="s">
        <v>66</v>
      </c>
    </row>
    <row r="174" spans="1:45" x14ac:dyDescent="0.45">
      <c r="A174" t="s">
        <v>1111</v>
      </c>
      <c r="B174" t="s">
        <v>46</v>
      </c>
      <c r="C174" t="s">
        <v>47</v>
      </c>
      <c r="D174" t="s">
        <v>1112</v>
      </c>
      <c r="E174" t="s">
        <v>1113</v>
      </c>
      <c r="F174" t="s">
        <v>50</v>
      </c>
      <c r="G174" t="s">
        <v>51</v>
      </c>
      <c r="H174" s="1">
        <v>42507.661805555559</v>
      </c>
      <c r="I174" s="1">
        <v>42507.679166666669</v>
      </c>
      <c r="J174" s="2">
        <v>1.3344907407407408E-2</v>
      </c>
      <c r="K174" s="2">
        <v>1.7361111111111112E-2</v>
      </c>
      <c r="L174" s="2">
        <v>4.0162037037037033E-3</v>
      </c>
      <c r="M174" t="s">
        <v>52</v>
      </c>
      <c r="N174">
        <v>1</v>
      </c>
      <c r="O174" t="s">
        <v>70</v>
      </c>
      <c r="P174" t="s">
        <v>54</v>
      </c>
      <c r="Q174" t="s">
        <v>140</v>
      </c>
      <c r="R174" t="s">
        <v>72</v>
      </c>
      <c r="S174" t="s">
        <v>73</v>
      </c>
      <c r="T174" t="s">
        <v>58</v>
      </c>
      <c r="U174" t="s">
        <v>54</v>
      </c>
      <c r="V174" t="s">
        <v>54</v>
      </c>
      <c r="W174">
        <v>59.911346100000003</v>
      </c>
      <c r="X174">
        <v>30.444716799999998</v>
      </c>
      <c r="Y174">
        <v>59.941414999999999</v>
      </c>
      <c r="Z174">
        <v>30.366456299999999</v>
      </c>
      <c r="AA174" t="s">
        <v>54</v>
      </c>
      <c r="AB174" t="s">
        <v>54</v>
      </c>
      <c r="AC174" t="s">
        <v>59</v>
      </c>
      <c r="AD174" t="s">
        <v>60</v>
      </c>
      <c r="AE174" t="s">
        <v>1043</v>
      </c>
      <c r="AF174" t="s">
        <v>1014</v>
      </c>
      <c r="AG174">
        <v>64.790000000000006</v>
      </c>
      <c r="AH174">
        <v>241</v>
      </c>
      <c r="AI174">
        <v>3.72</v>
      </c>
      <c r="AJ174">
        <v>8.16</v>
      </c>
      <c r="AK174" t="s">
        <v>1114</v>
      </c>
      <c r="AL174">
        <v>18</v>
      </c>
      <c r="AM174">
        <v>18</v>
      </c>
      <c r="AN174">
        <v>0.34</v>
      </c>
      <c r="AO174">
        <v>4.38</v>
      </c>
      <c r="AP174">
        <v>0.73</v>
      </c>
      <c r="AQ174" t="s">
        <v>64</v>
      </c>
      <c r="AR174" t="s">
        <v>65</v>
      </c>
      <c r="AS174" t="s">
        <v>160</v>
      </c>
    </row>
    <row r="175" spans="1:45" x14ac:dyDescent="0.45">
      <c r="A175" t="s">
        <v>1115</v>
      </c>
      <c r="B175" t="s">
        <v>46</v>
      </c>
      <c r="C175" t="s">
        <v>47</v>
      </c>
      <c r="D175" s="3" t="s">
        <v>1116</v>
      </c>
      <c r="E175" t="s">
        <v>1117</v>
      </c>
      <c r="F175" t="s">
        <v>50</v>
      </c>
      <c r="G175" t="s">
        <v>51</v>
      </c>
      <c r="H175" s="1">
        <v>42509.607638888891</v>
      </c>
      <c r="I175" s="1">
        <v>42509.627083333333</v>
      </c>
      <c r="J175" s="2">
        <v>1.7013888888888887E-2</v>
      </c>
      <c r="K175" s="2">
        <v>1.9444444444444445E-2</v>
      </c>
      <c r="L175" s="2">
        <v>2.4305555555555556E-3</v>
      </c>
      <c r="M175" t="s">
        <v>52</v>
      </c>
      <c r="N175">
        <v>1</v>
      </c>
      <c r="O175" t="s">
        <v>53</v>
      </c>
      <c r="P175" t="s">
        <v>54</v>
      </c>
      <c r="Q175" t="s">
        <v>146</v>
      </c>
      <c r="R175" t="s">
        <v>56</v>
      </c>
      <c r="S175" t="s">
        <v>57</v>
      </c>
      <c r="T175" t="s">
        <v>58</v>
      </c>
      <c r="U175" t="s">
        <v>54</v>
      </c>
      <c r="V175" t="s">
        <v>54</v>
      </c>
      <c r="W175">
        <v>59.962871499999999</v>
      </c>
      <c r="X175">
        <v>30.2894103</v>
      </c>
      <c r="Y175">
        <v>59.943593399999997</v>
      </c>
      <c r="Z175">
        <v>30.324039599999999</v>
      </c>
      <c r="AA175" t="s">
        <v>54</v>
      </c>
      <c r="AB175" t="s">
        <v>54</v>
      </c>
      <c r="AC175" t="s">
        <v>59</v>
      </c>
      <c r="AD175" t="s">
        <v>60</v>
      </c>
      <c r="AE175" t="s">
        <v>1118</v>
      </c>
      <c r="AF175" t="s">
        <v>1119</v>
      </c>
      <c r="AG175">
        <v>66.75</v>
      </c>
      <c r="AH175">
        <v>257</v>
      </c>
      <c r="AI175">
        <v>3.85</v>
      </c>
      <c r="AJ175">
        <v>5.09</v>
      </c>
      <c r="AK175" t="s">
        <v>1120</v>
      </c>
      <c r="AL175">
        <v>14</v>
      </c>
      <c r="AM175">
        <v>14</v>
      </c>
      <c r="AN175">
        <v>0.66</v>
      </c>
      <c r="AO175">
        <v>1.68</v>
      </c>
      <c r="AP175">
        <v>0.83</v>
      </c>
      <c r="AQ175" t="s">
        <v>64</v>
      </c>
      <c r="AR175" t="s">
        <v>65</v>
      </c>
      <c r="AS175" t="s">
        <v>66</v>
      </c>
    </row>
    <row r="176" spans="1:45" x14ac:dyDescent="0.45">
      <c r="A176" t="s">
        <v>1121</v>
      </c>
      <c r="B176" t="s">
        <v>46</v>
      </c>
      <c r="C176" t="s">
        <v>47</v>
      </c>
      <c r="D176" t="s">
        <v>1122</v>
      </c>
      <c r="E176" t="s">
        <v>1123</v>
      </c>
      <c r="F176" t="s">
        <v>50</v>
      </c>
      <c r="G176" t="s">
        <v>51</v>
      </c>
      <c r="H176" s="1">
        <v>42510.702777777777</v>
      </c>
      <c r="I176" s="1">
        <v>42510.73541666667</v>
      </c>
      <c r="J176" s="2">
        <v>2.3310185185185187E-2</v>
      </c>
      <c r="K176" s="2">
        <v>3.2638888888888891E-2</v>
      </c>
      <c r="L176" s="2">
        <v>9.3287037037037036E-3</v>
      </c>
      <c r="M176" t="s">
        <v>52</v>
      </c>
      <c r="N176">
        <v>1</v>
      </c>
      <c r="O176" t="s">
        <v>391</v>
      </c>
      <c r="P176" t="s">
        <v>54</v>
      </c>
      <c r="Q176" t="s">
        <v>55</v>
      </c>
      <c r="R176" t="s">
        <v>392</v>
      </c>
      <c r="S176" t="s">
        <v>393</v>
      </c>
      <c r="T176" t="s">
        <v>58</v>
      </c>
      <c r="U176" t="s">
        <v>54</v>
      </c>
      <c r="V176" t="s">
        <v>54</v>
      </c>
      <c r="W176">
        <v>59.979531170000001</v>
      </c>
      <c r="X176">
        <v>30.459701930000001</v>
      </c>
      <c r="Y176">
        <v>59.955939360000002</v>
      </c>
      <c r="Z176">
        <v>30.489670660000002</v>
      </c>
      <c r="AA176" t="s">
        <v>54</v>
      </c>
      <c r="AB176" t="s">
        <v>54</v>
      </c>
      <c r="AC176" t="s">
        <v>59</v>
      </c>
      <c r="AD176" t="s">
        <v>60</v>
      </c>
      <c r="AE176" t="s">
        <v>1124</v>
      </c>
      <c r="AF176" t="s">
        <v>1125</v>
      </c>
      <c r="AG176">
        <v>66.790000000000006</v>
      </c>
      <c r="AH176">
        <v>332</v>
      </c>
      <c r="AI176">
        <v>4.97</v>
      </c>
      <c r="AJ176">
        <v>6.73</v>
      </c>
      <c r="AK176" t="s">
        <v>1126</v>
      </c>
      <c r="AL176">
        <v>16</v>
      </c>
      <c r="AM176">
        <v>16</v>
      </c>
      <c r="AN176">
        <v>0.54</v>
      </c>
      <c r="AO176">
        <v>1.86</v>
      </c>
      <c r="AP176">
        <v>0</v>
      </c>
      <c r="AQ176" t="s">
        <v>158</v>
      </c>
      <c r="AR176" t="s">
        <v>159</v>
      </c>
      <c r="AS176" t="s">
        <v>66</v>
      </c>
    </row>
    <row r="177" spans="1:45" x14ac:dyDescent="0.45">
      <c r="A177" t="s">
        <v>1127</v>
      </c>
      <c r="B177" t="s">
        <v>46</v>
      </c>
      <c r="C177" t="s">
        <v>47</v>
      </c>
      <c r="D177" t="s">
        <v>1128</v>
      </c>
      <c r="E177" t="s">
        <v>1065</v>
      </c>
      <c r="F177" t="s">
        <v>50</v>
      </c>
      <c r="G177" t="s">
        <v>51</v>
      </c>
      <c r="H177" s="1">
        <v>42517.534722222219</v>
      </c>
      <c r="I177" s="1">
        <v>42517.558333333334</v>
      </c>
      <c r="J177" s="2">
        <v>1.8356481481481481E-2</v>
      </c>
      <c r="K177" s="2">
        <v>2.361111111111111E-2</v>
      </c>
      <c r="L177" s="2">
        <v>5.2546296296296299E-3</v>
      </c>
      <c r="M177" t="s">
        <v>52</v>
      </c>
      <c r="N177">
        <v>1</v>
      </c>
      <c r="O177" t="s">
        <v>70</v>
      </c>
      <c r="P177" t="s">
        <v>54</v>
      </c>
      <c r="Q177" t="s">
        <v>55</v>
      </c>
      <c r="R177" t="s">
        <v>72</v>
      </c>
      <c r="S177" t="s">
        <v>73</v>
      </c>
      <c r="T177" t="s">
        <v>58</v>
      </c>
      <c r="U177" t="s">
        <v>54</v>
      </c>
      <c r="V177" t="s">
        <v>54</v>
      </c>
      <c r="W177">
        <v>60.010055000000001</v>
      </c>
      <c r="X177">
        <v>30.4093783</v>
      </c>
      <c r="Y177">
        <v>59.941414999999999</v>
      </c>
      <c r="Z177">
        <v>30.366456299999999</v>
      </c>
      <c r="AA177" t="s">
        <v>54</v>
      </c>
      <c r="AB177" t="s">
        <v>54</v>
      </c>
      <c r="AC177" t="s">
        <v>59</v>
      </c>
      <c r="AD177" t="s">
        <v>60</v>
      </c>
      <c r="AE177" t="s">
        <v>1129</v>
      </c>
      <c r="AF177" t="s">
        <v>1014</v>
      </c>
      <c r="AG177">
        <v>66.040000000000006</v>
      </c>
      <c r="AH177">
        <v>379</v>
      </c>
      <c r="AI177">
        <v>5.74</v>
      </c>
      <c r="AJ177">
        <v>20.68</v>
      </c>
      <c r="AK177" t="s">
        <v>1130</v>
      </c>
      <c r="AL177">
        <v>15</v>
      </c>
      <c r="AM177">
        <v>15</v>
      </c>
      <c r="AN177">
        <v>0.71</v>
      </c>
      <c r="AO177">
        <v>1.06</v>
      </c>
      <c r="AP177">
        <v>0.86</v>
      </c>
      <c r="AQ177" t="s">
        <v>64</v>
      </c>
      <c r="AR177" t="s">
        <v>65</v>
      </c>
      <c r="AS177" t="s">
        <v>66</v>
      </c>
    </row>
    <row r="178" spans="1:45" x14ac:dyDescent="0.45">
      <c r="A178" t="s">
        <v>1131</v>
      </c>
      <c r="B178" t="s">
        <v>46</v>
      </c>
      <c r="C178" t="s">
        <v>47</v>
      </c>
      <c r="D178" t="s">
        <v>1132</v>
      </c>
      <c r="E178" t="s">
        <v>1133</v>
      </c>
      <c r="F178" t="s">
        <v>50</v>
      </c>
      <c r="G178" t="s">
        <v>51</v>
      </c>
      <c r="H178" s="1">
        <v>42517.698611111111</v>
      </c>
      <c r="I178" s="1">
        <v>42517.727777777778</v>
      </c>
      <c r="J178" s="2">
        <v>2.2407407407407407E-2</v>
      </c>
      <c r="K178" s="2">
        <v>2.9166666666666664E-2</v>
      </c>
      <c r="L178" s="2">
        <v>6.7592592592592591E-3</v>
      </c>
      <c r="M178" t="s">
        <v>52</v>
      </c>
      <c r="N178">
        <v>1</v>
      </c>
      <c r="O178" t="s">
        <v>1134</v>
      </c>
      <c r="P178" t="s">
        <v>54</v>
      </c>
      <c r="Q178" t="s">
        <v>1135</v>
      </c>
      <c r="R178" t="s">
        <v>220</v>
      </c>
      <c r="S178" t="s">
        <v>1136</v>
      </c>
      <c r="T178" t="s">
        <v>58</v>
      </c>
      <c r="U178" t="s">
        <v>54</v>
      </c>
      <c r="V178" t="s">
        <v>54</v>
      </c>
      <c r="W178">
        <v>59.908516599999999</v>
      </c>
      <c r="X178">
        <v>30.450069899999999</v>
      </c>
      <c r="Y178">
        <v>60.027861600000001</v>
      </c>
      <c r="Z178">
        <v>30.4350016</v>
      </c>
      <c r="AA178" t="s">
        <v>54</v>
      </c>
      <c r="AB178" t="s">
        <v>54</v>
      </c>
      <c r="AC178" t="s">
        <v>59</v>
      </c>
      <c r="AD178" t="s">
        <v>60</v>
      </c>
      <c r="AE178" t="s">
        <v>1137</v>
      </c>
      <c r="AF178" t="s">
        <v>1057</v>
      </c>
      <c r="AG178">
        <v>66.040000000000006</v>
      </c>
      <c r="AH178">
        <v>387</v>
      </c>
      <c r="AI178">
        <v>5.86</v>
      </c>
      <c r="AJ178">
        <v>15.98</v>
      </c>
      <c r="AK178" t="s">
        <v>1138</v>
      </c>
      <c r="AL178">
        <v>16</v>
      </c>
      <c r="AM178">
        <v>16</v>
      </c>
      <c r="AN178">
        <v>0.66</v>
      </c>
      <c r="AO178">
        <v>2.42</v>
      </c>
      <c r="AP178">
        <v>0</v>
      </c>
      <c r="AQ178" t="s">
        <v>158</v>
      </c>
      <c r="AR178" t="s">
        <v>159</v>
      </c>
      <c r="AS178" t="s">
        <v>66</v>
      </c>
    </row>
    <row r="179" spans="1:45" x14ac:dyDescent="0.45">
      <c r="A179" t="s">
        <v>1139</v>
      </c>
      <c r="B179" t="s">
        <v>46</v>
      </c>
      <c r="C179" t="s">
        <v>47</v>
      </c>
      <c r="D179" t="s">
        <v>1140</v>
      </c>
      <c r="E179" t="s">
        <v>1141</v>
      </c>
      <c r="F179" t="s">
        <v>50</v>
      </c>
      <c r="G179" t="s">
        <v>51</v>
      </c>
      <c r="H179" s="1">
        <v>42519.423611111109</v>
      </c>
      <c r="I179" s="1">
        <v>42519.428472222222</v>
      </c>
      <c r="J179" s="2">
        <v>1.8518518518518517E-3</v>
      </c>
      <c r="K179" s="2">
        <v>4.8611111111111112E-3</v>
      </c>
      <c r="L179" s="2">
        <v>3.0092592592592588E-3</v>
      </c>
      <c r="M179" t="s">
        <v>52</v>
      </c>
      <c r="N179">
        <v>1</v>
      </c>
      <c r="O179" t="s">
        <v>116</v>
      </c>
      <c r="P179" t="s">
        <v>54</v>
      </c>
      <c r="Q179" t="s">
        <v>530</v>
      </c>
      <c r="R179" t="s">
        <v>118</v>
      </c>
      <c r="S179" t="s">
        <v>119</v>
      </c>
      <c r="T179" t="s">
        <v>58</v>
      </c>
      <c r="U179" t="s">
        <v>54</v>
      </c>
      <c r="V179" t="s">
        <v>54</v>
      </c>
      <c r="W179">
        <v>59.960591600000001</v>
      </c>
      <c r="X179">
        <v>30.452988300000001</v>
      </c>
      <c r="Y179">
        <v>59.941414999999999</v>
      </c>
      <c r="Z179">
        <v>30.366456299999999</v>
      </c>
      <c r="AA179" t="s">
        <v>54</v>
      </c>
      <c r="AB179" t="s">
        <v>54</v>
      </c>
      <c r="AC179" t="s">
        <v>59</v>
      </c>
      <c r="AD179" t="s">
        <v>60</v>
      </c>
      <c r="AE179" t="s">
        <v>1142</v>
      </c>
      <c r="AF179" t="s">
        <v>1014</v>
      </c>
      <c r="AG179">
        <v>66.099999999999994</v>
      </c>
      <c r="AH179">
        <v>81</v>
      </c>
      <c r="AI179">
        <v>1.23</v>
      </c>
      <c r="AJ179">
        <v>1.85</v>
      </c>
      <c r="AK179" t="s">
        <v>1143</v>
      </c>
      <c r="AL179">
        <v>16</v>
      </c>
      <c r="AM179">
        <v>16</v>
      </c>
      <c r="AN179">
        <v>0.8</v>
      </c>
      <c r="AO179">
        <v>2.0099999999999998</v>
      </c>
      <c r="AP179">
        <v>0</v>
      </c>
      <c r="AQ179" t="s">
        <v>158</v>
      </c>
      <c r="AR179" t="s">
        <v>159</v>
      </c>
      <c r="AS179" t="s">
        <v>66</v>
      </c>
    </row>
    <row r="180" spans="1:45" x14ac:dyDescent="0.45">
      <c r="A180" t="s">
        <v>1144</v>
      </c>
      <c r="B180" t="s">
        <v>226</v>
      </c>
      <c r="C180" t="s">
        <v>47</v>
      </c>
      <c r="D180" t="s">
        <v>1145</v>
      </c>
      <c r="E180" t="s">
        <v>1146</v>
      </c>
      <c r="F180" t="s">
        <v>50</v>
      </c>
      <c r="G180" t="s">
        <v>51</v>
      </c>
      <c r="H180" s="1">
        <v>42521.713194444441</v>
      </c>
      <c r="I180" s="1">
        <v>42521.731944444444</v>
      </c>
      <c r="J180" s="2">
        <v>1.0787037037037038E-2</v>
      </c>
      <c r="K180" s="2">
        <v>1.8749999999999999E-2</v>
      </c>
      <c r="L180" s="2">
        <v>7.9629629629629634E-3</v>
      </c>
      <c r="M180" t="s">
        <v>52</v>
      </c>
      <c r="N180">
        <v>1</v>
      </c>
      <c r="O180" t="s">
        <v>1147</v>
      </c>
      <c r="P180" t="s">
        <v>54</v>
      </c>
      <c r="Q180" t="s">
        <v>1135</v>
      </c>
      <c r="R180" t="s">
        <v>193</v>
      </c>
      <c r="S180" t="s">
        <v>1148</v>
      </c>
      <c r="T180" t="s">
        <v>58</v>
      </c>
      <c r="U180" t="s">
        <v>54</v>
      </c>
      <c r="V180" t="s">
        <v>54</v>
      </c>
      <c r="W180">
        <v>59.981709700000003</v>
      </c>
      <c r="X180">
        <v>30.356142299999998</v>
      </c>
      <c r="Y180">
        <v>59.986311800000003</v>
      </c>
      <c r="Z180">
        <v>30.356978900000001</v>
      </c>
      <c r="AA180" t="s">
        <v>54</v>
      </c>
      <c r="AB180" t="s">
        <v>54</v>
      </c>
      <c r="AC180" t="s">
        <v>59</v>
      </c>
      <c r="AD180" t="s">
        <v>60</v>
      </c>
      <c r="AE180" t="s">
        <v>1149</v>
      </c>
      <c r="AF180" t="s">
        <v>1150</v>
      </c>
      <c r="AG180">
        <v>66.42</v>
      </c>
      <c r="AH180">
        <v>165</v>
      </c>
      <c r="AI180">
        <v>2.48</v>
      </c>
      <c r="AJ180">
        <v>0.93</v>
      </c>
      <c r="AK180" t="s">
        <v>1151</v>
      </c>
      <c r="AL180">
        <v>23</v>
      </c>
      <c r="AM180">
        <v>23</v>
      </c>
      <c r="AN180">
        <v>0.33</v>
      </c>
      <c r="AO180">
        <v>3.2</v>
      </c>
      <c r="AP180">
        <v>0.4</v>
      </c>
      <c r="AQ180" t="s">
        <v>64</v>
      </c>
      <c r="AR180" t="s">
        <v>97</v>
      </c>
      <c r="AS180" t="s">
        <v>66</v>
      </c>
    </row>
    <row r="181" spans="1:45" x14ac:dyDescent="0.45">
      <c r="A181" t="s">
        <v>1152</v>
      </c>
      <c r="B181" t="s">
        <v>46</v>
      </c>
      <c r="C181" t="s">
        <v>47</v>
      </c>
      <c r="D181" t="s">
        <v>1153</v>
      </c>
      <c r="E181" t="s">
        <v>1154</v>
      </c>
      <c r="F181" t="s">
        <v>50</v>
      </c>
      <c r="G181" t="s">
        <v>51</v>
      </c>
      <c r="H181" s="1">
        <v>42528.783333333333</v>
      </c>
      <c r="I181" s="1">
        <v>42528.79583333333</v>
      </c>
      <c r="J181" s="2">
        <v>4.0277777777777777E-3</v>
      </c>
      <c r="K181" s="2">
        <v>1.2499999999999999E-2</v>
      </c>
      <c r="L181" s="2">
        <v>8.4722222222222213E-3</v>
      </c>
      <c r="M181" t="s">
        <v>52</v>
      </c>
      <c r="N181">
        <v>1</v>
      </c>
      <c r="O181" t="s">
        <v>70</v>
      </c>
      <c r="P181" t="s">
        <v>54</v>
      </c>
      <c r="Q181" t="s">
        <v>146</v>
      </c>
      <c r="R181" t="s">
        <v>72</v>
      </c>
      <c r="S181" t="s">
        <v>73</v>
      </c>
      <c r="T181" t="s">
        <v>58</v>
      </c>
      <c r="U181" t="s">
        <v>54</v>
      </c>
      <c r="V181" t="s">
        <v>54</v>
      </c>
      <c r="W181">
        <v>59.941414999999999</v>
      </c>
      <c r="X181">
        <v>30.366456299999999</v>
      </c>
      <c r="Y181">
        <v>59.979656300000002</v>
      </c>
      <c r="Z181">
        <v>30.459165599999999</v>
      </c>
      <c r="AA181" t="s">
        <v>54</v>
      </c>
      <c r="AB181" t="s">
        <v>54</v>
      </c>
      <c r="AC181" t="s">
        <v>59</v>
      </c>
      <c r="AD181" t="s">
        <v>60</v>
      </c>
      <c r="AE181" t="s">
        <v>1014</v>
      </c>
      <c r="AF181" t="s">
        <v>1124</v>
      </c>
      <c r="AG181">
        <v>64.7</v>
      </c>
      <c r="AH181">
        <v>114</v>
      </c>
      <c r="AI181">
        <v>1.76</v>
      </c>
      <c r="AJ181">
        <v>3.38</v>
      </c>
      <c r="AK181" t="s">
        <v>1155</v>
      </c>
      <c r="AL181">
        <v>16</v>
      </c>
      <c r="AM181">
        <v>16</v>
      </c>
      <c r="AN181">
        <v>0.35</v>
      </c>
      <c r="AO181">
        <v>4.18</v>
      </c>
      <c r="AP181">
        <v>0.47</v>
      </c>
      <c r="AQ181" t="s">
        <v>64</v>
      </c>
      <c r="AR181" t="s">
        <v>97</v>
      </c>
      <c r="AS181" t="s">
        <v>66</v>
      </c>
    </row>
    <row r="182" spans="1:45" x14ac:dyDescent="0.45">
      <c r="A182" t="s">
        <v>1156</v>
      </c>
      <c r="B182" t="s">
        <v>46</v>
      </c>
      <c r="C182" t="s">
        <v>47</v>
      </c>
      <c r="D182" t="s">
        <v>1157</v>
      </c>
      <c r="E182" t="s">
        <v>1158</v>
      </c>
      <c r="F182" t="s">
        <v>50</v>
      </c>
      <c r="G182" t="s">
        <v>51</v>
      </c>
      <c r="H182" s="1">
        <v>42528.878472222219</v>
      </c>
      <c r="I182" s="1">
        <v>42528.895138888889</v>
      </c>
      <c r="J182" s="2">
        <v>1.1388888888888888E-2</v>
      </c>
      <c r="K182" s="2">
        <v>1.6666666666666666E-2</v>
      </c>
      <c r="L182" s="2">
        <v>5.2777777777777771E-3</v>
      </c>
      <c r="M182" t="s">
        <v>52</v>
      </c>
      <c r="N182">
        <v>1</v>
      </c>
      <c r="O182" t="s">
        <v>1159</v>
      </c>
      <c r="P182" t="s">
        <v>54</v>
      </c>
      <c r="Q182" t="s">
        <v>71</v>
      </c>
      <c r="R182" t="s">
        <v>82</v>
      </c>
      <c r="S182" t="s">
        <v>1160</v>
      </c>
      <c r="T182" t="s">
        <v>58</v>
      </c>
      <c r="U182" t="s">
        <v>54</v>
      </c>
      <c r="V182" t="s">
        <v>54</v>
      </c>
      <c r="W182">
        <v>59.941414999999999</v>
      </c>
      <c r="X182">
        <v>30.366456299999999</v>
      </c>
      <c r="Y182">
        <v>60.015976999999999</v>
      </c>
      <c r="Z182">
        <v>30.409216799999999</v>
      </c>
      <c r="AA182" t="s">
        <v>54</v>
      </c>
      <c r="AB182" t="s">
        <v>54</v>
      </c>
      <c r="AC182" t="s">
        <v>59</v>
      </c>
      <c r="AD182" t="s">
        <v>60</v>
      </c>
      <c r="AE182" t="s">
        <v>1014</v>
      </c>
      <c r="AF182" t="s">
        <v>508</v>
      </c>
      <c r="AG182">
        <v>64.7</v>
      </c>
      <c r="AH182">
        <v>235</v>
      </c>
      <c r="AI182">
        <v>3.63</v>
      </c>
      <c r="AJ182">
        <v>10.11</v>
      </c>
      <c r="AK182" t="s">
        <v>1161</v>
      </c>
      <c r="AL182">
        <v>13</v>
      </c>
      <c r="AM182">
        <v>13</v>
      </c>
      <c r="AN182">
        <v>0.53</v>
      </c>
      <c r="AO182">
        <v>1.06</v>
      </c>
      <c r="AP182">
        <v>0.59</v>
      </c>
      <c r="AQ182" t="s">
        <v>64</v>
      </c>
      <c r="AR182" t="s">
        <v>97</v>
      </c>
      <c r="AS182" t="s">
        <v>66</v>
      </c>
    </row>
    <row r="183" spans="1:45" x14ac:dyDescent="0.45">
      <c r="A183" t="s">
        <v>1162</v>
      </c>
      <c r="B183" t="s">
        <v>46</v>
      </c>
      <c r="C183" t="s">
        <v>47</v>
      </c>
      <c r="D183" t="s">
        <v>1163</v>
      </c>
      <c r="E183" s="3" t="s">
        <v>1164</v>
      </c>
      <c r="F183" t="s">
        <v>50</v>
      </c>
      <c r="G183" t="s">
        <v>51</v>
      </c>
      <c r="H183" s="1">
        <v>42531.679166666669</v>
      </c>
      <c r="I183" s="1">
        <v>42531.698611111111</v>
      </c>
      <c r="J183" s="2">
        <v>1.4953703703703705E-2</v>
      </c>
      <c r="K183" s="2">
        <v>1.9444444444444445E-2</v>
      </c>
      <c r="L183" s="2">
        <v>4.4907407407407405E-3</v>
      </c>
      <c r="M183" t="s">
        <v>52</v>
      </c>
      <c r="N183">
        <v>1</v>
      </c>
      <c r="O183" t="s">
        <v>1165</v>
      </c>
      <c r="P183" t="s">
        <v>54</v>
      </c>
      <c r="Q183" t="s">
        <v>252</v>
      </c>
      <c r="R183" t="s">
        <v>1166</v>
      </c>
      <c r="S183" t="s">
        <v>1167</v>
      </c>
      <c r="T183" t="s">
        <v>58</v>
      </c>
      <c r="U183" t="s">
        <v>54</v>
      </c>
      <c r="V183" t="s">
        <v>54</v>
      </c>
      <c r="W183">
        <v>60.058362299999999</v>
      </c>
      <c r="X183">
        <v>30.3331713</v>
      </c>
      <c r="Y183">
        <v>60.016196999999998</v>
      </c>
      <c r="Z183">
        <v>30.409293600000002</v>
      </c>
      <c r="AA183" t="s">
        <v>54</v>
      </c>
      <c r="AB183" t="s">
        <v>54</v>
      </c>
      <c r="AC183" t="s">
        <v>59</v>
      </c>
      <c r="AD183" t="s">
        <v>60</v>
      </c>
      <c r="AE183" t="s">
        <v>1079</v>
      </c>
      <c r="AF183" t="s">
        <v>508</v>
      </c>
      <c r="AG183">
        <v>65.37</v>
      </c>
      <c r="AH183">
        <v>271</v>
      </c>
      <c r="AI183">
        <v>4.1500000000000004</v>
      </c>
      <c r="AJ183">
        <v>10.17</v>
      </c>
      <c r="AK183" t="s">
        <v>1168</v>
      </c>
      <c r="AL183">
        <v>10</v>
      </c>
      <c r="AM183">
        <v>10</v>
      </c>
      <c r="AN183">
        <v>0.71</v>
      </c>
      <c r="AO183">
        <v>1.53</v>
      </c>
      <c r="AP183">
        <v>0.44</v>
      </c>
      <c r="AQ183" t="s">
        <v>64</v>
      </c>
      <c r="AR183" t="s">
        <v>97</v>
      </c>
      <c r="AS183" t="s">
        <v>160</v>
      </c>
    </row>
    <row r="184" spans="1:45" x14ac:dyDescent="0.45">
      <c r="A184" t="s">
        <v>1169</v>
      </c>
      <c r="B184" t="s">
        <v>46</v>
      </c>
      <c r="C184" t="s">
        <v>47</v>
      </c>
      <c r="D184" t="s">
        <v>1170</v>
      </c>
      <c r="E184" t="s">
        <v>1171</v>
      </c>
      <c r="F184" t="s">
        <v>50</v>
      </c>
      <c r="G184" t="s">
        <v>51</v>
      </c>
      <c r="H184" s="1">
        <v>42532.644444444442</v>
      </c>
      <c r="I184" s="1">
        <v>42532.65347222222</v>
      </c>
      <c r="J184" s="2">
        <v>6.0069444444444441E-3</v>
      </c>
      <c r="K184" s="2">
        <v>9.0277777777777787E-3</v>
      </c>
      <c r="L184" s="2">
        <v>3.0208333333333333E-3</v>
      </c>
      <c r="M184" t="s">
        <v>52</v>
      </c>
      <c r="N184">
        <v>1</v>
      </c>
      <c r="O184" t="s">
        <v>235</v>
      </c>
      <c r="P184" t="s">
        <v>54</v>
      </c>
      <c r="Q184" t="s">
        <v>71</v>
      </c>
      <c r="R184" t="s">
        <v>184</v>
      </c>
      <c r="S184" t="s">
        <v>236</v>
      </c>
      <c r="T184" t="s">
        <v>58</v>
      </c>
      <c r="U184" t="s">
        <v>54</v>
      </c>
      <c r="V184" t="s">
        <v>54</v>
      </c>
      <c r="W184">
        <v>60.010036599999999</v>
      </c>
      <c r="X184">
        <v>30.40917</v>
      </c>
      <c r="Y184">
        <v>60.027855000000002</v>
      </c>
      <c r="Z184">
        <v>30.434889999999999</v>
      </c>
      <c r="AA184" t="s">
        <v>54</v>
      </c>
      <c r="AB184" t="s">
        <v>54</v>
      </c>
      <c r="AC184" t="s">
        <v>59</v>
      </c>
      <c r="AD184" t="s">
        <v>60</v>
      </c>
      <c r="AE184" t="s">
        <v>1129</v>
      </c>
      <c r="AF184" t="s">
        <v>1057</v>
      </c>
      <c r="AG184">
        <v>65.37</v>
      </c>
      <c r="AH184">
        <v>142</v>
      </c>
      <c r="AI184">
        <v>2.17</v>
      </c>
      <c r="AJ184">
        <v>4.5999999999999996</v>
      </c>
      <c r="AK184" t="s">
        <v>1172</v>
      </c>
      <c r="AL184">
        <v>13</v>
      </c>
      <c r="AM184">
        <v>13</v>
      </c>
      <c r="AN184">
        <v>0.69</v>
      </c>
      <c r="AO184">
        <v>4</v>
      </c>
      <c r="AP184">
        <v>0.89</v>
      </c>
      <c r="AQ184" t="s">
        <v>160</v>
      </c>
      <c r="AR184" t="s">
        <v>957</v>
      </c>
      <c r="AS184" t="s">
        <v>160</v>
      </c>
    </row>
    <row r="185" spans="1:45" x14ac:dyDescent="0.45">
      <c r="A185" t="s">
        <v>1173</v>
      </c>
      <c r="B185" t="s">
        <v>46</v>
      </c>
      <c r="C185" t="s">
        <v>47</v>
      </c>
      <c r="D185" t="s">
        <v>1174</v>
      </c>
      <c r="E185" t="s">
        <v>844</v>
      </c>
      <c r="F185" t="s">
        <v>50</v>
      </c>
      <c r="G185" t="s">
        <v>51</v>
      </c>
      <c r="H185" s="1">
        <v>42533.982638888891</v>
      </c>
      <c r="I185" s="1">
        <v>42533.997916666667</v>
      </c>
      <c r="J185" s="2">
        <v>8.9467592592592585E-3</v>
      </c>
      <c r="K185" s="2">
        <v>1.5277777777777777E-2</v>
      </c>
      <c r="L185" s="2">
        <v>6.3310185185185197E-3</v>
      </c>
      <c r="M185" t="s">
        <v>52</v>
      </c>
      <c r="N185">
        <v>1</v>
      </c>
      <c r="O185" t="s">
        <v>80</v>
      </c>
      <c r="P185" t="s">
        <v>54</v>
      </c>
      <c r="Q185" t="s">
        <v>107</v>
      </c>
      <c r="R185" t="s">
        <v>82</v>
      </c>
      <c r="S185" t="s">
        <v>83</v>
      </c>
      <c r="T185" t="s">
        <v>58</v>
      </c>
      <c r="U185" t="s">
        <v>54</v>
      </c>
      <c r="V185" t="s">
        <v>54</v>
      </c>
      <c r="W185">
        <v>59.941414999999999</v>
      </c>
      <c r="X185">
        <v>30.366456299999999</v>
      </c>
      <c r="Y185">
        <v>60.016132300000002</v>
      </c>
      <c r="Z185">
        <v>30.409212100000001</v>
      </c>
      <c r="AA185" t="s">
        <v>54</v>
      </c>
      <c r="AB185" t="s">
        <v>54</v>
      </c>
      <c r="AC185" t="s">
        <v>59</v>
      </c>
      <c r="AD185" t="s">
        <v>60</v>
      </c>
      <c r="AE185" t="s">
        <v>1014</v>
      </c>
      <c r="AF185" t="s">
        <v>508</v>
      </c>
      <c r="AG185">
        <v>65.37</v>
      </c>
      <c r="AH185">
        <v>209</v>
      </c>
      <c r="AI185">
        <v>3.2</v>
      </c>
      <c r="AJ185">
        <v>9.9600000000000009</v>
      </c>
      <c r="AK185" t="s">
        <v>1175</v>
      </c>
      <c r="AL185">
        <v>9</v>
      </c>
      <c r="AM185">
        <v>7</v>
      </c>
      <c r="AN185">
        <v>0.85</v>
      </c>
      <c r="AO185">
        <v>3.72</v>
      </c>
      <c r="AP185">
        <v>0.98</v>
      </c>
      <c r="AQ185" t="s">
        <v>111</v>
      </c>
      <c r="AR185" t="s">
        <v>112</v>
      </c>
      <c r="AS185" t="s">
        <v>66</v>
      </c>
    </row>
    <row r="186" spans="1:45" x14ac:dyDescent="0.45">
      <c r="A186" t="s">
        <v>1176</v>
      </c>
      <c r="B186" t="s">
        <v>46</v>
      </c>
      <c r="C186" t="s">
        <v>47</v>
      </c>
      <c r="D186" s="3" t="s">
        <v>1177</v>
      </c>
      <c r="E186" t="s">
        <v>1178</v>
      </c>
      <c r="F186" t="s">
        <v>50</v>
      </c>
      <c r="G186" t="s">
        <v>51</v>
      </c>
      <c r="H186" s="1">
        <v>42534.973611111112</v>
      </c>
      <c r="I186" s="1">
        <v>42534.987500000003</v>
      </c>
      <c r="J186" s="2">
        <v>1.0243055555555556E-2</v>
      </c>
      <c r="K186" s="2">
        <v>1.3888888888888888E-2</v>
      </c>
      <c r="L186" s="2">
        <v>3.645833333333333E-3</v>
      </c>
      <c r="M186" t="s">
        <v>52</v>
      </c>
      <c r="N186">
        <v>1</v>
      </c>
      <c r="O186" t="s">
        <v>1179</v>
      </c>
      <c r="P186" t="s">
        <v>54</v>
      </c>
      <c r="Q186" t="s">
        <v>107</v>
      </c>
      <c r="R186" t="s">
        <v>567</v>
      </c>
      <c r="S186" t="s">
        <v>1180</v>
      </c>
      <c r="T186" t="s">
        <v>58</v>
      </c>
      <c r="U186" t="s">
        <v>54</v>
      </c>
      <c r="V186" t="s">
        <v>54</v>
      </c>
      <c r="W186">
        <v>59.941414999999999</v>
      </c>
      <c r="X186">
        <v>30.366456299999999</v>
      </c>
      <c r="Y186">
        <v>60.016253300000002</v>
      </c>
      <c r="Z186">
        <v>30.4092333</v>
      </c>
      <c r="AA186" t="s">
        <v>54</v>
      </c>
      <c r="AB186" t="s">
        <v>54</v>
      </c>
      <c r="AC186" t="s">
        <v>59</v>
      </c>
      <c r="AD186" t="s">
        <v>60</v>
      </c>
      <c r="AE186" t="s">
        <v>1014</v>
      </c>
      <c r="AF186" t="s">
        <v>508</v>
      </c>
      <c r="AG186">
        <v>65.569999999999993</v>
      </c>
      <c r="AH186">
        <v>226</v>
      </c>
      <c r="AI186">
        <v>3.45</v>
      </c>
      <c r="AJ186">
        <v>10.53</v>
      </c>
      <c r="AK186" t="s">
        <v>1181</v>
      </c>
      <c r="AL186">
        <v>8</v>
      </c>
      <c r="AM186">
        <v>7</v>
      </c>
      <c r="AN186">
        <v>0.83</v>
      </c>
      <c r="AO186">
        <v>1.59</v>
      </c>
      <c r="AP186">
        <v>0.39</v>
      </c>
      <c r="AQ186" t="s">
        <v>96</v>
      </c>
      <c r="AR186" t="s">
        <v>97</v>
      </c>
      <c r="AS186" t="s">
        <v>66</v>
      </c>
    </row>
    <row r="187" spans="1:45" x14ac:dyDescent="0.45">
      <c r="A187" t="s">
        <v>1182</v>
      </c>
      <c r="B187" t="s">
        <v>46</v>
      </c>
      <c r="C187" t="s">
        <v>47</v>
      </c>
      <c r="D187" t="s">
        <v>1183</v>
      </c>
      <c r="E187" t="s">
        <v>1184</v>
      </c>
      <c r="F187" t="s">
        <v>50</v>
      </c>
      <c r="G187" t="s">
        <v>51</v>
      </c>
      <c r="H187" s="1">
        <v>42536.618055555555</v>
      </c>
      <c r="I187" s="1">
        <v>42536.633333333331</v>
      </c>
      <c r="J187" s="2">
        <v>1.2094907407407408E-2</v>
      </c>
      <c r="K187" s="2">
        <v>1.5277777777777777E-2</v>
      </c>
      <c r="L187" s="2">
        <v>3.1828703703703702E-3</v>
      </c>
      <c r="M187" t="s">
        <v>52</v>
      </c>
      <c r="N187">
        <v>1</v>
      </c>
      <c r="O187" t="s">
        <v>192</v>
      </c>
      <c r="P187" t="s">
        <v>54</v>
      </c>
      <c r="Q187" t="s">
        <v>1185</v>
      </c>
      <c r="R187" t="s">
        <v>193</v>
      </c>
      <c r="S187" t="s">
        <v>194</v>
      </c>
      <c r="T187" t="s">
        <v>58</v>
      </c>
      <c r="U187" t="s">
        <v>54</v>
      </c>
      <c r="V187" t="s">
        <v>54</v>
      </c>
      <c r="W187">
        <v>60.016165000000001</v>
      </c>
      <c r="X187">
        <v>30.409296600000001</v>
      </c>
      <c r="Y187">
        <v>59.941414999999999</v>
      </c>
      <c r="Z187">
        <v>30.366456299999999</v>
      </c>
      <c r="AA187" t="s">
        <v>54</v>
      </c>
      <c r="AB187" t="s">
        <v>54</v>
      </c>
      <c r="AC187" t="s">
        <v>59</v>
      </c>
      <c r="AD187" t="s">
        <v>60</v>
      </c>
      <c r="AE187" t="s">
        <v>508</v>
      </c>
      <c r="AF187" t="s">
        <v>1014</v>
      </c>
      <c r="AG187">
        <v>65.53</v>
      </c>
      <c r="AH187">
        <v>253</v>
      </c>
      <c r="AI187">
        <v>3.86</v>
      </c>
      <c r="AJ187">
        <v>11.6</v>
      </c>
      <c r="AK187" t="s">
        <v>1186</v>
      </c>
      <c r="AL187">
        <v>22</v>
      </c>
      <c r="AM187">
        <v>22</v>
      </c>
      <c r="AN187">
        <v>0.39</v>
      </c>
      <c r="AO187">
        <v>3.49</v>
      </c>
      <c r="AP187">
        <v>0.72</v>
      </c>
      <c r="AQ187" t="s">
        <v>64</v>
      </c>
      <c r="AR187" t="s">
        <v>65</v>
      </c>
      <c r="AS187" t="s">
        <v>66</v>
      </c>
    </row>
    <row r="188" spans="1:45" x14ac:dyDescent="0.45">
      <c r="A188" t="s">
        <v>1187</v>
      </c>
      <c r="B188" t="s">
        <v>46</v>
      </c>
      <c r="C188" t="s">
        <v>47</v>
      </c>
      <c r="D188" t="s">
        <v>1188</v>
      </c>
      <c r="E188" t="s">
        <v>1189</v>
      </c>
      <c r="F188" t="s">
        <v>50</v>
      </c>
      <c r="G188" t="s">
        <v>51</v>
      </c>
      <c r="H188" s="1">
        <v>42537.827777777777</v>
      </c>
      <c r="I188" s="1">
        <v>42537.852083333331</v>
      </c>
      <c r="J188" s="2">
        <v>1.8530092592592595E-2</v>
      </c>
      <c r="K188" s="2">
        <v>2.4305555555555556E-2</v>
      </c>
      <c r="L188" s="2">
        <v>5.7754629629629623E-3</v>
      </c>
      <c r="M188" t="s">
        <v>52</v>
      </c>
      <c r="N188">
        <v>1</v>
      </c>
      <c r="O188" t="s">
        <v>183</v>
      </c>
      <c r="P188" t="s">
        <v>54</v>
      </c>
      <c r="Q188" t="s">
        <v>71</v>
      </c>
      <c r="R188" t="s">
        <v>184</v>
      </c>
      <c r="S188" t="s">
        <v>185</v>
      </c>
      <c r="T188" t="s">
        <v>58</v>
      </c>
      <c r="U188" t="s">
        <v>54</v>
      </c>
      <c r="V188" t="s">
        <v>54</v>
      </c>
      <c r="W188">
        <v>60.016390000000001</v>
      </c>
      <c r="X188">
        <v>30.4094616</v>
      </c>
      <c r="Y188">
        <v>59.941414999999999</v>
      </c>
      <c r="Z188">
        <v>30.366456299999999</v>
      </c>
      <c r="AA188" t="s">
        <v>54</v>
      </c>
      <c r="AB188" t="s">
        <v>54</v>
      </c>
      <c r="AC188" t="s">
        <v>59</v>
      </c>
      <c r="AD188" t="s">
        <v>60</v>
      </c>
      <c r="AE188" t="s">
        <v>508</v>
      </c>
      <c r="AF188" t="s">
        <v>1014</v>
      </c>
      <c r="AG188">
        <v>65.73</v>
      </c>
      <c r="AH188">
        <v>329</v>
      </c>
      <c r="AI188">
        <v>5.01</v>
      </c>
      <c r="AJ188">
        <v>13.31</v>
      </c>
      <c r="AK188" t="s">
        <v>1190</v>
      </c>
      <c r="AL188">
        <v>19</v>
      </c>
      <c r="AM188">
        <v>20</v>
      </c>
      <c r="AN188">
        <v>0.89</v>
      </c>
      <c r="AO188">
        <v>4.05</v>
      </c>
      <c r="AP188">
        <v>0.53</v>
      </c>
      <c r="AQ188" t="s">
        <v>160</v>
      </c>
      <c r="AR188" t="s">
        <v>957</v>
      </c>
      <c r="AS188" t="s">
        <v>160</v>
      </c>
    </row>
    <row r="189" spans="1:45" x14ac:dyDescent="0.45">
      <c r="A189" t="s">
        <v>1191</v>
      </c>
      <c r="B189" t="s">
        <v>46</v>
      </c>
      <c r="C189" t="s">
        <v>47</v>
      </c>
      <c r="D189" t="s">
        <v>1192</v>
      </c>
      <c r="E189" s="3" t="s">
        <v>1018</v>
      </c>
      <c r="F189" t="s">
        <v>50</v>
      </c>
      <c r="G189" t="s">
        <v>51</v>
      </c>
      <c r="H189" s="1">
        <v>42538.826388888891</v>
      </c>
      <c r="I189" s="1">
        <v>42538.854166666664</v>
      </c>
      <c r="J189" s="2">
        <v>2.5335648148148149E-2</v>
      </c>
      <c r="K189" s="2">
        <v>2.7777777777777776E-2</v>
      </c>
      <c r="L189" s="2">
        <v>2.4421296296296296E-3</v>
      </c>
      <c r="M189" t="s">
        <v>52</v>
      </c>
      <c r="N189">
        <v>1</v>
      </c>
      <c r="O189" t="s">
        <v>336</v>
      </c>
      <c r="P189" t="s">
        <v>54</v>
      </c>
      <c r="Q189" t="s">
        <v>117</v>
      </c>
      <c r="R189" t="s">
        <v>193</v>
      </c>
      <c r="S189" t="s">
        <v>337</v>
      </c>
      <c r="T189" t="s">
        <v>58</v>
      </c>
      <c r="U189" t="s">
        <v>54</v>
      </c>
      <c r="V189" t="s">
        <v>54</v>
      </c>
      <c r="W189">
        <v>60.015922099999997</v>
      </c>
      <c r="X189">
        <v>30.409283500000001</v>
      </c>
      <c r="Y189">
        <v>59.941414999999999</v>
      </c>
      <c r="Z189">
        <v>30.366456299999999</v>
      </c>
      <c r="AA189" t="s">
        <v>54</v>
      </c>
      <c r="AB189" t="s">
        <v>54</v>
      </c>
      <c r="AC189" t="s">
        <v>59</v>
      </c>
      <c r="AD189" t="s">
        <v>60</v>
      </c>
      <c r="AE189" t="s">
        <v>508</v>
      </c>
      <c r="AF189" t="s">
        <v>1014</v>
      </c>
      <c r="AG189">
        <v>64.78</v>
      </c>
      <c r="AH189">
        <v>400</v>
      </c>
      <c r="AI189">
        <v>6.17</v>
      </c>
      <c r="AJ189">
        <v>13.6</v>
      </c>
      <c r="AK189" t="s">
        <v>1193</v>
      </c>
      <c r="AL189">
        <v>20</v>
      </c>
      <c r="AM189">
        <v>20</v>
      </c>
      <c r="AN189">
        <v>0.77</v>
      </c>
      <c r="AO189">
        <v>3.86</v>
      </c>
      <c r="AP189">
        <v>0.75</v>
      </c>
      <c r="AQ189" t="s">
        <v>160</v>
      </c>
      <c r="AR189" t="s">
        <v>957</v>
      </c>
      <c r="AS189" t="s">
        <v>160</v>
      </c>
    </row>
    <row r="190" spans="1:45" x14ac:dyDescent="0.45">
      <c r="A190" t="s">
        <v>1194</v>
      </c>
      <c r="B190" t="s">
        <v>46</v>
      </c>
      <c r="C190" t="s">
        <v>47</v>
      </c>
      <c r="D190" t="s">
        <v>1195</v>
      </c>
      <c r="E190" t="s">
        <v>1196</v>
      </c>
      <c r="F190" t="s">
        <v>50</v>
      </c>
      <c r="G190" t="s">
        <v>51</v>
      </c>
      <c r="H190" s="1">
        <v>42539.602083333331</v>
      </c>
      <c r="I190" s="1">
        <v>42539.619444444441</v>
      </c>
      <c r="J190" s="2">
        <v>1.2812499999999999E-2</v>
      </c>
      <c r="K190" s="2">
        <v>1.7361111111111112E-2</v>
      </c>
      <c r="L190" s="2">
        <v>4.5486111111111109E-3</v>
      </c>
      <c r="M190" t="s">
        <v>52</v>
      </c>
      <c r="N190">
        <v>1</v>
      </c>
      <c r="O190" t="s">
        <v>1197</v>
      </c>
      <c r="P190" t="s">
        <v>54</v>
      </c>
      <c r="Q190" t="s">
        <v>131</v>
      </c>
      <c r="R190" t="s">
        <v>193</v>
      </c>
      <c r="S190" t="s">
        <v>1198</v>
      </c>
      <c r="T190" t="s">
        <v>58</v>
      </c>
      <c r="U190" t="s">
        <v>54</v>
      </c>
      <c r="V190" t="s">
        <v>54</v>
      </c>
      <c r="W190">
        <v>60.016118599999999</v>
      </c>
      <c r="X190">
        <v>30.409208</v>
      </c>
      <c r="Y190">
        <v>59.941414999999999</v>
      </c>
      <c r="Z190">
        <v>30.366456299999999</v>
      </c>
      <c r="AA190" t="s">
        <v>54</v>
      </c>
      <c r="AB190" t="s">
        <v>54</v>
      </c>
      <c r="AC190" t="s">
        <v>59</v>
      </c>
      <c r="AD190" t="s">
        <v>60</v>
      </c>
      <c r="AE190" t="s">
        <v>508</v>
      </c>
      <c r="AF190" t="s">
        <v>1014</v>
      </c>
      <c r="AG190">
        <v>64.78</v>
      </c>
      <c r="AH190">
        <v>265</v>
      </c>
      <c r="AI190">
        <v>4.09</v>
      </c>
      <c r="AJ190">
        <v>12.34</v>
      </c>
      <c r="AK190" t="s">
        <v>1199</v>
      </c>
      <c r="AL190">
        <v>18</v>
      </c>
      <c r="AM190">
        <v>18</v>
      </c>
      <c r="AN190">
        <v>0.69</v>
      </c>
      <c r="AO190">
        <v>6.34</v>
      </c>
      <c r="AP190">
        <v>0.83</v>
      </c>
      <c r="AQ190" t="s">
        <v>64</v>
      </c>
      <c r="AR190" t="s">
        <v>65</v>
      </c>
      <c r="AS190" t="s">
        <v>160</v>
      </c>
    </row>
    <row r="191" spans="1:45" x14ac:dyDescent="0.45">
      <c r="A191" t="s">
        <v>1200</v>
      </c>
      <c r="B191" t="s">
        <v>46</v>
      </c>
      <c r="C191" t="s">
        <v>47</v>
      </c>
      <c r="D191" t="s">
        <v>1201</v>
      </c>
      <c r="E191" t="s">
        <v>1158</v>
      </c>
      <c r="F191" t="s">
        <v>50</v>
      </c>
      <c r="G191" t="s">
        <v>51</v>
      </c>
      <c r="H191" s="1">
        <v>42540.546527777777</v>
      </c>
      <c r="I191" s="1">
        <v>42540.554166666669</v>
      </c>
      <c r="J191" s="2">
        <v>2.5694444444444445E-3</v>
      </c>
      <c r="K191" s="2">
        <v>7.6388888888888886E-3</v>
      </c>
      <c r="L191" s="2">
        <v>5.0694444444444441E-3</v>
      </c>
      <c r="M191" t="s">
        <v>52</v>
      </c>
      <c r="N191">
        <v>1</v>
      </c>
      <c r="O191" t="s">
        <v>1159</v>
      </c>
      <c r="P191" t="s">
        <v>54</v>
      </c>
      <c r="Q191" t="s">
        <v>71</v>
      </c>
      <c r="R191" t="s">
        <v>82</v>
      </c>
      <c r="S191" t="s">
        <v>1160</v>
      </c>
      <c r="T191" t="s">
        <v>58</v>
      </c>
      <c r="U191" t="s">
        <v>54</v>
      </c>
      <c r="V191" t="s">
        <v>54</v>
      </c>
      <c r="W191">
        <v>59.941414999999999</v>
      </c>
      <c r="X191">
        <v>30.366456299999999</v>
      </c>
      <c r="Y191">
        <v>59.961985300000002</v>
      </c>
      <c r="Z191">
        <v>30.4593071</v>
      </c>
      <c r="AA191" t="s">
        <v>54</v>
      </c>
      <c r="AB191" t="s">
        <v>54</v>
      </c>
      <c r="AC191" t="s">
        <v>59</v>
      </c>
      <c r="AD191" t="s">
        <v>60</v>
      </c>
      <c r="AE191" t="s">
        <v>1014</v>
      </c>
      <c r="AF191" t="s">
        <v>1202</v>
      </c>
      <c r="AG191">
        <v>64.569999999999993</v>
      </c>
      <c r="AH191">
        <v>86</v>
      </c>
      <c r="AI191">
        <v>1.33</v>
      </c>
      <c r="AJ191">
        <v>1.46</v>
      </c>
      <c r="AK191" t="s">
        <v>1203</v>
      </c>
      <c r="AL191">
        <v>15</v>
      </c>
      <c r="AM191">
        <v>15</v>
      </c>
      <c r="AN191">
        <v>0.89</v>
      </c>
      <c r="AO191">
        <v>6.8</v>
      </c>
      <c r="AP191">
        <v>0.99</v>
      </c>
      <c r="AQ191" t="s">
        <v>160</v>
      </c>
      <c r="AR191" t="s">
        <v>920</v>
      </c>
      <c r="AS191" t="s">
        <v>160</v>
      </c>
    </row>
    <row r="192" spans="1:45" x14ac:dyDescent="0.45">
      <c r="A192" t="s">
        <v>1204</v>
      </c>
      <c r="B192" t="s">
        <v>46</v>
      </c>
      <c r="C192" t="s">
        <v>47</v>
      </c>
      <c r="D192" t="s">
        <v>1205</v>
      </c>
      <c r="E192" t="s">
        <v>1206</v>
      </c>
      <c r="F192" t="s">
        <v>50</v>
      </c>
      <c r="G192" t="s">
        <v>51</v>
      </c>
      <c r="H192" s="1">
        <v>42541.847916666666</v>
      </c>
      <c r="I192" s="1">
        <v>42541.865277777775</v>
      </c>
      <c r="J192" s="2">
        <v>1.1655092592592594E-2</v>
      </c>
      <c r="K192" s="2">
        <v>1.7361111111111112E-2</v>
      </c>
      <c r="L192" s="2">
        <v>5.7060185185185191E-3</v>
      </c>
      <c r="M192" t="s">
        <v>52</v>
      </c>
      <c r="N192">
        <v>1</v>
      </c>
      <c r="O192" t="s">
        <v>501</v>
      </c>
      <c r="P192" t="s">
        <v>54</v>
      </c>
      <c r="Q192" t="s">
        <v>268</v>
      </c>
      <c r="R192" t="s">
        <v>502</v>
      </c>
      <c r="S192" t="s">
        <v>473</v>
      </c>
      <c r="T192" t="s">
        <v>58</v>
      </c>
      <c r="U192" t="s">
        <v>54</v>
      </c>
      <c r="V192" t="s">
        <v>54</v>
      </c>
      <c r="W192">
        <v>60.011326599999997</v>
      </c>
      <c r="X192">
        <v>30.404386599999999</v>
      </c>
      <c r="Y192">
        <v>59.941414999999999</v>
      </c>
      <c r="Z192">
        <v>30.366456299999999</v>
      </c>
      <c r="AA192" t="s">
        <v>54</v>
      </c>
      <c r="AB192" t="s">
        <v>54</v>
      </c>
      <c r="AC192" t="s">
        <v>59</v>
      </c>
      <c r="AD192" t="s">
        <v>60</v>
      </c>
      <c r="AE192" t="s">
        <v>1003</v>
      </c>
      <c r="AF192" t="s">
        <v>1014</v>
      </c>
      <c r="AG192">
        <v>64.27</v>
      </c>
      <c r="AH192">
        <v>243</v>
      </c>
      <c r="AI192">
        <v>3.78</v>
      </c>
      <c r="AJ192">
        <v>10.8</v>
      </c>
      <c r="AK192" t="s">
        <v>1207</v>
      </c>
      <c r="AL192">
        <v>20</v>
      </c>
      <c r="AM192">
        <v>20</v>
      </c>
      <c r="AN192">
        <v>0.64</v>
      </c>
      <c r="AO192">
        <v>1.84</v>
      </c>
      <c r="AP192">
        <v>0.34</v>
      </c>
      <c r="AQ192" t="s">
        <v>64</v>
      </c>
      <c r="AR192" t="s">
        <v>97</v>
      </c>
      <c r="AS192" t="s">
        <v>160</v>
      </c>
    </row>
    <row r="193" spans="1:45" x14ac:dyDescent="0.45">
      <c r="A193" t="s">
        <v>1208</v>
      </c>
      <c r="B193" t="s">
        <v>46</v>
      </c>
      <c r="C193" t="s">
        <v>47</v>
      </c>
      <c r="D193" t="s">
        <v>1209</v>
      </c>
      <c r="E193" t="s">
        <v>1210</v>
      </c>
      <c r="F193" t="s">
        <v>50</v>
      </c>
      <c r="G193" t="s">
        <v>51</v>
      </c>
      <c r="H193" s="1">
        <v>42545.590277777781</v>
      </c>
      <c r="I193" s="1">
        <v>42545.600694444445</v>
      </c>
      <c r="J193" s="2">
        <v>5.5324074074074069E-3</v>
      </c>
      <c r="K193" s="2">
        <v>1.0416666666666666E-2</v>
      </c>
      <c r="L193" s="2">
        <v>4.8842592592592592E-3</v>
      </c>
      <c r="M193" t="s">
        <v>52</v>
      </c>
      <c r="N193">
        <v>1</v>
      </c>
      <c r="O193" t="s">
        <v>183</v>
      </c>
      <c r="P193" t="s">
        <v>54</v>
      </c>
      <c r="Q193" t="s">
        <v>406</v>
      </c>
      <c r="R193" t="s">
        <v>184</v>
      </c>
      <c r="S193" t="s">
        <v>185</v>
      </c>
      <c r="T193" t="s">
        <v>58</v>
      </c>
      <c r="U193" t="s">
        <v>54</v>
      </c>
      <c r="V193" t="s">
        <v>54</v>
      </c>
      <c r="W193">
        <v>59.964656140000002</v>
      </c>
      <c r="X193">
        <v>30.485927329999999</v>
      </c>
      <c r="Y193">
        <v>59.979489739999998</v>
      </c>
      <c r="Z193">
        <v>30.458578750000001</v>
      </c>
      <c r="AA193" t="s">
        <v>54</v>
      </c>
      <c r="AB193" t="s">
        <v>54</v>
      </c>
      <c r="AC193" t="s">
        <v>59</v>
      </c>
      <c r="AD193" t="s">
        <v>60</v>
      </c>
      <c r="AE193" t="s">
        <v>1211</v>
      </c>
      <c r="AF193" t="s">
        <v>1124</v>
      </c>
      <c r="AG193">
        <v>65.680000000000007</v>
      </c>
      <c r="AH193">
        <v>137</v>
      </c>
      <c r="AI193">
        <v>2.09</v>
      </c>
      <c r="AJ193">
        <v>4.51</v>
      </c>
      <c r="AK193" t="s">
        <v>1212</v>
      </c>
      <c r="AL193">
        <v>22</v>
      </c>
      <c r="AM193">
        <v>22</v>
      </c>
      <c r="AN193">
        <v>0.6</v>
      </c>
      <c r="AO193">
        <v>1.9</v>
      </c>
      <c r="AP193">
        <v>0.36</v>
      </c>
      <c r="AQ193" t="s">
        <v>64</v>
      </c>
      <c r="AR193" t="s">
        <v>97</v>
      </c>
      <c r="AS193" t="s">
        <v>66</v>
      </c>
    </row>
    <row r="194" spans="1:45" x14ac:dyDescent="0.45">
      <c r="A194" t="s">
        <v>1213</v>
      </c>
      <c r="B194" t="s">
        <v>46</v>
      </c>
      <c r="C194" t="s">
        <v>47</v>
      </c>
      <c r="D194" t="s">
        <v>1214</v>
      </c>
      <c r="E194" t="s">
        <v>1210</v>
      </c>
      <c r="F194" t="s">
        <v>50</v>
      </c>
      <c r="G194" t="s">
        <v>51</v>
      </c>
      <c r="H194" s="1">
        <v>42545.614583333336</v>
      </c>
      <c r="I194" s="1">
        <v>42545.625694444447</v>
      </c>
      <c r="J194" s="2">
        <v>1.0219907407407408E-2</v>
      </c>
      <c r="K194" s="2">
        <v>1.1111111111111112E-2</v>
      </c>
      <c r="L194" s="2">
        <v>8.9120370370370362E-4</v>
      </c>
      <c r="M194" t="s">
        <v>52</v>
      </c>
      <c r="N194">
        <v>1</v>
      </c>
      <c r="O194" t="s">
        <v>183</v>
      </c>
      <c r="P194" t="s">
        <v>54</v>
      </c>
      <c r="Q194" t="s">
        <v>406</v>
      </c>
      <c r="R194" t="s">
        <v>184</v>
      </c>
      <c r="S194" t="s">
        <v>185</v>
      </c>
      <c r="T194" t="s">
        <v>58</v>
      </c>
      <c r="U194" t="s">
        <v>54</v>
      </c>
      <c r="V194" t="s">
        <v>54</v>
      </c>
      <c r="W194">
        <v>59.979590430000002</v>
      </c>
      <c r="X194">
        <v>30.459203460000001</v>
      </c>
      <c r="Y194">
        <v>59.941414999999999</v>
      </c>
      <c r="Z194">
        <v>30.366456299999999</v>
      </c>
      <c r="AA194" t="s">
        <v>54</v>
      </c>
      <c r="AB194" t="s">
        <v>54</v>
      </c>
      <c r="AC194" t="s">
        <v>59</v>
      </c>
      <c r="AD194" t="s">
        <v>60</v>
      </c>
      <c r="AE194" t="s">
        <v>1124</v>
      </c>
      <c r="AF194" t="s">
        <v>1014</v>
      </c>
      <c r="AG194">
        <v>65.680000000000007</v>
      </c>
      <c r="AH194">
        <v>188</v>
      </c>
      <c r="AI194">
        <v>2.86</v>
      </c>
      <c r="AJ194">
        <v>5.05</v>
      </c>
      <c r="AK194" t="s">
        <v>1215</v>
      </c>
      <c r="AL194">
        <v>23</v>
      </c>
      <c r="AM194">
        <v>23</v>
      </c>
      <c r="AN194">
        <v>0.6</v>
      </c>
      <c r="AO194">
        <v>1.99</v>
      </c>
      <c r="AP194">
        <v>0.53</v>
      </c>
      <c r="AQ194" t="s">
        <v>64</v>
      </c>
      <c r="AR194" t="s">
        <v>97</v>
      </c>
      <c r="AS194" t="s">
        <v>66</v>
      </c>
    </row>
    <row r="195" spans="1:45" x14ac:dyDescent="0.45">
      <c r="A195" t="s">
        <v>1216</v>
      </c>
      <c r="B195" t="s">
        <v>46</v>
      </c>
      <c r="C195" t="s">
        <v>47</v>
      </c>
      <c r="D195" t="s">
        <v>1217</v>
      </c>
      <c r="E195" t="s">
        <v>1218</v>
      </c>
      <c r="F195" t="s">
        <v>50</v>
      </c>
      <c r="G195" t="s">
        <v>51</v>
      </c>
      <c r="H195" s="1">
        <v>42546.703472222223</v>
      </c>
      <c r="I195" s="1">
        <v>42546.710416666669</v>
      </c>
      <c r="J195" s="2">
        <v>3.9583333333333337E-3</v>
      </c>
      <c r="K195" s="2">
        <v>6.9444444444444441E-3</v>
      </c>
      <c r="L195" s="2">
        <v>2.9861111111111113E-3</v>
      </c>
      <c r="M195" t="s">
        <v>52</v>
      </c>
      <c r="N195">
        <v>1</v>
      </c>
      <c r="O195" t="s">
        <v>587</v>
      </c>
      <c r="P195" t="s">
        <v>54</v>
      </c>
      <c r="Q195" t="s">
        <v>55</v>
      </c>
      <c r="R195" t="s">
        <v>364</v>
      </c>
      <c r="S195" t="s">
        <v>588</v>
      </c>
      <c r="T195" t="s">
        <v>58</v>
      </c>
      <c r="U195" t="s">
        <v>54</v>
      </c>
      <c r="V195" t="s">
        <v>54</v>
      </c>
      <c r="W195">
        <v>59.959967849999998</v>
      </c>
      <c r="X195">
        <v>30.439939509999999</v>
      </c>
      <c r="Y195">
        <v>59.941414999999999</v>
      </c>
      <c r="Z195">
        <v>30.366456299999999</v>
      </c>
      <c r="AA195" t="s">
        <v>54</v>
      </c>
      <c r="AB195" t="s">
        <v>54</v>
      </c>
      <c r="AC195" t="s">
        <v>59</v>
      </c>
      <c r="AD195" t="s">
        <v>60</v>
      </c>
      <c r="AE195" t="s">
        <v>1219</v>
      </c>
      <c r="AF195" t="s">
        <v>1014</v>
      </c>
      <c r="AG195">
        <v>65.680000000000007</v>
      </c>
      <c r="AH195">
        <v>117</v>
      </c>
      <c r="AI195">
        <v>1.78</v>
      </c>
      <c r="AJ195">
        <v>3.93</v>
      </c>
      <c r="AK195" t="s">
        <v>1220</v>
      </c>
      <c r="AL195">
        <v>22</v>
      </c>
      <c r="AM195">
        <v>22</v>
      </c>
      <c r="AN195">
        <v>0.75</v>
      </c>
      <c r="AO195">
        <v>2.95</v>
      </c>
      <c r="AP195">
        <v>0.76</v>
      </c>
      <c r="AQ195" t="s">
        <v>64</v>
      </c>
      <c r="AR195" t="s">
        <v>65</v>
      </c>
      <c r="AS195" t="s">
        <v>66</v>
      </c>
    </row>
    <row r="196" spans="1:45" x14ac:dyDescent="0.45">
      <c r="A196" t="s">
        <v>1221</v>
      </c>
      <c r="B196" t="s">
        <v>46</v>
      </c>
      <c r="C196" t="s">
        <v>47</v>
      </c>
      <c r="D196" t="s">
        <v>1222</v>
      </c>
      <c r="E196" t="s">
        <v>1223</v>
      </c>
      <c r="F196" t="s">
        <v>50</v>
      </c>
      <c r="G196" t="s">
        <v>51</v>
      </c>
      <c r="H196" s="1">
        <v>42560.855555555558</v>
      </c>
      <c r="I196" s="1">
        <v>42560.872916666667</v>
      </c>
      <c r="J196" s="2">
        <v>1.1273148148148148E-2</v>
      </c>
      <c r="K196" s="2">
        <v>1.7361111111111112E-2</v>
      </c>
      <c r="L196" s="2">
        <v>6.0879629629629643E-3</v>
      </c>
      <c r="M196" t="s">
        <v>52</v>
      </c>
      <c r="N196">
        <v>1</v>
      </c>
      <c r="O196" t="s">
        <v>183</v>
      </c>
      <c r="P196" t="s">
        <v>54</v>
      </c>
      <c r="Q196" t="s">
        <v>549</v>
      </c>
      <c r="R196" t="s">
        <v>184</v>
      </c>
      <c r="S196" t="s">
        <v>185</v>
      </c>
      <c r="T196" t="s">
        <v>58</v>
      </c>
      <c r="U196" t="s">
        <v>54</v>
      </c>
      <c r="V196" t="s">
        <v>54</v>
      </c>
      <c r="W196">
        <v>59.940357400000003</v>
      </c>
      <c r="X196">
        <v>30.454863599999999</v>
      </c>
      <c r="Y196">
        <v>59.941414999999999</v>
      </c>
      <c r="Z196">
        <v>30.366456299999999</v>
      </c>
      <c r="AA196" t="s">
        <v>54</v>
      </c>
      <c r="AB196" t="s">
        <v>54</v>
      </c>
      <c r="AC196" t="s">
        <v>59</v>
      </c>
      <c r="AD196" t="s">
        <v>60</v>
      </c>
      <c r="AE196" t="s">
        <v>1224</v>
      </c>
      <c r="AF196" t="s">
        <v>1014</v>
      </c>
      <c r="AG196">
        <v>63.84</v>
      </c>
      <c r="AH196">
        <v>214</v>
      </c>
      <c r="AI196">
        <v>3.35</v>
      </c>
      <c r="AJ196">
        <v>7.23</v>
      </c>
      <c r="AK196" t="s">
        <v>1225</v>
      </c>
      <c r="AL196">
        <v>17</v>
      </c>
      <c r="AM196">
        <v>17</v>
      </c>
      <c r="AN196">
        <v>0.69</v>
      </c>
      <c r="AO196">
        <v>1.1599999999999999</v>
      </c>
      <c r="AP196">
        <v>0.47</v>
      </c>
      <c r="AQ196" t="s">
        <v>64</v>
      </c>
      <c r="AR196" t="s">
        <v>97</v>
      </c>
      <c r="AS196" t="s">
        <v>66</v>
      </c>
    </row>
    <row r="197" spans="1:45" x14ac:dyDescent="0.45">
      <c r="A197" t="s">
        <v>1226</v>
      </c>
      <c r="B197" t="s">
        <v>46</v>
      </c>
      <c r="C197" t="s">
        <v>47</v>
      </c>
      <c r="D197" t="s">
        <v>1227</v>
      </c>
      <c r="E197" t="s">
        <v>1228</v>
      </c>
      <c r="F197" t="s">
        <v>50</v>
      </c>
      <c r="G197" t="s">
        <v>51</v>
      </c>
      <c r="H197" s="1">
        <v>42564.219444444447</v>
      </c>
      <c r="I197" s="1">
        <v>42564.232638888891</v>
      </c>
      <c r="J197" s="2">
        <v>6.4004629629629628E-3</v>
      </c>
      <c r="K197" s="2">
        <v>1.3194444444444444E-2</v>
      </c>
      <c r="L197" s="2">
        <v>6.7939814814814816E-3</v>
      </c>
      <c r="M197" t="s">
        <v>52</v>
      </c>
      <c r="N197">
        <v>1</v>
      </c>
      <c r="O197" t="s">
        <v>1229</v>
      </c>
      <c r="P197" t="s">
        <v>54</v>
      </c>
      <c r="Q197" t="s">
        <v>1230</v>
      </c>
      <c r="R197" t="s">
        <v>1231</v>
      </c>
      <c r="S197" t="s">
        <v>1232</v>
      </c>
      <c r="T197" t="s">
        <v>58</v>
      </c>
      <c r="U197" t="s">
        <v>54</v>
      </c>
      <c r="V197" t="s">
        <v>54</v>
      </c>
      <c r="W197">
        <v>59.941414999999999</v>
      </c>
      <c r="X197">
        <v>30.366456299999999</v>
      </c>
      <c r="Y197">
        <v>59.932013499999996</v>
      </c>
      <c r="Z197">
        <v>30.441771500000002</v>
      </c>
      <c r="AA197" t="s">
        <v>54</v>
      </c>
      <c r="AB197" t="s">
        <v>54</v>
      </c>
      <c r="AC197" t="s">
        <v>59</v>
      </c>
      <c r="AD197" t="s">
        <v>60</v>
      </c>
      <c r="AE197" t="s">
        <v>1014</v>
      </c>
      <c r="AF197" t="s">
        <v>1233</v>
      </c>
      <c r="AG197">
        <v>63.95</v>
      </c>
      <c r="AH197">
        <v>147</v>
      </c>
      <c r="AI197">
        <v>2.2999999999999998</v>
      </c>
      <c r="AJ197">
        <v>4.7</v>
      </c>
      <c r="AK197" t="s">
        <v>1234</v>
      </c>
      <c r="AL197">
        <v>16</v>
      </c>
      <c r="AM197">
        <v>16</v>
      </c>
      <c r="AN197">
        <v>0.91</v>
      </c>
      <c r="AO197">
        <v>3.25</v>
      </c>
      <c r="AP197">
        <v>0.7</v>
      </c>
      <c r="AQ197" t="s">
        <v>64</v>
      </c>
      <c r="AR197" t="s">
        <v>65</v>
      </c>
      <c r="AS197" t="s">
        <v>66</v>
      </c>
    </row>
    <row r="198" spans="1:45" x14ac:dyDescent="0.45">
      <c r="A198" t="s">
        <v>1235</v>
      </c>
      <c r="B198" t="s">
        <v>46</v>
      </c>
      <c r="C198" t="s">
        <v>47</v>
      </c>
      <c r="D198" t="s">
        <v>1236</v>
      </c>
      <c r="E198" t="s">
        <v>1237</v>
      </c>
      <c r="F198" t="s">
        <v>50</v>
      </c>
      <c r="G198" t="s">
        <v>51</v>
      </c>
      <c r="H198" s="1">
        <v>42573.60833333333</v>
      </c>
      <c r="I198" s="1">
        <v>42573.627083333333</v>
      </c>
      <c r="J198" s="2">
        <v>1.5138888888888889E-2</v>
      </c>
      <c r="K198" s="2">
        <v>1.8749999999999999E-2</v>
      </c>
      <c r="L198" s="2">
        <v>3.6111111111111114E-3</v>
      </c>
      <c r="M198" t="s">
        <v>52</v>
      </c>
      <c r="N198">
        <v>1</v>
      </c>
      <c r="O198" t="s">
        <v>139</v>
      </c>
      <c r="P198" t="s">
        <v>54</v>
      </c>
      <c r="Q198" t="s">
        <v>1238</v>
      </c>
      <c r="R198" t="s">
        <v>118</v>
      </c>
      <c r="S198" t="s">
        <v>141</v>
      </c>
      <c r="T198" t="s">
        <v>153</v>
      </c>
      <c r="U198" t="s">
        <v>54</v>
      </c>
      <c r="V198" t="s">
        <v>54</v>
      </c>
      <c r="W198">
        <v>59.891604800000003</v>
      </c>
      <c r="X198">
        <v>30.512292089999999</v>
      </c>
      <c r="Y198">
        <v>59.941414999999999</v>
      </c>
      <c r="Z198">
        <v>30.366456299999999</v>
      </c>
      <c r="AA198" t="s">
        <v>54</v>
      </c>
      <c r="AB198" t="s">
        <v>54</v>
      </c>
      <c r="AC198" t="s">
        <v>59</v>
      </c>
      <c r="AD198" t="s">
        <v>60</v>
      </c>
      <c r="AE198" t="s">
        <v>978</v>
      </c>
      <c r="AF198" t="s">
        <v>1014</v>
      </c>
      <c r="AG198">
        <v>64.849999999999994</v>
      </c>
      <c r="AH198">
        <v>302</v>
      </c>
      <c r="AI198">
        <v>4.66</v>
      </c>
      <c r="AJ198">
        <v>14.24</v>
      </c>
      <c r="AK198" t="s">
        <v>1239</v>
      </c>
      <c r="AL198">
        <v>20</v>
      </c>
      <c r="AM198">
        <v>20</v>
      </c>
      <c r="AN198">
        <v>0.85</v>
      </c>
      <c r="AO198">
        <v>2.75</v>
      </c>
      <c r="AP198">
        <v>0.96</v>
      </c>
      <c r="AQ198" t="s">
        <v>111</v>
      </c>
      <c r="AR198" t="s">
        <v>112</v>
      </c>
      <c r="AS198" t="s">
        <v>66</v>
      </c>
    </row>
    <row r="199" spans="1:45" x14ac:dyDescent="0.45">
      <c r="A199" t="s">
        <v>1240</v>
      </c>
      <c r="B199" t="s">
        <v>46</v>
      </c>
      <c r="C199" t="s">
        <v>47</v>
      </c>
      <c r="D199" t="s">
        <v>1241</v>
      </c>
      <c r="E199" t="s">
        <v>1242</v>
      </c>
      <c r="F199" t="s">
        <v>50</v>
      </c>
      <c r="G199" t="s">
        <v>51</v>
      </c>
      <c r="H199" s="1">
        <v>42574.675000000003</v>
      </c>
      <c r="I199" s="1">
        <v>42574.686805555553</v>
      </c>
      <c r="J199" s="2">
        <v>5.9953703703703697E-3</v>
      </c>
      <c r="K199" s="2">
        <v>1.1805555555555555E-2</v>
      </c>
      <c r="L199" s="2">
        <v>5.8101851851851856E-3</v>
      </c>
      <c r="M199" t="s">
        <v>52</v>
      </c>
      <c r="N199">
        <v>1</v>
      </c>
      <c r="O199" t="s">
        <v>219</v>
      </c>
      <c r="P199" t="s">
        <v>54</v>
      </c>
      <c r="Q199" t="s">
        <v>530</v>
      </c>
      <c r="R199" t="s">
        <v>220</v>
      </c>
      <c r="S199" t="s">
        <v>221</v>
      </c>
      <c r="T199" t="s">
        <v>58</v>
      </c>
      <c r="U199" t="s">
        <v>54</v>
      </c>
      <c r="V199" t="s">
        <v>54</v>
      </c>
      <c r="W199">
        <v>59.8923536</v>
      </c>
      <c r="X199">
        <v>30.477276499999999</v>
      </c>
      <c r="Y199">
        <v>59.8919876</v>
      </c>
      <c r="Z199">
        <v>30.513062399999999</v>
      </c>
      <c r="AA199" t="s">
        <v>54</v>
      </c>
      <c r="AB199" t="s">
        <v>54</v>
      </c>
      <c r="AC199" t="s">
        <v>59</v>
      </c>
      <c r="AD199" t="s">
        <v>60</v>
      </c>
      <c r="AE199" t="s">
        <v>1243</v>
      </c>
      <c r="AF199" t="s">
        <v>978</v>
      </c>
      <c r="AG199">
        <v>64.849999999999994</v>
      </c>
      <c r="AH199">
        <v>135</v>
      </c>
      <c r="AI199">
        <v>2.08</v>
      </c>
      <c r="AJ199">
        <v>3.51</v>
      </c>
      <c r="AK199" t="s">
        <v>1244</v>
      </c>
      <c r="AL199">
        <v>22</v>
      </c>
      <c r="AM199">
        <v>22</v>
      </c>
      <c r="AN199">
        <v>0.76</v>
      </c>
      <c r="AO199">
        <v>2.73</v>
      </c>
      <c r="AP199">
        <v>0.8</v>
      </c>
      <c r="AQ199" t="s">
        <v>64</v>
      </c>
      <c r="AR199" t="s">
        <v>65</v>
      </c>
      <c r="AS199" t="s">
        <v>66</v>
      </c>
    </row>
    <row r="200" spans="1:45" x14ac:dyDescent="0.45">
      <c r="A200" t="s">
        <v>1245</v>
      </c>
      <c r="B200" t="s">
        <v>46</v>
      </c>
      <c r="C200" t="s">
        <v>47</v>
      </c>
      <c r="D200" t="s">
        <v>1246</v>
      </c>
      <c r="E200" t="s">
        <v>1247</v>
      </c>
      <c r="F200" t="s">
        <v>50</v>
      </c>
      <c r="G200" t="s">
        <v>51</v>
      </c>
      <c r="H200" s="1">
        <v>42574.731249999997</v>
      </c>
      <c r="I200" s="1">
        <v>42574.748611111114</v>
      </c>
      <c r="J200" s="2">
        <v>1.494212962962963E-2</v>
      </c>
      <c r="K200" s="2">
        <v>1.7361111111111112E-2</v>
      </c>
      <c r="L200" s="2">
        <v>2.4189814814814816E-3</v>
      </c>
      <c r="M200" t="s">
        <v>52</v>
      </c>
      <c r="N200">
        <v>1</v>
      </c>
      <c r="O200" t="s">
        <v>235</v>
      </c>
      <c r="P200" t="s">
        <v>54</v>
      </c>
      <c r="Q200" t="s">
        <v>101</v>
      </c>
      <c r="R200" t="s">
        <v>184</v>
      </c>
      <c r="S200" t="s">
        <v>236</v>
      </c>
      <c r="T200" t="s">
        <v>58</v>
      </c>
      <c r="U200" t="s">
        <v>54</v>
      </c>
      <c r="V200" t="s">
        <v>54</v>
      </c>
      <c r="W200">
        <v>59.892750300000003</v>
      </c>
      <c r="X200">
        <v>30.515696599999998</v>
      </c>
      <c r="Y200">
        <v>59.941414999999999</v>
      </c>
      <c r="Z200">
        <v>30.366456299999999</v>
      </c>
      <c r="AA200" t="s">
        <v>54</v>
      </c>
      <c r="AB200" t="s">
        <v>54</v>
      </c>
      <c r="AC200" t="s">
        <v>59</v>
      </c>
      <c r="AD200" t="s">
        <v>60</v>
      </c>
      <c r="AE200" t="s">
        <v>1038</v>
      </c>
      <c r="AF200" t="s">
        <v>1014</v>
      </c>
      <c r="AG200">
        <v>64.849999999999994</v>
      </c>
      <c r="AH200">
        <v>286</v>
      </c>
      <c r="AI200">
        <v>4.41</v>
      </c>
      <c r="AJ200">
        <v>12.33</v>
      </c>
      <c r="AK200" t="s">
        <v>1248</v>
      </c>
      <c r="AL200">
        <v>22</v>
      </c>
      <c r="AM200">
        <v>22</v>
      </c>
      <c r="AN200">
        <v>0.77</v>
      </c>
      <c r="AO200">
        <v>2.35</v>
      </c>
      <c r="AP200">
        <v>0.96</v>
      </c>
      <c r="AQ200" t="s">
        <v>111</v>
      </c>
      <c r="AR200" t="s">
        <v>112</v>
      </c>
      <c r="AS200" t="s">
        <v>66</v>
      </c>
    </row>
    <row r="201" spans="1:45" x14ac:dyDescent="0.45">
      <c r="A201" t="s">
        <v>1249</v>
      </c>
      <c r="B201" t="s">
        <v>46</v>
      </c>
      <c r="C201" t="s">
        <v>215</v>
      </c>
      <c r="D201" s="3" t="s">
        <v>1250</v>
      </c>
      <c r="E201" t="s">
        <v>1251</v>
      </c>
      <c r="F201" t="s">
        <v>50</v>
      </c>
      <c r="G201" t="s">
        <v>51</v>
      </c>
      <c r="H201" s="1">
        <v>42580.581250000003</v>
      </c>
      <c r="I201" s="1">
        <v>42580.607638888891</v>
      </c>
      <c r="J201" s="2">
        <v>1.5231481481481483E-2</v>
      </c>
      <c r="K201" s="2">
        <v>2.6388888888888889E-2</v>
      </c>
      <c r="L201" s="2">
        <v>1.1157407407407408E-2</v>
      </c>
      <c r="M201" t="s">
        <v>1252</v>
      </c>
      <c r="O201" t="s">
        <v>391</v>
      </c>
      <c r="P201" t="s">
        <v>54</v>
      </c>
      <c r="Q201" t="s">
        <v>172</v>
      </c>
      <c r="R201" t="s">
        <v>392</v>
      </c>
      <c r="S201" t="s">
        <v>393</v>
      </c>
      <c r="T201" t="s">
        <v>58</v>
      </c>
      <c r="U201" t="s">
        <v>54</v>
      </c>
      <c r="V201" t="s">
        <v>54</v>
      </c>
      <c r="W201">
        <v>59.940701969999999</v>
      </c>
      <c r="X201">
        <v>30.327920039999999</v>
      </c>
      <c r="Y201">
        <v>59.802388720000003</v>
      </c>
      <c r="Z201">
        <v>30.273578350000001</v>
      </c>
      <c r="AA201" t="s">
        <v>54</v>
      </c>
      <c r="AB201" t="s">
        <v>54</v>
      </c>
      <c r="AC201" t="s">
        <v>59</v>
      </c>
      <c r="AD201" t="s">
        <v>60</v>
      </c>
      <c r="AE201" t="s">
        <v>1253</v>
      </c>
      <c r="AF201" t="s">
        <v>230</v>
      </c>
      <c r="AG201">
        <v>66.05</v>
      </c>
      <c r="AH201">
        <v>174</v>
      </c>
      <c r="AI201">
        <v>2.63</v>
      </c>
      <c r="AJ201">
        <v>23.7</v>
      </c>
      <c r="AK201" t="s">
        <v>1254</v>
      </c>
      <c r="AL201">
        <v>22</v>
      </c>
      <c r="AM201">
        <v>22</v>
      </c>
      <c r="AN201">
        <v>0.81</v>
      </c>
      <c r="AO201">
        <v>2.4700000000000002</v>
      </c>
      <c r="AP201">
        <v>0.87</v>
      </c>
      <c r="AQ201" t="s">
        <v>64</v>
      </c>
      <c r="AR201" t="s">
        <v>65</v>
      </c>
      <c r="AS201" t="s">
        <v>66</v>
      </c>
    </row>
    <row r="202" spans="1:45" x14ac:dyDescent="0.45">
      <c r="A202" t="s">
        <v>1255</v>
      </c>
      <c r="B202" t="s">
        <v>46</v>
      </c>
      <c r="C202" t="s">
        <v>215</v>
      </c>
      <c r="D202" t="s">
        <v>1256</v>
      </c>
      <c r="E202" t="s">
        <v>1257</v>
      </c>
      <c r="F202" t="s">
        <v>50</v>
      </c>
      <c r="G202" t="s">
        <v>51</v>
      </c>
      <c r="H202" s="1">
        <v>42580.655555555553</v>
      </c>
      <c r="I202" s="1">
        <v>42580.680555555555</v>
      </c>
      <c r="J202" s="2">
        <v>1.275462962962963E-2</v>
      </c>
      <c r="K202" s="2">
        <v>2.4999999999999998E-2</v>
      </c>
      <c r="L202" s="2">
        <v>1.224537037037037E-2</v>
      </c>
      <c r="M202" t="s">
        <v>1252</v>
      </c>
      <c r="O202" t="s">
        <v>183</v>
      </c>
      <c r="P202" t="s">
        <v>54</v>
      </c>
      <c r="Q202" t="s">
        <v>71</v>
      </c>
      <c r="R202" t="s">
        <v>184</v>
      </c>
      <c r="S202" t="s">
        <v>185</v>
      </c>
      <c r="T202" t="s">
        <v>58</v>
      </c>
      <c r="U202" t="s">
        <v>54</v>
      </c>
      <c r="V202" t="s">
        <v>54</v>
      </c>
      <c r="W202">
        <v>59.923896669999998</v>
      </c>
      <c r="X202">
        <v>30.291468330000001</v>
      </c>
      <c r="Y202">
        <v>59.932738329999999</v>
      </c>
      <c r="Z202">
        <v>30.337705</v>
      </c>
      <c r="AA202" t="s">
        <v>54</v>
      </c>
      <c r="AB202" t="s">
        <v>54</v>
      </c>
      <c r="AC202" t="s">
        <v>59</v>
      </c>
      <c r="AD202" t="s">
        <v>60</v>
      </c>
      <c r="AE202" t="s">
        <v>1258</v>
      </c>
      <c r="AF202" t="s">
        <v>1259</v>
      </c>
      <c r="AG202">
        <v>66.05</v>
      </c>
      <c r="AH202">
        <v>149</v>
      </c>
      <c r="AI202">
        <v>2.2599999999999998</v>
      </c>
      <c r="AJ202">
        <v>3.74</v>
      </c>
      <c r="AK202" t="s">
        <v>1260</v>
      </c>
      <c r="AL202">
        <v>21</v>
      </c>
      <c r="AM202">
        <v>21</v>
      </c>
      <c r="AN202">
        <v>0.85</v>
      </c>
      <c r="AO202">
        <v>2.78</v>
      </c>
      <c r="AP202">
        <v>0.97</v>
      </c>
      <c r="AQ202" t="s">
        <v>111</v>
      </c>
      <c r="AR202" t="s">
        <v>112</v>
      </c>
      <c r="AS202" t="s">
        <v>66</v>
      </c>
    </row>
    <row r="203" spans="1:45" x14ac:dyDescent="0.45">
      <c r="A203" t="s">
        <v>1261</v>
      </c>
      <c r="B203" t="s">
        <v>46</v>
      </c>
      <c r="C203" t="s">
        <v>215</v>
      </c>
      <c r="D203" t="s">
        <v>1262</v>
      </c>
      <c r="E203" t="s">
        <v>1263</v>
      </c>
      <c r="F203" t="s">
        <v>50</v>
      </c>
      <c r="G203" t="s">
        <v>51</v>
      </c>
      <c r="H203" s="1">
        <v>42580.765972222223</v>
      </c>
      <c r="I203" s="1">
        <v>42580.805555555555</v>
      </c>
      <c r="J203" s="2">
        <v>3.3310185185185186E-2</v>
      </c>
      <c r="K203" s="2">
        <v>3.9583333333333331E-2</v>
      </c>
      <c r="L203" s="2">
        <v>6.2731481481481484E-3</v>
      </c>
      <c r="M203" t="s">
        <v>1252</v>
      </c>
      <c r="O203" t="s">
        <v>1264</v>
      </c>
      <c r="P203" t="s">
        <v>54</v>
      </c>
      <c r="Q203" t="s">
        <v>140</v>
      </c>
      <c r="R203" t="s">
        <v>604</v>
      </c>
      <c r="S203" t="s">
        <v>1265</v>
      </c>
      <c r="T203" t="s">
        <v>58</v>
      </c>
      <c r="U203" t="s">
        <v>54</v>
      </c>
      <c r="V203" t="s">
        <v>54</v>
      </c>
      <c r="W203">
        <v>59.959384999999997</v>
      </c>
      <c r="X203">
        <v>30.481840999999999</v>
      </c>
      <c r="Y203">
        <v>59.921956999999999</v>
      </c>
      <c r="Z203">
        <v>30.353488299999999</v>
      </c>
      <c r="AA203" t="s">
        <v>54</v>
      </c>
      <c r="AB203" t="s">
        <v>54</v>
      </c>
      <c r="AC203" t="s">
        <v>59</v>
      </c>
      <c r="AD203" t="s">
        <v>60</v>
      </c>
      <c r="AE203" t="s">
        <v>1266</v>
      </c>
      <c r="AF203" t="s">
        <v>1267</v>
      </c>
      <c r="AG203">
        <v>66.05</v>
      </c>
      <c r="AH203">
        <v>349</v>
      </c>
      <c r="AI203">
        <v>5.28</v>
      </c>
      <c r="AJ203">
        <v>9.5399999999999991</v>
      </c>
      <c r="AK203" t="s">
        <v>1268</v>
      </c>
      <c r="AL203">
        <v>21</v>
      </c>
      <c r="AM203">
        <v>21</v>
      </c>
      <c r="AN203">
        <v>0.82</v>
      </c>
      <c r="AO203">
        <v>2.64</v>
      </c>
      <c r="AP203">
        <v>0.8</v>
      </c>
      <c r="AQ203" t="s">
        <v>64</v>
      </c>
      <c r="AR203" t="s">
        <v>65</v>
      </c>
      <c r="AS203" t="s">
        <v>66</v>
      </c>
    </row>
    <row r="204" spans="1:45" x14ac:dyDescent="0.45">
      <c r="A204" t="s">
        <v>1269</v>
      </c>
      <c r="B204" t="s">
        <v>46</v>
      </c>
      <c r="C204" t="s">
        <v>47</v>
      </c>
      <c r="D204" t="s">
        <v>1270</v>
      </c>
      <c r="E204" t="s">
        <v>1271</v>
      </c>
      <c r="F204" t="s">
        <v>50</v>
      </c>
      <c r="G204" t="s">
        <v>51</v>
      </c>
      <c r="H204" s="1">
        <v>42583.567361111112</v>
      </c>
      <c r="I204" s="1">
        <v>42583.582638888889</v>
      </c>
      <c r="J204" s="2">
        <v>1.0081018518518519E-2</v>
      </c>
      <c r="K204" s="2">
        <v>1.5277777777777777E-2</v>
      </c>
      <c r="L204" s="2">
        <v>5.1967592592592595E-3</v>
      </c>
      <c r="M204" t="s">
        <v>52</v>
      </c>
      <c r="N204">
        <v>1</v>
      </c>
      <c r="O204" t="s">
        <v>536</v>
      </c>
      <c r="P204" t="s">
        <v>54</v>
      </c>
      <c r="Q204" t="s">
        <v>107</v>
      </c>
      <c r="R204" t="s">
        <v>82</v>
      </c>
      <c r="S204" t="s">
        <v>537</v>
      </c>
      <c r="T204" t="s">
        <v>58</v>
      </c>
      <c r="U204" t="s">
        <v>54</v>
      </c>
      <c r="V204" t="s">
        <v>54</v>
      </c>
      <c r="W204">
        <v>59.923924900000003</v>
      </c>
      <c r="X204">
        <v>30.3848588</v>
      </c>
      <c r="Y204">
        <v>59.917498600000002</v>
      </c>
      <c r="Z204">
        <v>30.385755100000001</v>
      </c>
      <c r="AA204" t="s">
        <v>54</v>
      </c>
      <c r="AB204" t="s">
        <v>54</v>
      </c>
      <c r="AC204" t="s">
        <v>59</v>
      </c>
      <c r="AD204" t="s">
        <v>60</v>
      </c>
      <c r="AE204" t="s">
        <v>1272</v>
      </c>
      <c r="AF204" t="s">
        <v>1273</v>
      </c>
      <c r="AG204">
        <v>67</v>
      </c>
      <c r="AH204">
        <v>170</v>
      </c>
      <c r="AI204">
        <v>2.54</v>
      </c>
      <c r="AJ204">
        <v>2.77</v>
      </c>
      <c r="AK204" t="s">
        <v>1274</v>
      </c>
      <c r="AL204">
        <v>20</v>
      </c>
      <c r="AM204">
        <v>20</v>
      </c>
      <c r="AN204">
        <v>0.63</v>
      </c>
      <c r="AO204">
        <v>2.74</v>
      </c>
      <c r="AP204">
        <v>0.4</v>
      </c>
      <c r="AQ204" t="s">
        <v>64</v>
      </c>
      <c r="AR204" t="s">
        <v>97</v>
      </c>
      <c r="AS204" t="s">
        <v>66</v>
      </c>
    </row>
    <row r="205" spans="1:45" x14ac:dyDescent="0.45">
      <c r="A205" t="s">
        <v>1275</v>
      </c>
      <c r="B205" t="s">
        <v>46</v>
      </c>
      <c r="C205" t="s">
        <v>47</v>
      </c>
      <c r="D205" t="s">
        <v>1276</v>
      </c>
      <c r="E205" t="s">
        <v>1277</v>
      </c>
      <c r="F205" t="s">
        <v>50</v>
      </c>
      <c r="G205" t="s">
        <v>51</v>
      </c>
      <c r="H205" s="1">
        <v>42583.652083333334</v>
      </c>
      <c r="I205" s="1">
        <v>42583.667361111111</v>
      </c>
      <c r="J205" s="2">
        <v>7.905092592592592E-3</v>
      </c>
      <c r="K205" s="2">
        <v>1.5277777777777777E-2</v>
      </c>
      <c r="L205" s="2">
        <v>7.3726851851851861E-3</v>
      </c>
      <c r="M205" t="s">
        <v>52</v>
      </c>
      <c r="N205">
        <v>1</v>
      </c>
      <c r="O205" t="s">
        <v>684</v>
      </c>
      <c r="P205" t="s">
        <v>54</v>
      </c>
      <c r="Q205" t="s">
        <v>229</v>
      </c>
      <c r="R205" t="s">
        <v>685</v>
      </c>
      <c r="S205" t="s">
        <v>686</v>
      </c>
      <c r="T205" t="s">
        <v>58</v>
      </c>
      <c r="U205" t="s">
        <v>54</v>
      </c>
      <c r="V205" t="s">
        <v>54</v>
      </c>
      <c r="W205">
        <v>60.018153300000002</v>
      </c>
      <c r="X205">
        <v>30.3180066</v>
      </c>
      <c r="Y205">
        <v>60.0228033</v>
      </c>
      <c r="Z205">
        <v>30.330195</v>
      </c>
      <c r="AA205" t="s">
        <v>54</v>
      </c>
      <c r="AB205" t="s">
        <v>54</v>
      </c>
      <c r="AC205" t="s">
        <v>59</v>
      </c>
      <c r="AD205" t="s">
        <v>60</v>
      </c>
      <c r="AE205" t="s">
        <v>1278</v>
      </c>
      <c r="AF205" t="s">
        <v>1279</v>
      </c>
      <c r="AG205">
        <v>67</v>
      </c>
      <c r="AH205">
        <v>148</v>
      </c>
      <c r="AI205">
        <v>2.21</v>
      </c>
      <c r="AJ205">
        <v>2.64</v>
      </c>
      <c r="AK205" t="s">
        <v>1280</v>
      </c>
      <c r="AL205">
        <v>20</v>
      </c>
      <c r="AM205">
        <v>20</v>
      </c>
      <c r="AN205">
        <v>0.74</v>
      </c>
      <c r="AO205">
        <v>2.35</v>
      </c>
      <c r="AP205">
        <v>0.42</v>
      </c>
      <c r="AQ205" t="s">
        <v>64</v>
      </c>
      <c r="AR205" t="s">
        <v>97</v>
      </c>
      <c r="AS205" t="s">
        <v>160</v>
      </c>
    </row>
    <row r="206" spans="1:45" x14ac:dyDescent="0.45">
      <c r="A206" t="s">
        <v>1281</v>
      </c>
      <c r="B206" t="s">
        <v>46</v>
      </c>
      <c r="C206" t="s">
        <v>47</v>
      </c>
      <c r="D206" t="s">
        <v>1282</v>
      </c>
      <c r="E206" t="s">
        <v>1283</v>
      </c>
      <c r="F206" t="s">
        <v>50</v>
      </c>
      <c r="G206" t="s">
        <v>51</v>
      </c>
      <c r="H206" s="1">
        <v>42584.692361111112</v>
      </c>
      <c r="I206" s="1">
        <v>42584.698611111111</v>
      </c>
      <c r="J206" s="2">
        <v>4.0277777777777777E-3</v>
      </c>
      <c r="K206" s="2">
        <v>6.2499999999999995E-3</v>
      </c>
      <c r="L206" s="2">
        <v>2.2222222222222222E-3</v>
      </c>
      <c r="M206" t="s">
        <v>52</v>
      </c>
      <c r="N206">
        <v>1</v>
      </c>
      <c r="O206" t="s">
        <v>183</v>
      </c>
      <c r="P206" t="s">
        <v>54</v>
      </c>
      <c r="Q206" t="s">
        <v>172</v>
      </c>
      <c r="R206" t="s">
        <v>184</v>
      </c>
      <c r="S206" t="s">
        <v>185</v>
      </c>
      <c r="T206" t="s">
        <v>58</v>
      </c>
      <c r="U206" t="s">
        <v>54</v>
      </c>
      <c r="V206" t="s">
        <v>54</v>
      </c>
      <c r="W206">
        <v>59.919851700000002</v>
      </c>
      <c r="X206">
        <v>30.471511700000001</v>
      </c>
      <c r="Y206">
        <v>59.946531700000001</v>
      </c>
      <c r="Z206">
        <v>30.477126699999999</v>
      </c>
      <c r="AA206" t="s">
        <v>54</v>
      </c>
      <c r="AB206" t="s">
        <v>54</v>
      </c>
      <c r="AC206" t="s">
        <v>59</v>
      </c>
      <c r="AD206" t="s">
        <v>60</v>
      </c>
      <c r="AE206" t="s">
        <v>1284</v>
      </c>
      <c r="AF206" t="s">
        <v>1285</v>
      </c>
      <c r="AG206">
        <v>66.83</v>
      </c>
      <c r="AH206">
        <v>114</v>
      </c>
      <c r="AI206">
        <v>1.71</v>
      </c>
      <c r="AJ206">
        <v>3.38</v>
      </c>
      <c r="AK206" t="s">
        <v>1286</v>
      </c>
      <c r="AL206">
        <v>21</v>
      </c>
      <c r="AM206">
        <v>21</v>
      </c>
      <c r="AN206">
        <v>0.57999999999999996</v>
      </c>
      <c r="AO206">
        <v>4.9400000000000004</v>
      </c>
      <c r="AP206">
        <v>0.31</v>
      </c>
      <c r="AQ206" t="s">
        <v>64</v>
      </c>
      <c r="AR206" t="s">
        <v>97</v>
      </c>
      <c r="AS206" t="s">
        <v>160</v>
      </c>
    </row>
    <row r="207" spans="1:45" x14ac:dyDescent="0.45">
      <c r="A207" t="s">
        <v>1287</v>
      </c>
      <c r="B207" t="s">
        <v>46</v>
      </c>
      <c r="C207" t="s">
        <v>47</v>
      </c>
      <c r="D207" t="s">
        <v>1288</v>
      </c>
      <c r="E207" t="s">
        <v>1289</v>
      </c>
      <c r="F207" t="s">
        <v>50</v>
      </c>
      <c r="G207" t="s">
        <v>51</v>
      </c>
      <c r="H207" s="1">
        <v>42586.520138888889</v>
      </c>
      <c r="I207" s="1">
        <v>42586.537499999999</v>
      </c>
      <c r="J207" s="2">
        <v>1.0138888888888888E-2</v>
      </c>
      <c r="K207" s="2">
        <v>1.7361111111111112E-2</v>
      </c>
      <c r="L207" s="2">
        <v>7.2222222222222228E-3</v>
      </c>
      <c r="M207" t="s">
        <v>52</v>
      </c>
      <c r="N207">
        <v>1</v>
      </c>
      <c r="O207" t="s">
        <v>70</v>
      </c>
      <c r="P207" t="s">
        <v>54</v>
      </c>
      <c r="Q207" t="s">
        <v>172</v>
      </c>
      <c r="R207" t="s">
        <v>72</v>
      </c>
      <c r="S207" t="s">
        <v>73</v>
      </c>
      <c r="T207" t="s">
        <v>58</v>
      </c>
      <c r="U207" t="s">
        <v>54</v>
      </c>
      <c r="V207" t="s">
        <v>54</v>
      </c>
      <c r="W207">
        <v>59.941414999999999</v>
      </c>
      <c r="X207">
        <v>30.366456299999999</v>
      </c>
      <c r="Y207">
        <v>59.933451699999999</v>
      </c>
      <c r="Z207">
        <v>30.4359283</v>
      </c>
      <c r="AA207" t="s">
        <v>54</v>
      </c>
      <c r="AB207" t="s">
        <v>54</v>
      </c>
      <c r="AC207" t="s">
        <v>59</v>
      </c>
      <c r="AD207" t="s">
        <v>60</v>
      </c>
      <c r="AE207" t="s">
        <v>1014</v>
      </c>
      <c r="AF207" t="s">
        <v>1290</v>
      </c>
      <c r="AG207">
        <v>65.680000000000007</v>
      </c>
      <c r="AH207">
        <v>186</v>
      </c>
      <c r="AI207">
        <v>2.83</v>
      </c>
      <c r="AJ207">
        <v>4.92</v>
      </c>
      <c r="AK207" t="s">
        <v>1291</v>
      </c>
      <c r="AL207">
        <v>21</v>
      </c>
      <c r="AM207">
        <v>21</v>
      </c>
      <c r="AN207">
        <v>0.56999999999999995</v>
      </c>
      <c r="AO207">
        <v>3.26</v>
      </c>
      <c r="AP207">
        <v>0.6</v>
      </c>
      <c r="AQ207" t="s">
        <v>64</v>
      </c>
      <c r="AR207" t="s">
        <v>65</v>
      </c>
      <c r="AS207" t="s">
        <v>66</v>
      </c>
    </row>
    <row r="208" spans="1:45" x14ac:dyDescent="0.45">
      <c r="A208" t="s">
        <v>1292</v>
      </c>
      <c r="B208" t="s">
        <v>46</v>
      </c>
      <c r="C208" t="s">
        <v>47</v>
      </c>
      <c r="D208" t="s">
        <v>1293</v>
      </c>
      <c r="E208" t="s">
        <v>1294</v>
      </c>
      <c r="F208" t="s">
        <v>50</v>
      </c>
      <c r="G208" t="s">
        <v>51</v>
      </c>
      <c r="H208" s="1">
        <v>42591.618055555555</v>
      </c>
      <c r="I208" s="1">
        <v>42591.652083333334</v>
      </c>
      <c r="J208" s="2">
        <v>2.9537037037037039E-2</v>
      </c>
      <c r="K208" s="2">
        <v>3.4027777777777775E-2</v>
      </c>
      <c r="L208" s="2">
        <v>4.4907407407407405E-3</v>
      </c>
      <c r="M208" t="s">
        <v>52</v>
      </c>
      <c r="N208">
        <v>1</v>
      </c>
      <c r="O208" t="s">
        <v>116</v>
      </c>
      <c r="P208" t="s">
        <v>54</v>
      </c>
      <c r="Q208" t="s">
        <v>1295</v>
      </c>
      <c r="R208" t="s">
        <v>118</v>
      </c>
      <c r="S208" t="s">
        <v>119</v>
      </c>
      <c r="T208" t="s">
        <v>58</v>
      </c>
      <c r="U208" t="s">
        <v>54</v>
      </c>
      <c r="V208" t="s">
        <v>54</v>
      </c>
      <c r="W208">
        <v>59.842633059999997</v>
      </c>
      <c r="X208">
        <v>30.296908859999998</v>
      </c>
      <c r="Y208">
        <v>59.941414999999999</v>
      </c>
      <c r="Z208">
        <v>30.366456299999999</v>
      </c>
      <c r="AA208" t="s">
        <v>54</v>
      </c>
      <c r="AB208" t="s">
        <v>54</v>
      </c>
      <c r="AC208" t="s">
        <v>59</v>
      </c>
      <c r="AD208" t="s">
        <v>60</v>
      </c>
      <c r="AE208" t="s">
        <v>1296</v>
      </c>
      <c r="AF208" t="s">
        <v>1014</v>
      </c>
      <c r="AG208">
        <v>64.72</v>
      </c>
      <c r="AH208">
        <v>607</v>
      </c>
      <c r="AI208">
        <v>9.3800000000000008</v>
      </c>
      <c r="AJ208">
        <v>37.159999999999997</v>
      </c>
      <c r="AK208" t="s">
        <v>1297</v>
      </c>
      <c r="AL208">
        <v>22</v>
      </c>
      <c r="AM208">
        <v>22</v>
      </c>
      <c r="AN208">
        <v>0.49</v>
      </c>
      <c r="AO208">
        <v>7.53</v>
      </c>
      <c r="AP208">
        <v>0.69</v>
      </c>
      <c r="AQ208" t="s">
        <v>326</v>
      </c>
      <c r="AR208" t="s">
        <v>327</v>
      </c>
      <c r="AS208" t="s">
        <v>66</v>
      </c>
    </row>
    <row r="209" spans="1:45" x14ac:dyDescent="0.45">
      <c r="A209" t="s">
        <v>1298</v>
      </c>
      <c r="B209" t="s">
        <v>46</v>
      </c>
      <c r="C209" t="s">
        <v>47</v>
      </c>
      <c r="D209" s="3" t="s">
        <v>1299</v>
      </c>
      <c r="E209" t="s">
        <v>1300</v>
      </c>
      <c r="F209" t="s">
        <v>50</v>
      </c>
      <c r="G209" t="s">
        <v>51</v>
      </c>
      <c r="H209" s="1">
        <v>42609.757638888892</v>
      </c>
      <c r="I209" s="1">
        <v>42609.775694444441</v>
      </c>
      <c r="J209" s="2">
        <v>8.8888888888888889E-3</v>
      </c>
      <c r="K209" s="2">
        <v>1.8055555555555557E-2</v>
      </c>
      <c r="L209" s="2">
        <v>9.1666666666666667E-3</v>
      </c>
      <c r="M209" t="s">
        <v>52</v>
      </c>
      <c r="N209">
        <v>1</v>
      </c>
      <c r="O209" t="s">
        <v>451</v>
      </c>
      <c r="P209" t="s">
        <v>54</v>
      </c>
      <c r="Q209" t="s">
        <v>1185</v>
      </c>
      <c r="R209" t="s">
        <v>118</v>
      </c>
      <c r="S209" t="s">
        <v>452</v>
      </c>
      <c r="T209" t="s">
        <v>58</v>
      </c>
      <c r="U209" t="s">
        <v>54</v>
      </c>
      <c r="V209" t="s">
        <v>54</v>
      </c>
      <c r="W209">
        <v>59.938598300000002</v>
      </c>
      <c r="X209">
        <v>30.419564999999999</v>
      </c>
      <c r="Y209">
        <v>59.945616700000002</v>
      </c>
      <c r="Z209">
        <v>30.4884533</v>
      </c>
      <c r="AA209" t="s">
        <v>54</v>
      </c>
      <c r="AB209" t="s">
        <v>54</v>
      </c>
      <c r="AC209" t="s">
        <v>59</v>
      </c>
      <c r="AD209" t="s">
        <v>60</v>
      </c>
      <c r="AE209" t="s">
        <v>1301</v>
      </c>
      <c r="AF209" t="s">
        <v>1302</v>
      </c>
      <c r="AG209">
        <v>64.69</v>
      </c>
      <c r="AH209">
        <v>180</v>
      </c>
      <c r="AI209">
        <v>2.78</v>
      </c>
      <c r="AJ209">
        <v>5.89</v>
      </c>
      <c r="AK209" t="s">
        <v>1303</v>
      </c>
      <c r="AL209">
        <v>21</v>
      </c>
      <c r="AM209">
        <v>21</v>
      </c>
      <c r="AN209">
        <v>0.54</v>
      </c>
      <c r="AO209">
        <v>7.01</v>
      </c>
      <c r="AP209">
        <v>0.39</v>
      </c>
      <c r="AQ209" t="s">
        <v>326</v>
      </c>
      <c r="AR209" t="s">
        <v>395</v>
      </c>
      <c r="AS209" t="s">
        <v>66</v>
      </c>
    </row>
    <row r="210" spans="1:45" x14ac:dyDescent="0.45">
      <c r="A210" t="s">
        <v>1304</v>
      </c>
      <c r="B210" t="s">
        <v>46</v>
      </c>
      <c r="C210" t="s">
        <v>47</v>
      </c>
      <c r="D210" t="s">
        <v>1305</v>
      </c>
      <c r="E210" t="s">
        <v>369</v>
      </c>
      <c r="F210" t="s">
        <v>50</v>
      </c>
      <c r="G210" t="s">
        <v>51</v>
      </c>
      <c r="H210" s="1">
        <v>42619.668055555558</v>
      </c>
      <c r="I210" s="1">
        <v>42619.681944444441</v>
      </c>
      <c r="J210" s="2">
        <v>7.4652777777777781E-3</v>
      </c>
      <c r="K210" s="2">
        <v>1.3888888888888888E-2</v>
      </c>
      <c r="L210" s="2">
        <v>6.4236111111111117E-3</v>
      </c>
      <c r="M210" t="s">
        <v>52</v>
      </c>
      <c r="N210">
        <v>1</v>
      </c>
      <c r="O210" t="s">
        <v>116</v>
      </c>
      <c r="P210" t="s">
        <v>54</v>
      </c>
      <c r="Q210" t="s">
        <v>370</v>
      </c>
      <c r="R210" t="s">
        <v>118</v>
      </c>
      <c r="S210" t="s">
        <v>119</v>
      </c>
      <c r="T210" t="s">
        <v>58</v>
      </c>
      <c r="U210" t="s">
        <v>54</v>
      </c>
      <c r="V210" t="s">
        <v>54</v>
      </c>
      <c r="W210">
        <v>59.941414999999999</v>
      </c>
      <c r="X210">
        <v>30.366456299999999</v>
      </c>
      <c r="Y210">
        <v>59.940925</v>
      </c>
      <c r="Z210">
        <v>30.4202133</v>
      </c>
      <c r="AA210" t="s">
        <v>54</v>
      </c>
      <c r="AB210" t="s">
        <v>54</v>
      </c>
      <c r="AC210" t="s">
        <v>59</v>
      </c>
      <c r="AD210" t="s">
        <v>60</v>
      </c>
      <c r="AE210" t="s">
        <v>1014</v>
      </c>
      <c r="AF210" t="s">
        <v>1306</v>
      </c>
      <c r="AG210">
        <v>64.459999999999994</v>
      </c>
      <c r="AH210">
        <v>159</v>
      </c>
      <c r="AI210">
        <v>2.4700000000000002</v>
      </c>
      <c r="AJ210">
        <v>4.88</v>
      </c>
      <c r="AK210" t="s">
        <v>1307</v>
      </c>
      <c r="AL210">
        <v>17</v>
      </c>
      <c r="AM210">
        <v>17</v>
      </c>
      <c r="AN210">
        <v>0.59</v>
      </c>
      <c r="AO210">
        <v>4.1100000000000003</v>
      </c>
      <c r="AP210">
        <v>0.15</v>
      </c>
      <c r="AQ210" t="s">
        <v>158</v>
      </c>
      <c r="AR210" t="s">
        <v>159</v>
      </c>
      <c r="AS210" t="s">
        <v>66</v>
      </c>
    </row>
    <row r="211" spans="1:45" x14ac:dyDescent="0.45">
      <c r="A211" t="s">
        <v>1308</v>
      </c>
      <c r="B211" t="s">
        <v>46</v>
      </c>
      <c r="C211" t="s">
        <v>47</v>
      </c>
      <c r="D211" t="s">
        <v>1309</v>
      </c>
      <c r="E211" t="s">
        <v>1310</v>
      </c>
      <c r="F211" t="s">
        <v>50</v>
      </c>
      <c r="G211" t="s">
        <v>51</v>
      </c>
      <c r="H211" s="1">
        <v>42619.76458333333</v>
      </c>
      <c r="I211" s="1">
        <v>42619.790277777778</v>
      </c>
      <c r="J211" s="2">
        <v>1.8414351851851852E-2</v>
      </c>
      <c r="K211" s="2">
        <v>2.5694444444444447E-2</v>
      </c>
      <c r="L211" s="2">
        <v>7.2800925925925915E-3</v>
      </c>
      <c r="M211" t="s">
        <v>52</v>
      </c>
      <c r="N211">
        <v>1</v>
      </c>
      <c r="O211" t="s">
        <v>243</v>
      </c>
      <c r="P211" t="s">
        <v>54</v>
      </c>
      <c r="Q211" t="s">
        <v>146</v>
      </c>
      <c r="R211" t="s">
        <v>244</v>
      </c>
      <c r="S211" t="s">
        <v>245</v>
      </c>
      <c r="T211" t="s">
        <v>58</v>
      </c>
      <c r="U211" t="s">
        <v>54</v>
      </c>
      <c r="V211" t="s">
        <v>54</v>
      </c>
      <c r="W211">
        <v>59.939503299999998</v>
      </c>
      <c r="X211">
        <v>30.419336699999999</v>
      </c>
      <c r="Y211">
        <v>59.941414999999999</v>
      </c>
      <c r="Z211">
        <v>30.366456299999999</v>
      </c>
      <c r="AA211" t="s">
        <v>54</v>
      </c>
      <c r="AB211" t="s">
        <v>54</v>
      </c>
      <c r="AC211" t="s">
        <v>59</v>
      </c>
      <c r="AD211" t="s">
        <v>60</v>
      </c>
      <c r="AE211" t="s">
        <v>1306</v>
      </c>
      <c r="AF211" t="s">
        <v>1014</v>
      </c>
      <c r="AG211">
        <v>64.459999999999994</v>
      </c>
      <c r="AH211">
        <v>284</v>
      </c>
      <c r="AI211">
        <v>4.41</v>
      </c>
      <c r="AJ211">
        <v>7</v>
      </c>
      <c r="AK211" t="s">
        <v>1311</v>
      </c>
      <c r="AL211">
        <v>15</v>
      </c>
      <c r="AM211">
        <v>15</v>
      </c>
      <c r="AN211">
        <v>0.63</v>
      </c>
      <c r="AO211">
        <v>3.97</v>
      </c>
      <c r="AP211">
        <v>0.47</v>
      </c>
      <c r="AQ211" t="s">
        <v>64</v>
      </c>
      <c r="AR211" t="s">
        <v>97</v>
      </c>
      <c r="AS211" t="s">
        <v>66</v>
      </c>
    </row>
    <row r="212" spans="1:45" x14ac:dyDescent="0.45">
      <c r="A212" t="s">
        <v>1312</v>
      </c>
      <c r="B212" t="s">
        <v>46</v>
      </c>
      <c r="C212" t="s">
        <v>47</v>
      </c>
      <c r="D212" t="s">
        <v>1313</v>
      </c>
      <c r="E212" t="s">
        <v>1314</v>
      </c>
      <c r="F212" t="s">
        <v>50</v>
      </c>
      <c r="G212" t="s">
        <v>51</v>
      </c>
      <c r="H212" s="1">
        <v>42620.341666666667</v>
      </c>
      <c r="I212" s="1">
        <v>42620.380555555559</v>
      </c>
      <c r="J212" s="2">
        <v>2.9166666666666664E-2</v>
      </c>
      <c r="K212" s="2">
        <v>3.888888888888889E-2</v>
      </c>
      <c r="L212" s="2">
        <v>9.7222222222222224E-3</v>
      </c>
      <c r="M212" t="s">
        <v>52</v>
      </c>
      <c r="N212">
        <v>1</v>
      </c>
      <c r="O212" t="s">
        <v>116</v>
      </c>
      <c r="P212" t="s">
        <v>54</v>
      </c>
      <c r="Q212" t="s">
        <v>1315</v>
      </c>
      <c r="R212" t="s">
        <v>118</v>
      </c>
      <c r="S212" t="s">
        <v>119</v>
      </c>
      <c r="T212" t="s">
        <v>153</v>
      </c>
      <c r="U212" t="s">
        <v>54</v>
      </c>
      <c r="V212" t="s">
        <v>54</v>
      </c>
      <c r="W212">
        <v>59.941414999999999</v>
      </c>
      <c r="X212">
        <v>30.366456299999999</v>
      </c>
      <c r="Y212">
        <v>60.031752699999998</v>
      </c>
      <c r="Z212">
        <v>30.428333599999998</v>
      </c>
      <c r="AA212" t="s">
        <v>54</v>
      </c>
      <c r="AB212" t="s">
        <v>54</v>
      </c>
      <c r="AC212" t="s">
        <v>59</v>
      </c>
      <c r="AD212" t="s">
        <v>60</v>
      </c>
      <c r="AE212" t="s">
        <v>1014</v>
      </c>
      <c r="AF212" t="s">
        <v>988</v>
      </c>
      <c r="AG212">
        <v>64.22</v>
      </c>
      <c r="AH212">
        <v>431</v>
      </c>
      <c r="AI212">
        <v>6.71</v>
      </c>
      <c r="AJ212">
        <v>12.47</v>
      </c>
      <c r="AK212" t="s">
        <v>1316</v>
      </c>
      <c r="AL212">
        <v>14</v>
      </c>
      <c r="AM212">
        <v>14</v>
      </c>
      <c r="AN212">
        <v>0.89</v>
      </c>
      <c r="AO212">
        <v>3.99</v>
      </c>
      <c r="AP212">
        <v>0.99</v>
      </c>
      <c r="AQ212" t="s">
        <v>111</v>
      </c>
      <c r="AR212" t="s">
        <v>112</v>
      </c>
      <c r="AS212" t="s">
        <v>66</v>
      </c>
    </row>
    <row r="213" spans="1:45" x14ac:dyDescent="0.45">
      <c r="A213" t="s">
        <v>1317</v>
      </c>
      <c r="B213" t="s">
        <v>46</v>
      </c>
      <c r="C213" t="s">
        <v>47</v>
      </c>
      <c r="D213" t="s">
        <v>1318</v>
      </c>
      <c r="E213" t="s">
        <v>1319</v>
      </c>
      <c r="F213" t="s">
        <v>50</v>
      </c>
      <c r="G213" t="s">
        <v>51</v>
      </c>
      <c r="H213" s="1">
        <v>42622.624305555553</v>
      </c>
      <c r="I213" s="1">
        <v>42622.633333333331</v>
      </c>
      <c r="J213" s="2">
        <v>4.1319444444444442E-3</v>
      </c>
      <c r="K213" s="2">
        <v>9.0277777777777787E-3</v>
      </c>
      <c r="L213" s="2">
        <v>4.8958333333333328E-3</v>
      </c>
      <c r="M213" t="s">
        <v>52</v>
      </c>
      <c r="N213">
        <v>1</v>
      </c>
      <c r="O213" t="s">
        <v>362</v>
      </c>
      <c r="P213" t="s">
        <v>54</v>
      </c>
      <c r="Q213" t="s">
        <v>131</v>
      </c>
      <c r="R213" t="s">
        <v>364</v>
      </c>
      <c r="S213" t="s">
        <v>365</v>
      </c>
      <c r="T213" t="s">
        <v>58</v>
      </c>
      <c r="U213" t="s">
        <v>54</v>
      </c>
      <c r="V213" t="s">
        <v>54</v>
      </c>
      <c r="W213">
        <v>59.945878299999997</v>
      </c>
      <c r="X213">
        <v>30.468216699999999</v>
      </c>
      <c r="Y213">
        <v>59.933354999999999</v>
      </c>
      <c r="Z213">
        <v>30.4411117</v>
      </c>
      <c r="AA213" t="s">
        <v>54</v>
      </c>
      <c r="AB213" t="s">
        <v>54</v>
      </c>
      <c r="AC213" t="s">
        <v>59</v>
      </c>
      <c r="AD213" t="s">
        <v>60</v>
      </c>
      <c r="AE213" t="s">
        <v>1320</v>
      </c>
      <c r="AF213" t="s">
        <v>1321</v>
      </c>
      <c r="AG213">
        <v>64.77</v>
      </c>
      <c r="AH213">
        <v>109</v>
      </c>
      <c r="AI213">
        <v>1.68</v>
      </c>
      <c r="AJ213">
        <v>2.57</v>
      </c>
      <c r="AK213" t="s">
        <v>1322</v>
      </c>
      <c r="AL213">
        <v>16</v>
      </c>
      <c r="AM213">
        <v>16</v>
      </c>
      <c r="AN213">
        <v>0.59</v>
      </c>
      <c r="AO213">
        <v>1.22</v>
      </c>
      <c r="AP213">
        <v>0.72</v>
      </c>
      <c r="AQ213" t="s">
        <v>64</v>
      </c>
      <c r="AR213" t="s">
        <v>65</v>
      </c>
      <c r="AS213" t="s">
        <v>66</v>
      </c>
    </row>
    <row r="214" spans="1:45" x14ac:dyDescent="0.45">
      <c r="A214" t="s">
        <v>1323</v>
      </c>
      <c r="B214" t="s">
        <v>46</v>
      </c>
      <c r="C214" t="s">
        <v>47</v>
      </c>
      <c r="D214" t="s">
        <v>1324</v>
      </c>
      <c r="E214" t="s">
        <v>1325</v>
      </c>
      <c r="F214" t="s">
        <v>50</v>
      </c>
      <c r="G214" t="s">
        <v>51</v>
      </c>
      <c r="H214" s="1">
        <v>42625.588194444441</v>
      </c>
      <c r="I214" s="1">
        <v>42625.614583333336</v>
      </c>
      <c r="J214" s="2">
        <v>2.101851851851852E-2</v>
      </c>
      <c r="K214" s="2">
        <v>2.6388888888888889E-2</v>
      </c>
      <c r="L214" s="2">
        <v>5.37037037037037E-3</v>
      </c>
      <c r="M214" t="s">
        <v>52</v>
      </c>
      <c r="N214">
        <v>1</v>
      </c>
      <c r="O214" t="s">
        <v>362</v>
      </c>
      <c r="P214" t="s">
        <v>54</v>
      </c>
      <c r="Q214" t="s">
        <v>117</v>
      </c>
      <c r="R214" t="s">
        <v>364</v>
      </c>
      <c r="S214" t="s">
        <v>365</v>
      </c>
      <c r="T214" t="s">
        <v>58</v>
      </c>
      <c r="U214" t="s">
        <v>54</v>
      </c>
      <c r="V214" t="s">
        <v>54</v>
      </c>
      <c r="W214">
        <v>59.941414999999999</v>
      </c>
      <c r="X214">
        <v>30.366456299999999</v>
      </c>
      <c r="Y214">
        <v>59.930304999999997</v>
      </c>
      <c r="Z214">
        <v>30.3604083</v>
      </c>
      <c r="AA214" t="s">
        <v>54</v>
      </c>
      <c r="AB214" t="s">
        <v>54</v>
      </c>
      <c r="AC214" t="s">
        <v>59</v>
      </c>
      <c r="AD214" t="s">
        <v>60</v>
      </c>
      <c r="AE214" t="s">
        <v>1014</v>
      </c>
      <c r="AF214" t="s">
        <v>1326</v>
      </c>
      <c r="AG214">
        <v>64.73</v>
      </c>
      <c r="AH214">
        <v>334</v>
      </c>
      <c r="AI214">
        <v>5.16</v>
      </c>
      <c r="AJ214">
        <v>10.33</v>
      </c>
      <c r="AK214" t="s">
        <v>1327</v>
      </c>
      <c r="AL214">
        <v>18</v>
      </c>
      <c r="AM214">
        <v>18</v>
      </c>
      <c r="AN214">
        <v>0.55000000000000004</v>
      </c>
      <c r="AO214">
        <v>6.95</v>
      </c>
      <c r="AP214">
        <v>0.1</v>
      </c>
      <c r="AQ214" t="s">
        <v>158</v>
      </c>
      <c r="AR214" t="s">
        <v>159</v>
      </c>
      <c r="AS214" t="s">
        <v>66</v>
      </c>
    </row>
    <row r="215" spans="1:45" x14ac:dyDescent="0.45">
      <c r="A215" t="s">
        <v>1328</v>
      </c>
      <c r="B215" t="s">
        <v>46</v>
      </c>
      <c r="C215" t="s">
        <v>47</v>
      </c>
      <c r="D215" t="s">
        <v>1329</v>
      </c>
      <c r="E215" t="s">
        <v>1330</v>
      </c>
      <c r="F215" t="s">
        <v>50</v>
      </c>
      <c r="G215" t="s">
        <v>51</v>
      </c>
      <c r="H215" s="1">
        <v>42625.655555555553</v>
      </c>
      <c r="I215" s="1">
        <v>42625.667361111111</v>
      </c>
      <c r="J215" s="2">
        <v>6.7013888888888887E-3</v>
      </c>
      <c r="K215" s="2">
        <v>1.1805555555555555E-2</v>
      </c>
      <c r="L215" s="2">
        <v>5.1041666666666666E-3</v>
      </c>
      <c r="M215" t="s">
        <v>52</v>
      </c>
      <c r="N215">
        <v>1</v>
      </c>
      <c r="O215" t="s">
        <v>116</v>
      </c>
      <c r="P215" t="s">
        <v>54</v>
      </c>
      <c r="Q215" t="s">
        <v>71</v>
      </c>
      <c r="R215" t="s">
        <v>118</v>
      </c>
      <c r="S215" t="s">
        <v>119</v>
      </c>
      <c r="T215" t="s">
        <v>58</v>
      </c>
      <c r="U215" t="s">
        <v>54</v>
      </c>
      <c r="V215" t="s">
        <v>54</v>
      </c>
      <c r="W215">
        <v>59.931748300000002</v>
      </c>
      <c r="X215">
        <v>30.3562683</v>
      </c>
      <c r="Y215">
        <v>59.943685000000002</v>
      </c>
      <c r="Z215">
        <v>30.324166699999999</v>
      </c>
      <c r="AA215" t="s">
        <v>54</v>
      </c>
      <c r="AB215" t="s">
        <v>54</v>
      </c>
      <c r="AC215" t="s">
        <v>59</v>
      </c>
      <c r="AD215" t="s">
        <v>60</v>
      </c>
      <c r="AE215" t="s">
        <v>1331</v>
      </c>
      <c r="AF215" t="s">
        <v>1332</v>
      </c>
      <c r="AG215">
        <v>64.73</v>
      </c>
      <c r="AH215">
        <v>140</v>
      </c>
      <c r="AI215">
        <v>2.16</v>
      </c>
      <c r="AJ215">
        <v>3.22</v>
      </c>
      <c r="AK215" t="s">
        <v>1333</v>
      </c>
      <c r="AL215">
        <v>18</v>
      </c>
      <c r="AM215">
        <v>18</v>
      </c>
      <c r="AN215">
        <v>0.54</v>
      </c>
      <c r="AO215">
        <v>7.07</v>
      </c>
      <c r="AP215">
        <v>0.24</v>
      </c>
      <c r="AQ215" t="s">
        <v>326</v>
      </c>
      <c r="AR215" t="s">
        <v>1334</v>
      </c>
      <c r="AS215" t="s">
        <v>66</v>
      </c>
    </row>
    <row r="216" spans="1:45" x14ac:dyDescent="0.45">
      <c r="A216" t="s">
        <v>1335</v>
      </c>
      <c r="B216" t="s">
        <v>46</v>
      </c>
      <c r="C216" t="s">
        <v>47</v>
      </c>
      <c r="D216" t="s">
        <v>1336</v>
      </c>
      <c r="E216" t="s">
        <v>1337</v>
      </c>
      <c r="F216" t="s">
        <v>50</v>
      </c>
      <c r="G216" t="s">
        <v>51</v>
      </c>
      <c r="H216" s="1">
        <v>42630.604861111111</v>
      </c>
      <c r="I216" s="1">
        <v>42630.617361111108</v>
      </c>
      <c r="J216" s="2">
        <v>5.7638888888888887E-3</v>
      </c>
      <c r="K216" s="2">
        <v>1.2499999999999999E-2</v>
      </c>
      <c r="L216" s="2">
        <v>6.7361111111111103E-3</v>
      </c>
      <c r="M216" t="s">
        <v>1338</v>
      </c>
      <c r="N216">
        <v>1</v>
      </c>
      <c r="O216" t="s">
        <v>90</v>
      </c>
      <c r="P216" t="s">
        <v>54</v>
      </c>
      <c r="Q216" t="s">
        <v>1339</v>
      </c>
      <c r="R216" t="s">
        <v>91</v>
      </c>
      <c r="S216" t="s">
        <v>92</v>
      </c>
      <c r="T216" t="s">
        <v>58</v>
      </c>
      <c r="U216" t="s">
        <v>54</v>
      </c>
      <c r="V216" t="s">
        <v>54</v>
      </c>
      <c r="W216">
        <v>59.929215800000001</v>
      </c>
      <c r="X216">
        <v>30.3566398</v>
      </c>
      <c r="Y216">
        <v>59.929218300000002</v>
      </c>
      <c r="Z216">
        <v>30.356630800000001</v>
      </c>
      <c r="AA216" t="s">
        <v>54</v>
      </c>
      <c r="AB216" t="s">
        <v>54</v>
      </c>
      <c r="AC216" t="s">
        <v>59</v>
      </c>
      <c r="AD216" t="s">
        <v>60</v>
      </c>
      <c r="AE216" t="s">
        <v>1340</v>
      </c>
      <c r="AF216" t="s">
        <v>1340</v>
      </c>
      <c r="AG216">
        <v>65.28</v>
      </c>
      <c r="AH216">
        <v>200</v>
      </c>
      <c r="AI216">
        <v>3.06</v>
      </c>
      <c r="AJ216">
        <v>0.01</v>
      </c>
      <c r="AK216" t="s">
        <v>1341</v>
      </c>
      <c r="AL216">
        <v>12</v>
      </c>
      <c r="AM216">
        <v>12</v>
      </c>
      <c r="AN216">
        <v>0.67</v>
      </c>
      <c r="AO216">
        <v>2.91</v>
      </c>
      <c r="AP216">
        <v>0.76</v>
      </c>
      <c r="AQ216" t="s">
        <v>64</v>
      </c>
      <c r="AR216" t="s">
        <v>65</v>
      </c>
      <c r="AS216" t="s">
        <v>160</v>
      </c>
    </row>
    <row r="217" spans="1:45" x14ac:dyDescent="0.45">
      <c r="A217" t="s">
        <v>1342</v>
      </c>
      <c r="B217" t="s">
        <v>46</v>
      </c>
      <c r="C217" t="s">
        <v>47</v>
      </c>
      <c r="D217" t="s">
        <v>1343</v>
      </c>
      <c r="E217" t="s">
        <v>1344</v>
      </c>
      <c r="F217" t="s">
        <v>50</v>
      </c>
      <c r="G217" t="s">
        <v>51</v>
      </c>
      <c r="H217" s="1">
        <v>42635.693749999999</v>
      </c>
      <c r="I217" s="1">
        <v>42635.699305555558</v>
      </c>
      <c r="J217" s="2">
        <v>2.615740740740741E-3</v>
      </c>
      <c r="K217" s="2">
        <v>5.5555555555555558E-3</v>
      </c>
      <c r="L217" s="2">
        <v>2.9398148148148148E-3</v>
      </c>
      <c r="M217" t="s">
        <v>52</v>
      </c>
      <c r="N217">
        <v>1</v>
      </c>
      <c r="O217" t="s">
        <v>235</v>
      </c>
      <c r="P217" t="s">
        <v>54</v>
      </c>
      <c r="Q217" t="s">
        <v>107</v>
      </c>
      <c r="R217" t="s">
        <v>184</v>
      </c>
      <c r="S217" t="s">
        <v>236</v>
      </c>
      <c r="T217" t="s">
        <v>58</v>
      </c>
      <c r="U217" t="s">
        <v>54</v>
      </c>
      <c r="V217" t="s">
        <v>54</v>
      </c>
      <c r="W217">
        <v>59.948216700000003</v>
      </c>
      <c r="X217">
        <v>30.233303299999999</v>
      </c>
      <c r="Y217">
        <v>59.955185</v>
      </c>
      <c r="Z217">
        <v>30.2446667</v>
      </c>
      <c r="AA217" t="s">
        <v>54</v>
      </c>
      <c r="AB217" t="s">
        <v>54</v>
      </c>
      <c r="AC217" t="s">
        <v>59</v>
      </c>
      <c r="AD217" t="s">
        <v>60</v>
      </c>
      <c r="AE217" t="s">
        <v>1345</v>
      </c>
      <c r="AF217" t="s">
        <v>1095</v>
      </c>
      <c r="AG217">
        <v>63.67</v>
      </c>
      <c r="AH217">
        <v>87</v>
      </c>
      <c r="AI217">
        <v>1.37</v>
      </c>
      <c r="AJ217">
        <v>1.64</v>
      </c>
      <c r="AK217" t="s">
        <v>1346</v>
      </c>
      <c r="AL217">
        <v>12</v>
      </c>
      <c r="AM217">
        <v>12</v>
      </c>
      <c r="AN217">
        <v>0.72</v>
      </c>
      <c r="AO217">
        <v>4.63</v>
      </c>
      <c r="AP217">
        <v>0.75</v>
      </c>
      <c r="AQ217" t="s">
        <v>64</v>
      </c>
      <c r="AR217" t="s">
        <v>65</v>
      </c>
      <c r="AS217" t="s">
        <v>66</v>
      </c>
    </row>
    <row r="218" spans="1:45" x14ac:dyDescent="0.45">
      <c r="A218" t="s">
        <v>1347</v>
      </c>
      <c r="B218" t="s">
        <v>46</v>
      </c>
      <c r="C218" t="s">
        <v>47</v>
      </c>
      <c r="D218" t="s">
        <v>1348</v>
      </c>
      <c r="E218" t="s">
        <v>1206</v>
      </c>
      <c r="F218" t="s">
        <v>50</v>
      </c>
      <c r="G218" t="s">
        <v>51</v>
      </c>
      <c r="H218" s="1">
        <v>42635.765277777777</v>
      </c>
      <c r="I218" s="1">
        <v>42635.774305555555</v>
      </c>
      <c r="J218" s="2">
        <v>3.5069444444444445E-3</v>
      </c>
      <c r="K218" s="2">
        <v>9.0277777777777787E-3</v>
      </c>
      <c r="L218" s="2">
        <v>5.5208333333333333E-3</v>
      </c>
      <c r="M218" t="s">
        <v>52</v>
      </c>
      <c r="N218">
        <v>1</v>
      </c>
      <c r="O218" t="s">
        <v>501</v>
      </c>
      <c r="P218" t="s">
        <v>54</v>
      </c>
      <c r="Q218" t="s">
        <v>268</v>
      </c>
      <c r="R218" t="s">
        <v>502</v>
      </c>
      <c r="S218" t="s">
        <v>473</v>
      </c>
      <c r="T218" t="s">
        <v>58</v>
      </c>
      <c r="U218" t="s">
        <v>54</v>
      </c>
      <c r="V218" t="s">
        <v>54</v>
      </c>
      <c r="W218">
        <v>59.956821699999999</v>
      </c>
      <c r="X218">
        <v>30.244843299999999</v>
      </c>
      <c r="Y218">
        <v>59.948276700000001</v>
      </c>
      <c r="Z218">
        <v>30.2334633</v>
      </c>
      <c r="AA218" t="s">
        <v>54</v>
      </c>
      <c r="AB218" t="s">
        <v>54</v>
      </c>
      <c r="AC218" t="s">
        <v>59</v>
      </c>
      <c r="AD218" t="s">
        <v>60</v>
      </c>
      <c r="AE218" t="s">
        <v>1095</v>
      </c>
      <c r="AF218" t="s">
        <v>1349</v>
      </c>
      <c r="AG218">
        <v>63.67</v>
      </c>
      <c r="AH218">
        <v>97</v>
      </c>
      <c r="AI218">
        <v>1.52</v>
      </c>
      <c r="AJ218">
        <v>1.79</v>
      </c>
      <c r="AK218" t="s">
        <v>1350</v>
      </c>
      <c r="AL218">
        <v>11</v>
      </c>
      <c r="AM218">
        <v>11</v>
      </c>
      <c r="AN218">
        <v>0.76</v>
      </c>
      <c r="AO218">
        <v>3.7</v>
      </c>
      <c r="AP218">
        <v>0.8</v>
      </c>
      <c r="AQ218" t="s">
        <v>64</v>
      </c>
      <c r="AR218" t="s">
        <v>65</v>
      </c>
      <c r="AS218" t="s">
        <v>66</v>
      </c>
    </row>
    <row r="219" spans="1:45" x14ac:dyDescent="0.45">
      <c r="A219" t="s">
        <v>1351</v>
      </c>
      <c r="B219" t="s">
        <v>46</v>
      </c>
      <c r="C219" t="s">
        <v>47</v>
      </c>
      <c r="D219" t="s">
        <v>1352</v>
      </c>
      <c r="E219" t="s">
        <v>1353</v>
      </c>
      <c r="F219" t="s">
        <v>50</v>
      </c>
      <c r="G219" t="s">
        <v>51</v>
      </c>
      <c r="H219" s="1">
        <v>42636.476388888892</v>
      </c>
      <c r="I219" s="1">
        <v>42636.486805555556</v>
      </c>
      <c r="J219" s="2">
        <v>6.2731481481481484E-3</v>
      </c>
      <c r="K219" s="2">
        <v>1.0416666666666666E-2</v>
      </c>
      <c r="L219" s="2">
        <v>4.1435185185185186E-3</v>
      </c>
      <c r="M219" t="s">
        <v>52</v>
      </c>
      <c r="N219">
        <v>1</v>
      </c>
      <c r="O219" t="s">
        <v>183</v>
      </c>
      <c r="P219" t="s">
        <v>54</v>
      </c>
      <c r="Q219" t="s">
        <v>1354</v>
      </c>
      <c r="R219" t="s">
        <v>184</v>
      </c>
      <c r="S219" t="s">
        <v>185</v>
      </c>
      <c r="T219" t="s">
        <v>58</v>
      </c>
      <c r="U219" t="s">
        <v>54</v>
      </c>
      <c r="V219" t="s">
        <v>54</v>
      </c>
      <c r="W219">
        <v>59.958311700000003</v>
      </c>
      <c r="X219">
        <v>30.478185</v>
      </c>
      <c r="Y219">
        <v>59.9254867</v>
      </c>
      <c r="Z219">
        <v>30.488828300000002</v>
      </c>
      <c r="AA219" t="s">
        <v>54</v>
      </c>
      <c r="AB219" t="s">
        <v>54</v>
      </c>
      <c r="AC219" t="s">
        <v>59</v>
      </c>
      <c r="AD219" t="s">
        <v>60</v>
      </c>
      <c r="AE219" t="s">
        <v>1355</v>
      </c>
      <c r="AF219" t="s">
        <v>1356</v>
      </c>
      <c r="AG219">
        <v>64.08</v>
      </c>
      <c r="AH219">
        <v>143</v>
      </c>
      <c r="AI219">
        <v>2.23</v>
      </c>
      <c r="AJ219">
        <v>4.33</v>
      </c>
      <c r="AK219" t="s">
        <v>1357</v>
      </c>
      <c r="AL219">
        <v>9</v>
      </c>
      <c r="AM219">
        <v>6</v>
      </c>
      <c r="AN219">
        <v>0.87</v>
      </c>
      <c r="AO219">
        <v>4.25</v>
      </c>
      <c r="AP219">
        <v>0.93</v>
      </c>
      <c r="AQ219" t="s">
        <v>64</v>
      </c>
      <c r="AR219" t="s">
        <v>65</v>
      </c>
      <c r="AS219" t="s">
        <v>66</v>
      </c>
    </row>
    <row r="220" spans="1:45" x14ac:dyDescent="0.45">
      <c r="A220" t="s">
        <v>1358</v>
      </c>
      <c r="B220" t="s">
        <v>226</v>
      </c>
      <c r="C220" t="s">
        <v>47</v>
      </c>
      <c r="D220" t="s">
        <v>1359</v>
      </c>
      <c r="E220" t="s">
        <v>1360</v>
      </c>
      <c r="F220" t="s">
        <v>50</v>
      </c>
      <c r="G220" t="s">
        <v>51</v>
      </c>
      <c r="H220" s="1">
        <v>42636.556944444441</v>
      </c>
      <c r="I220" s="1">
        <v>42636.560416666667</v>
      </c>
      <c r="J220" s="2">
        <v>1.5509259259259261E-3</v>
      </c>
      <c r="K220" s="2">
        <v>3.472222222222222E-3</v>
      </c>
      <c r="L220" s="2">
        <v>1.9212962962962962E-3</v>
      </c>
      <c r="M220" t="s">
        <v>52</v>
      </c>
      <c r="N220">
        <v>1.3</v>
      </c>
      <c r="O220" t="s">
        <v>1264</v>
      </c>
      <c r="P220" t="s">
        <v>54</v>
      </c>
      <c r="Q220" t="s">
        <v>1361</v>
      </c>
      <c r="R220" t="s">
        <v>604</v>
      </c>
      <c r="S220" t="s">
        <v>1265</v>
      </c>
      <c r="T220" t="s">
        <v>58</v>
      </c>
      <c r="U220" t="s">
        <v>54</v>
      </c>
      <c r="V220" t="s">
        <v>54</v>
      </c>
      <c r="W220">
        <v>59.934729869999998</v>
      </c>
      <c r="X220">
        <v>30.496899899999999</v>
      </c>
      <c r="Y220">
        <v>59.934729869999998</v>
      </c>
      <c r="Z220">
        <v>30.496899899999999</v>
      </c>
      <c r="AA220" t="s">
        <v>54</v>
      </c>
      <c r="AB220" t="s">
        <v>54</v>
      </c>
      <c r="AC220" t="s">
        <v>59</v>
      </c>
      <c r="AD220" t="s">
        <v>60</v>
      </c>
      <c r="AE220" t="s">
        <v>1362</v>
      </c>
      <c r="AF220" t="s">
        <v>1363</v>
      </c>
      <c r="AG220">
        <v>64.08</v>
      </c>
      <c r="AH220">
        <v>85.5</v>
      </c>
      <c r="AI220">
        <v>1.33</v>
      </c>
      <c r="AJ220">
        <v>0.02</v>
      </c>
      <c r="AK220" t="s">
        <v>1364</v>
      </c>
      <c r="AL220">
        <v>9</v>
      </c>
      <c r="AM220">
        <v>6</v>
      </c>
      <c r="AN220">
        <v>0.88</v>
      </c>
      <c r="AO220">
        <v>5.55</v>
      </c>
      <c r="AP220">
        <v>1</v>
      </c>
      <c r="AQ220" t="s">
        <v>111</v>
      </c>
      <c r="AR220" t="s">
        <v>112</v>
      </c>
      <c r="AS220" t="s">
        <v>160</v>
      </c>
    </row>
    <row r="221" spans="1:45" x14ac:dyDescent="0.45">
      <c r="A221" t="s">
        <v>1365</v>
      </c>
      <c r="B221" t="s">
        <v>46</v>
      </c>
      <c r="C221" t="s">
        <v>47</v>
      </c>
      <c r="D221" t="s">
        <v>1366</v>
      </c>
      <c r="E221" t="s">
        <v>1360</v>
      </c>
      <c r="F221" t="s">
        <v>50</v>
      </c>
      <c r="G221" t="s">
        <v>51</v>
      </c>
      <c r="H221" s="1">
        <v>42636.563888888886</v>
      </c>
      <c r="I221" s="1">
        <v>42636.573611111111</v>
      </c>
      <c r="J221" s="2">
        <v>9.1666666666666667E-3</v>
      </c>
      <c r="K221" s="2">
        <v>9.7222222222222224E-3</v>
      </c>
      <c r="L221" s="2">
        <v>5.5555555555555556E-4</v>
      </c>
      <c r="M221" t="s">
        <v>52</v>
      </c>
      <c r="N221">
        <v>1</v>
      </c>
      <c r="O221" t="s">
        <v>1264</v>
      </c>
      <c r="P221" t="s">
        <v>54</v>
      </c>
      <c r="Q221" t="s">
        <v>1361</v>
      </c>
      <c r="R221" t="s">
        <v>604</v>
      </c>
      <c r="S221" t="s">
        <v>1265</v>
      </c>
      <c r="T221" t="s">
        <v>58</v>
      </c>
      <c r="U221" t="s">
        <v>54</v>
      </c>
      <c r="V221" t="s">
        <v>54</v>
      </c>
      <c r="W221">
        <v>59.934701699999998</v>
      </c>
      <c r="X221">
        <v>30.4966933</v>
      </c>
      <c r="Y221">
        <v>59.941414999999999</v>
      </c>
      <c r="Z221">
        <v>30.366456299999999</v>
      </c>
      <c r="AA221" t="s">
        <v>54</v>
      </c>
      <c r="AB221" t="s">
        <v>54</v>
      </c>
      <c r="AC221" t="s">
        <v>59</v>
      </c>
      <c r="AD221" t="s">
        <v>60</v>
      </c>
      <c r="AE221" t="s">
        <v>1363</v>
      </c>
      <c r="AF221" t="s">
        <v>1014</v>
      </c>
      <c r="AG221">
        <v>64.08</v>
      </c>
      <c r="AH221">
        <v>224.22</v>
      </c>
      <c r="AI221">
        <v>3.5</v>
      </c>
      <c r="AJ221">
        <v>4.3</v>
      </c>
      <c r="AK221" t="s">
        <v>1367</v>
      </c>
      <c r="AL221">
        <v>9</v>
      </c>
      <c r="AM221">
        <v>6</v>
      </c>
      <c r="AN221">
        <v>0.88</v>
      </c>
      <c r="AO221">
        <v>5.7</v>
      </c>
      <c r="AP221">
        <v>1</v>
      </c>
      <c r="AQ221" t="s">
        <v>111</v>
      </c>
      <c r="AR221" t="s">
        <v>112</v>
      </c>
      <c r="AS221" t="s">
        <v>160</v>
      </c>
    </row>
    <row r="222" spans="1:45" x14ac:dyDescent="0.45">
      <c r="A222" t="s">
        <v>1368</v>
      </c>
      <c r="B222" t="s">
        <v>46</v>
      </c>
      <c r="C222" t="s">
        <v>47</v>
      </c>
      <c r="D222" t="s">
        <v>1369</v>
      </c>
      <c r="E222" t="s">
        <v>1370</v>
      </c>
      <c r="F222" t="s">
        <v>50</v>
      </c>
      <c r="G222" t="s">
        <v>51</v>
      </c>
      <c r="H222" s="1">
        <v>42637.462500000001</v>
      </c>
      <c r="I222" s="1">
        <v>42637.486805555556</v>
      </c>
      <c r="J222" s="2">
        <v>1.7291666666666667E-2</v>
      </c>
      <c r="K222" s="2">
        <v>2.4305555555555556E-2</v>
      </c>
      <c r="L222" s="2">
        <v>7.013888888888889E-3</v>
      </c>
      <c r="M222" t="s">
        <v>52</v>
      </c>
      <c r="N222">
        <v>1</v>
      </c>
      <c r="O222" t="s">
        <v>479</v>
      </c>
      <c r="P222" t="s">
        <v>54</v>
      </c>
      <c r="Q222" t="s">
        <v>1371</v>
      </c>
      <c r="R222" t="s">
        <v>480</v>
      </c>
      <c r="S222" t="s">
        <v>481</v>
      </c>
      <c r="T222" t="s">
        <v>58</v>
      </c>
      <c r="U222" t="s">
        <v>54</v>
      </c>
      <c r="V222" t="s">
        <v>54</v>
      </c>
      <c r="W222">
        <v>59.941414999999999</v>
      </c>
      <c r="X222">
        <v>30.366456299999999</v>
      </c>
      <c r="Y222">
        <v>59.956788299999999</v>
      </c>
      <c r="Z222">
        <v>30.311818299999999</v>
      </c>
      <c r="AA222" t="s">
        <v>54</v>
      </c>
      <c r="AB222" t="s">
        <v>54</v>
      </c>
      <c r="AC222" t="s">
        <v>59</v>
      </c>
      <c r="AD222" t="s">
        <v>60</v>
      </c>
      <c r="AE222" t="s">
        <v>1014</v>
      </c>
      <c r="AF222" t="s">
        <v>1372</v>
      </c>
      <c r="AG222">
        <v>64.08</v>
      </c>
      <c r="AH222">
        <v>299.74</v>
      </c>
      <c r="AI222">
        <v>4.68</v>
      </c>
      <c r="AJ222">
        <v>10.78</v>
      </c>
      <c r="AK222" t="s">
        <v>1373</v>
      </c>
      <c r="AL222">
        <v>10</v>
      </c>
      <c r="AM222">
        <v>8</v>
      </c>
      <c r="AN222">
        <v>0.88</v>
      </c>
      <c r="AO222">
        <v>3.22</v>
      </c>
      <c r="AP222">
        <v>0.98</v>
      </c>
      <c r="AQ222" t="s">
        <v>160</v>
      </c>
      <c r="AR222" t="s">
        <v>957</v>
      </c>
      <c r="AS222" t="s">
        <v>160</v>
      </c>
    </row>
    <row r="223" spans="1:45" x14ac:dyDescent="0.45">
      <c r="A223" t="s">
        <v>1374</v>
      </c>
      <c r="B223" t="s">
        <v>46</v>
      </c>
      <c r="C223" t="s">
        <v>47</v>
      </c>
      <c r="D223" t="s">
        <v>1375</v>
      </c>
      <c r="E223" t="s">
        <v>1376</v>
      </c>
      <c r="F223" t="s">
        <v>50</v>
      </c>
      <c r="G223" t="s">
        <v>51</v>
      </c>
      <c r="H223" s="1">
        <v>42637.584027777775</v>
      </c>
      <c r="I223" s="1">
        <v>42637.609027777777</v>
      </c>
      <c r="J223" s="2">
        <v>2.0231481481481482E-2</v>
      </c>
      <c r="K223" s="2">
        <v>2.4999999999999998E-2</v>
      </c>
      <c r="L223" s="2">
        <v>4.7685185185185183E-3</v>
      </c>
      <c r="M223" t="s">
        <v>52</v>
      </c>
      <c r="N223">
        <v>1</v>
      </c>
      <c r="O223" t="s">
        <v>70</v>
      </c>
      <c r="P223" t="s">
        <v>54</v>
      </c>
      <c r="Q223" t="s">
        <v>117</v>
      </c>
      <c r="R223" t="s">
        <v>72</v>
      </c>
      <c r="S223" t="s">
        <v>73</v>
      </c>
      <c r="T223" t="s">
        <v>58</v>
      </c>
      <c r="U223" t="s">
        <v>54</v>
      </c>
      <c r="V223" t="s">
        <v>54</v>
      </c>
      <c r="W223">
        <v>59.9548986</v>
      </c>
      <c r="X223">
        <v>30.308033099999999</v>
      </c>
      <c r="Y223">
        <v>59.941414999999999</v>
      </c>
      <c r="Z223">
        <v>30.366456299999999</v>
      </c>
      <c r="AA223" t="s">
        <v>54</v>
      </c>
      <c r="AB223" t="s">
        <v>54</v>
      </c>
      <c r="AC223" t="s">
        <v>59</v>
      </c>
      <c r="AD223" t="s">
        <v>60</v>
      </c>
      <c r="AE223" t="s">
        <v>1377</v>
      </c>
      <c r="AF223" t="s">
        <v>1014</v>
      </c>
      <c r="AG223">
        <v>64.08</v>
      </c>
      <c r="AH223">
        <v>348.32</v>
      </c>
      <c r="AI223">
        <v>5.44</v>
      </c>
      <c r="AJ223">
        <v>13.49</v>
      </c>
      <c r="AK223" t="s">
        <v>1378</v>
      </c>
      <c r="AL223">
        <v>11</v>
      </c>
      <c r="AM223">
        <v>11</v>
      </c>
      <c r="AN223">
        <v>0.82</v>
      </c>
      <c r="AO223">
        <v>4.62</v>
      </c>
      <c r="AP223">
        <v>0.75</v>
      </c>
      <c r="AQ223" t="s">
        <v>160</v>
      </c>
      <c r="AR223" t="s">
        <v>920</v>
      </c>
      <c r="AS223" t="s">
        <v>160</v>
      </c>
    </row>
    <row r="224" spans="1:45" x14ac:dyDescent="0.45">
      <c r="A224" t="s">
        <v>1379</v>
      </c>
      <c r="B224" t="s">
        <v>46</v>
      </c>
      <c r="C224" t="s">
        <v>215</v>
      </c>
      <c r="D224" t="s">
        <v>1380</v>
      </c>
      <c r="E224" t="s">
        <v>1381</v>
      </c>
      <c r="F224" t="s">
        <v>50</v>
      </c>
      <c r="G224" t="s">
        <v>51</v>
      </c>
      <c r="H224" s="1">
        <v>42637.684027777781</v>
      </c>
      <c r="I224" s="1">
        <v>42637.705555555556</v>
      </c>
      <c r="J224" s="2">
        <v>1.042824074074074E-2</v>
      </c>
      <c r="K224" s="2">
        <v>2.1527777777777781E-2</v>
      </c>
      <c r="L224" s="2">
        <v>1.1099537037037038E-2</v>
      </c>
      <c r="M224" t="s">
        <v>218</v>
      </c>
      <c r="O224" t="s">
        <v>1382</v>
      </c>
      <c r="P224" t="s">
        <v>54</v>
      </c>
      <c r="Q224" t="s">
        <v>117</v>
      </c>
      <c r="R224" t="s">
        <v>184</v>
      </c>
      <c r="S224" t="s">
        <v>1383</v>
      </c>
      <c r="T224" t="s">
        <v>58</v>
      </c>
      <c r="U224" t="s">
        <v>54</v>
      </c>
      <c r="V224" t="s">
        <v>54</v>
      </c>
      <c r="W224">
        <v>59.959890350000002</v>
      </c>
      <c r="X224">
        <v>30.480231960000001</v>
      </c>
      <c r="Y224">
        <v>59.989365900000003</v>
      </c>
      <c r="Z224">
        <v>30.46617028</v>
      </c>
      <c r="AA224" t="s">
        <v>54</v>
      </c>
      <c r="AB224" t="s">
        <v>54</v>
      </c>
      <c r="AC224" t="s">
        <v>59</v>
      </c>
      <c r="AD224" t="s">
        <v>60</v>
      </c>
      <c r="AE224" t="s">
        <v>1384</v>
      </c>
      <c r="AF224" t="s">
        <v>930</v>
      </c>
      <c r="AG224">
        <v>64.08</v>
      </c>
      <c r="AH224">
        <v>306</v>
      </c>
      <c r="AI224">
        <v>4.78</v>
      </c>
      <c r="AJ224">
        <v>9.27</v>
      </c>
      <c r="AK224" t="s">
        <v>1385</v>
      </c>
      <c r="AL224">
        <v>12</v>
      </c>
      <c r="AM224">
        <v>12</v>
      </c>
      <c r="AN224">
        <v>0.77</v>
      </c>
      <c r="AO224">
        <v>3.96</v>
      </c>
      <c r="AP224">
        <v>0.82</v>
      </c>
      <c r="AQ224" t="s">
        <v>64</v>
      </c>
      <c r="AR224" t="s">
        <v>65</v>
      </c>
      <c r="AS224" t="s">
        <v>160</v>
      </c>
    </row>
    <row r="225" spans="1:45" x14ac:dyDescent="0.45">
      <c r="A225" t="s">
        <v>1386</v>
      </c>
      <c r="B225" t="s">
        <v>46</v>
      </c>
      <c r="C225" t="s">
        <v>215</v>
      </c>
      <c r="D225" t="s">
        <v>1387</v>
      </c>
      <c r="E225" t="s">
        <v>1388</v>
      </c>
      <c r="F225" t="s">
        <v>50</v>
      </c>
      <c r="G225" t="s">
        <v>51</v>
      </c>
      <c r="H225" s="1">
        <v>42637.765277777777</v>
      </c>
      <c r="I225" s="1">
        <v>42637.781944444447</v>
      </c>
      <c r="J225" s="2">
        <v>1.0486111111111111E-2</v>
      </c>
      <c r="K225" s="2">
        <v>1.6666666666666666E-2</v>
      </c>
      <c r="L225" s="2">
        <v>6.1805555555555563E-3</v>
      </c>
      <c r="M225" t="s">
        <v>218</v>
      </c>
      <c r="O225" t="s">
        <v>70</v>
      </c>
      <c r="P225" t="s">
        <v>54</v>
      </c>
      <c r="Q225" t="s">
        <v>549</v>
      </c>
      <c r="R225" t="s">
        <v>72</v>
      </c>
      <c r="S225" t="s">
        <v>73</v>
      </c>
      <c r="T225" t="s">
        <v>58</v>
      </c>
      <c r="U225" t="s">
        <v>54</v>
      </c>
      <c r="V225" t="s">
        <v>54</v>
      </c>
      <c r="W225">
        <v>59.989419210000001</v>
      </c>
      <c r="X225">
        <v>30.466293289999999</v>
      </c>
      <c r="Y225">
        <v>59.959984069999997</v>
      </c>
      <c r="Z225">
        <v>30.480264040000002</v>
      </c>
      <c r="AA225" t="s">
        <v>54</v>
      </c>
      <c r="AB225" t="s">
        <v>54</v>
      </c>
      <c r="AC225" t="s">
        <v>59</v>
      </c>
      <c r="AD225" t="s">
        <v>60</v>
      </c>
      <c r="AE225" t="s">
        <v>930</v>
      </c>
      <c r="AF225" t="s">
        <v>1266</v>
      </c>
      <c r="AG225">
        <v>64.08</v>
      </c>
      <c r="AH225">
        <v>306</v>
      </c>
      <c r="AI225">
        <v>4.78</v>
      </c>
      <c r="AJ225">
        <v>7.84</v>
      </c>
      <c r="AK225" t="s">
        <v>1389</v>
      </c>
      <c r="AL225">
        <v>10</v>
      </c>
      <c r="AM225">
        <v>10</v>
      </c>
      <c r="AN225">
        <v>0.86</v>
      </c>
      <c r="AO225">
        <v>1.9</v>
      </c>
      <c r="AP225">
        <v>0.75</v>
      </c>
      <c r="AQ225" t="s">
        <v>64</v>
      </c>
      <c r="AR225" t="s">
        <v>65</v>
      </c>
      <c r="AS225" t="s">
        <v>66</v>
      </c>
    </row>
    <row r="226" spans="1:45" x14ac:dyDescent="0.45">
      <c r="A226" t="s">
        <v>1390</v>
      </c>
      <c r="B226" t="s">
        <v>46</v>
      </c>
      <c r="C226" t="s">
        <v>215</v>
      </c>
      <c r="D226" t="s">
        <v>1391</v>
      </c>
      <c r="E226" t="s">
        <v>1392</v>
      </c>
      <c r="F226" t="s">
        <v>50</v>
      </c>
      <c r="G226" t="s">
        <v>51</v>
      </c>
      <c r="H226" s="1">
        <v>42638.467361111114</v>
      </c>
      <c r="I226" s="1">
        <v>42638.499305555553</v>
      </c>
      <c r="J226" s="2">
        <v>1.8692129629629631E-2</v>
      </c>
      <c r="K226" s="2">
        <v>3.1944444444444449E-2</v>
      </c>
      <c r="L226" s="2">
        <v>1.3252314814814814E-2</v>
      </c>
      <c r="M226" t="s">
        <v>218</v>
      </c>
      <c r="O226" t="s">
        <v>70</v>
      </c>
      <c r="P226" t="s">
        <v>54</v>
      </c>
      <c r="Q226" t="s">
        <v>131</v>
      </c>
      <c r="R226" t="s">
        <v>72</v>
      </c>
      <c r="S226" t="s">
        <v>73</v>
      </c>
      <c r="T226" t="s">
        <v>58</v>
      </c>
      <c r="U226" t="s">
        <v>54</v>
      </c>
      <c r="V226" t="s">
        <v>54</v>
      </c>
      <c r="W226">
        <v>59.959899819999997</v>
      </c>
      <c r="X226">
        <v>30.481510060000002</v>
      </c>
      <c r="Y226">
        <v>60.002338100000003</v>
      </c>
      <c r="Z226">
        <v>30.274150760000001</v>
      </c>
      <c r="AA226" t="s">
        <v>54</v>
      </c>
      <c r="AB226" t="s">
        <v>54</v>
      </c>
      <c r="AC226" t="s">
        <v>59</v>
      </c>
      <c r="AD226" t="s">
        <v>60</v>
      </c>
      <c r="AE226" t="s">
        <v>1266</v>
      </c>
      <c r="AF226" t="s">
        <v>1393</v>
      </c>
      <c r="AG226">
        <v>64.06</v>
      </c>
      <c r="AH226">
        <v>482</v>
      </c>
      <c r="AI226">
        <v>7.52</v>
      </c>
      <c r="AJ226">
        <v>17.13</v>
      </c>
      <c r="AK226" t="s">
        <v>1394</v>
      </c>
      <c r="AL226">
        <v>12</v>
      </c>
      <c r="AM226">
        <v>12</v>
      </c>
      <c r="AN226">
        <v>0.76</v>
      </c>
      <c r="AO226">
        <v>2.5299999999999998</v>
      </c>
      <c r="AP226">
        <v>0.97</v>
      </c>
      <c r="AQ226" t="s">
        <v>111</v>
      </c>
      <c r="AR226" t="s">
        <v>112</v>
      </c>
      <c r="AS226" t="s">
        <v>66</v>
      </c>
    </row>
    <row r="227" spans="1:45" x14ac:dyDescent="0.45">
      <c r="A227" t="s">
        <v>1395</v>
      </c>
      <c r="B227" t="s">
        <v>46</v>
      </c>
      <c r="C227" t="s">
        <v>215</v>
      </c>
      <c r="D227" t="s">
        <v>1396</v>
      </c>
      <c r="E227" t="s">
        <v>1397</v>
      </c>
      <c r="F227" t="s">
        <v>50</v>
      </c>
      <c r="G227" t="s">
        <v>51</v>
      </c>
      <c r="H227" s="1">
        <v>42638.518750000003</v>
      </c>
      <c r="I227" s="1">
        <v>42638.540277777778</v>
      </c>
      <c r="J227" s="2">
        <v>1.5381944444444443E-2</v>
      </c>
      <c r="K227" s="2">
        <v>2.1527777777777781E-2</v>
      </c>
      <c r="L227" s="2">
        <v>6.145833333333333E-3</v>
      </c>
      <c r="M227" t="s">
        <v>218</v>
      </c>
      <c r="O227" t="s">
        <v>1398</v>
      </c>
      <c r="P227" t="s">
        <v>54</v>
      </c>
      <c r="Q227" t="s">
        <v>406</v>
      </c>
      <c r="R227" t="s">
        <v>1399</v>
      </c>
      <c r="S227" t="s">
        <v>1400</v>
      </c>
      <c r="T227" t="s">
        <v>58</v>
      </c>
      <c r="U227" t="s">
        <v>54</v>
      </c>
      <c r="V227" t="s">
        <v>54</v>
      </c>
      <c r="W227">
        <v>60.002338100000003</v>
      </c>
      <c r="X227">
        <v>30.274150760000001</v>
      </c>
      <c r="Y227">
        <v>59.959899819999997</v>
      </c>
      <c r="Z227">
        <v>30.481510060000002</v>
      </c>
      <c r="AA227" t="s">
        <v>54</v>
      </c>
      <c r="AB227" t="s">
        <v>54</v>
      </c>
      <c r="AC227" t="s">
        <v>59</v>
      </c>
      <c r="AD227" t="s">
        <v>60</v>
      </c>
      <c r="AE227" t="s">
        <v>1393</v>
      </c>
      <c r="AF227" t="s">
        <v>1266</v>
      </c>
      <c r="AG227">
        <v>64.06</v>
      </c>
      <c r="AH227">
        <v>418</v>
      </c>
      <c r="AI227">
        <v>6.52</v>
      </c>
      <c r="AJ227">
        <v>12.89</v>
      </c>
      <c r="AK227" t="s">
        <v>1401</v>
      </c>
      <c r="AL227">
        <v>12</v>
      </c>
      <c r="AM227">
        <v>12</v>
      </c>
      <c r="AN227">
        <v>0.76</v>
      </c>
      <c r="AO227">
        <v>2.44</v>
      </c>
      <c r="AP227">
        <v>0.92</v>
      </c>
      <c r="AQ227" t="s">
        <v>64</v>
      </c>
      <c r="AR227" t="s">
        <v>65</v>
      </c>
      <c r="AS227" t="s">
        <v>66</v>
      </c>
    </row>
    <row r="228" spans="1:45" x14ac:dyDescent="0.45">
      <c r="A228" t="s">
        <v>1402</v>
      </c>
      <c r="B228" t="s">
        <v>46</v>
      </c>
      <c r="C228" t="s">
        <v>47</v>
      </c>
      <c r="D228" t="s">
        <v>1403</v>
      </c>
      <c r="E228" t="s">
        <v>1404</v>
      </c>
      <c r="F228" t="s">
        <v>50</v>
      </c>
      <c r="G228" t="s">
        <v>51</v>
      </c>
      <c r="H228" s="1">
        <v>42640.331944444442</v>
      </c>
      <c r="I228" s="1">
        <v>42640.350694444445</v>
      </c>
      <c r="J228" s="2">
        <v>1.3182870370370371E-2</v>
      </c>
      <c r="K228" s="2">
        <v>1.8749999999999999E-2</v>
      </c>
      <c r="L228" s="2">
        <v>5.5671296296296302E-3</v>
      </c>
      <c r="M228" t="s">
        <v>52</v>
      </c>
      <c r="N228">
        <v>1</v>
      </c>
      <c r="O228" t="s">
        <v>116</v>
      </c>
      <c r="P228" t="s">
        <v>54</v>
      </c>
      <c r="Q228" t="s">
        <v>71</v>
      </c>
      <c r="R228" t="s">
        <v>118</v>
      </c>
      <c r="S228" t="s">
        <v>119</v>
      </c>
      <c r="T228" t="s">
        <v>58</v>
      </c>
      <c r="U228" t="s">
        <v>54</v>
      </c>
      <c r="V228" t="s">
        <v>54</v>
      </c>
      <c r="W228">
        <v>59.941414999999999</v>
      </c>
      <c r="X228">
        <v>30.366456299999999</v>
      </c>
      <c r="Y228">
        <v>60.012879900000001</v>
      </c>
      <c r="Z228">
        <v>30.4100769</v>
      </c>
      <c r="AA228" t="s">
        <v>54</v>
      </c>
      <c r="AB228" t="s">
        <v>54</v>
      </c>
      <c r="AC228" t="s">
        <v>59</v>
      </c>
      <c r="AD228" t="s">
        <v>60</v>
      </c>
      <c r="AE228" t="s">
        <v>1014</v>
      </c>
      <c r="AF228" t="s">
        <v>1405</v>
      </c>
      <c r="AG228">
        <v>63.92</v>
      </c>
      <c r="AH228">
        <v>246.99</v>
      </c>
      <c r="AI228">
        <v>3.86</v>
      </c>
      <c r="AJ228">
        <v>9.16</v>
      </c>
      <c r="AK228" t="s">
        <v>1406</v>
      </c>
      <c r="AL228">
        <v>10</v>
      </c>
      <c r="AM228">
        <v>10</v>
      </c>
      <c r="AN228">
        <v>0.94</v>
      </c>
      <c r="AO228">
        <v>1.04</v>
      </c>
      <c r="AP228">
        <v>1</v>
      </c>
      <c r="AQ228" t="s">
        <v>650</v>
      </c>
      <c r="AR228" t="s">
        <v>651</v>
      </c>
      <c r="AS228" t="s">
        <v>66</v>
      </c>
    </row>
    <row r="229" spans="1:45" x14ac:dyDescent="0.45">
      <c r="A229" t="s">
        <v>1407</v>
      </c>
      <c r="B229" t="s">
        <v>46</v>
      </c>
      <c r="C229" t="s">
        <v>215</v>
      </c>
      <c r="D229" t="s">
        <v>1408</v>
      </c>
      <c r="E229" t="s">
        <v>1409</v>
      </c>
      <c r="F229" t="s">
        <v>50</v>
      </c>
      <c r="G229" t="s">
        <v>51</v>
      </c>
      <c r="H229" s="1">
        <v>42640.490972222222</v>
      </c>
      <c r="I229" s="1">
        <v>42640.509722222225</v>
      </c>
      <c r="J229" s="2">
        <v>1.4826388888888889E-2</v>
      </c>
      <c r="K229" s="2">
        <v>1.8749999999999999E-2</v>
      </c>
      <c r="L229" s="2">
        <v>3.9236111111111112E-3</v>
      </c>
      <c r="M229" t="s">
        <v>1252</v>
      </c>
      <c r="O229" t="s">
        <v>451</v>
      </c>
      <c r="P229" t="s">
        <v>54</v>
      </c>
      <c r="Q229" t="s">
        <v>146</v>
      </c>
      <c r="R229" t="s">
        <v>118</v>
      </c>
      <c r="S229" t="s">
        <v>452</v>
      </c>
      <c r="T229" t="s">
        <v>58</v>
      </c>
      <c r="U229" t="s">
        <v>54</v>
      </c>
      <c r="V229" t="s">
        <v>54</v>
      </c>
      <c r="W229">
        <v>60.015114349999998</v>
      </c>
      <c r="X229">
        <v>30.387962479999999</v>
      </c>
      <c r="Y229">
        <v>59.959928759999997</v>
      </c>
      <c r="Z229">
        <v>30.480334429999999</v>
      </c>
      <c r="AA229" t="s">
        <v>54</v>
      </c>
      <c r="AB229" t="s">
        <v>54</v>
      </c>
      <c r="AC229" t="s">
        <v>59</v>
      </c>
      <c r="AD229" t="s">
        <v>60</v>
      </c>
      <c r="AE229" t="s">
        <v>1410</v>
      </c>
      <c r="AF229" t="s">
        <v>1266</v>
      </c>
      <c r="AG229">
        <v>63.92</v>
      </c>
      <c r="AH229">
        <v>399</v>
      </c>
      <c r="AI229">
        <v>6.24</v>
      </c>
      <c r="AJ229">
        <v>11.78</v>
      </c>
      <c r="AK229" t="s">
        <v>1411</v>
      </c>
      <c r="AL229">
        <v>12</v>
      </c>
      <c r="AM229">
        <v>12</v>
      </c>
      <c r="AN229">
        <v>0.94</v>
      </c>
      <c r="AO229">
        <v>0.96</v>
      </c>
      <c r="AP229">
        <v>0.96</v>
      </c>
      <c r="AQ229" t="s">
        <v>111</v>
      </c>
      <c r="AR229" t="s">
        <v>112</v>
      </c>
      <c r="AS229" t="s">
        <v>66</v>
      </c>
    </row>
    <row r="230" spans="1:45" x14ac:dyDescent="0.45">
      <c r="A230" t="s">
        <v>1412</v>
      </c>
      <c r="B230" t="s">
        <v>46</v>
      </c>
      <c r="C230" t="s">
        <v>215</v>
      </c>
      <c r="D230" t="s">
        <v>1413</v>
      </c>
      <c r="E230" t="s">
        <v>1414</v>
      </c>
      <c r="F230" t="s">
        <v>50</v>
      </c>
      <c r="G230" t="s">
        <v>51</v>
      </c>
      <c r="H230" s="1">
        <v>42640.672222222223</v>
      </c>
      <c r="I230" s="1">
        <v>42640.688888888886</v>
      </c>
      <c r="J230" s="2">
        <v>1.1701388888888891E-2</v>
      </c>
      <c r="K230" s="2">
        <v>1.6666666666666666E-2</v>
      </c>
      <c r="L230" s="2">
        <v>4.9652777777777777E-3</v>
      </c>
      <c r="M230" t="s">
        <v>1252</v>
      </c>
      <c r="O230" t="s">
        <v>183</v>
      </c>
      <c r="P230" t="s">
        <v>54</v>
      </c>
      <c r="Q230" t="s">
        <v>146</v>
      </c>
      <c r="R230" t="s">
        <v>184</v>
      </c>
      <c r="S230" t="s">
        <v>185</v>
      </c>
      <c r="T230" t="s">
        <v>58</v>
      </c>
      <c r="U230" t="s">
        <v>54</v>
      </c>
      <c r="V230" t="s">
        <v>54</v>
      </c>
      <c r="W230">
        <v>59.959928759999997</v>
      </c>
      <c r="X230">
        <v>30.480334429999999</v>
      </c>
      <c r="Y230">
        <v>60.031693330000003</v>
      </c>
      <c r="Z230">
        <v>30.428364999999999</v>
      </c>
      <c r="AA230" t="s">
        <v>54</v>
      </c>
      <c r="AB230" t="s">
        <v>54</v>
      </c>
      <c r="AC230" t="s">
        <v>59</v>
      </c>
      <c r="AD230" t="s">
        <v>60</v>
      </c>
      <c r="AE230" t="s">
        <v>1266</v>
      </c>
      <c r="AF230" t="s">
        <v>1415</v>
      </c>
      <c r="AG230">
        <v>63.92</v>
      </c>
      <c r="AH230">
        <v>324</v>
      </c>
      <c r="AI230">
        <v>5.07</v>
      </c>
      <c r="AJ230">
        <v>10.66</v>
      </c>
      <c r="AK230" t="s">
        <v>1416</v>
      </c>
      <c r="AL230">
        <v>13</v>
      </c>
      <c r="AM230">
        <v>13</v>
      </c>
      <c r="AN230">
        <v>0.89</v>
      </c>
      <c r="AO230">
        <v>2.68</v>
      </c>
      <c r="AP230">
        <v>0.72</v>
      </c>
      <c r="AQ230" t="s">
        <v>64</v>
      </c>
      <c r="AR230" t="s">
        <v>65</v>
      </c>
      <c r="AS230" t="s">
        <v>66</v>
      </c>
    </row>
    <row r="231" spans="1:45" x14ac:dyDescent="0.45">
      <c r="A231" t="s">
        <v>1417</v>
      </c>
      <c r="B231" t="s">
        <v>46</v>
      </c>
      <c r="C231" t="s">
        <v>215</v>
      </c>
      <c r="D231" t="s">
        <v>1418</v>
      </c>
      <c r="E231" t="s">
        <v>1419</v>
      </c>
      <c r="F231" t="s">
        <v>50</v>
      </c>
      <c r="G231" t="s">
        <v>51</v>
      </c>
      <c r="H231" s="1">
        <v>42640.709027777775</v>
      </c>
      <c r="I231" s="1">
        <v>42640.746527777781</v>
      </c>
      <c r="J231" s="2">
        <v>2.1134259259259259E-2</v>
      </c>
      <c r="K231" s="2">
        <v>3.7499999999999999E-2</v>
      </c>
      <c r="L231" s="2">
        <v>1.636574074074074E-2</v>
      </c>
      <c r="M231" t="s">
        <v>1252</v>
      </c>
      <c r="O231" t="s">
        <v>1264</v>
      </c>
      <c r="P231" t="s">
        <v>54</v>
      </c>
      <c r="Q231" t="s">
        <v>1361</v>
      </c>
      <c r="R231" t="s">
        <v>604</v>
      </c>
      <c r="S231" t="s">
        <v>1265</v>
      </c>
      <c r="T231" t="s">
        <v>58</v>
      </c>
      <c r="U231" t="s">
        <v>54</v>
      </c>
      <c r="V231" t="s">
        <v>54</v>
      </c>
      <c r="W231">
        <v>60.03157667</v>
      </c>
      <c r="X231">
        <v>30.428356669999999</v>
      </c>
      <c r="Y231">
        <v>59.959870000000002</v>
      </c>
      <c r="Z231">
        <v>30.48029833</v>
      </c>
      <c r="AA231" t="s">
        <v>54</v>
      </c>
      <c r="AB231" t="s">
        <v>54</v>
      </c>
      <c r="AC231" t="s">
        <v>59</v>
      </c>
      <c r="AD231" t="s">
        <v>60</v>
      </c>
      <c r="AE231" t="s">
        <v>1420</v>
      </c>
      <c r="AF231" t="s">
        <v>1266</v>
      </c>
      <c r="AG231">
        <v>63.92</v>
      </c>
      <c r="AH231">
        <v>374</v>
      </c>
      <c r="AI231">
        <v>5.85</v>
      </c>
      <c r="AJ231">
        <v>12.84</v>
      </c>
      <c r="AK231" t="s">
        <v>1421</v>
      </c>
      <c r="AL231">
        <v>13</v>
      </c>
      <c r="AM231">
        <v>13</v>
      </c>
      <c r="AN231">
        <v>0.9</v>
      </c>
      <c r="AO231">
        <v>1.62</v>
      </c>
      <c r="AP231">
        <v>0.54</v>
      </c>
      <c r="AQ231" t="s">
        <v>64</v>
      </c>
      <c r="AR231" t="s">
        <v>97</v>
      </c>
      <c r="AS231" t="s">
        <v>66</v>
      </c>
    </row>
    <row r="232" spans="1:45" x14ac:dyDescent="0.45">
      <c r="A232" t="s">
        <v>1422</v>
      </c>
      <c r="B232" t="s">
        <v>46</v>
      </c>
      <c r="C232" t="s">
        <v>215</v>
      </c>
      <c r="D232" t="s">
        <v>1423</v>
      </c>
      <c r="E232" t="s">
        <v>1424</v>
      </c>
      <c r="F232" t="s">
        <v>50</v>
      </c>
      <c r="G232" t="s">
        <v>51</v>
      </c>
      <c r="H232" s="1">
        <v>42641.511111111111</v>
      </c>
      <c r="I232" s="1">
        <v>42641.524305555555</v>
      </c>
      <c r="J232" s="2">
        <v>6.6782407407407415E-3</v>
      </c>
      <c r="K232" s="2">
        <v>1.3194444444444444E-2</v>
      </c>
      <c r="L232" s="2">
        <v>6.5162037037037037E-3</v>
      </c>
      <c r="M232" t="s">
        <v>218</v>
      </c>
      <c r="O232" t="s">
        <v>375</v>
      </c>
      <c r="P232" t="s">
        <v>54</v>
      </c>
      <c r="Q232" t="s">
        <v>172</v>
      </c>
      <c r="R232" t="s">
        <v>184</v>
      </c>
      <c r="S232" t="s">
        <v>377</v>
      </c>
      <c r="T232" t="s">
        <v>58</v>
      </c>
      <c r="U232" t="s">
        <v>54</v>
      </c>
      <c r="V232" t="s">
        <v>54</v>
      </c>
      <c r="W232">
        <v>59.959780000000002</v>
      </c>
      <c r="X232">
        <v>30.481378329999998</v>
      </c>
      <c r="Y232">
        <v>59.947818329999997</v>
      </c>
      <c r="Z232">
        <v>30.41217</v>
      </c>
      <c r="AA232" t="s">
        <v>54</v>
      </c>
      <c r="AB232" t="s">
        <v>54</v>
      </c>
      <c r="AC232" t="s">
        <v>59</v>
      </c>
      <c r="AD232" t="s">
        <v>60</v>
      </c>
      <c r="AE232" t="s">
        <v>1266</v>
      </c>
      <c r="AF232" t="s">
        <v>1425</v>
      </c>
      <c r="AG232">
        <v>63.11</v>
      </c>
      <c r="AH232">
        <v>190</v>
      </c>
      <c r="AI232">
        <v>3.01</v>
      </c>
      <c r="AJ232">
        <v>4.88</v>
      </c>
      <c r="AK232" t="s">
        <v>1426</v>
      </c>
      <c r="AL232">
        <v>10</v>
      </c>
      <c r="AM232">
        <v>10</v>
      </c>
      <c r="AN232">
        <v>0.92</v>
      </c>
      <c r="AO232">
        <v>2.9</v>
      </c>
      <c r="AP232">
        <v>0.94</v>
      </c>
      <c r="AQ232" t="s">
        <v>111</v>
      </c>
      <c r="AR232" t="s">
        <v>112</v>
      </c>
      <c r="AS232" t="s">
        <v>66</v>
      </c>
    </row>
    <row r="233" spans="1:45" x14ac:dyDescent="0.45">
      <c r="A233" t="s">
        <v>1427</v>
      </c>
      <c r="B233" t="s">
        <v>46</v>
      </c>
      <c r="C233" t="s">
        <v>215</v>
      </c>
      <c r="D233" t="s">
        <v>1428</v>
      </c>
      <c r="E233" t="s">
        <v>1429</v>
      </c>
      <c r="F233" t="s">
        <v>50</v>
      </c>
      <c r="G233" t="s">
        <v>51</v>
      </c>
      <c r="H233" s="1">
        <v>42641.606249999997</v>
      </c>
      <c r="I233" s="1">
        <v>42641.62222222222</v>
      </c>
      <c r="J233" s="2">
        <v>8.819444444444444E-3</v>
      </c>
      <c r="K233" s="2">
        <v>1.5972222222222224E-2</v>
      </c>
      <c r="L233" s="2">
        <v>7.1527777777777787E-3</v>
      </c>
      <c r="M233" t="s">
        <v>1430</v>
      </c>
      <c r="O233" t="s">
        <v>640</v>
      </c>
      <c r="P233" t="s">
        <v>54</v>
      </c>
      <c r="Q233" t="s">
        <v>1431</v>
      </c>
      <c r="R233" t="s">
        <v>278</v>
      </c>
      <c r="S233" t="s">
        <v>641</v>
      </c>
      <c r="T233" t="s">
        <v>58</v>
      </c>
      <c r="U233" t="s">
        <v>54</v>
      </c>
      <c r="V233" t="s">
        <v>54</v>
      </c>
      <c r="W233">
        <v>59.940767059999999</v>
      </c>
      <c r="X233">
        <v>30.3939041</v>
      </c>
      <c r="Y233">
        <v>59.95994554</v>
      </c>
      <c r="Z233">
        <v>30.480215680000001</v>
      </c>
      <c r="AA233" t="s">
        <v>54</v>
      </c>
      <c r="AB233" t="s">
        <v>54</v>
      </c>
      <c r="AC233" t="s">
        <v>59</v>
      </c>
      <c r="AD233" t="s">
        <v>60</v>
      </c>
      <c r="AE233" t="s">
        <v>1432</v>
      </c>
      <c r="AF233" t="s">
        <v>1266</v>
      </c>
      <c r="AG233">
        <v>63.11</v>
      </c>
      <c r="AH233">
        <v>419</v>
      </c>
      <c r="AI233">
        <v>6.64</v>
      </c>
      <c r="AJ233">
        <v>7.6</v>
      </c>
      <c r="AK233" t="s">
        <v>1433</v>
      </c>
      <c r="AL233">
        <v>11</v>
      </c>
      <c r="AM233">
        <v>11</v>
      </c>
      <c r="AN233">
        <v>0.9</v>
      </c>
      <c r="AO233">
        <v>3.96</v>
      </c>
      <c r="AP233">
        <v>0.77</v>
      </c>
      <c r="AQ233" t="s">
        <v>64</v>
      </c>
      <c r="AR233" t="s">
        <v>65</v>
      </c>
      <c r="AS233" t="s">
        <v>66</v>
      </c>
    </row>
    <row r="234" spans="1:45" x14ac:dyDescent="0.45">
      <c r="A234" t="s">
        <v>1434</v>
      </c>
      <c r="B234" t="s">
        <v>46</v>
      </c>
      <c r="C234" t="s">
        <v>215</v>
      </c>
      <c r="D234" t="s">
        <v>1435</v>
      </c>
      <c r="E234" t="s">
        <v>1436</v>
      </c>
      <c r="F234" t="s">
        <v>50</v>
      </c>
      <c r="G234" t="s">
        <v>51</v>
      </c>
      <c r="H234" s="1">
        <v>42643.427083333336</v>
      </c>
      <c r="I234" s="1">
        <v>42643.452777777777</v>
      </c>
      <c r="J234" s="2">
        <v>1.8368055555555554E-2</v>
      </c>
      <c r="K234" s="2">
        <v>2.5694444444444447E-2</v>
      </c>
      <c r="L234" s="2">
        <v>7.3263888888888892E-3</v>
      </c>
      <c r="M234" t="s">
        <v>1252</v>
      </c>
      <c r="O234" t="s">
        <v>116</v>
      </c>
      <c r="P234" t="s">
        <v>54</v>
      </c>
      <c r="Q234" t="s">
        <v>55</v>
      </c>
      <c r="R234" t="s">
        <v>118</v>
      </c>
      <c r="S234" t="s">
        <v>119</v>
      </c>
      <c r="T234" t="s">
        <v>58</v>
      </c>
      <c r="U234" t="s">
        <v>54</v>
      </c>
      <c r="V234" t="s">
        <v>54</v>
      </c>
      <c r="W234">
        <v>59.959874020000001</v>
      </c>
      <c r="X234">
        <v>30.480402210000001</v>
      </c>
      <c r="Y234">
        <v>59.90426901</v>
      </c>
      <c r="Z234">
        <v>30.421051949999999</v>
      </c>
      <c r="AA234" t="s">
        <v>54</v>
      </c>
      <c r="AB234" t="s">
        <v>54</v>
      </c>
      <c r="AC234" t="s">
        <v>59</v>
      </c>
      <c r="AD234" t="s">
        <v>60</v>
      </c>
      <c r="AE234" t="s">
        <v>1266</v>
      </c>
      <c r="AF234" t="s">
        <v>1437</v>
      </c>
      <c r="AG234">
        <v>62.87</v>
      </c>
      <c r="AH234">
        <v>336</v>
      </c>
      <c r="AI234">
        <v>5.34</v>
      </c>
      <c r="AJ234">
        <v>10.56</v>
      </c>
      <c r="AK234" t="s">
        <v>1438</v>
      </c>
      <c r="AL234">
        <v>14</v>
      </c>
      <c r="AM234">
        <v>14</v>
      </c>
      <c r="AN234">
        <v>0.72</v>
      </c>
      <c r="AO234">
        <v>5.7</v>
      </c>
      <c r="AP234">
        <v>0.75</v>
      </c>
      <c r="AQ234" t="s">
        <v>160</v>
      </c>
      <c r="AR234" t="s">
        <v>957</v>
      </c>
      <c r="AS234" t="s">
        <v>160</v>
      </c>
    </row>
    <row r="235" spans="1:45" x14ac:dyDescent="0.45">
      <c r="A235" t="s">
        <v>1439</v>
      </c>
      <c r="B235" t="s">
        <v>46</v>
      </c>
      <c r="C235" t="s">
        <v>47</v>
      </c>
      <c r="D235" t="s">
        <v>1440</v>
      </c>
      <c r="E235" t="s">
        <v>1441</v>
      </c>
      <c r="F235" t="s">
        <v>50</v>
      </c>
      <c r="G235" t="s">
        <v>51</v>
      </c>
      <c r="H235" s="1">
        <v>42643.482638888891</v>
      </c>
      <c r="I235" s="1">
        <v>42643.504166666666</v>
      </c>
      <c r="J235" s="2">
        <v>1.8136574074074072E-2</v>
      </c>
      <c r="K235" s="2">
        <v>2.1527777777777781E-2</v>
      </c>
      <c r="L235" s="2">
        <v>3.3912037037037036E-3</v>
      </c>
      <c r="M235" t="s">
        <v>52</v>
      </c>
      <c r="N235">
        <v>1</v>
      </c>
      <c r="O235" t="s">
        <v>192</v>
      </c>
      <c r="P235" t="s">
        <v>54</v>
      </c>
      <c r="Q235" t="s">
        <v>549</v>
      </c>
      <c r="R235" t="s">
        <v>193</v>
      </c>
      <c r="S235" t="s">
        <v>194</v>
      </c>
      <c r="T235" t="s">
        <v>58</v>
      </c>
      <c r="U235" t="s">
        <v>54</v>
      </c>
      <c r="V235" t="s">
        <v>54</v>
      </c>
      <c r="W235">
        <v>59.904609100000002</v>
      </c>
      <c r="X235">
        <v>30.420862</v>
      </c>
      <c r="Y235">
        <v>59.941414999999999</v>
      </c>
      <c r="Z235">
        <v>30.366456299999999</v>
      </c>
      <c r="AA235" t="s">
        <v>54</v>
      </c>
      <c r="AB235" t="s">
        <v>54</v>
      </c>
      <c r="AC235" t="s">
        <v>59</v>
      </c>
      <c r="AD235" t="s">
        <v>60</v>
      </c>
      <c r="AE235" t="s">
        <v>1442</v>
      </c>
      <c r="AF235" t="s">
        <v>1014</v>
      </c>
      <c r="AG235">
        <v>62.87</v>
      </c>
      <c r="AH235">
        <v>308.70999999999998</v>
      </c>
      <c r="AI235">
        <v>4.91</v>
      </c>
      <c r="AJ235">
        <v>10.85</v>
      </c>
      <c r="AK235" t="s">
        <v>1443</v>
      </c>
      <c r="AL235">
        <v>15</v>
      </c>
      <c r="AM235">
        <v>15</v>
      </c>
      <c r="AN235">
        <v>0.69</v>
      </c>
      <c r="AO235">
        <v>5.73</v>
      </c>
      <c r="AP235">
        <v>0.74</v>
      </c>
      <c r="AQ235" t="s">
        <v>160</v>
      </c>
      <c r="AR235" t="s">
        <v>920</v>
      </c>
      <c r="AS235" t="s">
        <v>160</v>
      </c>
    </row>
    <row r="236" spans="1:45" x14ac:dyDescent="0.45">
      <c r="A236" t="s">
        <v>1444</v>
      </c>
      <c r="B236" t="s">
        <v>46</v>
      </c>
      <c r="C236" t="s">
        <v>215</v>
      </c>
      <c r="D236" t="s">
        <v>1445</v>
      </c>
      <c r="E236" t="s">
        <v>1446</v>
      </c>
      <c r="F236" t="s">
        <v>50</v>
      </c>
      <c r="G236" t="s">
        <v>51</v>
      </c>
      <c r="H236" s="1">
        <v>42643.522916666669</v>
      </c>
      <c r="I236" s="1">
        <v>42643.542361111111</v>
      </c>
      <c r="J236" s="2">
        <v>1.653935185185185E-2</v>
      </c>
      <c r="K236" s="2">
        <v>1.9444444444444445E-2</v>
      </c>
      <c r="L236" s="2">
        <v>2.9050925925925928E-3</v>
      </c>
      <c r="M236" t="s">
        <v>1252</v>
      </c>
      <c r="O236" t="s">
        <v>70</v>
      </c>
      <c r="P236" t="s">
        <v>54</v>
      </c>
      <c r="Q236" t="s">
        <v>117</v>
      </c>
      <c r="R236" t="s">
        <v>72</v>
      </c>
      <c r="S236" t="s">
        <v>73</v>
      </c>
      <c r="T236" t="s">
        <v>58</v>
      </c>
      <c r="U236" t="s">
        <v>54</v>
      </c>
      <c r="V236" t="s">
        <v>54</v>
      </c>
      <c r="W236">
        <v>59.959724999999999</v>
      </c>
      <c r="X236">
        <v>30.480875000000001</v>
      </c>
      <c r="Y236">
        <v>59.90474167</v>
      </c>
      <c r="Z236">
        <v>30.420504999999999</v>
      </c>
      <c r="AA236" t="s">
        <v>54</v>
      </c>
      <c r="AB236" t="s">
        <v>54</v>
      </c>
      <c r="AC236" t="s">
        <v>59</v>
      </c>
      <c r="AD236" t="s">
        <v>60</v>
      </c>
      <c r="AE236" t="s">
        <v>1266</v>
      </c>
      <c r="AF236" t="s">
        <v>1447</v>
      </c>
      <c r="AG236">
        <v>62.87</v>
      </c>
      <c r="AH236">
        <v>336</v>
      </c>
      <c r="AI236">
        <v>5.34</v>
      </c>
      <c r="AJ236">
        <v>10.71</v>
      </c>
      <c r="AK236" t="s">
        <v>1448</v>
      </c>
      <c r="AL236">
        <v>14</v>
      </c>
      <c r="AM236">
        <v>14</v>
      </c>
      <c r="AN236">
        <v>0.74</v>
      </c>
      <c r="AO236">
        <v>6.37</v>
      </c>
      <c r="AP236">
        <v>0.74</v>
      </c>
      <c r="AQ236" t="s">
        <v>64</v>
      </c>
      <c r="AR236" t="s">
        <v>65</v>
      </c>
      <c r="AS236" t="s">
        <v>160</v>
      </c>
    </row>
    <row r="237" spans="1:45" x14ac:dyDescent="0.45">
      <c r="A237" t="s">
        <v>1449</v>
      </c>
      <c r="B237" t="s">
        <v>46</v>
      </c>
      <c r="C237" t="s">
        <v>47</v>
      </c>
      <c r="D237" t="s">
        <v>1450</v>
      </c>
      <c r="E237" t="s">
        <v>1451</v>
      </c>
      <c r="F237" t="s">
        <v>50</v>
      </c>
      <c r="G237" t="s">
        <v>51</v>
      </c>
      <c r="H237" s="1">
        <v>42643.603472222225</v>
      </c>
      <c r="I237" s="1">
        <v>42643.613194444442</v>
      </c>
      <c r="J237" s="2">
        <v>7.2337962962962963E-3</v>
      </c>
      <c r="K237" s="2">
        <v>9.7222222222222224E-3</v>
      </c>
      <c r="L237" s="2">
        <v>2.488425925925926E-3</v>
      </c>
      <c r="M237" t="s">
        <v>52</v>
      </c>
      <c r="N237">
        <v>1</v>
      </c>
      <c r="O237" t="s">
        <v>603</v>
      </c>
      <c r="P237" t="s">
        <v>54</v>
      </c>
      <c r="Q237" t="s">
        <v>1452</v>
      </c>
      <c r="R237" t="s">
        <v>604</v>
      </c>
      <c r="S237" t="s">
        <v>605</v>
      </c>
      <c r="T237" t="s">
        <v>58</v>
      </c>
      <c r="U237" t="s">
        <v>54</v>
      </c>
      <c r="V237" t="s">
        <v>54</v>
      </c>
      <c r="W237">
        <v>59.904616099999998</v>
      </c>
      <c r="X237">
        <v>30.4210113</v>
      </c>
      <c r="Y237">
        <v>59.925100899999997</v>
      </c>
      <c r="Z237">
        <v>30.3879205</v>
      </c>
      <c r="AA237" t="s">
        <v>54</v>
      </c>
      <c r="AB237" t="s">
        <v>54</v>
      </c>
      <c r="AC237" t="s">
        <v>59</v>
      </c>
      <c r="AD237" t="s">
        <v>60</v>
      </c>
      <c r="AE237" t="s">
        <v>1453</v>
      </c>
      <c r="AF237" t="s">
        <v>1454</v>
      </c>
      <c r="AG237">
        <v>62.87</v>
      </c>
      <c r="AH237">
        <v>149.1</v>
      </c>
      <c r="AI237">
        <v>2.37</v>
      </c>
      <c r="AJ237">
        <v>3.73</v>
      </c>
      <c r="AK237" t="s">
        <v>1455</v>
      </c>
      <c r="AL237">
        <v>14</v>
      </c>
      <c r="AM237">
        <v>14</v>
      </c>
      <c r="AN237">
        <v>0.76</v>
      </c>
      <c r="AO237">
        <v>5.89</v>
      </c>
      <c r="AP237">
        <v>0.74</v>
      </c>
      <c r="AQ237" t="s">
        <v>64</v>
      </c>
      <c r="AR237" t="s">
        <v>65</v>
      </c>
      <c r="AS237" t="s">
        <v>160</v>
      </c>
    </row>
    <row r="238" spans="1:45" x14ac:dyDescent="0.45">
      <c r="A238" t="s">
        <v>1456</v>
      </c>
      <c r="B238" t="s">
        <v>46</v>
      </c>
      <c r="C238" t="s">
        <v>47</v>
      </c>
      <c r="D238" t="s">
        <v>1457</v>
      </c>
      <c r="E238" t="s">
        <v>1458</v>
      </c>
      <c r="F238" t="s">
        <v>50</v>
      </c>
      <c r="G238" t="s">
        <v>51</v>
      </c>
      <c r="H238" s="1">
        <v>42643.722916666666</v>
      </c>
      <c r="I238" s="1">
        <v>42643.73541666667</v>
      </c>
      <c r="J238" s="2">
        <v>1.0810185185185185E-2</v>
      </c>
      <c r="K238" s="2">
        <v>1.2499999999999999E-2</v>
      </c>
      <c r="L238" s="2">
        <v>1.689814814814815E-3</v>
      </c>
      <c r="M238" t="s">
        <v>52</v>
      </c>
      <c r="N238">
        <v>1</v>
      </c>
      <c r="O238" t="s">
        <v>80</v>
      </c>
      <c r="P238" t="s">
        <v>54</v>
      </c>
      <c r="Q238" t="s">
        <v>172</v>
      </c>
      <c r="R238" t="s">
        <v>82</v>
      </c>
      <c r="S238" t="s">
        <v>83</v>
      </c>
      <c r="T238" t="s">
        <v>58</v>
      </c>
      <c r="U238" t="s">
        <v>54</v>
      </c>
      <c r="V238" t="s">
        <v>54</v>
      </c>
      <c r="W238">
        <v>60.004554599999999</v>
      </c>
      <c r="X238">
        <v>30.431128000000001</v>
      </c>
      <c r="Y238">
        <v>59.9497535</v>
      </c>
      <c r="Z238">
        <v>30.466438</v>
      </c>
      <c r="AA238" t="s">
        <v>54</v>
      </c>
      <c r="AB238" t="s">
        <v>54</v>
      </c>
      <c r="AC238" t="s">
        <v>59</v>
      </c>
      <c r="AD238" t="s">
        <v>60</v>
      </c>
      <c r="AE238" t="s">
        <v>1459</v>
      </c>
      <c r="AF238" t="s">
        <v>1460</v>
      </c>
      <c r="AG238">
        <v>62.87</v>
      </c>
      <c r="AH238">
        <v>216.19</v>
      </c>
      <c r="AI238">
        <v>3.44</v>
      </c>
      <c r="AJ238">
        <v>8.18</v>
      </c>
      <c r="AK238" t="s">
        <v>1461</v>
      </c>
      <c r="AL238">
        <v>13</v>
      </c>
      <c r="AM238">
        <v>13</v>
      </c>
      <c r="AN238">
        <v>0.73</v>
      </c>
      <c r="AO238">
        <v>6.83</v>
      </c>
      <c r="AP238">
        <v>0.7</v>
      </c>
      <c r="AQ238" t="s">
        <v>160</v>
      </c>
      <c r="AR238" t="s">
        <v>920</v>
      </c>
      <c r="AS238" t="s">
        <v>160</v>
      </c>
    </row>
    <row r="239" spans="1:45" x14ac:dyDescent="0.45">
      <c r="A239" t="s">
        <v>1462</v>
      </c>
      <c r="B239" t="s">
        <v>46</v>
      </c>
      <c r="C239" t="s">
        <v>47</v>
      </c>
      <c r="D239" t="s">
        <v>1463</v>
      </c>
      <c r="E239" t="s">
        <v>1464</v>
      </c>
      <c r="F239" t="s">
        <v>50</v>
      </c>
      <c r="G239" t="s">
        <v>51</v>
      </c>
      <c r="H239" s="1">
        <v>42651.480555555558</v>
      </c>
      <c r="I239" s="1">
        <v>42651.491666666669</v>
      </c>
      <c r="J239" s="2">
        <v>5.8680555555555543E-3</v>
      </c>
      <c r="K239" s="2">
        <v>1.1111111111111112E-2</v>
      </c>
      <c r="L239" s="2">
        <v>5.2430555555555555E-3</v>
      </c>
      <c r="M239" t="s">
        <v>52</v>
      </c>
      <c r="N239">
        <v>1</v>
      </c>
      <c r="O239" t="s">
        <v>70</v>
      </c>
      <c r="P239" t="s">
        <v>54</v>
      </c>
      <c r="Q239" t="s">
        <v>961</v>
      </c>
      <c r="R239" t="s">
        <v>72</v>
      </c>
      <c r="S239" t="s">
        <v>73</v>
      </c>
      <c r="T239" t="s">
        <v>58</v>
      </c>
      <c r="U239" t="s">
        <v>54</v>
      </c>
      <c r="V239" t="s">
        <v>54</v>
      </c>
      <c r="W239">
        <v>59.941414999999999</v>
      </c>
      <c r="X239">
        <v>30.366456299999999</v>
      </c>
      <c r="Y239">
        <v>59.940814199999998</v>
      </c>
      <c r="Z239">
        <v>30.4201081</v>
      </c>
      <c r="AA239" t="s">
        <v>54</v>
      </c>
      <c r="AB239" t="s">
        <v>54</v>
      </c>
      <c r="AC239" t="s">
        <v>59</v>
      </c>
      <c r="AD239" t="s">
        <v>60</v>
      </c>
      <c r="AE239" t="s">
        <v>1014</v>
      </c>
      <c r="AF239" t="s">
        <v>1306</v>
      </c>
      <c r="AG239">
        <v>62.23</v>
      </c>
      <c r="AH239">
        <v>143.18</v>
      </c>
      <c r="AI239">
        <v>2.2999999999999998</v>
      </c>
      <c r="AJ239">
        <v>4.8600000000000003</v>
      </c>
      <c r="AK239" t="s">
        <v>1465</v>
      </c>
      <c r="AL239">
        <v>7</v>
      </c>
      <c r="AM239">
        <v>3</v>
      </c>
      <c r="AN239">
        <v>0.72</v>
      </c>
      <c r="AO239">
        <v>5.83</v>
      </c>
      <c r="AP239">
        <v>0.82</v>
      </c>
      <c r="AQ239" t="s">
        <v>64</v>
      </c>
      <c r="AR239" t="s">
        <v>65</v>
      </c>
      <c r="AS239" t="s">
        <v>66</v>
      </c>
    </row>
    <row r="240" spans="1:45" x14ac:dyDescent="0.45">
      <c r="A240" t="s">
        <v>1466</v>
      </c>
      <c r="B240" t="s">
        <v>46</v>
      </c>
      <c r="C240" t="s">
        <v>47</v>
      </c>
      <c r="D240" t="s">
        <v>1467</v>
      </c>
      <c r="E240" t="s">
        <v>1468</v>
      </c>
      <c r="F240" t="s">
        <v>50</v>
      </c>
      <c r="G240" t="s">
        <v>51</v>
      </c>
      <c r="H240" s="1">
        <v>42651.570138888892</v>
      </c>
      <c r="I240" s="1">
        <v>42651.585416666669</v>
      </c>
      <c r="J240" s="2">
        <v>1.0046296296296296E-2</v>
      </c>
      <c r="K240" s="2">
        <v>1.5277777777777777E-2</v>
      </c>
      <c r="L240" s="2">
        <v>5.2314814814814819E-3</v>
      </c>
      <c r="M240" t="s">
        <v>52</v>
      </c>
      <c r="N240">
        <v>1</v>
      </c>
      <c r="O240" t="s">
        <v>513</v>
      </c>
      <c r="P240" t="s">
        <v>54</v>
      </c>
      <c r="Q240" t="s">
        <v>71</v>
      </c>
      <c r="R240" t="s">
        <v>514</v>
      </c>
      <c r="S240" t="s">
        <v>515</v>
      </c>
      <c r="T240" t="s">
        <v>58</v>
      </c>
      <c r="U240" t="s">
        <v>54</v>
      </c>
      <c r="V240" t="s">
        <v>54</v>
      </c>
      <c r="W240">
        <v>59.940730000000002</v>
      </c>
      <c r="X240">
        <v>30.420204999999999</v>
      </c>
      <c r="Y240">
        <v>59.941414999999999</v>
      </c>
      <c r="Z240">
        <v>30.366456299999999</v>
      </c>
      <c r="AA240" t="s">
        <v>54</v>
      </c>
      <c r="AB240" t="s">
        <v>54</v>
      </c>
      <c r="AC240" t="s">
        <v>59</v>
      </c>
      <c r="AD240" t="s">
        <v>60</v>
      </c>
      <c r="AE240" t="s">
        <v>1306</v>
      </c>
      <c r="AF240" t="s">
        <v>1014</v>
      </c>
      <c r="AG240">
        <v>62.23</v>
      </c>
      <c r="AH240">
        <v>194.03</v>
      </c>
      <c r="AI240">
        <v>3.12</v>
      </c>
      <c r="AJ240">
        <v>6.12</v>
      </c>
      <c r="AK240" t="s">
        <v>1469</v>
      </c>
      <c r="AL240">
        <v>7</v>
      </c>
      <c r="AM240">
        <v>3</v>
      </c>
      <c r="AN240">
        <v>0.72</v>
      </c>
      <c r="AO240">
        <v>7.64</v>
      </c>
      <c r="AP240">
        <v>0.16</v>
      </c>
      <c r="AQ240" t="s">
        <v>326</v>
      </c>
      <c r="AR240" t="s">
        <v>1334</v>
      </c>
      <c r="AS240" t="s">
        <v>66</v>
      </c>
    </row>
    <row r="241" spans="1:45" x14ac:dyDescent="0.45">
      <c r="A241" t="s">
        <v>1470</v>
      </c>
      <c r="B241" t="s">
        <v>46</v>
      </c>
      <c r="C241" t="s">
        <v>215</v>
      </c>
      <c r="D241" s="3" t="s">
        <v>1471</v>
      </c>
      <c r="E241" t="s">
        <v>1472</v>
      </c>
      <c r="F241" t="s">
        <v>50</v>
      </c>
      <c r="G241" t="s">
        <v>51</v>
      </c>
      <c r="H241" s="1">
        <v>42653.50277777778</v>
      </c>
      <c r="I241" s="1">
        <v>42653.520138888889</v>
      </c>
      <c r="J241" s="2">
        <v>1.1736111111111109E-2</v>
      </c>
      <c r="K241" s="2">
        <v>1.7361111111111112E-2</v>
      </c>
      <c r="L241" s="2">
        <v>5.6249999999999989E-3</v>
      </c>
      <c r="M241" t="s">
        <v>1252</v>
      </c>
      <c r="O241" t="s">
        <v>70</v>
      </c>
      <c r="P241" t="s">
        <v>54</v>
      </c>
      <c r="Q241" t="s">
        <v>472</v>
      </c>
      <c r="R241" t="s">
        <v>72</v>
      </c>
      <c r="S241" t="s">
        <v>73</v>
      </c>
      <c r="T241" t="s">
        <v>58</v>
      </c>
      <c r="U241" t="s">
        <v>54</v>
      </c>
      <c r="V241" t="s">
        <v>54</v>
      </c>
      <c r="W241">
        <v>59.9597719</v>
      </c>
      <c r="X241">
        <v>30.480845810000002</v>
      </c>
      <c r="Y241">
        <v>59.910749809999999</v>
      </c>
      <c r="Z241">
        <v>30.444053230000002</v>
      </c>
      <c r="AA241" t="s">
        <v>54</v>
      </c>
      <c r="AB241" t="s">
        <v>54</v>
      </c>
      <c r="AC241" t="s">
        <v>59</v>
      </c>
      <c r="AD241" t="s">
        <v>60</v>
      </c>
      <c r="AE241" t="s">
        <v>1266</v>
      </c>
      <c r="AF241" t="s">
        <v>1473</v>
      </c>
      <c r="AG241">
        <v>62.06</v>
      </c>
      <c r="AH241">
        <v>284</v>
      </c>
      <c r="AI241">
        <v>4.58</v>
      </c>
      <c r="AJ241">
        <v>7.63</v>
      </c>
      <c r="AK241" t="s">
        <v>1474</v>
      </c>
      <c r="AL241">
        <v>6</v>
      </c>
      <c r="AM241">
        <v>3</v>
      </c>
      <c r="AN241">
        <v>0.71</v>
      </c>
      <c r="AO241">
        <v>4.49</v>
      </c>
      <c r="AP241">
        <v>0.88</v>
      </c>
      <c r="AQ241" t="s">
        <v>64</v>
      </c>
      <c r="AR241" t="s">
        <v>65</v>
      </c>
      <c r="AS241" t="s">
        <v>66</v>
      </c>
    </row>
    <row r="242" spans="1:45" x14ac:dyDescent="0.45">
      <c r="A242" t="s">
        <v>1475</v>
      </c>
      <c r="B242" t="s">
        <v>46</v>
      </c>
      <c r="C242" t="s">
        <v>215</v>
      </c>
      <c r="D242" t="s">
        <v>1476</v>
      </c>
      <c r="E242" t="s">
        <v>1477</v>
      </c>
      <c r="F242" t="s">
        <v>50</v>
      </c>
      <c r="G242" t="s">
        <v>51</v>
      </c>
      <c r="H242" s="1">
        <v>42653.557638888888</v>
      </c>
      <c r="I242" s="1">
        <v>42653.572222222225</v>
      </c>
      <c r="J242" s="2">
        <v>1.0324074074074074E-2</v>
      </c>
      <c r="K242" s="2">
        <v>1.4583333333333332E-2</v>
      </c>
      <c r="L242" s="2">
        <v>4.2592592592592595E-3</v>
      </c>
      <c r="M242" t="s">
        <v>1252</v>
      </c>
      <c r="O242" t="s">
        <v>342</v>
      </c>
      <c r="P242" t="s">
        <v>54</v>
      </c>
      <c r="Q242" t="s">
        <v>310</v>
      </c>
      <c r="R242" t="s">
        <v>343</v>
      </c>
      <c r="S242" t="s">
        <v>344</v>
      </c>
      <c r="T242" t="s">
        <v>58</v>
      </c>
      <c r="U242" t="s">
        <v>54</v>
      </c>
      <c r="V242" t="s">
        <v>54</v>
      </c>
      <c r="W242">
        <v>59.946541670000002</v>
      </c>
      <c r="X242">
        <v>30.47579833</v>
      </c>
      <c r="Y242">
        <v>59.9597719</v>
      </c>
      <c r="Z242">
        <v>30.480845810000002</v>
      </c>
      <c r="AA242" t="s">
        <v>54</v>
      </c>
      <c r="AB242" t="s">
        <v>54</v>
      </c>
      <c r="AC242" t="s">
        <v>59</v>
      </c>
      <c r="AD242" t="s">
        <v>60</v>
      </c>
      <c r="AE242" t="s">
        <v>1478</v>
      </c>
      <c r="AF242" t="s">
        <v>1266</v>
      </c>
      <c r="AG242">
        <v>62.06</v>
      </c>
      <c r="AH242">
        <v>128</v>
      </c>
      <c r="AI242">
        <v>2.06</v>
      </c>
      <c r="AJ242">
        <v>3.44</v>
      </c>
      <c r="AK242" t="s">
        <v>1479</v>
      </c>
      <c r="AL242">
        <v>7</v>
      </c>
      <c r="AM242">
        <v>3</v>
      </c>
      <c r="AN242">
        <v>0.7</v>
      </c>
      <c r="AO242">
        <v>6.08</v>
      </c>
      <c r="AP242">
        <v>0.87</v>
      </c>
      <c r="AQ242" t="s">
        <v>64</v>
      </c>
      <c r="AR242" t="s">
        <v>65</v>
      </c>
      <c r="AS242" t="s">
        <v>66</v>
      </c>
    </row>
    <row r="243" spans="1:45" x14ac:dyDescent="0.45">
      <c r="A243" t="s">
        <v>1480</v>
      </c>
      <c r="B243" t="s">
        <v>46</v>
      </c>
      <c r="C243" t="s">
        <v>47</v>
      </c>
      <c r="D243" t="s">
        <v>1481</v>
      </c>
      <c r="E243" t="s">
        <v>1482</v>
      </c>
      <c r="F243" t="s">
        <v>50</v>
      </c>
      <c r="G243" t="s">
        <v>51</v>
      </c>
      <c r="H243" s="1">
        <v>42657.384722222225</v>
      </c>
      <c r="I243" s="1">
        <v>42657.404166666667</v>
      </c>
      <c r="J243" s="2">
        <v>1.3935185185185184E-2</v>
      </c>
      <c r="K243" s="2">
        <v>1.9444444444444445E-2</v>
      </c>
      <c r="L243" s="2">
        <v>5.5092592592592589E-3</v>
      </c>
      <c r="M243" t="s">
        <v>52</v>
      </c>
      <c r="N243">
        <v>1</v>
      </c>
      <c r="O243" t="s">
        <v>603</v>
      </c>
      <c r="P243" t="s">
        <v>54</v>
      </c>
      <c r="Q243" t="s">
        <v>1483</v>
      </c>
      <c r="R243" t="s">
        <v>604</v>
      </c>
      <c r="S243" t="s">
        <v>605</v>
      </c>
      <c r="T243" t="s">
        <v>58</v>
      </c>
      <c r="U243" t="s">
        <v>54</v>
      </c>
      <c r="V243" t="s">
        <v>54</v>
      </c>
      <c r="W243">
        <v>59.941414999999999</v>
      </c>
      <c r="X243">
        <v>30.366456299999999</v>
      </c>
      <c r="Y243">
        <v>60.031826700000003</v>
      </c>
      <c r="Z243">
        <v>30.428298300000002</v>
      </c>
      <c r="AA243" t="s">
        <v>54</v>
      </c>
      <c r="AB243" t="s">
        <v>54</v>
      </c>
      <c r="AC243" t="s">
        <v>59</v>
      </c>
      <c r="AD243" t="s">
        <v>60</v>
      </c>
      <c r="AE243" t="s">
        <v>1014</v>
      </c>
      <c r="AF243" t="s">
        <v>988</v>
      </c>
      <c r="AG243">
        <v>62.92</v>
      </c>
      <c r="AH243">
        <v>262.60000000000002</v>
      </c>
      <c r="AI243">
        <v>4.17</v>
      </c>
      <c r="AJ243">
        <v>10.3</v>
      </c>
      <c r="AK243" t="s">
        <v>1484</v>
      </c>
      <c r="AL243">
        <v>4</v>
      </c>
      <c r="AM243">
        <v>4</v>
      </c>
      <c r="AN243">
        <v>0.95</v>
      </c>
      <c r="AO243">
        <v>1.31</v>
      </c>
      <c r="AP243">
        <v>0.99</v>
      </c>
      <c r="AQ243" t="s">
        <v>111</v>
      </c>
      <c r="AR243" t="s">
        <v>112</v>
      </c>
      <c r="AS243" t="s">
        <v>66</v>
      </c>
    </row>
    <row r="244" spans="1:45" x14ac:dyDescent="0.45">
      <c r="A244" t="s">
        <v>1485</v>
      </c>
      <c r="B244" t="s">
        <v>46</v>
      </c>
      <c r="C244" t="s">
        <v>47</v>
      </c>
      <c r="D244" t="s">
        <v>1486</v>
      </c>
      <c r="E244" t="s">
        <v>1487</v>
      </c>
      <c r="F244" t="s">
        <v>50</v>
      </c>
      <c r="G244" t="s">
        <v>51</v>
      </c>
      <c r="H244" s="1">
        <v>42658.813194444447</v>
      </c>
      <c r="I244" s="1">
        <v>42658.832638888889</v>
      </c>
      <c r="J244" s="2">
        <v>1.556712962962963E-2</v>
      </c>
      <c r="K244" s="2">
        <v>1.9444444444444445E-2</v>
      </c>
      <c r="L244" s="2">
        <v>3.8773148148148143E-3</v>
      </c>
      <c r="M244" t="s">
        <v>52</v>
      </c>
      <c r="N244">
        <v>1</v>
      </c>
      <c r="O244" t="s">
        <v>235</v>
      </c>
      <c r="P244" t="s">
        <v>54</v>
      </c>
      <c r="Q244" t="s">
        <v>146</v>
      </c>
      <c r="R244" t="s">
        <v>184</v>
      </c>
      <c r="S244" t="s">
        <v>236</v>
      </c>
      <c r="T244" t="s">
        <v>58</v>
      </c>
      <c r="U244" t="s">
        <v>54</v>
      </c>
      <c r="V244" t="s">
        <v>54</v>
      </c>
      <c r="W244">
        <v>59.986480200000003</v>
      </c>
      <c r="X244">
        <v>30.354853200000001</v>
      </c>
      <c r="Y244">
        <v>59.941414999999999</v>
      </c>
      <c r="Z244">
        <v>30.366456299999999</v>
      </c>
      <c r="AA244" t="s">
        <v>54</v>
      </c>
      <c r="AB244" t="s">
        <v>54</v>
      </c>
      <c r="AC244" t="s">
        <v>59</v>
      </c>
      <c r="AD244" t="s">
        <v>60</v>
      </c>
      <c r="AE244" t="s">
        <v>798</v>
      </c>
      <c r="AF244" t="s">
        <v>1014</v>
      </c>
      <c r="AG244">
        <v>62.92</v>
      </c>
      <c r="AH244">
        <v>282.13</v>
      </c>
      <c r="AI244">
        <v>4.4800000000000004</v>
      </c>
      <c r="AJ244">
        <v>10.75</v>
      </c>
      <c r="AK244" t="s">
        <v>1488</v>
      </c>
      <c r="AL244">
        <v>5</v>
      </c>
      <c r="AM244">
        <v>5</v>
      </c>
      <c r="AN244">
        <v>0.87</v>
      </c>
      <c r="AO244">
        <v>0.91</v>
      </c>
      <c r="AP244">
        <v>0.94</v>
      </c>
      <c r="AQ244" t="s">
        <v>111</v>
      </c>
      <c r="AR244" t="s">
        <v>112</v>
      </c>
      <c r="AS244" t="s">
        <v>160</v>
      </c>
    </row>
    <row r="245" spans="1:45" x14ac:dyDescent="0.45">
      <c r="A245" t="s">
        <v>1489</v>
      </c>
      <c r="B245" t="s">
        <v>46</v>
      </c>
      <c r="C245" t="s">
        <v>47</v>
      </c>
      <c r="D245" t="s">
        <v>1490</v>
      </c>
      <c r="E245" t="s">
        <v>1491</v>
      </c>
      <c r="F245" t="s">
        <v>50</v>
      </c>
      <c r="G245" t="s">
        <v>51</v>
      </c>
      <c r="H245" s="1">
        <v>42661.520138888889</v>
      </c>
      <c r="I245" s="1">
        <v>42661.530555555553</v>
      </c>
      <c r="J245" s="2">
        <v>8.5069444444444437E-3</v>
      </c>
      <c r="K245" s="2">
        <v>1.0416666666666666E-2</v>
      </c>
      <c r="L245" s="2">
        <v>1.9097222222222222E-3</v>
      </c>
      <c r="M245" t="s">
        <v>52</v>
      </c>
      <c r="N245">
        <v>1</v>
      </c>
      <c r="O245" t="s">
        <v>116</v>
      </c>
      <c r="P245" t="s">
        <v>54</v>
      </c>
      <c r="Q245" t="s">
        <v>961</v>
      </c>
      <c r="R245" t="s">
        <v>118</v>
      </c>
      <c r="S245" t="s">
        <v>119</v>
      </c>
      <c r="T245" t="s">
        <v>58</v>
      </c>
      <c r="U245" t="s">
        <v>54</v>
      </c>
      <c r="V245" t="s">
        <v>54</v>
      </c>
      <c r="W245">
        <v>60.035785869999998</v>
      </c>
      <c r="X245">
        <v>30.41922714</v>
      </c>
      <c r="Y245">
        <v>60.061936279999998</v>
      </c>
      <c r="Z245">
        <v>30.37574472</v>
      </c>
      <c r="AA245" t="s">
        <v>54</v>
      </c>
      <c r="AB245" t="s">
        <v>54</v>
      </c>
      <c r="AC245" t="s">
        <v>59</v>
      </c>
      <c r="AD245" t="s">
        <v>60</v>
      </c>
      <c r="AE245" t="s">
        <v>1492</v>
      </c>
      <c r="AF245" t="s">
        <v>1493</v>
      </c>
      <c r="AG245">
        <v>62.77</v>
      </c>
      <c r="AH245">
        <v>178.12</v>
      </c>
      <c r="AI245">
        <v>2.84</v>
      </c>
      <c r="AJ245">
        <v>6.05</v>
      </c>
      <c r="AK245" t="s">
        <v>1494</v>
      </c>
      <c r="AL245">
        <v>4</v>
      </c>
      <c r="AM245">
        <v>2</v>
      </c>
      <c r="AN245">
        <v>0.69</v>
      </c>
      <c r="AO245">
        <v>2.09</v>
      </c>
      <c r="AP245">
        <v>0.91</v>
      </c>
      <c r="AQ245" t="s">
        <v>64</v>
      </c>
      <c r="AR245" t="s">
        <v>65</v>
      </c>
      <c r="AS245" t="s">
        <v>66</v>
      </c>
    </row>
    <row r="246" spans="1:45" x14ac:dyDescent="0.45">
      <c r="A246" t="s">
        <v>1495</v>
      </c>
      <c r="B246" t="s">
        <v>46</v>
      </c>
      <c r="C246" t="s">
        <v>47</v>
      </c>
      <c r="D246" t="s">
        <v>1496</v>
      </c>
      <c r="E246" t="s">
        <v>1491</v>
      </c>
      <c r="F246" t="s">
        <v>50</v>
      </c>
      <c r="G246" t="s">
        <v>51</v>
      </c>
      <c r="H246" s="1">
        <v>42661.544444444444</v>
      </c>
      <c r="I246" s="1">
        <v>42661.55972222222</v>
      </c>
      <c r="J246" s="2">
        <v>8.0902777777777778E-3</v>
      </c>
      <c r="K246" s="2">
        <v>1.5277777777777777E-2</v>
      </c>
      <c r="L246" s="2">
        <v>7.1874999999999994E-3</v>
      </c>
      <c r="M246" t="s">
        <v>52</v>
      </c>
      <c r="N246">
        <v>1</v>
      </c>
      <c r="O246" t="s">
        <v>116</v>
      </c>
      <c r="P246" t="s">
        <v>54</v>
      </c>
      <c r="Q246" t="s">
        <v>961</v>
      </c>
      <c r="R246" t="s">
        <v>118</v>
      </c>
      <c r="S246" t="s">
        <v>119</v>
      </c>
      <c r="T246" t="s">
        <v>58</v>
      </c>
      <c r="U246" t="s">
        <v>54</v>
      </c>
      <c r="V246" t="s">
        <v>54</v>
      </c>
      <c r="W246">
        <v>60.067314070000002</v>
      </c>
      <c r="X246">
        <v>30.377041810000001</v>
      </c>
      <c r="Y246">
        <v>60.035871899999997</v>
      </c>
      <c r="Z246">
        <v>30.417669629999999</v>
      </c>
      <c r="AA246" t="s">
        <v>54</v>
      </c>
      <c r="AB246" t="s">
        <v>54</v>
      </c>
      <c r="AC246" t="s">
        <v>59</v>
      </c>
      <c r="AD246" t="s">
        <v>60</v>
      </c>
      <c r="AE246" t="s">
        <v>1497</v>
      </c>
      <c r="AF246" t="s">
        <v>1492</v>
      </c>
      <c r="AG246">
        <v>62.77</v>
      </c>
      <c r="AH246">
        <v>172.96</v>
      </c>
      <c r="AI246">
        <v>2.76</v>
      </c>
      <c r="AJ246">
        <v>5.92</v>
      </c>
      <c r="AK246" t="s">
        <v>1498</v>
      </c>
      <c r="AL246">
        <v>4</v>
      </c>
      <c r="AM246">
        <v>2</v>
      </c>
      <c r="AN246">
        <v>0.71</v>
      </c>
      <c r="AO246">
        <v>2.41</v>
      </c>
      <c r="AP246">
        <v>0.88</v>
      </c>
      <c r="AQ246" t="s">
        <v>64</v>
      </c>
      <c r="AR246" t="s">
        <v>65</v>
      </c>
      <c r="AS246" t="s">
        <v>66</v>
      </c>
    </row>
    <row r="247" spans="1:45" x14ac:dyDescent="0.45">
      <c r="A247" t="s">
        <v>1499</v>
      </c>
      <c r="B247" t="s">
        <v>46</v>
      </c>
      <c r="C247" t="s">
        <v>47</v>
      </c>
      <c r="D247" t="s">
        <v>1500</v>
      </c>
      <c r="E247" t="s">
        <v>1501</v>
      </c>
      <c r="F247" t="s">
        <v>50</v>
      </c>
      <c r="G247" t="s">
        <v>51</v>
      </c>
      <c r="H247" s="1">
        <v>42662.49722222222</v>
      </c>
      <c r="I247" s="1">
        <v>42662.513194444444</v>
      </c>
      <c r="J247" s="2">
        <v>1.0937500000000001E-2</v>
      </c>
      <c r="K247" s="2">
        <v>1.5972222222222224E-2</v>
      </c>
      <c r="L247" s="2">
        <v>5.0347222222222225E-3</v>
      </c>
      <c r="M247" t="s">
        <v>52</v>
      </c>
      <c r="N247">
        <v>1</v>
      </c>
      <c r="O247" t="s">
        <v>603</v>
      </c>
      <c r="P247" t="s">
        <v>54</v>
      </c>
      <c r="Q247" t="s">
        <v>55</v>
      </c>
      <c r="R247" t="s">
        <v>604</v>
      </c>
      <c r="S247" t="s">
        <v>605</v>
      </c>
      <c r="T247" t="s">
        <v>58</v>
      </c>
      <c r="U247" t="s">
        <v>54</v>
      </c>
      <c r="V247" t="s">
        <v>54</v>
      </c>
      <c r="W247">
        <v>59.959139999999998</v>
      </c>
      <c r="X247">
        <v>30.4773067</v>
      </c>
      <c r="Y247">
        <v>60.031626699999997</v>
      </c>
      <c r="Z247">
        <v>30.428616699999999</v>
      </c>
      <c r="AA247" t="s">
        <v>54</v>
      </c>
      <c r="AB247" t="s">
        <v>54</v>
      </c>
      <c r="AC247" t="s">
        <v>59</v>
      </c>
      <c r="AD247" t="s">
        <v>60</v>
      </c>
      <c r="AE247" t="s">
        <v>1502</v>
      </c>
      <c r="AF247" t="s">
        <v>988</v>
      </c>
      <c r="AG247">
        <v>62.29</v>
      </c>
      <c r="AH247">
        <v>230.5</v>
      </c>
      <c r="AI247">
        <v>3.7</v>
      </c>
      <c r="AJ247">
        <v>10.039999999999999</v>
      </c>
      <c r="AK247" t="s">
        <v>1503</v>
      </c>
      <c r="AL247">
        <v>3</v>
      </c>
      <c r="AM247">
        <v>1</v>
      </c>
      <c r="AN247">
        <v>0.71</v>
      </c>
      <c r="AO247">
        <v>2.75</v>
      </c>
      <c r="AP247">
        <v>0.45</v>
      </c>
      <c r="AQ247" t="s">
        <v>64</v>
      </c>
      <c r="AR247" t="s">
        <v>97</v>
      </c>
      <c r="AS247" t="s">
        <v>66</v>
      </c>
    </row>
    <row r="248" spans="1:45" x14ac:dyDescent="0.45">
      <c r="A248" t="s">
        <v>1504</v>
      </c>
      <c r="B248" t="s">
        <v>46</v>
      </c>
      <c r="C248" t="s">
        <v>47</v>
      </c>
      <c r="D248" t="s">
        <v>1505</v>
      </c>
      <c r="E248" t="s">
        <v>1506</v>
      </c>
      <c r="F248" t="s">
        <v>50</v>
      </c>
      <c r="G248" t="s">
        <v>51</v>
      </c>
      <c r="H248" s="1">
        <v>42666.814583333333</v>
      </c>
      <c r="I248" s="1">
        <v>42666.823611111111</v>
      </c>
      <c r="J248" s="2">
        <v>5.3819444444444453E-3</v>
      </c>
      <c r="K248" s="2">
        <v>9.0277777777777787E-3</v>
      </c>
      <c r="L248" s="2">
        <v>3.645833333333333E-3</v>
      </c>
      <c r="M248" t="s">
        <v>52</v>
      </c>
      <c r="N248">
        <v>1</v>
      </c>
      <c r="O248" t="s">
        <v>53</v>
      </c>
      <c r="P248" t="s">
        <v>54</v>
      </c>
      <c r="Q248" t="s">
        <v>961</v>
      </c>
      <c r="R248" t="s">
        <v>56</v>
      </c>
      <c r="S248" t="s">
        <v>57</v>
      </c>
      <c r="T248" t="s">
        <v>58</v>
      </c>
      <c r="U248" t="s">
        <v>54</v>
      </c>
      <c r="V248" t="s">
        <v>54</v>
      </c>
      <c r="W248">
        <v>59.941414999999999</v>
      </c>
      <c r="X248">
        <v>30.366456299999999</v>
      </c>
      <c r="Y248">
        <v>59.944794999999999</v>
      </c>
      <c r="Z248">
        <v>30.483720000000002</v>
      </c>
      <c r="AA248" t="s">
        <v>54</v>
      </c>
      <c r="AB248" t="s">
        <v>54</v>
      </c>
      <c r="AC248" t="s">
        <v>59</v>
      </c>
      <c r="AD248" t="s">
        <v>60</v>
      </c>
      <c r="AE248" t="s">
        <v>1014</v>
      </c>
      <c r="AF248" t="s">
        <v>1507</v>
      </c>
      <c r="AG248">
        <v>62.48</v>
      </c>
      <c r="AH248">
        <v>122.42</v>
      </c>
      <c r="AI248">
        <v>1.96</v>
      </c>
      <c r="AJ248">
        <v>2.59</v>
      </c>
      <c r="AK248" t="s">
        <v>1508</v>
      </c>
      <c r="AL248">
        <v>3</v>
      </c>
      <c r="AM248">
        <v>-2</v>
      </c>
      <c r="AN248">
        <v>0.71</v>
      </c>
      <c r="AO248">
        <v>5.05</v>
      </c>
      <c r="AP248">
        <v>0.87</v>
      </c>
      <c r="AQ248" t="s">
        <v>96</v>
      </c>
      <c r="AR248" t="s">
        <v>65</v>
      </c>
      <c r="AS248" t="s">
        <v>66</v>
      </c>
    </row>
    <row r="249" spans="1:45" x14ac:dyDescent="0.45">
      <c r="A249" t="s">
        <v>1509</v>
      </c>
      <c r="B249" t="s">
        <v>46</v>
      </c>
      <c r="C249" t="s">
        <v>47</v>
      </c>
      <c r="D249" t="s">
        <v>1510</v>
      </c>
      <c r="E249" t="s">
        <v>1511</v>
      </c>
      <c r="F249" t="s">
        <v>50</v>
      </c>
      <c r="G249" t="s">
        <v>51</v>
      </c>
      <c r="H249" s="1">
        <v>42667.814583333333</v>
      </c>
      <c r="I249" s="1">
        <v>42667.835416666669</v>
      </c>
      <c r="J249" s="2">
        <v>1.2627314814814815E-2</v>
      </c>
      <c r="K249" s="2">
        <v>2.0833333333333332E-2</v>
      </c>
      <c r="L249" s="2">
        <v>8.2060185185185187E-3</v>
      </c>
      <c r="M249" t="s">
        <v>52</v>
      </c>
      <c r="N249">
        <v>1</v>
      </c>
      <c r="O249" t="s">
        <v>692</v>
      </c>
      <c r="P249" t="s">
        <v>54</v>
      </c>
      <c r="Q249" t="s">
        <v>458</v>
      </c>
      <c r="R249" t="s">
        <v>693</v>
      </c>
      <c r="S249" t="s">
        <v>365</v>
      </c>
      <c r="T249" t="s">
        <v>58</v>
      </c>
      <c r="U249" t="s">
        <v>54</v>
      </c>
      <c r="V249" t="s">
        <v>54</v>
      </c>
      <c r="W249">
        <v>59.891656699999999</v>
      </c>
      <c r="X249">
        <v>30.5117324</v>
      </c>
      <c r="Y249">
        <v>59.941414999999999</v>
      </c>
      <c r="Z249">
        <v>30.366456299999999</v>
      </c>
      <c r="AA249" t="s">
        <v>54</v>
      </c>
      <c r="AB249" t="s">
        <v>54</v>
      </c>
      <c r="AC249" t="s">
        <v>59</v>
      </c>
      <c r="AD249" t="s">
        <v>60</v>
      </c>
      <c r="AE249" t="s">
        <v>978</v>
      </c>
      <c r="AF249" t="s">
        <v>1014</v>
      </c>
      <c r="AG249">
        <v>62.22</v>
      </c>
      <c r="AH249">
        <v>277.06</v>
      </c>
      <c r="AI249">
        <v>4.45</v>
      </c>
      <c r="AJ249">
        <v>14.26</v>
      </c>
      <c r="AK249" t="s">
        <v>1512</v>
      </c>
      <c r="AL249">
        <v>2</v>
      </c>
      <c r="AM249">
        <v>-1</v>
      </c>
      <c r="AN249">
        <v>0.68</v>
      </c>
      <c r="AO249">
        <v>4.33</v>
      </c>
      <c r="AP249">
        <v>0.31</v>
      </c>
      <c r="AQ249" t="s">
        <v>96</v>
      </c>
      <c r="AR249" t="s">
        <v>97</v>
      </c>
      <c r="AS249" t="s">
        <v>66</v>
      </c>
    </row>
    <row r="250" spans="1:45" x14ac:dyDescent="0.45">
      <c r="A250" t="s">
        <v>1513</v>
      </c>
      <c r="B250" t="s">
        <v>46</v>
      </c>
      <c r="C250" t="s">
        <v>47</v>
      </c>
      <c r="D250" t="s">
        <v>1514</v>
      </c>
      <c r="E250" t="s">
        <v>1515</v>
      </c>
      <c r="F250" t="s">
        <v>50</v>
      </c>
      <c r="G250" t="s">
        <v>51</v>
      </c>
      <c r="H250" s="1">
        <v>42669.495138888888</v>
      </c>
      <c r="I250" s="1">
        <v>42669.511805555558</v>
      </c>
      <c r="J250" s="2">
        <v>1.1481481481481483E-2</v>
      </c>
      <c r="K250" s="2">
        <v>1.6666666666666666E-2</v>
      </c>
      <c r="L250" s="2">
        <v>5.185185185185185E-3</v>
      </c>
      <c r="M250" t="s">
        <v>52</v>
      </c>
      <c r="N250">
        <v>1</v>
      </c>
      <c r="O250" t="s">
        <v>116</v>
      </c>
      <c r="P250" t="s">
        <v>54</v>
      </c>
      <c r="Q250" t="s">
        <v>530</v>
      </c>
      <c r="R250" t="s">
        <v>118</v>
      </c>
      <c r="S250" t="s">
        <v>119</v>
      </c>
      <c r="T250" t="s">
        <v>58</v>
      </c>
      <c r="U250" t="s">
        <v>54</v>
      </c>
      <c r="V250" t="s">
        <v>54</v>
      </c>
      <c r="W250">
        <v>59.941414999999999</v>
      </c>
      <c r="X250">
        <v>30.366456299999999</v>
      </c>
      <c r="Y250">
        <v>60.031649700000003</v>
      </c>
      <c r="Z250">
        <v>30.4283158</v>
      </c>
      <c r="AA250" t="s">
        <v>54</v>
      </c>
      <c r="AB250" t="s">
        <v>54</v>
      </c>
      <c r="AC250" t="s">
        <v>59</v>
      </c>
      <c r="AD250" t="s">
        <v>60</v>
      </c>
      <c r="AE250" t="s">
        <v>1014</v>
      </c>
      <c r="AF250" t="s">
        <v>988</v>
      </c>
      <c r="AG250">
        <v>62.8</v>
      </c>
      <c r="AH250">
        <v>241.09</v>
      </c>
      <c r="AI250">
        <v>3.84</v>
      </c>
      <c r="AJ250">
        <v>10.77</v>
      </c>
      <c r="AK250" t="s">
        <v>1516</v>
      </c>
      <c r="AL250">
        <v>0</v>
      </c>
      <c r="AM250">
        <v>-2</v>
      </c>
      <c r="AN250">
        <v>0.98</v>
      </c>
      <c r="AO250">
        <v>1.75</v>
      </c>
      <c r="AP250">
        <v>0.98</v>
      </c>
      <c r="AQ250" t="s">
        <v>111</v>
      </c>
      <c r="AR250" t="s">
        <v>112</v>
      </c>
      <c r="AS250" t="s">
        <v>66</v>
      </c>
    </row>
    <row r="251" spans="1:45" x14ac:dyDescent="0.45">
      <c r="A251" t="s">
        <v>1517</v>
      </c>
      <c r="B251" t="s">
        <v>46</v>
      </c>
      <c r="C251" t="s">
        <v>47</v>
      </c>
      <c r="D251" t="s">
        <v>1518</v>
      </c>
      <c r="E251" t="s">
        <v>1519</v>
      </c>
      <c r="F251" t="s">
        <v>50</v>
      </c>
      <c r="G251" t="s">
        <v>51</v>
      </c>
      <c r="H251" s="1">
        <v>42669.590277777781</v>
      </c>
      <c r="I251" s="1">
        <v>42669.619444444441</v>
      </c>
      <c r="J251" s="2">
        <v>2.4375000000000004E-2</v>
      </c>
      <c r="K251" s="2">
        <v>2.9166666666666664E-2</v>
      </c>
      <c r="L251" s="2">
        <v>4.7916666666666672E-3</v>
      </c>
      <c r="M251" t="s">
        <v>52</v>
      </c>
      <c r="N251">
        <v>1</v>
      </c>
      <c r="O251" t="s">
        <v>164</v>
      </c>
      <c r="P251" t="s">
        <v>54</v>
      </c>
      <c r="Q251" t="s">
        <v>1520</v>
      </c>
      <c r="R251" t="s">
        <v>56</v>
      </c>
      <c r="S251" t="s">
        <v>165</v>
      </c>
      <c r="T251" t="s">
        <v>58</v>
      </c>
      <c r="U251" t="s">
        <v>54</v>
      </c>
      <c r="V251" t="s">
        <v>54</v>
      </c>
      <c r="W251">
        <v>60.031796700000001</v>
      </c>
      <c r="X251">
        <v>30.427916700000001</v>
      </c>
      <c r="Y251">
        <v>59.941414999999999</v>
      </c>
      <c r="Z251">
        <v>30.366456299999999</v>
      </c>
      <c r="AA251" t="s">
        <v>54</v>
      </c>
      <c r="AB251" t="s">
        <v>54</v>
      </c>
      <c r="AC251" t="s">
        <v>59</v>
      </c>
      <c r="AD251" t="s">
        <v>60</v>
      </c>
      <c r="AE251" t="s">
        <v>988</v>
      </c>
      <c r="AF251" t="s">
        <v>1014</v>
      </c>
      <c r="AG251">
        <v>62.8</v>
      </c>
      <c r="AH251">
        <v>400.5</v>
      </c>
      <c r="AI251">
        <v>6.38</v>
      </c>
      <c r="AJ251">
        <v>14.97</v>
      </c>
      <c r="AK251" t="s">
        <v>1521</v>
      </c>
      <c r="AL251">
        <v>1</v>
      </c>
      <c r="AM251">
        <v>1</v>
      </c>
      <c r="AN251">
        <v>0.98</v>
      </c>
      <c r="AO251">
        <v>0.86</v>
      </c>
      <c r="AP251">
        <v>0.89</v>
      </c>
      <c r="AQ251" t="s">
        <v>64</v>
      </c>
      <c r="AR251" t="s">
        <v>65</v>
      </c>
      <c r="AS251" t="s">
        <v>66</v>
      </c>
    </row>
    <row r="252" spans="1:45" x14ac:dyDescent="0.45">
      <c r="A252" t="s">
        <v>1522</v>
      </c>
      <c r="B252" t="s">
        <v>46</v>
      </c>
      <c r="C252" t="s">
        <v>47</v>
      </c>
      <c r="D252" t="s">
        <v>1523</v>
      </c>
      <c r="E252" t="s">
        <v>1524</v>
      </c>
      <c r="F252" t="s">
        <v>50</v>
      </c>
      <c r="G252" t="s">
        <v>51</v>
      </c>
      <c r="H252" s="1">
        <v>42670.779166666667</v>
      </c>
      <c r="I252" s="1">
        <v>42670.814583333333</v>
      </c>
      <c r="J252" s="2">
        <v>2.8460648148148148E-2</v>
      </c>
      <c r="K252" s="2">
        <v>3.5416666666666666E-2</v>
      </c>
      <c r="L252" s="2">
        <v>6.9560185185185185E-3</v>
      </c>
      <c r="M252" t="s">
        <v>52</v>
      </c>
      <c r="N252">
        <v>1</v>
      </c>
      <c r="O252" t="s">
        <v>70</v>
      </c>
      <c r="P252" t="s">
        <v>54</v>
      </c>
      <c r="Q252" t="s">
        <v>412</v>
      </c>
      <c r="R252" t="s">
        <v>72</v>
      </c>
      <c r="S252" t="s">
        <v>73</v>
      </c>
      <c r="T252" t="s">
        <v>58</v>
      </c>
      <c r="U252" t="s">
        <v>54</v>
      </c>
      <c r="V252" t="s">
        <v>54</v>
      </c>
      <c r="W252">
        <v>60.012595400000002</v>
      </c>
      <c r="X252">
        <v>30.3991151</v>
      </c>
      <c r="Y252">
        <v>59.941414999999999</v>
      </c>
      <c r="Z252">
        <v>30.366456299999999</v>
      </c>
      <c r="AA252" t="s">
        <v>54</v>
      </c>
      <c r="AB252" t="s">
        <v>54</v>
      </c>
      <c r="AC252" t="s">
        <v>59</v>
      </c>
      <c r="AD252" t="s">
        <v>60</v>
      </c>
      <c r="AE252" t="s">
        <v>1525</v>
      </c>
      <c r="AF252" t="s">
        <v>1014</v>
      </c>
      <c r="AG252">
        <v>62.71</v>
      </c>
      <c r="AH252">
        <v>438.42</v>
      </c>
      <c r="AI252">
        <v>6.99</v>
      </c>
      <c r="AJ252">
        <v>14.5</v>
      </c>
      <c r="AK252" t="s">
        <v>1526</v>
      </c>
      <c r="AL252">
        <v>4</v>
      </c>
      <c r="AM252">
        <v>-1</v>
      </c>
      <c r="AN252">
        <v>0.95</v>
      </c>
      <c r="AO252">
        <v>5.53</v>
      </c>
      <c r="AP252">
        <v>0.98</v>
      </c>
      <c r="AQ252" t="s">
        <v>111</v>
      </c>
      <c r="AR252" t="s">
        <v>112</v>
      </c>
      <c r="AS252" t="s">
        <v>160</v>
      </c>
    </row>
    <row r="253" spans="1:45" x14ac:dyDescent="0.45">
      <c r="A253" t="s">
        <v>1527</v>
      </c>
      <c r="B253" t="s">
        <v>46</v>
      </c>
      <c r="C253" t="s">
        <v>47</v>
      </c>
      <c r="D253" t="s">
        <v>1528</v>
      </c>
      <c r="E253" t="s">
        <v>1529</v>
      </c>
      <c r="F253" t="s">
        <v>50</v>
      </c>
      <c r="G253" t="s">
        <v>51</v>
      </c>
      <c r="H253" s="1">
        <v>42671.505555555559</v>
      </c>
      <c r="I253" s="1">
        <v>42671.525694444441</v>
      </c>
      <c r="J253" s="2">
        <v>1.1643518518518518E-2</v>
      </c>
      <c r="K253" s="2">
        <v>2.013888888888889E-2</v>
      </c>
      <c r="L253" s="2">
        <v>8.4953703703703701E-3</v>
      </c>
      <c r="M253" t="s">
        <v>52</v>
      </c>
      <c r="N253">
        <v>1</v>
      </c>
      <c r="O253" t="s">
        <v>471</v>
      </c>
      <c r="P253" t="s">
        <v>54</v>
      </c>
      <c r="Q253" t="s">
        <v>1520</v>
      </c>
      <c r="R253" t="s">
        <v>82</v>
      </c>
      <c r="S253" t="s">
        <v>473</v>
      </c>
      <c r="T253" t="s">
        <v>58</v>
      </c>
      <c r="U253" t="s">
        <v>54</v>
      </c>
      <c r="V253" t="s">
        <v>54</v>
      </c>
      <c r="W253">
        <v>59.941414999999999</v>
      </c>
      <c r="X253">
        <v>30.366456299999999</v>
      </c>
      <c r="Y253">
        <v>60.0260733</v>
      </c>
      <c r="Z253">
        <v>30.422440000000002</v>
      </c>
      <c r="AA253" t="s">
        <v>54</v>
      </c>
      <c r="AB253" t="s">
        <v>54</v>
      </c>
      <c r="AC253" t="s">
        <v>59</v>
      </c>
      <c r="AD253" t="s">
        <v>60</v>
      </c>
      <c r="AE253" t="s">
        <v>1014</v>
      </c>
      <c r="AF253" t="s">
        <v>1530</v>
      </c>
      <c r="AG253">
        <v>62.9</v>
      </c>
      <c r="AH253">
        <v>243</v>
      </c>
      <c r="AI253">
        <v>3.86</v>
      </c>
      <c r="AJ253">
        <v>10.8</v>
      </c>
      <c r="AK253" t="s">
        <v>1531</v>
      </c>
      <c r="AL253">
        <v>5</v>
      </c>
      <c r="AM253">
        <v>1</v>
      </c>
      <c r="AN253">
        <v>0.94</v>
      </c>
      <c r="AO253">
        <v>5.73</v>
      </c>
      <c r="AP253">
        <v>1</v>
      </c>
      <c r="AQ253" t="s">
        <v>111</v>
      </c>
      <c r="AR253" t="s">
        <v>112</v>
      </c>
      <c r="AS253" t="s">
        <v>160</v>
      </c>
    </row>
    <row r="254" spans="1:45" x14ac:dyDescent="0.45">
      <c r="A254" t="s">
        <v>1532</v>
      </c>
      <c r="B254" t="s">
        <v>46</v>
      </c>
      <c r="C254" t="s">
        <v>47</v>
      </c>
      <c r="D254" t="s">
        <v>1533</v>
      </c>
      <c r="E254" t="s">
        <v>1534</v>
      </c>
      <c r="F254" t="s">
        <v>50</v>
      </c>
      <c r="G254" t="s">
        <v>51</v>
      </c>
      <c r="H254" s="1">
        <v>42675.348611111112</v>
      </c>
      <c r="I254" s="1">
        <v>42675.371527777781</v>
      </c>
      <c r="J254" s="2">
        <v>1.8657407407407407E-2</v>
      </c>
      <c r="K254" s="2">
        <v>2.2916666666666669E-2</v>
      </c>
      <c r="L254" s="2">
        <v>4.2592592592592595E-3</v>
      </c>
      <c r="M254" t="s">
        <v>52</v>
      </c>
      <c r="N254">
        <v>1</v>
      </c>
      <c r="O254" t="s">
        <v>164</v>
      </c>
      <c r="P254" t="s">
        <v>54</v>
      </c>
      <c r="Q254" t="s">
        <v>472</v>
      </c>
      <c r="R254" t="s">
        <v>56</v>
      </c>
      <c r="S254" t="s">
        <v>165</v>
      </c>
      <c r="T254" t="s">
        <v>58</v>
      </c>
      <c r="U254" t="s">
        <v>54</v>
      </c>
      <c r="V254" t="s">
        <v>54</v>
      </c>
      <c r="W254">
        <v>59.941414999999999</v>
      </c>
      <c r="X254">
        <v>30.366456299999999</v>
      </c>
      <c r="Y254">
        <v>60.031641499999999</v>
      </c>
      <c r="Z254">
        <v>30.4281249</v>
      </c>
      <c r="AA254" t="s">
        <v>54</v>
      </c>
      <c r="AB254" t="s">
        <v>54</v>
      </c>
      <c r="AC254" t="s">
        <v>59</v>
      </c>
      <c r="AD254" t="s">
        <v>60</v>
      </c>
      <c r="AE254" t="s">
        <v>1014</v>
      </c>
      <c r="AF254" t="s">
        <v>988</v>
      </c>
      <c r="AG254">
        <v>63.33</v>
      </c>
      <c r="AH254">
        <v>314.20999999999998</v>
      </c>
      <c r="AI254">
        <v>4.96</v>
      </c>
      <c r="AJ254">
        <v>10.88</v>
      </c>
      <c r="AK254" t="s">
        <v>1535</v>
      </c>
      <c r="AL254">
        <v>0</v>
      </c>
      <c r="AM254">
        <v>0</v>
      </c>
      <c r="AN254">
        <v>0.94</v>
      </c>
      <c r="AO254">
        <v>0.67</v>
      </c>
      <c r="AP254">
        <v>0.91</v>
      </c>
      <c r="AQ254" t="s">
        <v>96</v>
      </c>
      <c r="AR254" t="s">
        <v>65</v>
      </c>
      <c r="AS254" t="s">
        <v>66</v>
      </c>
    </row>
    <row r="255" spans="1:45" x14ac:dyDescent="0.45">
      <c r="A255" t="s">
        <v>1536</v>
      </c>
      <c r="B255" t="s">
        <v>46</v>
      </c>
      <c r="C255" t="s">
        <v>215</v>
      </c>
      <c r="D255" t="s">
        <v>1537</v>
      </c>
      <c r="E255" t="s">
        <v>1538</v>
      </c>
      <c r="F255" t="s">
        <v>50</v>
      </c>
      <c r="G255" t="s">
        <v>51</v>
      </c>
      <c r="H255" s="1">
        <v>42675.71597222222</v>
      </c>
      <c r="I255" s="1">
        <v>42675.781944444447</v>
      </c>
      <c r="J255" s="2">
        <v>5.8888888888888886E-2</v>
      </c>
      <c r="K255" s="2">
        <v>6.5972222222222224E-2</v>
      </c>
      <c r="L255" s="2">
        <v>7.083333333333333E-3</v>
      </c>
      <c r="M255" t="s">
        <v>1252</v>
      </c>
      <c r="O255" t="s">
        <v>53</v>
      </c>
      <c r="P255" t="s">
        <v>54</v>
      </c>
      <c r="Q255" t="s">
        <v>370</v>
      </c>
      <c r="R255" t="s">
        <v>56</v>
      </c>
      <c r="S255" t="s">
        <v>57</v>
      </c>
      <c r="T255" t="s">
        <v>58</v>
      </c>
      <c r="U255" t="s">
        <v>54</v>
      </c>
      <c r="V255" t="s">
        <v>54</v>
      </c>
      <c r="W255">
        <v>59.982913750000002</v>
      </c>
      <c r="X255">
        <v>30.211445040000001</v>
      </c>
      <c r="Y255">
        <v>59.959645569999999</v>
      </c>
      <c r="Z255">
        <v>30.48060104</v>
      </c>
      <c r="AA255" t="s">
        <v>54</v>
      </c>
      <c r="AB255" t="s">
        <v>54</v>
      </c>
      <c r="AC255" t="s">
        <v>59</v>
      </c>
      <c r="AD255" t="s">
        <v>60</v>
      </c>
      <c r="AE255" t="s">
        <v>1539</v>
      </c>
      <c r="AF255" t="s">
        <v>1266</v>
      </c>
      <c r="AG255">
        <v>63.33</v>
      </c>
      <c r="AH255">
        <v>570</v>
      </c>
      <c r="AI255">
        <v>9</v>
      </c>
      <c r="AJ255">
        <v>22.63</v>
      </c>
      <c r="AK255" t="s">
        <v>1540</v>
      </c>
      <c r="AL255">
        <v>0</v>
      </c>
      <c r="AM255">
        <v>-2</v>
      </c>
      <c r="AN255">
        <v>0.87</v>
      </c>
      <c r="AO255">
        <v>1.78</v>
      </c>
      <c r="AP255">
        <v>0.88</v>
      </c>
      <c r="AQ255" t="s">
        <v>96</v>
      </c>
      <c r="AR255" t="s">
        <v>65</v>
      </c>
      <c r="AS255" t="s">
        <v>66</v>
      </c>
    </row>
    <row r="256" spans="1:45" x14ac:dyDescent="0.45">
      <c r="A256" t="s">
        <v>1541</v>
      </c>
      <c r="B256" t="s">
        <v>46</v>
      </c>
      <c r="C256" t="s">
        <v>47</v>
      </c>
      <c r="D256" t="s">
        <v>1542</v>
      </c>
      <c r="E256" t="s">
        <v>1543</v>
      </c>
      <c r="F256" t="s">
        <v>50</v>
      </c>
      <c r="G256" t="s">
        <v>51</v>
      </c>
      <c r="H256" s="1">
        <v>42676.935416666667</v>
      </c>
      <c r="I256" s="1">
        <v>42676.948611111111</v>
      </c>
      <c r="J256" s="2">
        <v>7.6851851851851847E-3</v>
      </c>
      <c r="K256" s="2">
        <v>1.3194444444444444E-2</v>
      </c>
      <c r="L256" s="2">
        <v>5.5092592592592589E-3</v>
      </c>
      <c r="M256" t="s">
        <v>52</v>
      </c>
      <c r="N256">
        <v>1</v>
      </c>
      <c r="O256" t="s">
        <v>684</v>
      </c>
      <c r="P256" t="s">
        <v>54</v>
      </c>
      <c r="Q256" t="s">
        <v>172</v>
      </c>
      <c r="R256" t="s">
        <v>685</v>
      </c>
      <c r="S256" t="s">
        <v>686</v>
      </c>
      <c r="T256" t="s">
        <v>58</v>
      </c>
      <c r="U256" t="s">
        <v>54</v>
      </c>
      <c r="V256" t="s">
        <v>54</v>
      </c>
      <c r="W256">
        <v>59.933570400000001</v>
      </c>
      <c r="X256">
        <v>30.436757700000001</v>
      </c>
      <c r="Y256">
        <v>59.941414999999999</v>
      </c>
      <c r="Z256">
        <v>30.366456299999999</v>
      </c>
      <c r="AA256" t="s">
        <v>54</v>
      </c>
      <c r="AB256" t="s">
        <v>54</v>
      </c>
      <c r="AC256" t="s">
        <v>59</v>
      </c>
      <c r="AD256" t="s">
        <v>60</v>
      </c>
      <c r="AE256" t="s">
        <v>1290</v>
      </c>
      <c r="AF256" t="s">
        <v>1014</v>
      </c>
      <c r="AG256">
        <v>63.57</v>
      </c>
      <c r="AH256">
        <v>167.77</v>
      </c>
      <c r="AI256">
        <v>2.64</v>
      </c>
      <c r="AJ256">
        <v>5.76</v>
      </c>
      <c r="AK256" t="s">
        <v>1544</v>
      </c>
      <c r="AL256">
        <v>-3</v>
      </c>
      <c r="AM256">
        <v>-8</v>
      </c>
      <c r="AN256">
        <v>0.9</v>
      </c>
      <c r="AO256">
        <v>4.8899999999999997</v>
      </c>
      <c r="AP256">
        <v>0.71</v>
      </c>
      <c r="AQ256" t="s">
        <v>96</v>
      </c>
      <c r="AR256" t="s">
        <v>65</v>
      </c>
      <c r="AS256" t="s">
        <v>66</v>
      </c>
    </row>
    <row r="257" spans="1:45" x14ac:dyDescent="0.45">
      <c r="A257" t="s">
        <v>1545</v>
      </c>
      <c r="B257" t="s">
        <v>46</v>
      </c>
      <c r="C257" t="s">
        <v>215</v>
      </c>
      <c r="D257" t="s">
        <v>1546</v>
      </c>
      <c r="E257" t="s">
        <v>1547</v>
      </c>
      <c r="F257" t="s">
        <v>50</v>
      </c>
      <c r="G257" t="s">
        <v>51</v>
      </c>
      <c r="H257" s="1">
        <v>42677.651388888888</v>
      </c>
      <c r="I257" s="1">
        <v>42677.678472222222</v>
      </c>
      <c r="J257" s="2">
        <v>1.4814814814814814E-2</v>
      </c>
      <c r="K257" s="2">
        <v>2.7083333333333334E-2</v>
      </c>
      <c r="L257" s="2">
        <v>1.2268518518518519E-2</v>
      </c>
      <c r="M257" t="s">
        <v>1252</v>
      </c>
      <c r="O257" t="s">
        <v>183</v>
      </c>
      <c r="P257" t="s">
        <v>54</v>
      </c>
      <c r="Q257" t="s">
        <v>370</v>
      </c>
      <c r="R257" t="s">
        <v>184</v>
      </c>
      <c r="S257" t="s">
        <v>185</v>
      </c>
      <c r="T257" t="s">
        <v>58</v>
      </c>
      <c r="U257" t="s">
        <v>54</v>
      </c>
      <c r="V257" t="s">
        <v>54</v>
      </c>
      <c r="W257">
        <v>59.959119610000002</v>
      </c>
      <c r="X257">
        <v>30.477044719999999</v>
      </c>
      <c r="Y257">
        <v>60.031601979999998</v>
      </c>
      <c r="Z257">
        <v>30.42830695</v>
      </c>
      <c r="AA257" t="s">
        <v>54</v>
      </c>
      <c r="AB257" t="s">
        <v>54</v>
      </c>
      <c r="AC257" t="s">
        <v>59</v>
      </c>
      <c r="AD257" t="s">
        <v>60</v>
      </c>
      <c r="AE257" t="s">
        <v>1266</v>
      </c>
      <c r="AF257" t="s">
        <v>1415</v>
      </c>
      <c r="AG257">
        <v>63.6</v>
      </c>
      <c r="AH257">
        <v>336</v>
      </c>
      <c r="AI257">
        <v>5.28</v>
      </c>
      <c r="AJ257">
        <v>10.039999999999999</v>
      </c>
      <c r="AK257" t="s">
        <v>1548</v>
      </c>
      <c r="AL257">
        <v>-2</v>
      </c>
      <c r="AM257">
        <v>-6</v>
      </c>
      <c r="AN257">
        <v>0.89</v>
      </c>
      <c r="AO257">
        <v>3.08</v>
      </c>
      <c r="AP257">
        <v>0.83</v>
      </c>
      <c r="AQ257" t="s">
        <v>64</v>
      </c>
      <c r="AR257" t="s">
        <v>65</v>
      </c>
      <c r="AS257" t="s">
        <v>66</v>
      </c>
    </row>
    <row r="258" spans="1:45" x14ac:dyDescent="0.45">
      <c r="A258" t="s">
        <v>1549</v>
      </c>
      <c r="B258" t="s">
        <v>46</v>
      </c>
      <c r="C258" t="s">
        <v>47</v>
      </c>
      <c r="D258" t="s">
        <v>1550</v>
      </c>
      <c r="E258" t="s">
        <v>1551</v>
      </c>
      <c r="F258" t="s">
        <v>50</v>
      </c>
      <c r="G258" t="s">
        <v>51</v>
      </c>
      <c r="H258" s="1">
        <v>42682.347222222219</v>
      </c>
      <c r="I258" s="1">
        <v>42682.380555555559</v>
      </c>
      <c r="J258" s="2">
        <v>2.5127314814814811E-2</v>
      </c>
      <c r="K258" s="2">
        <v>3.3333333333333333E-2</v>
      </c>
      <c r="L258" s="2">
        <v>8.2060185185185187E-3</v>
      </c>
      <c r="M258" t="s">
        <v>52</v>
      </c>
      <c r="N258">
        <v>1</v>
      </c>
      <c r="O258" t="s">
        <v>574</v>
      </c>
      <c r="P258" t="s">
        <v>54</v>
      </c>
      <c r="Q258" t="s">
        <v>131</v>
      </c>
      <c r="R258" t="s">
        <v>343</v>
      </c>
      <c r="S258" t="s">
        <v>575</v>
      </c>
      <c r="T258" t="s">
        <v>58</v>
      </c>
      <c r="U258" t="s">
        <v>54</v>
      </c>
      <c r="V258" t="s">
        <v>54</v>
      </c>
      <c r="W258">
        <v>59.959765740000002</v>
      </c>
      <c r="X258">
        <v>30.474674960000002</v>
      </c>
      <c r="Y258">
        <v>60.031728029999996</v>
      </c>
      <c r="Z258">
        <v>30.427997810000001</v>
      </c>
      <c r="AA258" t="s">
        <v>54</v>
      </c>
      <c r="AB258" t="s">
        <v>54</v>
      </c>
      <c r="AC258" t="s">
        <v>59</v>
      </c>
      <c r="AD258" t="s">
        <v>60</v>
      </c>
      <c r="AE258" t="s">
        <v>1552</v>
      </c>
      <c r="AF258" t="s">
        <v>988</v>
      </c>
      <c r="AG258">
        <v>63.78</v>
      </c>
      <c r="AH258">
        <v>376.32</v>
      </c>
      <c r="AI258">
        <v>5.9</v>
      </c>
      <c r="AJ258">
        <v>10.43</v>
      </c>
      <c r="AK258" t="s">
        <v>1553</v>
      </c>
      <c r="AL258">
        <v>-7</v>
      </c>
      <c r="AM258">
        <v>-13</v>
      </c>
      <c r="AN258">
        <v>0.88</v>
      </c>
      <c r="AO258">
        <v>5.0999999999999996</v>
      </c>
      <c r="AP258">
        <v>0.71</v>
      </c>
      <c r="AQ258" t="s">
        <v>96</v>
      </c>
      <c r="AR258" t="s">
        <v>65</v>
      </c>
      <c r="AS258" t="s">
        <v>847</v>
      </c>
    </row>
    <row r="259" spans="1:45" x14ac:dyDescent="0.45">
      <c r="A259" t="s">
        <v>1554</v>
      </c>
      <c r="B259" t="s">
        <v>46</v>
      </c>
      <c r="C259" t="s">
        <v>47</v>
      </c>
      <c r="D259" t="s">
        <v>1555</v>
      </c>
      <c r="E259" t="s">
        <v>1556</v>
      </c>
      <c r="F259" t="s">
        <v>50</v>
      </c>
      <c r="G259" t="s">
        <v>51</v>
      </c>
      <c r="H259" s="1">
        <v>42683.595833333333</v>
      </c>
      <c r="I259" s="1">
        <v>42683.613888888889</v>
      </c>
      <c r="J259" s="2">
        <v>1.2997685185185183E-2</v>
      </c>
      <c r="K259" s="2">
        <v>1.8055555555555557E-2</v>
      </c>
      <c r="L259" s="2">
        <v>5.0578703703703706E-3</v>
      </c>
      <c r="M259" t="s">
        <v>52</v>
      </c>
      <c r="N259">
        <v>1</v>
      </c>
      <c r="O259" t="s">
        <v>615</v>
      </c>
      <c r="P259" t="s">
        <v>54</v>
      </c>
      <c r="Q259" t="s">
        <v>458</v>
      </c>
      <c r="R259" t="s">
        <v>244</v>
      </c>
      <c r="S259" t="s">
        <v>616</v>
      </c>
      <c r="T259" t="s">
        <v>58</v>
      </c>
      <c r="U259" t="s">
        <v>54</v>
      </c>
      <c r="V259" t="s">
        <v>54</v>
      </c>
      <c r="W259">
        <v>59.930971700000001</v>
      </c>
      <c r="X259">
        <v>30.432237799999999</v>
      </c>
      <c r="Y259">
        <v>59.941414999999999</v>
      </c>
      <c r="Z259">
        <v>30.366456299999999</v>
      </c>
      <c r="AA259" t="s">
        <v>54</v>
      </c>
      <c r="AB259" t="s">
        <v>54</v>
      </c>
      <c r="AC259" t="s">
        <v>59</v>
      </c>
      <c r="AD259" t="s">
        <v>60</v>
      </c>
      <c r="AE259" t="s">
        <v>1557</v>
      </c>
      <c r="AF259" t="s">
        <v>1014</v>
      </c>
      <c r="AG259">
        <v>63.64</v>
      </c>
      <c r="AH259">
        <v>231.75</v>
      </c>
      <c r="AI259">
        <v>3.64</v>
      </c>
      <c r="AJ259">
        <v>7.24</v>
      </c>
      <c r="AK259" t="s">
        <v>1558</v>
      </c>
      <c r="AL259">
        <v>-5</v>
      </c>
      <c r="AM259">
        <v>-11</v>
      </c>
      <c r="AN259">
        <v>0.86</v>
      </c>
      <c r="AO259">
        <v>4.07</v>
      </c>
      <c r="AP259">
        <v>0.81</v>
      </c>
      <c r="AQ259" t="s">
        <v>64</v>
      </c>
      <c r="AR259" t="s">
        <v>65</v>
      </c>
      <c r="AS259" t="s">
        <v>66</v>
      </c>
    </row>
    <row r="260" spans="1:45" x14ac:dyDescent="0.45">
      <c r="A260" t="s">
        <v>1559</v>
      </c>
      <c r="B260" t="s">
        <v>46</v>
      </c>
      <c r="C260" t="s">
        <v>47</v>
      </c>
      <c r="D260" t="s">
        <v>1560</v>
      </c>
      <c r="E260" t="s">
        <v>1561</v>
      </c>
      <c r="F260" t="s">
        <v>50</v>
      </c>
      <c r="G260" t="s">
        <v>51</v>
      </c>
      <c r="H260" s="1">
        <v>42686.720138888886</v>
      </c>
      <c r="I260" s="1">
        <v>42686.753472222219</v>
      </c>
      <c r="J260" s="2">
        <v>2.476851851851852E-2</v>
      </c>
      <c r="K260" s="2">
        <v>3.3333333333333333E-2</v>
      </c>
      <c r="L260" s="2">
        <v>8.564814814814815E-3</v>
      </c>
      <c r="M260" t="s">
        <v>52</v>
      </c>
      <c r="N260">
        <v>1</v>
      </c>
      <c r="O260" t="s">
        <v>1562</v>
      </c>
      <c r="P260" t="s">
        <v>54</v>
      </c>
      <c r="Q260" t="s">
        <v>252</v>
      </c>
      <c r="R260" t="s">
        <v>56</v>
      </c>
      <c r="S260" t="s">
        <v>1563</v>
      </c>
      <c r="T260" t="s">
        <v>58</v>
      </c>
      <c r="U260" t="s">
        <v>54</v>
      </c>
      <c r="V260" t="s">
        <v>54</v>
      </c>
      <c r="W260">
        <v>59.91211955</v>
      </c>
      <c r="X260">
        <v>30.44563123</v>
      </c>
      <c r="Y260">
        <v>59.941414999999999</v>
      </c>
      <c r="Z260">
        <v>30.366456299999999</v>
      </c>
      <c r="AA260" t="s">
        <v>54</v>
      </c>
      <c r="AB260" t="s">
        <v>54</v>
      </c>
      <c r="AC260" t="s">
        <v>59</v>
      </c>
      <c r="AD260" t="s">
        <v>60</v>
      </c>
      <c r="AE260" t="s">
        <v>1043</v>
      </c>
      <c r="AF260" t="s">
        <v>1014</v>
      </c>
      <c r="AG260">
        <v>65.83</v>
      </c>
      <c r="AH260">
        <v>373.07</v>
      </c>
      <c r="AI260">
        <v>5.67</v>
      </c>
      <c r="AJ260">
        <v>10.49</v>
      </c>
      <c r="AK260" t="s">
        <v>1564</v>
      </c>
      <c r="AL260">
        <v>-3</v>
      </c>
      <c r="AM260">
        <v>-8</v>
      </c>
      <c r="AN260">
        <v>0.86</v>
      </c>
      <c r="AO260">
        <v>4</v>
      </c>
      <c r="AP260">
        <v>0.89</v>
      </c>
      <c r="AQ260" t="s">
        <v>96</v>
      </c>
      <c r="AR260" t="s">
        <v>65</v>
      </c>
      <c r="AS260" t="s">
        <v>66</v>
      </c>
    </row>
    <row r="261" spans="1:45" x14ac:dyDescent="0.45">
      <c r="A261" t="s">
        <v>1565</v>
      </c>
      <c r="B261" t="s">
        <v>46</v>
      </c>
      <c r="C261" t="s">
        <v>47</v>
      </c>
      <c r="D261" t="s">
        <v>1566</v>
      </c>
      <c r="E261" t="s">
        <v>986</v>
      </c>
      <c r="F261" t="s">
        <v>50</v>
      </c>
      <c r="G261" t="s">
        <v>51</v>
      </c>
      <c r="H261" s="1">
        <v>42692.322916666664</v>
      </c>
      <c r="I261" s="1">
        <v>42692.345138888886</v>
      </c>
      <c r="J261" s="2">
        <v>1.4247685185185184E-2</v>
      </c>
      <c r="K261" s="2">
        <v>2.2222222222222223E-2</v>
      </c>
      <c r="L261" s="2">
        <v>7.9745370370370369E-3</v>
      </c>
      <c r="M261" t="s">
        <v>52</v>
      </c>
      <c r="N261">
        <v>1</v>
      </c>
      <c r="O261" t="s">
        <v>183</v>
      </c>
      <c r="P261" t="s">
        <v>54</v>
      </c>
      <c r="Q261" t="s">
        <v>987</v>
      </c>
      <c r="R261" t="s">
        <v>184</v>
      </c>
      <c r="S261" t="s">
        <v>185</v>
      </c>
      <c r="T261" t="s">
        <v>153</v>
      </c>
      <c r="U261" t="s">
        <v>54</v>
      </c>
      <c r="V261" t="s">
        <v>54</v>
      </c>
      <c r="W261">
        <v>59.941414999999999</v>
      </c>
      <c r="X261">
        <v>30.366456299999999</v>
      </c>
      <c r="Y261">
        <v>60.031555900000001</v>
      </c>
      <c r="Z261">
        <v>30.428776599999999</v>
      </c>
      <c r="AA261" t="s">
        <v>54</v>
      </c>
      <c r="AB261" t="s">
        <v>54</v>
      </c>
      <c r="AC261" t="s">
        <v>59</v>
      </c>
      <c r="AD261" t="s">
        <v>60</v>
      </c>
      <c r="AE261" t="s">
        <v>1014</v>
      </c>
      <c r="AF261" t="s">
        <v>988</v>
      </c>
      <c r="AG261">
        <v>64.97</v>
      </c>
      <c r="AH261">
        <v>266.37</v>
      </c>
      <c r="AI261">
        <v>4.0999999999999996</v>
      </c>
      <c r="AJ261">
        <v>10.4</v>
      </c>
      <c r="AK261" t="s">
        <v>1567</v>
      </c>
      <c r="AL261">
        <v>0</v>
      </c>
      <c r="AM261">
        <v>-4</v>
      </c>
      <c r="AN261">
        <v>0.98</v>
      </c>
      <c r="AO261">
        <v>4.2300000000000004</v>
      </c>
      <c r="AP261">
        <v>0.63</v>
      </c>
      <c r="AQ261" t="s">
        <v>847</v>
      </c>
      <c r="AR261" t="s">
        <v>848</v>
      </c>
      <c r="AS261" t="s">
        <v>847</v>
      </c>
    </row>
    <row r="262" spans="1:45" x14ac:dyDescent="0.45">
      <c r="A262" t="s">
        <v>1568</v>
      </c>
      <c r="B262" t="s">
        <v>46</v>
      </c>
      <c r="C262" t="s">
        <v>47</v>
      </c>
      <c r="D262" t="s">
        <v>1569</v>
      </c>
      <c r="E262" t="s">
        <v>1570</v>
      </c>
      <c r="F262" t="s">
        <v>50</v>
      </c>
      <c r="G262" t="s">
        <v>51</v>
      </c>
      <c r="H262" s="1">
        <v>42696.515972222223</v>
      </c>
      <c r="I262" s="1">
        <v>42696.525000000001</v>
      </c>
      <c r="J262" s="2">
        <v>6.3310185185185197E-3</v>
      </c>
      <c r="K262" s="2">
        <v>9.0277777777777787E-3</v>
      </c>
      <c r="L262" s="2">
        <v>2.6967592592592594E-3</v>
      </c>
      <c r="M262" t="s">
        <v>52</v>
      </c>
      <c r="N262">
        <v>1</v>
      </c>
      <c r="O262" t="s">
        <v>80</v>
      </c>
      <c r="P262" t="s">
        <v>54</v>
      </c>
      <c r="Q262" t="s">
        <v>172</v>
      </c>
      <c r="R262" t="s">
        <v>82</v>
      </c>
      <c r="S262" t="s">
        <v>83</v>
      </c>
      <c r="T262" t="s">
        <v>58</v>
      </c>
      <c r="U262" t="s">
        <v>54</v>
      </c>
      <c r="V262" t="s">
        <v>54</v>
      </c>
      <c r="W262">
        <v>59.946469299999997</v>
      </c>
      <c r="X262">
        <v>30.475276999999998</v>
      </c>
      <c r="Y262">
        <v>59.912906599999999</v>
      </c>
      <c r="Z262">
        <v>30.475495500000001</v>
      </c>
      <c r="AA262" t="s">
        <v>54</v>
      </c>
      <c r="AB262" t="s">
        <v>54</v>
      </c>
      <c r="AC262" t="s">
        <v>59</v>
      </c>
      <c r="AD262" t="s">
        <v>60</v>
      </c>
      <c r="AE262" t="s">
        <v>1571</v>
      </c>
      <c r="AF262" t="s">
        <v>1572</v>
      </c>
      <c r="AG262">
        <v>63.73</v>
      </c>
      <c r="AH262">
        <v>155.43</v>
      </c>
      <c r="AI262">
        <v>2.44</v>
      </c>
      <c r="AJ262">
        <v>5.94</v>
      </c>
      <c r="AK262" t="s">
        <v>1573</v>
      </c>
      <c r="AL262">
        <v>1</v>
      </c>
      <c r="AM262">
        <v>-2</v>
      </c>
      <c r="AN262">
        <v>0.92</v>
      </c>
      <c r="AO262">
        <v>3.63</v>
      </c>
      <c r="AP262">
        <v>0.92</v>
      </c>
      <c r="AQ262" t="s">
        <v>64</v>
      </c>
      <c r="AR262" t="s">
        <v>65</v>
      </c>
      <c r="AS262" t="s">
        <v>66</v>
      </c>
    </row>
    <row r="263" spans="1:45" x14ac:dyDescent="0.45">
      <c r="A263" t="s">
        <v>1574</v>
      </c>
      <c r="B263" t="s">
        <v>46</v>
      </c>
      <c r="C263" t="s">
        <v>47</v>
      </c>
      <c r="D263" t="s">
        <v>1575</v>
      </c>
      <c r="E263" t="s">
        <v>1576</v>
      </c>
      <c r="F263" t="s">
        <v>50</v>
      </c>
      <c r="G263" t="s">
        <v>51</v>
      </c>
      <c r="H263" s="1">
        <v>42696.655555555553</v>
      </c>
      <c r="I263" s="1">
        <v>42696.669444444444</v>
      </c>
      <c r="J263" s="2">
        <v>1.2939814814814814E-2</v>
      </c>
      <c r="K263" s="2">
        <v>1.3888888888888888E-2</v>
      </c>
      <c r="L263" s="2">
        <v>9.4907407407407408E-4</v>
      </c>
      <c r="M263" t="s">
        <v>52</v>
      </c>
      <c r="N263">
        <v>1</v>
      </c>
      <c r="O263" t="s">
        <v>1577</v>
      </c>
      <c r="P263" t="s">
        <v>54</v>
      </c>
      <c r="Q263" t="s">
        <v>55</v>
      </c>
      <c r="R263" t="s">
        <v>494</v>
      </c>
      <c r="S263">
        <v>408</v>
      </c>
      <c r="T263" t="s">
        <v>58</v>
      </c>
      <c r="U263" t="s">
        <v>54</v>
      </c>
      <c r="V263" t="s">
        <v>54</v>
      </c>
      <c r="W263">
        <v>59.911703500000002</v>
      </c>
      <c r="X263">
        <v>30.4450301</v>
      </c>
      <c r="Y263">
        <v>59.941414999999999</v>
      </c>
      <c r="Z263">
        <v>30.366456299999999</v>
      </c>
      <c r="AA263" t="s">
        <v>54</v>
      </c>
      <c r="AB263" t="s">
        <v>54</v>
      </c>
      <c r="AC263" t="s">
        <v>59</v>
      </c>
      <c r="AD263" t="s">
        <v>60</v>
      </c>
      <c r="AE263" t="s">
        <v>1043</v>
      </c>
      <c r="AF263" t="s">
        <v>1014</v>
      </c>
      <c r="AG263">
        <v>63.73</v>
      </c>
      <c r="AH263">
        <v>237.54</v>
      </c>
      <c r="AI263">
        <v>3.73</v>
      </c>
      <c r="AJ263">
        <v>8.16</v>
      </c>
      <c r="AK263" t="s">
        <v>1578</v>
      </c>
      <c r="AL263">
        <v>1</v>
      </c>
      <c r="AM263">
        <v>-3</v>
      </c>
      <c r="AN263">
        <v>0.88</v>
      </c>
      <c r="AO263">
        <v>4.4400000000000004</v>
      </c>
      <c r="AP263">
        <v>0.81</v>
      </c>
      <c r="AQ263" t="s">
        <v>64</v>
      </c>
      <c r="AR263" t="s">
        <v>65</v>
      </c>
      <c r="AS263" t="s">
        <v>66</v>
      </c>
    </row>
    <row r="264" spans="1:45" x14ac:dyDescent="0.45">
      <c r="A264" t="s">
        <v>1579</v>
      </c>
      <c r="B264" t="s">
        <v>226</v>
      </c>
      <c r="C264" t="s">
        <v>47</v>
      </c>
      <c r="D264" t="s">
        <v>1580</v>
      </c>
      <c r="E264" t="s">
        <v>1581</v>
      </c>
      <c r="F264" t="s">
        <v>50</v>
      </c>
      <c r="G264" t="s">
        <v>51</v>
      </c>
      <c r="H264" s="1">
        <v>42699.079861111109</v>
      </c>
      <c r="I264" s="1">
        <v>42699.121527777781</v>
      </c>
      <c r="J264" s="2">
        <v>1.7731481481481483E-2</v>
      </c>
      <c r="K264" s="2">
        <v>4.1666666666666664E-2</v>
      </c>
      <c r="L264" s="2">
        <v>2.3935185185185184E-2</v>
      </c>
      <c r="M264" t="s">
        <v>89</v>
      </c>
      <c r="N264">
        <v>1</v>
      </c>
      <c r="O264" t="s">
        <v>1582</v>
      </c>
      <c r="P264" t="s">
        <v>54</v>
      </c>
      <c r="Q264" t="s">
        <v>71</v>
      </c>
      <c r="R264" t="s">
        <v>72</v>
      </c>
      <c r="S264" t="s">
        <v>1583</v>
      </c>
      <c r="T264" t="s">
        <v>58</v>
      </c>
      <c r="U264" t="s">
        <v>54</v>
      </c>
      <c r="V264" t="s">
        <v>54</v>
      </c>
      <c r="W264">
        <v>59.941414999999999</v>
      </c>
      <c r="X264">
        <v>30.366456299999999</v>
      </c>
      <c r="Y264">
        <v>59.925467699999999</v>
      </c>
      <c r="Z264">
        <v>30.488632299999999</v>
      </c>
      <c r="AA264" t="s">
        <v>54</v>
      </c>
      <c r="AB264" t="s">
        <v>54</v>
      </c>
      <c r="AC264" t="s">
        <v>59</v>
      </c>
      <c r="AD264" t="s">
        <v>60</v>
      </c>
      <c r="AE264" t="s">
        <v>1014</v>
      </c>
      <c r="AF264" t="s">
        <v>1584</v>
      </c>
      <c r="AG264">
        <v>64.900000000000006</v>
      </c>
      <c r="AH264">
        <v>661.5</v>
      </c>
      <c r="AI264">
        <v>10.19</v>
      </c>
      <c r="AJ264">
        <v>8.11</v>
      </c>
      <c r="AK264" t="s">
        <v>1585</v>
      </c>
      <c r="AL264">
        <v>1</v>
      </c>
      <c r="AM264">
        <v>-5</v>
      </c>
      <c r="AN264">
        <v>0.91</v>
      </c>
      <c r="AO264">
        <v>6.29</v>
      </c>
      <c r="AP264">
        <v>0.64</v>
      </c>
      <c r="AQ264" t="s">
        <v>96</v>
      </c>
      <c r="AR264" t="s">
        <v>65</v>
      </c>
      <c r="AS264" t="s">
        <v>847</v>
      </c>
    </row>
    <row r="265" spans="1:45" x14ac:dyDescent="0.45">
      <c r="A265" t="s">
        <v>1586</v>
      </c>
      <c r="B265" t="s">
        <v>46</v>
      </c>
      <c r="C265" t="s">
        <v>47</v>
      </c>
      <c r="D265" t="s">
        <v>1587</v>
      </c>
      <c r="E265" t="s">
        <v>1588</v>
      </c>
      <c r="F265" t="s">
        <v>50</v>
      </c>
      <c r="G265" t="s">
        <v>51</v>
      </c>
      <c r="H265" s="1">
        <v>42699.148611111108</v>
      </c>
      <c r="I265" s="1">
        <v>42699.157638888886</v>
      </c>
      <c r="J265" s="2">
        <v>6.2268518518518515E-3</v>
      </c>
      <c r="K265" s="2">
        <v>9.0277777777777787E-3</v>
      </c>
      <c r="L265" s="2">
        <v>2.8009259259259259E-3</v>
      </c>
      <c r="M265" t="s">
        <v>52</v>
      </c>
      <c r="N265">
        <v>1</v>
      </c>
      <c r="O265" t="s">
        <v>192</v>
      </c>
      <c r="P265" t="s">
        <v>54</v>
      </c>
      <c r="Q265" t="s">
        <v>458</v>
      </c>
      <c r="R265" t="s">
        <v>193</v>
      </c>
      <c r="S265" t="s">
        <v>194</v>
      </c>
      <c r="T265" t="s">
        <v>58</v>
      </c>
      <c r="U265" t="s">
        <v>54</v>
      </c>
      <c r="V265" t="s">
        <v>54</v>
      </c>
      <c r="W265">
        <v>59.925446700000002</v>
      </c>
      <c r="X265">
        <v>30.488824999999999</v>
      </c>
      <c r="Y265">
        <v>59.941414999999999</v>
      </c>
      <c r="Z265">
        <v>30.366456299999999</v>
      </c>
      <c r="AA265" t="s">
        <v>54</v>
      </c>
      <c r="AB265" t="s">
        <v>54</v>
      </c>
      <c r="AC265" t="s">
        <v>59</v>
      </c>
      <c r="AD265" t="s">
        <v>60</v>
      </c>
      <c r="AE265" t="s">
        <v>1356</v>
      </c>
      <c r="AF265" t="s">
        <v>1014</v>
      </c>
      <c r="AG265">
        <v>64.900000000000006</v>
      </c>
      <c r="AH265">
        <v>148.69999999999999</v>
      </c>
      <c r="AI265">
        <v>2.29</v>
      </c>
      <c r="AJ265">
        <v>5.13</v>
      </c>
      <c r="AK265" t="s">
        <v>1589</v>
      </c>
      <c r="AL265">
        <v>1</v>
      </c>
      <c r="AM265">
        <v>-4</v>
      </c>
      <c r="AN265">
        <v>0.92</v>
      </c>
      <c r="AO265">
        <v>4.7300000000000004</v>
      </c>
      <c r="AP265">
        <v>0.78</v>
      </c>
      <c r="AQ265" t="s">
        <v>96</v>
      </c>
      <c r="AR265" t="s">
        <v>65</v>
      </c>
      <c r="AS265" t="s">
        <v>66</v>
      </c>
    </row>
    <row r="266" spans="1:45" x14ac:dyDescent="0.45">
      <c r="A266" t="s">
        <v>1590</v>
      </c>
      <c r="B266" t="s">
        <v>46</v>
      </c>
      <c r="C266" t="s">
        <v>47</v>
      </c>
      <c r="D266" t="s">
        <v>1591</v>
      </c>
      <c r="E266" t="s">
        <v>1592</v>
      </c>
      <c r="F266" t="s">
        <v>50</v>
      </c>
      <c r="G266" t="s">
        <v>51</v>
      </c>
      <c r="H266" s="1">
        <v>42699.417361111111</v>
      </c>
      <c r="I266" s="1">
        <v>42699.423611111109</v>
      </c>
      <c r="J266" s="2">
        <v>4.1203703703703706E-3</v>
      </c>
      <c r="K266" s="2">
        <v>6.2499999999999995E-3</v>
      </c>
      <c r="L266" s="2">
        <v>2.1296296296296298E-3</v>
      </c>
      <c r="M266" t="s">
        <v>52</v>
      </c>
      <c r="N266">
        <v>1</v>
      </c>
      <c r="O266" t="s">
        <v>183</v>
      </c>
      <c r="P266" t="s">
        <v>54</v>
      </c>
      <c r="Q266" t="s">
        <v>1593</v>
      </c>
      <c r="R266" t="s">
        <v>184</v>
      </c>
      <c r="S266" t="s">
        <v>185</v>
      </c>
      <c r="T266" t="s">
        <v>58</v>
      </c>
      <c r="U266" t="s">
        <v>54</v>
      </c>
      <c r="V266" t="s">
        <v>54</v>
      </c>
      <c r="W266">
        <v>59.941414999999999</v>
      </c>
      <c r="X266">
        <v>30.366456299999999</v>
      </c>
      <c r="Y266">
        <v>59.946597019999999</v>
      </c>
      <c r="Z266">
        <v>30.475497189999999</v>
      </c>
      <c r="AA266" t="s">
        <v>54</v>
      </c>
      <c r="AB266" t="s">
        <v>54</v>
      </c>
      <c r="AC266" t="s">
        <v>59</v>
      </c>
      <c r="AD266" t="s">
        <v>60</v>
      </c>
      <c r="AE266" t="s">
        <v>1014</v>
      </c>
      <c r="AF266" t="s">
        <v>1571</v>
      </c>
      <c r="AG266">
        <v>64.900000000000006</v>
      </c>
      <c r="AH266">
        <v>107.29</v>
      </c>
      <c r="AI266">
        <v>1.65</v>
      </c>
      <c r="AJ266">
        <v>2.25</v>
      </c>
      <c r="AK266" t="s">
        <v>1594</v>
      </c>
      <c r="AL266">
        <v>0</v>
      </c>
      <c r="AM266">
        <v>-5</v>
      </c>
      <c r="AN266">
        <v>0.98</v>
      </c>
      <c r="AO266">
        <v>4.5599999999999996</v>
      </c>
      <c r="AP266">
        <v>0.67</v>
      </c>
      <c r="AQ266" t="s">
        <v>64</v>
      </c>
      <c r="AR266" t="s">
        <v>65</v>
      </c>
      <c r="AS266" t="s">
        <v>66</v>
      </c>
    </row>
    <row r="267" spans="1:45" x14ac:dyDescent="0.45">
      <c r="A267" t="s">
        <v>1595</v>
      </c>
      <c r="B267" t="s">
        <v>46</v>
      </c>
      <c r="C267" t="s">
        <v>47</v>
      </c>
      <c r="D267" t="s">
        <v>1596</v>
      </c>
      <c r="E267" t="s">
        <v>1597</v>
      </c>
      <c r="F267" t="s">
        <v>50</v>
      </c>
      <c r="G267" t="s">
        <v>51</v>
      </c>
      <c r="H267" s="1">
        <v>42699.467361111114</v>
      </c>
      <c r="I267" s="1">
        <v>42699.478472222225</v>
      </c>
      <c r="J267" s="2">
        <v>6.851851851851852E-3</v>
      </c>
      <c r="K267" s="2">
        <v>1.1111111111111112E-2</v>
      </c>
      <c r="L267" s="2">
        <v>4.2592592592592595E-3</v>
      </c>
      <c r="M267" t="s">
        <v>52</v>
      </c>
      <c r="N267">
        <v>1</v>
      </c>
      <c r="O267" t="s">
        <v>139</v>
      </c>
      <c r="P267" t="s">
        <v>54</v>
      </c>
      <c r="Q267" t="s">
        <v>71</v>
      </c>
      <c r="R267" t="s">
        <v>118</v>
      </c>
      <c r="S267" t="s">
        <v>141</v>
      </c>
      <c r="T267" t="s">
        <v>58</v>
      </c>
      <c r="U267" t="s">
        <v>54</v>
      </c>
      <c r="V267" t="s">
        <v>54</v>
      </c>
      <c r="W267">
        <v>59.924753299999999</v>
      </c>
      <c r="X267">
        <v>30.489413299999999</v>
      </c>
      <c r="Y267">
        <v>59.9468417</v>
      </c>
      <c r="Z267">
        <v>30.474938300000002</v>
      </c>
      <c r="AA267" t="s">
        <v>54</v>
      </c>
      <c r="AB267" t="s">
        <v>54</v>
      </c>
      <c r="AC267" t="s">
        <v>59</v>
      </c>
      <c r="AD267" t="s">
        <v>60</v>
      </c>
      <c r="AE267" t="s">
        <v>1598</v>
      </c>
      <c r="AF267" t="s">
        <v>1571</v>
      </c>
      <c r="AG267">
        <v>64.900000000000006</v>
      </c>
      <c r="AH267">
        <v>148.1</v>
      </c>
      <c r="AI267">
        <v>2.2799999999999998</v>
      </c>
      <c r="AJ267">
        <v>4.1500000000000004</v>
      </c>
      <c r="AK267" t="s">
        <v>1599</v>
      </c>
      <c r="AL267">
        <v>0</v>
      </c>
      <c r="AM267">
        <v>-4</v>
      </c>
      <c r="AN267">
        <v>0.97</v>
      </c>
      <c r="AO267">
        <v>4.4800000000000004</v>
      </c>
      <c r="AP267">
        <v>0.88</v>
      </c>
      <c r="AQ267" t="s">
        <v>64</v>
      </c>
      <c r="AR267" t="s">
        <v>65</v>
      </c>
      <c r="AS267" t="s">
        <v>66</v>
      </c>
    </row>
    <row r="268" spans="1:45" x14ac:dyDescent="0.45">
      <c r="A268" t="s">
        <v>1600</v>
      </c>
      <c r="B268" t="s">
        <v>46</v>
      </c>
      <c r="C268" t="s">
        <v>47</v>
      </c>
      <c r="D268" t="s">
        <v>1601</v>
      </c>
      <c r="E268" t="s">
        <v>1602</v>
      </c>
      <c r="F268" t="s">
        <v>50</v>
      </c>
      <c r="G268" t="s">
        <v>51</v>
      </c>
      <c r="H268" s="1">
        <v>42699.645138888889</v>
      </c>
      <c r="I268" s="1">
        <v>42699.668055555558</v>
      </c>
      <c r="J268" s="2">
        <v>1.6122685185185184E-2</v>
      </c>
      <c r="K268" s="2">
        <v>2.2916666666666669E-2</v>
      </c>
      <c r="L268" s="2">
        <v>6.7939814814814816E-3</v>
      </c>
      <c r="M268" t="s">
        <v>52</v>
      </c>
      <c r="N268">
        <v>1</v>
      </c>
      <c r="O268" t="s">
        <v>53</v>
      </c>
      <c r="P268" t="s">
        <v>54</v>
      </c>
      <c r="Q268" t="s">
        <v>107</v>
      </c>
      <c r="R268" t="s">
        <v>56</v>
      </c>
      <c r="S268" t="s">
        <v>57</v>
      </c>
      <c r="T268" t="s">
        <v>58</v>
      </c>
      <c r="U268" t="s">
        <v>54</v>
      </c>
      <c r="V268" t="s">
        <v>54</v>
      </c>
      <c r="W268">
        <v>59.941414999999999</v>
      </c>
      <c r="X268">
        <v>30.366456299999999</v>
      </c>
      <c r="Y268">
        <v>59.925485000000002</v>
      </c>
      <c r="Z268">
        <v>30.4888333</v>
      </c>
      <c r="AA268" t="s">
        <v>54</v>
      </c>
      <c r="AB268" t="s">
        <v>54</v>
      </c>
      <c r="AC268" t="s">
        <v>59</v>
      </c>
      <c r="AD268" t="s">
        <v>60</v>
      </c>
      <c r="AE268" t="s">
        <v>1014</v>
      </c>
      <c r="AF268" t="s">
        <v>1356</v>
      </c>
      <c r="AG268">
        <v>64.900000000000006</v>
      </c>
      <c r="AH268">
        <v>245.64</v>
      </c>
      <c r="AI268">
        <v>3.78</v>
      </c>
      <c r="AJ268">
        <v>4.7300000000000004</v>
      </c>
      <c r="AK268" t="s">
        <v>1603</v>
      </c>
      <c r="AL268">
        <v>0</v>
      </c>
      <c r="AM268">
        <v>-3</v>
      </c>
      <c r="AN268">
        <v>0.92</v>
      </c>
      <c r="AO268">
        <v>3.08</v>
      </c>
      <c r="AP268">
        <v>0.88</v>
      </c>
      <c r="AQ268" t="s">
        <v>64</v>
      </c>
      <c r="AR268" t="s">
        <v>65</v>
      </c>
      <c r="AS268" t="s">
        <v>66</v>
      </c>
    </row>
    <row r="269" spans="1:45" x14ac:dyDescent="0.45">
      <c r="A269" t="s">
        <v>1604</v>
      </c>
      <c r="B269" t="s">
        <v>46</v>
      </c>
      <c r="C269" t="s">
        <v>47</v>
      </c>
      <c r="D269" t="s">
        <v>1605</v>
      </c>
      <c r="E269" t="s">
        <v>1606</v>
      </c>
      <c r="F269" t="s">
        <v>50</v>
      </c>
      <c r="G269" t="s">
        <v>51</v>
      </c>
      <c r="H269" s="1">
        <v>42699.745833333334</v>
      </c>
      <c r="I269" s="1">
        <v>42699.786805555559</v>
      </c>
      <c r="J269" s="2">
        <v>3.2743055555555553E-2</v>
      </c>
      <c r="K269" s="2">
        <v>4.0972222222222222E-2</v>
      </c>
      <c r="L269" s="2">
        <v>8.2291666666666659E-3</v>
      </c>
      <c r="M269" t="s">
        <v>52</v>
      </c>
      <c r="N269">
        <v>1</v>
      </c>
      <c r="O269" t="s">
        <v>1159</v>
      </c>
      <c r="P269" t="s">
        <v>54</v>
      </c>
      <c r="Q269" t="s">
        <v>172</v>
      </c>
      <c r="R269" t="s">
        <v>82</v>
      </c>
      <c r="S269" t="s">
        <v>1160</v>
      </c>
      <c r="T269" t="s">
        <v>58</v>
      </c>
      <c r="U269" t="s">
        <v>54</v>
      </c>
      <c r="V269" t="s">
        <v>54</v>
      </c>
      <c r="W269">
        <v>59.892768199999999</v>
      </c>
      <c r="X269">
        <v>30.515795199999999</v>
      </c>
      <c r="Y269">
        <v>59.941414999999999</v>
      </c>
      <c r="Z269">
        <v>30.366456299999999</v>
      </c>
      <c r="AA269" t="s">
        <v>54</v>
      </c>
      <c r="AB269" t="s">
        <v>54</v>
      </c>
      <c r="AC269" t="s">
        <v>59</v>
      </c>
      <c r="AD269" t="s">
        <v>60</v>
      </c>
      <c r="AE269" t="s">
        <v>1607</v>
      </c>
      <c r="AF269" t="s">
        <v>1014</v>
      </c>
      <c r="AG269">
        <v>64.900000000000006</v>
      </c>
      <c r="AH269">
        <v>471.62</v>
      </c>
      <c r="AI269">
        <v>7.27</v>
      </c>
      <c r="AJ269">
        <v>13.08</v>
      </c>
      <c r="AK269" t="s">
        <v>1608</v>
      </c>
      <c r="AL269">
        <v>0</v>
      </c>
      <c r="AM269">
        <v>-3</v>
      </c>
      <c r="AN269">
        <v>0.91</v>
      </c>
      <c r="AO269">
        <v>2.11</v>
      </c>
      <c r="AP269">
        <v>0.78</v>
      </c>
      <c r="AQ269" t="s">
        <v>96</v>
      </c>
      <c r="AR269" t="s">
        <v>65</v>
      </c>
      <c r="AS269" t="s">
        <v>66</v>
      </c>
    </row>
    <row r="270" spans="1:45" x14ac:dyDescent="0.45">
      <c r="A270" t="s">
        <v>1609</v>
      </c>
      <c r="B270" t="s">
        <v>46</v>
      </c>
      <c r="C270" t="s">
        <v>47</v>
      </c>
      <c r="D270" t="s">
        <v>1610</v>
      </c>
      <c r="E270" s="3" t="s">
        <v>1611</v>
      </c>
      <c r="F270" t="s">
        <v>50</v>
      </c>
      <c r="G270" t="s">
        <v>51</v>
      </c>
      <c r="H270" s="1">
        <v>42700.705555555556</v>
      </c>
      <c r="I270" s="1">
        <v>42700.722916666666</v>
      </c>
      <c r="J270" s="2">
        <v>9.8263888888888897E-3</v>
      </c>
      <c r="K270" s="2">
        <v>1.7361111111111112E-2</v>
      </c>
      <c r="L270" s="2">
        <v>7.5347222222222213E-3</v>
      </c>
      <c r="M270" t="s">
        <v>89</v>
      </c>
      <c r="N270">
        <v>1</v>
      </c>
      <c r="O270" t="s">
        <v>276</v>
      </c>
      <c r="P270" t="s">
        <v>54</v>
      </c>
      <c r="Q270" t="s">
        <v>1483</v>
      </c>
      <c r="R270" t="s">
        <v>278</v>
      </c>
      <c r="S270" t="s">
        <v>279</v>
      </c>
      <c r="T270" t="s">
        <v>58</v>
      </c>
      <c r="U270" t="s">
        <v>54</v>
      </c>
      <c r="V270" t="s">
        <v>54</v>
      </c>
      <c r="W270">
        <v>59.941414999999999</v>
      </c>
      <c r="X270">
        <v>30.366456299999999</v>
      </c>
      <c r="Y270">
        <v>59.9254563</v>
      </c>
      <c r="Z270">
        <v>30.48884726</v>
      </c>
      <c r="AA270" t="s">
        <v>54</v>
      </c>
      <c r="AB270" t="s">
        <v>54</v>
      </c>
      <c r="AC270" t="s">
        <v>59</v>
      </c>
      <c r="AD270" t="s">
        <v>60</v>
      </c>
      <c r="AE270" t="s">
        <v>1014</v>
      </c>
      <c r="AF270" t="s">
        <v>1356</v>
      </c>
      <c r="AG270">
        <v>64.900000000000006</v>
      </c>
      <c r="AH270">
        <v>410.28</v>
      </c>
      <c r="AI270">
        <v>6.32</v>
      </c>
      <c r="AJ270">
        <v>4.46</v>
      </c>
      <c r="AK270" t="s">
        <v>1612</v>
      </c>
      <c r="AL270">
        <v>2</v>
      </c>
      <c r="AM270">
        <v>-1</v>
      </c>
      <c r="AN270">
        <v>0.94</v>
      </c>
      <c r="AO270">
        <v>2.96</v>
      </c>
      <c r="AP270">
        <v>0.64</v>
      </c>
      <c r="AQ270" t="s">
        <v>96</v>
      </c>
      <c r="AR270" t="s">
        <v>65</v>
      </c>
      <c r="AS270" t="s">
        <v>66</v>
      </c>
    </row>
    <row r="271" spans="1:45" x14ac:dyDescent="0.45">
      <c r="A271" t="s">
        <v>1613</v>
      </c>
      <c r="B271" t="s">
        <v>46</v>
      </c>
      <c r="C271" t="s">
        <v>47</v>
      </c>
      <c r="D271" t="s">
        <v>1614</v>
      </c>
      <c r="E271" t="s">
        <v>1615</v>
      </c>
      <c r="F271" t="s">
        <v>50</v>
      </c>
      <c r="G271" t="s">
        <v>51</v>
      </c>
      <c r="H271" s="1">
        <v>42700.78402777778</v>
      </c>
      <c r="I271" s="1">
        <v>42700.794444444444</v>
      </c>
      <c r="J271" s="2">
        <v>8.3912037037037045E-3</v>
      </c>
      <c r="K271" s="2">
        <v>1.0416666666666666E-2</v>
      </c>
      <c r="L271" s="2">
        <v>2.0254629629629629E-3</v>
      </c>
      <c r="M271" t="s">
        <v>52</v>
      </c>
      <c r="N271">
        <v>1</v>
      </c>
      <c r="O271" t="s">
        <v>615</v>
      </c>
      <c r="P271" t="s">
        <v>54</v>
      </c>
      <c r="Q271" t="s">
        <v>1616</v>
      </c>
      <c r="R271" t="s">
        <v>244</v>
      </c>
      <c r="S271" t="s">
        <v>616</v>
      </c>
      <c r="T271" t="s">
        <v>58</v>
      </c>
      <c r="U271" t="s">
        <v>54</v>
      </c>
      <c r="V271" t="s">
        <v>54</v>
      </c>
      <c r="W271">
        <v>59.925455149999998</v>
      </c>
      <c r="X271">
        <v>30.488848340000001</v>
      </c>
      <c r="Y271">
        <v>59.941414999999999</v>
      </c>
      <c r="Z271">
        <v>30.366456299999999</v>
      </c>
      <c r="AA271" t="s">
        <v>54</v>
      </c>
      <c r="AB271" t="s">
        <v>54</v>
      </c>
      <c r="AC271" t="s">
        <v>59</v>
      </c>
      <c r="AD271" t="s">
        <v>60</v>
      </c>
      <c r="AE271" t="s">
        <v>1356</v>
      </c>
      <c r="AF271" t="s">
        <v>1014</v>
      </c>
      <c r="AG271">
        <v>64.900000000000006</v>
      </c>
      <c r="AH271">
        <v>175.15</v>
      </c>
      <c r="AI271">
        <v>2.7</v>
      </c>
      <c r="AJ271">
        <v>5.79</v>
      </c>
      <c r="AK271" t="s">
        <v>1617</v>
      </c>
      <c r="AL271">
        <v>2</v>
      </c>
      <c r="AM271">
        <v>-1</v>
      </c>
      <c r="AN271">
        <v>0.99</v>
      </c>
      <c r="AO271">
        <v>2.63</v>
      </c>
      <c r="AP271">
        <v>0.59</v>
      </c>
      <c r="AQ271" t="s">
        <v>96</v>
      </c>
      <c r="AR271" t="s">
        <v>97</v>
      </c>
      <c r="AS271" t="s">
        <v>66</v>
      </c>
    </row>
    <row r="272" spans="1:45" x14ac:dyDescent="0.45">
      <c r="A272" t="s">
        <v>1618</v>
      </c>
      <c r="B272" t="s">
        <v>46</v>
      </c>
      <c r="C272" t="s">
        <v>47</v>
      </c>
      <c r="D272" t="s">
        <v>1619</v>
      </c>
      <c r="E272" t="s">
        <v>1620</v>
      </c>
      <c r="F272" t="s">
        <v>50</v>
      </c>
      <c r="G272" t="s">
        <v>51</v>
      </c>
      <c r="H272" s="1">
        <v>42701.515277777777</v>
      </c>
      <c r="I272" s="1">
        <v>42701.525000000001</v>
      </c>
      <c r="J272" s="2">
        <v>5.4861111111111117E-3</v>
      </c>
      <c r="K272" s="2">
        <v>9.7222222222222224E-3</v>
      </c>
      <c r="L272" s="2">
        <v>4.2361111111111106E-3</v>
      </c>
      <c r="M272" t="s">
        <v>52</v>
      </c>
      <c r="N272">
        <v>1</v>
      </c>
      <c r="O272" t="s">
        <v>603</v>
      </c>
      <c r="P272" t="s">
        <v>54</v>
      </c>
      <c r="Q272" t="s">
        <v>172</v>
      </c>
      <c r="R272" t="s">
        <v>604</v>
      </c>
      <c r="S272" t="s">
        <v>605</v>
      </c>
      <c r="T272" t="s">
        <v>58</v>
      </c>
      <c r="U272" t="s">
        <v>54</v>
      </c>
      <c r="V272" t="s">
        <v>54</v>
      </c>
      <c r="W272">
        <v>59.950886439999998</v>
      </c>
      <c r="X272">
        <v>30.471732549999999</v>
      </c>
      <c r="Y272">
        <v>59.925571120000001</v>
      </c>
      <c r="Z272">
        <v>30.488739070000001</v>
      </c>
      <c r="AA272" t="s">
        <v>54</v>
      </c>
      <c r="AB272" t="s">
        <v>54</v>
      </c>
      <c r="AC272" t="s">
        <v>59</v>
      </c>
      <c r="AD272" t="s">
        <v>60</v>
      </c>
      <c r="AE272" t="s">
        <v>1621</v>
      </c>
      <c r="AF272" t="s">
        <v>1356</v>
      </c>
      <c r="AG272">
        <v>64.900000000000006</v>
      </c>
      <c r="AH272">
        <v>134.65</v>
      </c>
      <c r="AI272">
        <v>2.0699999999999998</v>
      </c>
      <c r="AJ272">
        <v>4.2</v>
      </c>
      <c r="AK272" t="s">
        <v>1622</v>
      </c>
      <c r="AL272">
        <v>-1</v>
      </c>
      <c r="AM272">
        <v>-6</v>
      </c>
      <c r="AN272">
        <v>0.9</v>
      </c>
      <c r="AO272">
        <v>4.43</v>
      </c>
      <c r="AP272">
        <v>0.99</v>
      </c>
      <c r="AQ272" t="s">
        <v>111</v>
      </c>
      <c r="AR272" t="s">
        <v>112</v>
      </c>
      <c r="AS272" t="s">
        <v>847</v>
      </c>
    </row>
    <row r="273" spans="1:45" x14ac:dyDescent="0.45">
      <c r="A273" t="s">
        <v>1623</v>
      </c>
      <c r="B273" t="s">
        <v>46</v>
      </c>
      <c r="C273" t="s">
        <v>47</v>
      </c>
      <c r="D273" t="s">
        <v>1624</v>
      </c>
      <c r="E273" t="s">
        <v>1625</v>
      </c>
      <c r="F273" t="s">
        <v>50</v>
      </c>
      <c r="G273" t="s">
        <v>51</v>
      </c>
      <c r="H273" s="1">
        <v>42701.646527777775</v>
      </c>
      <c r="I273" s="1">
        <v>42701.661805555559</v>
      </c>
      <c r="J273" s="2">
        <v>9.3749999999999997E-3</v>
      </c>
      <c r="K273" s="2">
        <v>1.5277777777777777E-2</v>
      </c>
      <c r="L273" s="2">
        <v>5.9027777777777776E-3</v>
      </c>
      <c r="M273" t="s">
        <v>52</v>
      </c>
      <c r="N273">
        <v>1</v>
      </c>
      <c r="O273" t="s">
        <v>1264</v>
      </c>
      <c r="P273" t="s">
        <v>54</v>
      </c>
      <c r="Q273" t="s">
        <v>285</v>
      </c>
      <c r="R273" t="s">
        <v>604</v>
      </c>
      <c r="S273" t="s">
        <v>1265</v>
      </c>
      <c r="T273" t="s">
        <v>58</v>
      </c>
      <c r="U273" t="s">
        <v>54</v>
      </c>
      <c r="V273" t="s">
        <v>54</v>
      </c>
      <c r="W273">
        <v>59.941414999999999</v>
      </c>
      <c r="X273">
        <v>30.366456299999999</v>
      </c>
      <c r="Y273">
        <v>59.925640000000001</v>
      </c>
      <c r="Z273">
        <v>30.488693300000001</v>
      </c>
      <c r="AA273" t="s">
        <v>54</v>
      </c>
      <c r="AB273" t="s">
        <v>54</v>
      </c>
      <c r="AC273" t="s">
        <v>59</v>
      </c>
      <c r="AD273" t="s">
        <v>60</v>
      </c>
      <c r="AE273" t="s">
        <v>1014</v>
      </c>
      <c r="AF273" t="s">
        <v>1356</v>
      </c>
      <c r="AG273">
        <v>64.900000000000006</v>
      </c>
      <c r="AH273">
        <v>176.07</v>
      </c>
      <c r="AI273">
        <v>2.71</v>
      </c>
      <c r="AJ273">
        <v>4.51</v>
      </c>
      <c r="AK273" t="s">
        <v>1626</v>
      </c>
      <c r="AL273">
        <v>-2</v>
      </c>
      <c r="AM273">
        <v>-7</v>
      </c>
      <c r="AN273">
        <v>0.93</v>
      </c>
      <c r="AO273">
        <v>4.32</v>
      </c>
      <c r="AP273">
        <v>0.91</v>
      </c>
      <c r="AQ273" t="s">
        <v>64</v>
      </c>
      <c r="AR273" t="s">
        <v>65</v>
      </c>
      <c r="AS273" t="s">
        <v>66</v>
      </c>
    </row>
    <row r="274" spans="1:45" x14ac:dyDescent="0.45">
      <c r="A274" t="s">
        <v>1627</v>
      </c>
      <c r="B274" t="s">
        <v>46</v>
      </c>
      <c r="C274" t="s">
        <v>47</v>
      </c>
      <c r="D274" t="s">
        <v>1628</v>
      </c>
      <c r="E274" t="s">
        <v>1629</v>
      </c>
      <c r="F274" t="s">
        <v>50</v>
      </c>
      <c r="G274" t="s">
        <v>51</v>
      </c>
      <c r="H274" s="1">
        <v>42701.739583333336</v>
      </c>
      <c r="I274" s="1">
        <v>42701.755555555559</v>
      </c>
      <c r="J274" s="2">
        <v>9.8032407407407408E-3</v>
      </c>
      <c r="K274" s="2">
        <v>1.5972222222222224E-2</v>
      </c>
      <c r="L274" s="2">
        <v>6.168981481481481E-3</v>
      </c>
      <c r="M274" t="s">
        <v>52</v>
      </c>
      <c r="N274">
        <v>1</v>
      </c>
      <c r="O274" t="s">
        <v>1630</v>
      </c>
      <c r="P274" t="s">
        <v>54</v>
      </c>
      <c r="Q274" t="s">
        <v>1238</v>
      </c>
      <c r="R274" t="s">
        <v>1631</v>
      </c>
      <c r="S274" t="s">
        <v>1632</v>
      </c>
      <c r="T274" t="s">
        <v>153</v>
      </c>
      <c r="U274" t="s">
        <v>54</v>
      </c>
      <c r="V274" t="s">
        <v>54</v>
      </c>
      <c r="W274">
        <v>59.924821700000003</v>
      </c>
      <c r="X274">
        <v>30.489056699999999</v>
      </c>
      <c r="Y274">
        <v>59.941414999999999</v>
      </c>
      <c r="Z274">
        <v>30.366456299999999</v>
      </c>
      <c r="AA274" t="s">
        <v>54</v>
      </c>
      <c r="AB274" t="s">
        <v>54</v>
      </c>
      <c r="AC274" t="s">
        <v>59</v>
      </c>
      <c r="AD274" t="s">
        <v>60</v>
      </c>
      <c r="AE274" t="s">
        <v>1356</v>
      </c>
      <c r="AF274" t="s">
        <v>1014</v>
      </c>
      <c r="AG274">
        <v>64.900000000000006</v>
      </c>
      <c r="AH274">
        <v>190.7</v>
      </c>
      <c r="AI274">
        <v>2.94</v>
      </c>
      <c r="AJ274">
        <v>5.99</v>
      </c>
      <c r="AK274" t="s">
        <v>1633</v>
      </c>
      <c r="AL274">
        <v>-2</v>
      </c>
      <c r="AM274">
        <v>-7</v>
      </c>
      <c r="AN274">
        <v>0.92</v>
      </c>
      <c r="AO274">
        <v>3.68</v>
      </c>
      <c r="AP274">
        <v>0.94</v>
      </c>
      <c r="AQ274" t="s">
        <v>111</v>
      </c>
      <c r="AR274" t="s">
        <v>112</v>
      </c>
      <c r="AS274" t="s">
        <v>66</v>
      </c>
    </row>
    <row r="275" spans="1:45" x14ac:dyDescent="0.45">
      <c r="A275" t="s">
        <v>1634</v>
      </c>
      <c r="B275" t="s">
        <v>46</v>
      </c>
      <c r="C275" t="s">
        <v>47</v>
      </c>
      <c r="D275" t="s">
        <v>1635</v>
      </c>
      <c r="E275" t="s">
        <v>1636</v>
      </c>
      <c r="F275" t="s">
        <v>50</v>
      </c>
      <c r="G275" t="s">
        <v>51</v>
      </c>
      <c r="H275" s="1">
        <v>42701.82708333333</v>
      </c>
      <c r="I275" s="1">
        <v>42701.851388888892</v>
      </c>
      <c r="J275" s="2">
        <v>1.6747685185185185E-2</v>
      </c>
      <c r="K275" s="2">
        <v>2.4305555555555556E-2</v>
      </c>
      <c r="L275" s="2">
        <v>7.5578703703703702E-3</v>
      </c>
      <c r="M275" t="s">
        <v>52</v>
      </c>
      <c r="N275">
        <v>1</v>
      </c>
      <c r="O275" t="s">
        <v>130</v>
      </c>
      <c r="P275" t="s">
        <v>54</v>
      </c>
      <c r="Q275" t="s">
        <v>229</v>
      </c>
      <c r="R275" t="s">
        <v>72</v>
      </c>
      <c r="S275" t="s">
        <v>132</v>
      </c>
      <c r="T275" t="s">
        <v>58</v>
      </c>
      <c r="U275" t="s">
        <v>54</v>
      </c>
      <c r="V275" t="s">
        <v>54</v>
      </c>
      <c r="W275">
        <v>59.892955200000003</v>
      </c>
      <c r="X275">
        <v>30.516576830000002</v>
      </c>
      <c r="Y275">
        <v>59.941414999999999</v>
      </c>
      <c r="Z275">
        <v>30.366456299999999</v>
      </c>
      <c r="AA275" t="s">
        <v>54</v>
      </c>
      <c r="AB275" t="s">
        <v>54</v>
      </c>
      <c r="AC275" t="s">
        <v>59</v>
      </c>
      <c r="AD275" t="s">
        <v>60</v>
      </c>
      <c r="AE275" t="s">
        <v>1607</v>
      </c>
      <c r="AF275" t="s">
        <v>1014</v>
      </c>
      <c r="AG275">
        <v>64.900000000000006</v>
      </c>
      <c r="AH275">
        <v>305.43</v>
      </c>
      <c r="AI275">
        <v>4.71</v>
      </c>
      <c r="AJ275">
        <v>12.38</v>
      </c>
      <c r="AK275" t="s">
        <v>1637</v>
      </c>
      <c r="AL275">
        <v>-2</v>
      </c>
      <c r="AM275">
        <v>-8</v>
      </c>
      <c r="AN275">
        <v>0.83</v>
      </c>
      <c r="AO275">
        <v>6.21</v>
      </c>
      <c r="AP275">
        <v>0.62</v>
      </c>
      <c r="AQ275" t="s">
        <v>96</v>
      </c>
      <c r="AR275" t="s">
        <v>65</v>
      </c>
      <c r="AS275" t="s">
        <v>66</v>
      </c>
    </row>
    <row r="276" spans="1:45" x14ac:dyDescent="0.45">
      <c r="A276" t="s">
        <v>1638</v>
      </c>
      <c r="B276" t="s">
        <v>46</v>
      </c>
      <c r="C276" t="s">
        <v>47</v>
      </c>
      <c r="D276" t="s">
        <v>1639</v>
      </c>
      <c r="E276" t="s">
        <v>1640</v>
      </c>
      <c r="F276" t="s">
        <v>50</v>
      </c>
      <c r="G276" t="s">
        <v>51</v>
      </c>
      <c r="H276" s="1">
        <v>42702.399305555555</v>
      </c>
      <c r="I276" s="1">
        <v>42702.406944444447</v>
      </c>
      <c r="J276" s="2">
        <v>5.4629629629629637E-3</v>
      </c>
      <c r="K276" s="2">
        <v>7.6388888888888886E-3</v>
      </c>
      <c r="L276" s="2">
        <v>2.1759259259259258E-3</v>
      </c>
      <c r="M276" t="s">
        <v>52</v>
      </c>
      <c r="N276">
        <v>1</v>
      </c>
      <c r="O276" t="s">
        <v>342</v>
      </c>
      <c r="P276" t="s">
        <v>54</v>
      </c>
      <c r="Q276" t="s">
        <v>1641</v>
      </c>
      <c r="R276" t="s">
        <v>343</v>
      </c>
      <c r="S276" t="s">
        <v>344</v>
      </c>
      <c r="T276" t="s">
        <v>58</v>
      </c>
      <c r="U276" t="s">
        <v>54</v>
      </c>
      <c r="V276" t="s">
        <v>54</v>
      </c>
      <c r="W276">
        <v>59.923656700000002</v>
      </c>
      <c r="X276">
        <v>30.489736700000002</v>
      </c>
      <c r="Y276">
        <v>59.912028300000003</v>
      </c>
      <c r="Z276">
        <v>30.479006699999999</v>
      </c>
      <c r="AA276" t="s">
        <v>54</v>
      </c>
      <c r="AB276" t="s">
        <v>54</v>
      </c>
      <c r="AC276" t="s">
        <v>59</v>
      </c>
      <c r="AD276" t="s">
        <v>60</v>
      </c>
      <c r="AE276" t="s">
        <v>1642</v>
      </c>
      <c r="AF276" t="s">
        <v>1643</v>
      </c>
      <c r="AG276">
        <v>64.819999999999993</v>
      </c>
      <c r="AH276">
        <v>128.29</v>
      </c>
      <c r="AI276">
        <v>1.98</v>
      </c>
      <c r="AJ276">
        <v>3.32</v>
      </c>
      <c r="AK276" t="s">
        <v>1644</v>
      </c>
      <c r="AL276">
        <v>-6</v>
      </c>
      <c r="AM276">
        <v>-13</v>
      </c>
      <c r="AN276">
        <v>0.82</v>
      </c>
      <c r="AO276">
        <v>5.34</v>
      </c>
      <c r="AP276">
        <v>0.76</v>
      </c>
      <c r="AQ276" t="s">
        <v>96</v>
      </c>
      <c r="AR276" t="s">
        <v>65</v>
      </c>
      <c r="AS276" t="s">
        <v>66</v>
      </c>
    </row>
    <row r="277" spans="1:45" x14ac:dyDescent="0.45">
      <c r="A277" t="s">
        <v>1645</v>
      </c>
      <c r="B277" t="s">
        <v>46</v>
      </c>
      <c r="C277" t="s">
        <v>47</v>
      </c>
      <c r="D277" t="s">
        <v>1646</v>
      </c>
      <c r="E277" t="s">
        <v>1647</v>
      </c>
      <c r="F277" t="s">
        <v>50</v>
      </c>
      <c r="G277" t="s">
        <v>51</v>
      </c>
      <c r="H277" s="1">
        <v>42702.459027777775</v>
      </c>
      <c r="I277" s="1">
        <v>42702.479861111111</v>
      </c>
      <c r="J277" s="2">
        <v>1.5995370370370372E-2</v>
      </c>
      <c r="K277" s="2">
        <v>2.0833333333333332E-2</v>
      </c>
      <c r="L277" s="2">
        <v>4.8379629629629632E-3</v>
      </c>
      <c r="M277" t="s">
        <v>52</v>
      </c>
      <c r="N277">
        <v>1</v>
      </c>
      <c r="O277" t="s">
        <v>709</v>
      </c>
      <c r="P277" t="s">
        <v>54</v>
      </c>
      <c r="Q277" t="s">
        <v>71</v>
      </c>
      <c r="R277" t="s">
        <v>220</v>
      </c>
      <c r="S277" t="s">
        <v>710</v>
      </c>
      <c r="T277" t="s">
        <v>58</v>
      </c>
      <c r="U277" t="s">
        <v>54</v>
      </c>
      <c r="V277" t="s">
        <v>54</v>
      </c>
      <c r="W277">
        <v>59.909136799999999</v>
      </c>
      <c r="X277">
        <v>30.482674800000002</v>
      </c>
      <c r="Y277">
        <v>59.941414999999999</v>
      </c>
      <c r="Z277">
        <v>30.366456299999999</v>
      </c>
      <c r="AA277" t="s">
        <v>54</v>
      </c>
      <c r="AB277" t="s">
        <v>54</v>
      </c>
      <c r="AC277" t="s">
        <v>59</v>
      </c>
      <c r="AD277" t="s">
        <v>60</v>
      </c>
      <c r="AE277" t="s">
        <v>1648</v>
      </c>
      <c r="AF277" t="s">
        <v>1014</v>
      </c>
      <c r="AG277">
        <v>64.819999999999993</v>
      </c>
      <c r="AH277">
        <v>264.64</v>
      </c>
      <c r="AI277">
        <v>4.08</v>
      </c>
      <c r="AJ277">
        <v>7.63</v>
      </c>
      <c r="AK277" t="s">
        <v>1649</v>
      </c>
      <c r="AL277">
        <v>-6</v>
      </c>
      <c r="AM277">
        <v>-14</v>
      </c>
      <c r="AN277">
        <v>0.82</v>
      </c>
      <c r="AO277">
        <v>7.56</v>
      </c>
      <c r="AP277">
        <v>1</v>
      </c>
      <c r="AQ277" t="s">
        <v>111</v>
      </c>
      <c r="AR277" t="s">
        <v>112</v>
      </c>
      <c r="AS277" t="s">
        <v>66</v>
      </c>
    </row>
    <row r="278" spans="1:45" x14ac:dyDescent="0.45">
      <c r="A278" t="s">
        <v>1650</v>
      </c>
      <c r="B278" t="s">
        <v>46</v>
      </c>
      <c r="C278" t="s">
        <v>47</v>
      </c>
      <c r="D278" t="s">
        <v>1651</v>
      </c>
      <c r="E278" t="s">
        <v>1652</v>
      </c>
      <c r="F278" t="s">
        <v>50</v>
      </c>
      <c r="G278" t="s">
        <v>51</v>
      </c>
      <c r="H278" s="1">
        <v>42702.525694444441</v>
      </c>
      <c r="I278" s="1">
        <v>42702.538888888892</v>
      </c>
      <c r="J278" s="2">
        <v>6.9560185185185185E-3</v>
      </c>
      <c r="K278" s="2">
        <v>1.3194444444444444E-2</v>
      </c>
      <c r="L278" s="2">
        <v>6.238425925925925E-3</v>
      </c>
      <c r="M278" t="s">
        <v>52</v>
      </c>
      <c r="N278">
        <v>1</v>
      </c>
      <c r="O278" t="s">
        <v>53</v>
      </c>
      <c r="P278" t="s">
        <v>54</v>
      </c>
      <c r="Q278" t="s">
        <v>146</v>
      </c>
      <c r="R278" t="s">
        <v>56</v>
      </c>
      <c r="S278" t="s">
        <v>57</v>
      </c>
      <c r="T278" t="s">
        <v>58</v>
      </c>
      <c r="U278" t="s">
        <v>54</v>
      </c>
      <c r="V278" t="s">
        <v>54</v>
      </c>
      <c r="W278">
        <v>59.941414999999999</v>
      </c>
      <c r="X278">
        <v>30.366456299999999</v>
      </c>
      <c r="Y278">
        <v>59.925516299999998</v>
      </c>
      <c r="Z278">
        <v>30.4887911</v>
      </c>
      <c r="AA278" t="s">
        <v>54</v>
      </c>
      <c r="AB278" t="s">
        <v>54</v>
      </c>
      <c r="AC278" t="s">
        <v>59</v>
      </c>
      <c r="AD278" t="s">
        <v>60</v>
      </c>
      <c r="AE278" t="s">
        <v>1014</v>
      </c>
      <c r="AF278" t="s">
        <v>1356</v>
      </c>
      <c r="AG278">
        <v>64.819999999999993</v>
      </c>
      <c r="AH278">
        <v>151.32</v>
      </c>
      <c r="AI278">
        <v>2.33</v>
      </c>
      <c r="AJ278">
        <v>4.46</v>
      </c>
      <c r="AK278" t="s">
        <v>1653</v>
      </c>
      <c r="AL278">
        <v>-6</v>
      </c>
      <c r="AM278">
        <v>-12</v>
      </c>
      <c r="AN278">
        <v>0.82</v>
      </c>
      <c r="AO278">
        <v>5.37</v>
      </c>
      <c r="AP278">
        <v>0.97</v>
      </c>
      <c r="AQ278" t="s">
        <v>111</v>
      </c>
      <c r="AR278" t="s">
        <v>112</v>
      </c>
      <c r="AS278" t="s">
        <v>66</v>
      </c>
    </row>
    <row r="279" spans="1:45" x14ac:dyDescent="0.45">
      <c r="A279" t="s">
        <v>1654</v>
      </c>
      <c r="B279" t="s">
        <v>46</v>
      </c>
      <c r="C279" t="s">
        <v>47</v>
      </c>
      <c r="D279" t="s">
        <v>1655</v>
      </c>
      <c r="E279" t="s">
        <v>1656</v>
      </c>
      <c r="F279" t="s">
        <v>50</v>
      </c>
      <c r="G279" t="s">
        <v>51</v>
      </c>
      <c r="H279" s="1">
        <v>42702.538888888892</v>
      </c>
      <c r="I279" s="1">
        <v>42702.587500000001</v>
      </c>
      <c r="J279" s="2">
        <v>4.2557870370370371E-2</v>
      </c>
      <c r="K279" s="2">
        <v>4.8611111111111112E-2</v>
      </c>
      <c r="L279" s="2">
        <v>6.053240740740741E-3</v>
      </c>
      <c r="M279" t="s">
        <v>89</v>
      </c>
      <c r="N279">
        <v>1</v>
      </c>
      <c r="O279" t="s">
        <v>90</v>
      </c>
      <c r="P279" t="s">
        <v>54</v>
      </c>
      <c r="Q279" t="s">
        <v>55</v>
      </c>
      <c r="R279" t="s">
        <v>91</v>
      </c>
      <c r="S279" t="s">
        <v>92</v>
      </c>
      <c r="T279" t="s">
        <v>58</v>
      </c>
      <c r="U279" t="s">
        <v>54</v>
      </c>
      <c r="V279" t="s">
        <v>54</v>
      </c>
      <c r="W279">
        <v>59.9258217</v>
      </c>
      <c r="X279">
        <v>30.490083299999998</v>
      </c>
      <c r="Y279">
        <v>60.003464999999998</v>
      </c>
      <c r="Z279">
        <v>30.356635000000001</v>
      </c>
      <c r="AA279" t="s">
        <v>54</v>
      </c>
      <c r="AB279" t="s">
        <v>54</v>
      </c>
      <c r="AC279" t="s">
        <v>59</v>
      </c>
      <c r="AD279" t="s">
        <v>60</v>
      </c>
      <c r="AE279" t="s">
        <v>1598</v>
      </c>
      <c r="AF279" t="s">
        <v>1657</v>
      </c>
      <c r="AG279">
        <v>64.819999999999993</v>
      </c>
      <c r="AH279">
        <v>1468.05</v>
      </c>
      <c r="AI279">
        <v>22.65</v>
      </c>
      <c r="AJ279">
        <v>20.41</v>
      </c>
      <c r="AK279" t="s">
        <v>1658</v>
      </c>
      <c r="AL279">
        <v>-6</v>
      </c>
      <c r="AM279">
        <v>-13</v>
      </c>
      <c r="AN279">
        <v>0.82</v>
      </c>
      <c r="AO279">
        <v>6.08</v>
      </c>
      <c r="AP279">
        <v>0.99</v>
      </c>
      <c r="AQ279" t="s">
        <v>111</v>
      </c>
      <c r="AR279" t="s">
        <v>112</v>
      </c>
      <c r="AS279" t="s">
        <v>66</v>
      </c>
    </row>
    <row r="280" spans="1:45" x14ac:dyDescent="0.45">
      <c r="A280" t="s">
        <v>1659</v>
      </c>
      <c r="B280" t="s">
        <v>46</v>
      </c>
      <c r="C280" t="s">
        <v>47</v>
      </c>
      <c r="D280" t="s">
        <v>1660</v>
      </c>
      <c r="E280" t="s">
        <v>1661</v>
      </c>
      <c r="F280" t="s">
        <v>50</v>
      </c>
      <c r="G280" t="s">
        <v>51</v>
      </c>
      <c r="H280" s="1">
        <v>42703.677777777775</v>
      </c>
      <c r="I280" s="1">
        <v>42703.6875</v>
      </c>
      <c r="J280" s="2">
        <v>4.6412037037037038E-3</v>
      </c>
      <c r="K280" s="2">
        <v>9.7222222222222224E-3</v>
      </c>
      <c r="L280" s="2">
        <v>5.0810185185185186E-3</v>
      </c>
      <c r="M280" t="s">
        <v>52</v>
      </c>
      <c r="N280">
        <v>1</v>
      </c>
      <c r="O280" t="s">
        <v>603</v>
      </c>
      <c r="P280" t="s">
        <v>54</v>
      </c>
      <c r="Q280" t="s">
        <v>310</v>
      </c>
      <c r="R280" t="s">
        <v>604</v>
      </c>
      <c r="S280" t="s">
        <v>605</v>
      </c>
      <c r="T280" t="s">
        <v>58</v>
      </c>
      <c r="U280" t="s">
        <v>54</v>
      </c>
      <c r="V280" t="s">
        <v>54</v>
      </c>
      <c r="W280">
        <v>59.941414999999999</v>
      </c>
      <c r="X280">
        <v>30.366456299999999</v>
      </c>
      <c r="Y280">
        <v>59.946479060000001</v>
      </c>
      <c r="Z280">
        <v>30.475772339999999</v>
      </c>
      <c r="AA280" t="s">
        <v>54</v>
      </c>
      <c r="AB280" t="s">
        <v>54</v>
      </c>
      <c r="AC280" t="s">
        <v>59</v>
      </c>
      <c r="AD280" t="s">
        <v>60</v>
      </c>
      <c r="AE280" t="s">
        <v>1014</v>
      </c>
      <c r="AF280" t="s">
        <v>1571</v>
      </c>
      <c r="AG280">
        <v>65.17</v>
      </c>
      <c r="AH280">
        <v>113.97</v>
      </c>
      <c r="AI280">
        <v>1.75</v>
      </c>
      <c r="AJ280">
        <v>2.46</v>
      </c>
      <c r="AK280" t="s">
        <v>1662</v>
      </c>
      <c r="AL280">
        <v>-8</v>
      </c>
      <c r="AM280">
        <v>-12</v>
      </c>
      <c r="AN280">
        <v>0.86</v>
      </c>
      <c r="AO280">
        <v>2.57</v>
      </c>
      <c r="AP280">
        <v>0</v>
      </c>
      <c r="AQ280" t="s">
        <v>188</v>
      </c>
      <c r="AR280" t="s">
        <v>159</v>
      </c>
      <c r="AS280" t="s">
        <v>66</v>
      </c>
    </row>
    <row r="281" spans="1:45" x14ac:dyDescent="0.45">
      <c r="A281" t="s">
        <v>1663</v>
      </c>
      <c r="B281" t="s">
        <v>46</v>
      </c>
      <c r="C281" t="s">
        <v>47</v>
      </c>
      <c r="D281" t="s">
        <v>1664</v>
      </c>
      <c r="E281" t="s">
        <v>1665</v>
      </c>
      <c r="F281" t="s">
        <v>50</v>
      </c>
      <c r="G281" t="s">
        <v>51</v>
      </c>
      <c r="H281" s="1">
        <v>42703.761111111111</v>
      </c>
      <c r="I281" s="1">
        <v>42703.779861111114</v>
      </c>
      <c r="J281" s="2">
        <v>1.0729166666666666E-2</v>
      </c>
      <c r="K281" s="2">
        <v>1.8749999999999999E-2</v>
      </c>
      <c r="L281" s="2">
        <v>8.0208333333333329E-3</v>
      </c>
      <c r="M281" t="s">
        <v>52</v>
      </c>
      <c r="N281">
        <v>1</v>
      </c>
      <c r="O281" t="s">
        <v>436</v>
      </c>
      <c r="P281" t="s">
        <v>54</v>
      </c>
      <c r="Q281" t="s">
        <v>146</v>
      </c>
      <c r="R281" t="s">
        <v>438</v>
      </c>
      <c r="S281" t="s">
        <v>439</v>
      </c>
      <c r="T281" t="s">
        <v>58</v>
      </c>
      <c r="U281" t="s">
        <v>54</v>
      </c>
      <c r="V281" t="s">
        <v>54</v>
      </c>
      <c r="W281">
        <v>59.946534</v>
      </c>
      <c r="X281">
        <v>30.475245300000001</v>
      </c>
      <c r="Y281">
        <v>59.941414999999999</v>
      </c>
      <c r="Z281">
        <v>30.366456299999999</v>
      </c>
      <c r="AA281" t="s">
        <v>54</v>
      </c>
      <c r="AB281" t="s">
        <v>54</v>
      </c>
      <c r="AC281" t="s">
        <v>59</v>
      </c>
      <c r="AD281" t="s">
        <v>60</v>
      </c>
      <c r="AE281" t="s">
        <v>1571</v>
      </c>
      <c r="AF281" t="s">
        <v>1014</v>
      </c>
      <c r="AG281">
        <v>65.17</v>
      </c>
      <c r="AH281">
        <v>184.31</v>
      </c>
      <c r="AI281">
        <v>2.83</v>
      </c>
      <c r="AJ281">
        <v>3.73</v>
      </c>
      <c r="AK281" t="s">
        <v>1666</v>
      </c>
      <c r="AL281">
        <v>-8</v>
      </c>
      <c r="AM281">
        <v>-12</v>
      </c>
      <c r="AN281">
        <v>0.92</v>
      </c>
      <c r="AO281">
        <v>2.12</v>
      </c>
      <c r="AP281">
        <v>0.36</v>
      </c>
      <c r="AQ281" t="s">
        <v>96</v>
      </c>
      <c r="AR281" t="s">
        <v>97</v>
      </c>
      <c r="AS281" t="s">
        <v>66</v>
      </c>
    </row>
    <row r="282" spans="1:45" x14ac:dyDescent="0.45">
      <c r="A282" t="s">
        <v>1667</v>
      </c>
      <c r="B282" t="s">
        <v>46</v>
      </c>
      <c r="C282" t="s">
        <v>47</v>
      </c>
      <c r="D282" t="s">
        <v>1668</v>
      </c>
      <c r="E282" t="s">
        <v>1669</v>
      </c>
      <c r="F282" t="s">
        <v>50</v>
      </c>
      <c r="G282" t="s">
        <v>51</v>
      </c>
      <c r="H282" s="1">
        <v>42708.802083333336</v>
      </c>
      <c r="I282" s="1">
        <v>42708.810416666667</v>
      </c>
      <c r="J282" s="2">
        <v>5.1967592592592595E-3</v>
      </c>
      <c r="K282" s="2">
        <v>8.3333333333333332E-3</v>
      </c>
      <c r="L282" s="2">
        <v>3.1365740740740742E-3</v>
      </c>
      <c r="M282" t="s">
        <v>52</v>
      </c>
      <c r="N282">
        <v>1</v>
      </c>
      <c r="O282" t="s">
        <v>664</v>
      </c>
      <c r="P282" t="s">
        <v>54</v>
      </c>
      <c r="Q282" t="s">
        <v>277</v>
      </c>
      <c r="R282" t="s">
        <v>343</v>
      </c>
      <c r="S282" t="s">
        <v>666</v>
      </c>
      <c r="T282" t="s">
        <v>58</v>
      </c>
      <c r="U282" t="s">
        <v>54</v>
      </c>
      <c r="V282" t="s">
        <v>54</v>
      </c>
      <c r="W282">
        <v>59.941414999999999</v>
      </c>
      <c r="X282">
        <v>30.366456299999999</v>
      </c>
      <c r="Y282">
        <v>59.944750599999999</v>
      </c>
      <c r="Z282">
        <v>30.482785199999999</v>
      </c>
      <c r="AA282" t="s">
        <v>54</v>
      </c>
      <c r="AB282" t="s">
        <v>54</v>
      </c>
      <c r="AC282" t="s">
        <v>59</v>
      </c>
      <c r="AD282" t="s">
        <v>60</v>
      </c>
      <c r="AE282" t="s">
        <v>1014</v>
      </c>
      <c r="AF282" t="s">
        <v>1507</v>
      </c>
      <c r="AG282">
        <v>64.239999999999995</v>
      </c>
      <c r="AH282">
        <v>120.27</v>
      </c>
      <c r="AI282">
        <v>1.87</v>
      </c>
      <c r="AJ282">
        <v>2.56</v>
      </c>
      <c r="AK282" t="s">
        <v>1670</v>
      </c>
      <c r="AL282">
        <v>-7</v>
      </c>
      <c r="AM282">
        <v>-12</v>
      </c>
      <c r="AN282">
        <v>0.9</v>
      </c>
      <c r="AO282">
        <v>3</v>
      </c>
      <c r="AP282">
        <v>0.94</v>
      </c>
      <c r="AQ282" t="s">
        <v>111</v>
      </c>
      <c r="AR282" t="s">
        <v>112</v>
      </c>
      <c r="AS282" t="s">
        <v>66</v>
      </c>
    </row>
    <row r="283" spans="1:45" x14ac:dyDescent="0.45">
      <c r="A283" t="s">
        <v>1671</v>
      </c>
      <c r="B283" t="s">
        <v>46</v>
      </c>
      <c r="C283" t="s">
        <v>47</v>
      </c>
      <c r="D283" t="s">
        <v>1672</v>
      </c>
      <c r="E283" t="s">
        <v>1673</v>
      </c>
      <c r="F283" t="s">
        <v>50</v>
      </c>
      <c r="G283" t="s">
        <v>51</v>
      </c>
      <c r="H283" s="1">
        <v>42716.5</v>
      </c>
      <c r="I283" s="1">
        <v>42716.515972222223</v>
      </c>
      <c r="J283" s="2">
        <v>1.087962962962963E-2</v>
      </c>
      <c r="K283" s="2">
        <v>1.5972222222222224E-2</v>
      </c>
      <c r="L283" s="2">
        <v>5.0925925925925921E-3</v>
      </c>
      <c r="M283" t="s">
        <v>52</v>
      </c>
      <c r="N283">
        <v>1</v>
      </c>
      <c r="O283" t="s">
        <v>258</v>
      </c>
      <c r="P283" t="s">
        <v>54</v>
      </c>
      <c r="Q283" t="s">
        <v>549</v>
      </c>
      <c r="R283" t="s">
        <v>260</v>
      </c>
      <c r="S283" t="s">
        <v>261</v>
      </c>
      <c r="T283" t="s">
        <v>58</v>
      </c>
      <c r="U283" t="s">
        <v>54</v>
      </c>
      <c r="V283" t="s">
        <v>54</v>
      </c>
      <c r="W283">
        <v>59.941414999999999</v>
      </c>
      <c r="X283">
        <v>30.366456299999999</v>
      </c>
      <c r="Y283">
        <v>60.031818000000001</v>
      </c>
      <c r="Z283">
        <v>30.427734900000001</v>
      </c>
      <c r="AA283" t="s">
        <v>54</v>
      </c>
      <c r="AB283" t="s">
        <v>54</v>
      </c>
      <c r="AC283" t="s">
        <v>59</v>
      </c>
      <c r="AD283" t="s">
        <v>60</v>
      </c>
      <c r="AE283" t="s">
        <v>1014</v>
      </c>
      <c r="AF283" t="s">
        <v>988</v>
      </c>
      <c r="AG283">
        <v>60.9</v>
      </c>
      <c r="AH283">
        <v>234.54</v>
      </c>
      <c r="AI283">
        <v>3.85</v>
      </c>
      <c r="AJ283">
        <v>10.7</v>
      </c>
      <c r="AK283" t="s">
        <v>1674</v>
      </c>
      <c r="AL283">
        <v>-8</v>
      </c>
      <c r="AM283">
        <v>-13</v>
      </c>
      <c r="AN283">
        <v>0.87</v>
      </c>
      <c r="AO283">
        <v>2.86</v>
      </c>
      <c r="AP283">
        <v>0.56000000000000005</v>
      </c>
      <c r="AQ283" t="s">
        <v>64</v>
      </c>
      <c r="AR283" t="s">
        <v>97</v>
      </c>
      <c r="AS283" t="s">
        <v>66</v>
      </c>
    </row>
    <row r="284" spans="1:45" x14ac:dyDescent="0.45">
      <c r="A284" t="s">
        <v>1675</v>
      </c>
      <c r="B284" t="s">
        <v>46</v>
      </c>
      <c r="C284" t="s">
        <v>47</v>
      </c>
      <c r="D284" t="s">
        <v>1676</v>
      </c>
      <c r="E284" t="s">
        <v>1677</v>
      </c>
      <c r="F284" t="s">
        <v>50</v>
      </c>
      <c r="G284" t="s">
        <v>51</v>
      </c>
      <c r="H284" s="1">
        <v>42716.554166666669</v>
      </c>
      <c r="I284" s="1">
        <v>42716.576388888891</v>
      </c>
      <c r="J284" s="2">
        <v>2.0231481481481482E-2</v>
      </c>
      <c r="K284" s="2">
        <v>2.2222222222222223E-2</v>
      </c>
      <c r="L284" s="2">
        <v>1.9907407407407408E-3</v>
      </c>
      <c r="M284" t="s">
        <v>52</v>
      </c>
      <c r="N284">
        <v>1</v>
      </c>
      <c r="O284" t="s">
        <v>1264</v>
      </c>
      <c r="P284" t="s">
        <v>54</v>
      </c>
      <c r="Q284" t="s">
        <v>472</v>
      </c>
      <c r="R284" t="s">
        <v>604</v>
      </c>
      <c r="S284" t="s">
        <v>1265</v>
      </c>
      <c r="T284" t="s">
        <v>58</v>
      </c>
      <c r="U284" t="s">
        <v>54</v>
      </c>
      <c r="V284" t="s">
        <v>54</v>
      </c>
      <c r="W284">
        <v>60.031741699999998</v>
      </c>
      <c r="X284">
        <v>30.428278299999999</v>
      </c>
      <c r="Y284">
        <v>59.941414999999999</v>
      </c>
      <c r="Z284">
        <v>30.366456299999999</v>
      </c>
      <c r="AA284" t="s">
        <v>54</v>
      </c>
      <c r="AB284" t="s">
        <v>54</v>
      </c>
      <c r="AC284" t="s">
        <v>59</v>
      </c>
      <c r="AD284" t="s">
        <v>60</v>
      </c>
      <c r="AE284" t="s">
        <v>988</v>
      </c>
      <c r="AF284" t="s">
        <v>1014</v>
      </c>
      <c r="AG284">
        <v>60.9</v>
      </c>
      <c r="AH284">
        <v>345.63</v>
      </c>
      <c r="AI284">
        <v>5.68</v>
      </c>
      <c r="AJ284">
        <v>13.1</v>
      </c>
      <c r="AK284" t="s">
        <v>1678</v>
      </c>
      <c r="AL284">
        <v>-8</v>
      </c>
      <c r="AM284">
        <v>-13</v>
      </c>
      <c r="AN284">
        <v>0.88</v>
      </c>
      <c r="AO284">
        <v>2.88</v>
      </c>
      <c r="AP284">
        <v>0.71</v>
      </c>
      <c r="AQ284" t="s">
        <v>64</v>
      </c>
      <c r="AR284" t="s">
        <v>65</v>
      </c>
      <c r="AS284" t="s">
        <v>66</v>
      </c>
    </row>
    <row r="285" spans="1:45" x14ac:dyDescent="0.45">
      <c r="A285" t="s">
        <v>1679</v>
      </c>
      <c r="B285" t="s">
        <v>46</v>
      </c>
      <c r="C285" t="s">
        <v>47</v>
      </c>
      <c r="D285" t="s">
        <v>1680</v>
      </c>
      <c r="E285" t="s">
        <v>1681</v>
      </c>
      <c r="F285" t="s">
        <v>50</v>
      </c>
      <c r="G285" t="s">
        <v>51</v>
      </c>
      <c r="H285" s="1">
        <v>42717.366666666669</v>
      </c>
      <c r="I285" s="1">
        <v>42717.381249999999</v>
      </c>
      <c r="J285" s="2">
        <v>7.9398148148148145E-3</v>
      </c>
      <c r="K285" s="2">
        <v>1.4583333333333332E-2</v>
      </c>
      <c r="L285" s="2">
        <v>6.6435185185185182E-3</v>
      </c>
      <c r="M285" t="s">
        <v>52</v>
      </c>
      <c r="N285">
        <v>1</v>
      </c>
      <c r="O285" t="s">
        <v>1264</v>
      </c>
      <c r="P285" t="s">
        <v>54</v>
      </c>
      <c r="Q285" t="s">
        <v>1682</v>
      </c>
      <c r="R285" t="s">
        <v>604</v>
      </c>
      <c r="S285" t="s">
        <v>1265</v>
      </c>
      <c r="T285" t="s">
        <v>58</v>
      </c>
      <c r="U285" t="s">
        <v>54</v>
      </c>
      <c r="V285" t="s">
        <v>54</v>
      </c>
      <c r="W285">
        <v>59.941414999999999</v>
      </c>
      <c r="X285">
        <v>30.366456299999999</v>
      </c>
      <c r="Y285">
        <v>59.950611700000003</v>
      </c>
      <c r="Z285">
        <v>30.499618000000002</v>
      </c>
      <c r="AA285" t="s">
        <v>54</v>
      </c>
      <c r="AB285" t="s">
        <v>54</v>
      </c>
      <c r="AC285" t="s">
        <v>59</v>
      </c>
      <c r="AD285" t="s">
        <v>60</v>
      </c>
      <c r="AE285" t="s">
        <v>1014</v>
      </c>
      <c r="AF285" t="s">
        <v>1683</v>
      </c>
      <c r="AG285">
        <v>60.62</v>
      </c>
      <c r="AH285">
        <v>146.22</v>
      </c>
      <c r="AI285">
        <v>2.41</v>
      </c>
      <c r="AJ285">
        <v>2.3199999999999998</v>
      </c>
      <c r="AK285" t="s">
        <v>1684</v>
      </c>
      <c r="AL285">
        <v>-8</v>
      </c>
      <c r="AM285">
        <v>-11</v>
      </c>
      <c r="AN285">
        <v>0.91</v>
      </c>
      <c r="AO285">
        <v>1.59</v>
      </c>
      <c r="AP285">
        <v>0.95</v>
      </c>
      <c r="AQ285" t="s">
        <v>111</v>
      </c>
      <c r="AR285" t="s">
        <v>112</v>
      </c>
      <c r="AS285" t="s">
        <v>66</v>
      </c>
    </row>
    <row r="286" spans="1:45" x14ac:dyDescent="0.45">
      <c r="A286" t="s">
        <v>1685</v>
      </c>
      <c r="B286" t="s">
        <v>226</v>
      </c>
      <c r="C286" t="s">
        <v>47</v>
      </c>
      <c r="D286" t="s">
        <v>1686</v>
      </c>
      <c r="E286" t="s">
        <v>844</v>
      </c>
      <c r="F286" t="s">
        <v>50</v>
      </c>
      <c r="G286" t="s">
        <v>51</v>
      </c>
      <c r="H286" s="1">
        <v>42717.438888888886</v>
      </c>
      <c r="I286" s="1">
        <v>42717.445833333331</v>
      </c>
      <c r="J286" s="2">
        <v>3.472222222222222E-3</v>
      </c>
      <c r="K286" s="2">
        <v>6.9444444444444441E-3</v>
      </c>
      <c r="L286" s="2">
        <v>3.472222222222222E-3</v>
      </c>
      <c r="M286" t="s">
        <v>52</v>
      </c>
      <c r="N286">
        <v>1</v>
      </c>
      <c r="O286" t="s">
        <v>192</v>
      </c>
      <c r="P286" t="s">
        <v>54</v>
      </c>
      <c r="Q286" t="s">
        <v>146</v>
      </c>
      <c r="R286" t="s">
        <v>193</v>
      </c>
      <c r="S286" t="s">
        <v>194</v>
      </c>
      <c r="T286" t="s">
        <v>58</v>
      </c>
      <c r="U286" t="s">
        <v>54</v>
      </c>
      <c r="V286" t="s">
        <v>54</v>
      </c>
      <c r="W286">
        <v>59.950377000000003</v>
      </c>
      <c r="X286">
        <v>30.499794000000001</v>
      </c>
      <c r="Y286">
        <v>59.950377000000003</v>
      </c>
      <c r="Z286">
        <v>30.499794000000001</v>
      </c>
      <c r="AA286" t="s">
        <v>54</v>
      </c>
      <c r="AB286" t="s">
        <v>54</v>
      </c>
      <c r="AC286" t="s">
        <v>59</v>
      </c>
      <c r="AD286" t="s">
        <v>60</v>
      </c>
      <c r="AE286" t="s">
        <v>1683</v>
      </c>
      <c r="AF286" t="s">
        <v>1683</v>
      </c>
      <c r="AG286">
        <v>60.62</v>
      </c>
      <c r="AH286">
        <v>99</v>
      </c>
      <c r="AI286">
        <v>1.63</v>
      </c>
      <c r="AJ286">
        <v>0.01</v>
      </c>
      <c r="AK286" t="s">
        <v>1687</v>
      </c>
      <c r="AL286">
        <v>-7</v>
      </c>
      <c r="AM286">
        <v>-11</v>
      </c>
      <c r="AN286">
        <v>0.88</v>
      </c>
      <c r="AO286">
        <v>2.72</v>
      </c>
      <c r="AP286">
        <v>1</v>
      </c>
      <c r="AQ286" t="s">
        <v>111</v>
      </c>
      <c r="AR286" t="s">
        <v>112</v>
      </c>
      <c r="AS286" t="s">
        <v>66</v>
      </c>
    </row>
    <row r="287" spans="1:45" x14ac:dyDescent="0.45">
      <c r="A287" t="s">
        <v>1688</v>
      </c>
      <c r="B287" t="s">
        <v>46</v>
      </c>
      <c r="C287" t="s">
        <v>47</v>
      </c>
      <c r="D287" t="s">
        <v>1689</v>
      </c>
      <c r="E287" t="s">
        <v>1690</v>
      </c>
      <c r="F287" t="s">
        <v>50</v>
      </c>
      <c r="G287" t="s">
        <v>51</v>
      </c>
      <c r="H287" s="1">
        <v>42717.445833333331</v>
      </c>
      <c r="I287" s="1">
        <v>42717.455555555556</v>
      </c>
      <c r="J287" s="2">
        <v>4.7453703703703703E-3</v>
      </c>
      <c r="K287" s="2">
        <v>9.7222222222222224E-3</v>
      </c>
      <c r="L287" s="2">
        <v>4.9768518518518521E-3</v>
      </c>
      <c r="M287" t="s">
        <v>52</v>
      </c>
      <c r="N287">
        <v>1</v>
      </c>
      <c r="O287" t="s">
        <v>70</v>
      </c>
      <c r="P287" t="s">
        <v>54</v>
      </c>
      <c r="Q287" t="s">
        <v>71</v>
      </c>
      <c r="R287" t="s">
        <v>72</v>
      </c>
      <c r="S287" t="s">
        <v>73</v>
      </c>
      <c r="T287" t="s">
        <v>58</v>
      </c>
      <c r="U287" t="s">
        <v>54</v>
      </c>
      <c r="V287" t="s">
        <v>54</v>
      </c>
      <c r="W287">
        <v>59.950732960000003</v>
      </c>
      <c r="X287">
        <v>30.500031960000001</v>
      </c>
      <c r="Y287">
        <v>59.941414999999999</v>
      </c>
      <c r="Z287">
        <v>30.366456299999999</v>
      </c>
      <c r="AA287" t="s">
        <v>54</v>
      </c>
      <c r="AB287" t="s">
        <v>54</v>
      </c>
      <c r="AC287" t="s">
        <v>59</v>
      </c>
      <c r="AD287" t="s">
        <v>60</v>
      </c>
      <c r="AE287" t="s">
        <v>1683</v>
      </c>
      <c r="AF287" t="s">
        <v>1014</v>
      </c>
      <c r="AG287">
        <v>60.62</v>
      </c>
      <c r="AH287">
        <v>112.88</v>
      </c>
      <c r="AI287">
        <v>1.86</v>
      </c>
      <c r="AJ287">
        <v>2.16</v>
      </c>
      <c r="AK287" t="s">
        <v>1691</v>
      </c>
      <c r="AL287">
        <v>-7</v>
      </c>
      <c r="AM287">
        <v>-11</v>
      </c>
      <c r="AN287">
        <v>0.88</v>
      </c>
      <c r="AO287">
        <v>2.63</v>
      </c>
      <c r="AP287">
        <v>1</v>
      </c>
      <c r="AQ287" t="s">
        <v>111</v>
      </c>
      <c r="AR287" t="s">
        <v>112</v>
      </c>
      <c r="AS287" t="s">
        <v>66</v>
      </c>
    </row>
    <row r="288" spans="1:45" x14ac:dyDescent="0.45">
      <c r="A288" t="s">
        <v>1692</v>
      </c>
      <c r="B288" t="s">
        <v>46</v>
      </c>
      <c r="C288" t="s">
        <v>47</v>
      </c>
      <c r="D288" t="s">
        <v>1693</v>
      </c>
      <c r="E288" t="s">
        <v>1694</v>
      </c>
      <c r="F288" t="s">
        <v>50</v>
      </c>
      <c r="G288" t="s">
        <v>51</v>
      </c>
      <c r="H288" s="1">
        <v>42718.730555555558</v>
      </c>
      <c r="I288" s="1">
        <v>42718.756944444445</v>
      </c>
      <c r="J288" s="2">
        <v>2.1331018518518517E-2</v>
      </c>
      <c r="K288" s="2">
        <v>2.6388888888888889E-2</v>
      </c>
      <c r="L288" s="2">
        <v>5.0578703703703706E-3</v>
      </c>
      <c r="M288" t="s">
        <v>52</v>
      </c>
      <c r="N288">
        <v>1</v>
      </c>
      <c r="O288" t="s">
        <v>615</v>
      </c>
      <c r="P288" t="s">
        <v>54</v>
      </c>
      <c r="Q288" t="s">
        <v>1695</v>
      </c>
      <c r="R288" t="s">
        <v>244</v>
      </c>
      <c r="S288" t="s">
        <v>616</v>
      </c>
      <c r="T288" t="s">
        <v>58</v>
      </c>
      <c r="U288" t="s">
        <v>54</v>
      </c>
      <c r="V288" t="s">
        <v>54</v>
      </c>
      <c r="W288">
        <v>60.030906700000003</v>
      </c>
      <c r="X288">
        <v>30.434341700000001</v>
      </c>
      <c r="Y288">
        <v>59.941414999999999</v>
      </c>
      <c r="Z288">
        <v>30.366456299999999</v>
      </c>
      <c r="AA288" t="s">
        <v>54</v>
      </c>
      <c r="AB288" t="s">
        <v>54</v>
      </c>
      <c r="AC288" t="s">
        <v>59</v>
      </c>
      <c r="AD288" t="s">
        <v>60</v>
      </c>
      <c r="AE288" t="s">
        <v>1061</v>
      </c>
      <c r="AF288" t="s">
        <v>1014</v>
      </c>
      <c r="AG288">
        <v>62.09</v>
      </c>
      <c r="AH288">
        <v>355.85</v>
      </c>
      <c r="AI288">
        <v>5.73</v>
      </c>
      <c r="AJ288">
        <v>12.97</v>
      </c>
      <c r="AK288" t="s">
        <v>1696</v>
      </c>
      <c r="AL288">
        <v>-5</v>
      </c>
      <c r="AM288">
        <v>-9</v>
      </c>
      <c r="AN288">
        <v>0.79</v>
      </c>
      <c r="AO288">
        <v>2.5</v>
      </c>
      <c r="AP288">
        <v>0.95</v>
      </c>
      <c r="AQ288" t="s">
        <v>111</v>
      </c>
      <c r="AR288" t="s">
        <v>112</v>
      </c>
      <c r="AS288" t="s">
        <v>66</v>
      </c>
    </row>
    <row r="289" spans="1:45" x14ac:dyDescent="0.45">
      <c r="A289" t="s">
        <v>1697</v>
      </c>
      <c r="B289" t="s">
        <v>46</v>
      </c>
      <c r="C289" t="s">
        <v>47</v>
      </c>
      <c r="D289" s="3" t="s">
        <v>1698</v>
      </c>
      <c r="E289" t="s">
        <v>1699</v>
      </c>
      <c r="F289" t="s">
        <v>50</v>
      </c>
      <c r="G289" t="s">
        <v>51</v>
      </c>
      <c r="H289" s="1">
        <v>42721.405555555553</v>
      </c>
      <c r="I289" s="1">
        <v>42721.427777777775</v>
      </c>
      <c r="J289" s="2">
        <v>1.1967592592592592E-2</v>
      </c>
      <c r="K289" s="2">
        <v>2.2222222222222223E-2</v>
      </c>
      <c r="L289" s="2">
        <v>1.0254629629629629E-2</v>
      </c>
      <c r="M289" t="s">
        <v>89</v>
      </c>
      <c r="N289">
        <v>1</v>
      </c>
      <c r="O289" t="s">
        <v>297</v>
      </c>
      <c r="P289" t="s">
        <v>54</v>
      </c>
      <c r="Q289" t="s">
        <v>424</v>
      </c>
      <c r="R289" t="s">
        <v>298</v>
      </c>
      <c r="S289" t="s">
        <v>299</v>
      </c>
      <c r="T289" t="s">
        <v>58</v>
      </c>
      <c r="U289" t="s">
        <v>54</v>
      </c>
      <c r="V289" t="s">
        <v>54</v>
      </c>
      <c r="W289">
        <v>59.941414999999999</v>
      </c>
      <c r="X289">
        <v>30.366456299999999</v>
      </c>
      <c r="Y289">
        <v>59.9323683</v>
      </c>
      <c r="Z289">
        <v>30.367883299999999</v>
      </c>
      <c r="AA289" t="s">
        <v>54</v>
      </c>
      <c r="AB289" t="s">
        <v>54</v>
      </c>
      <c r="AC289" t="s">
        <v>59</v>
      </c>
      <c r="AD289" t="s">
        <v>60</v>
      </c>
      <c r="AE289" t="s">
        <v>1014</v>
      </c>
      <c r="AF289" t="s">
        <v>1700</v>
      </c>
      <c r="AG289">
        <v>62.07</v>
      </c>
      <c r="AH289">
        <v>542.45000000000005</v>
      </c>
      <c r="AI289">
        <v>8.74</v>
      </c>
      <c r="AJ289">
        <v>8.3699999999999992</v>
      </c>
      <c r="AK289" t="s">
        <v>1701</v>
      </c>
      <c r="AL289">
        <v>-2</v>
      </c>
      <c r="AM289">
        <v>-6</v>
      </c>
      <c r="AN289">
        <v>0.94</v>
      </c>
      <c r="AO289">
        <v>3.21</v>
      </c>
      <c r="AP289">
        <v>0.94</v>
      </c>
      <c r="AQ289" t="s">
        <v>111</v>
      </c>
      <c r="AR289" t="s">
        <v>112</v>
      </c>
      <c r="AS289" t="s">
        <v>66</v>
      </c>
    </row>
    <row r="290" spans="1:45" x14ac:dyDescent="0.45">
      <c r="A290" t="s">
        <v>1702</v>
      </c>
      <c r="B290" t="s">
        <v>46</v>
      </c>
      <c r="C290" t="s">
        <v>47</v>
      </c>
      <c r="D290" t="s">
        <v>1703</v>
      </c>
      <c r="E290" t="s">
        <v>1704</v>
      </c>
      <c r="F290" t="s">
        <v>50</v>
      </c>
      <c r="G290" t="s">
        <v>51</v>
      </c>
      <c r="H290" s="1">
        <v>42721.460416666669</v>
      </c>
      <c r="I290" s="1">
        <v>42721.481249999997</v>
      </c>
      <c r="J290" s="2">
        <v>1.7696759259259259E-2</v>
      </c>
      <c r="K290" s="2">
        <v>2.0833333333333332E-2</v>
      </c>
      <c r="L290" s="2">
        <v>3.1365740740740742E-3</v>
      </c>
      <c r="M290" t="s">
        <v>52</v>
      </c>
      <c r="N290">
        <v>1</v>
      </c>
      <c r="O290" t="s">
        <v>284</v>
      </c>
      <c r="P290" t="s">
        <v>54</v>
      </c>
      <c r="Q290" t="s">
        <v>376</v>
      </c>
      <c r="R290" t="s">
        <v>244</v>
      </c>
      <c r="S290" t="s">
        <v>286</v>
      </c>
      <c r="T290" t="s">
        <v>58</v>
      </c>
      <c r="U290" t="s">
        <v>54</v>
      </c>
      <c r="V290" t="s">
        <v>54</v>
      </c>
      <c r="W290">
        <v>59.932579699999998</v>
      </c>
      <c r="X290">
        <v>30.3688076</v>
      </c>
      <c r="Y290">
        <v>59.941414999999999</v>
      </c>
      <c r="Z290">
        <v>30.366456299999999</v>
      </c>
      <c r="AA290" t="s">
        <v>54</v>
      </c>
      <c r="AB290" t="s">
        <v>54</v>
      </c>
      <c r="AC290" t="s">
        <v>59</v>
      </c>
      <c r="AD290" t="s">
        <v>60</v>
      </c>
      <c r="AE290" t="s">
        <v>1705</v>
      </c>
      <c r="AF290" t="s">
        <v>1014</v>
      </c>
      <c r="AG290">
        <v>62.07</v>
      </c>
      <c r="AH290">
        <v>294.64999999999998</v>
      </c>
      <c r="AI290">
        <v>4.75</v>
      </c>
      <c r="AJ290">
        <v>9.4600000000000009</v>
      </c>
      <c r="AK290" t="s">
        <v>1706</v>
      </c>
      <c r="AL290">
        <v>-1</v>
      </c>
      <c r="AM290">
        <v>-6</v>
      </c>
      <c r="AN290">
        <v>0.99</v>
      </c>
      <c r="AO290">
        <v>3.37</v>
      </c>
      <c r="AP290">
        <v>0.93</v>
      </c>
      <c r="AQ290" t="s">
        <v>64</v>
      </c>
      <c r="AR290" t="s">
        <v>65</v>
      </c>
      <c r="AS290" t="s">
        <v>66</v>
      </c>
    </row>
    <row r="291" spans="1:45" x14ac:dyDescent="0.45">
      <c r="A291" t="s">
        <v>1707</v>
      </c>
      <c r="B291" t="s">
        <v>46</v>
      </c>
      <c r="C291" t="s">
        <v>47</v>
      </c>
      <c r="D291" t="s">
        <v>1708</v>
      </c>
      <c r="E291" t="s">
        <v>1709</v>
      </c>
      <c r="F291" t="s">
        <v>50</v>
      </c>
      <c r="G291" t="s">
        <v>51</v>
      </c>
      <c r="H291" s="1">
        <v>42721.605555555558</v>
      </c>
      <c r="I291" s="1">
        <v>42721.640277777777</v>
      </c>
      <c r="J291" s="2">
        <v>2.4479166666666666E-2</v>
      </c>
      <c r="K291" s="2">
        <v>3.4722222222222224E-2</v>
      </c>
      <c r="L291" s="2">
        <v>1.0243055555555556E-2</v>
      </c>
      <c r="M291" t="s">
        <v>52</v>
      </c>
      <c r="N291">
        <v>1</v>
      </c>
      <c r="O291" t="s">
        <v>70</v>
      </c>
      <c r="P291" t="s">
        <v>54</v>
      </c>
      <c r="Q291" t="s">
        <v>1710</v>
      </c>
      <c r="R291" t="s">
        <v>72</v>
      </c>
      <c r="S291" t="s">
        <v>73</v>
      </c>
      <c r="T291" t="s">
        <v>58</v>
      </c>
      <c r="U291" t="s">
        <v>54</v>
      </c>
      <c r="V291" t="s">
        <v>54</v>
      </c>
      <c r="W291">
        <v>59.869385399999999</v>
      </c>
      <c r="X291">
        <v>30.336866300000001</v>
      </c>
      <c r="Y291">
        <v>59.938981800000001</v>
      </c>
      <c r="Z291">
        <v>30.349095200000001</v>
      </c>
      <c r="AA291" t="s">
        <v>54</v>
      </c>
      <c r="AB291" t="s">
        <v>54</v>
      </c>
      <c r="AC291" t="s">
        <v>59</v>
      </c>
      <c r="AD291" t="s">
        <v>60</v>
      </c>
      <c r="AE291" t="s">
        <v>977</v>
      </c>
      <c r="AF291" t="s">
        <v>1711</v>
      </c>
      <c r="AG291">
        <v>62.07</v>
      </c>
      <c r="AH291">
        <v>364.52</v>
      </c>
      <c r="AI291">
        <v>5.87</v>
      </c>
      <c r="AJ291">
        <v>9.69</v>
      </c>
      <c r="AK291" t="s">
        <v>1712</v>
      </c>
      <c r="AL291">
        <v>0</v>
      </c>
      <c r="AM291">
        <v>-4</v>
      </c>
      <c r="AN291">
        <v>0.94</v>
      </c>
      <c r="AO291">
        <v>4.04</v>
      </c>
      <c r="AP291">
        <v>1</v>
      </c>
      <c r="AQ291" t="s">
        <v>111</v>
      </c>
      <c r="AR291" t="s">
        <v>112</v>
      </c>
      <c r="AS291" t="s">
        <v>66</v>
      </c>
    </row>
    <row r="292" spans="1:45" x14ac:dyDescent="0.45">
      <c r="A292" t="s">
        <v>1713</v>
      </c>
      <c r="B292" t="s">
        <v>46</v>
      </c>
      <c r="C292" t="s">
        <v>47</v>
      </c>
      <c r="D292" t="s">
        <v>1714</v>
      </c>
      <c r="E292" t="s">
        <v>1715</v>
      </c>
      <c r="F292" t="s">
        <v>50</v>
      </c>
      <c r="G292" t="s">
        <v>51</v>
      </c>
      <c r="H292" s="1">
        <v>42723.730555555558</v>
      </c>
      <c r="I292" s="1">
        <v>42723.75277777778</v>
      </c>
      <c r="J292" s="2">
        <v>1.7453703703703704E-2</v>
      </c>
      <c r="K292" s="2">
        <v>2.2222222222222223E-2</v>
      </c>
      <c r="L292" s="2">
        <v>4.7685185185185183E-3</v>
      </c>
      <c r="M292" t="s">
        <v>52</v>
      </c>
      <c r="N292">
        <v>1</v>
      </c>
      <c r="O292" t="s">
        <v>116</v>
      </c>
      <c r="P292" t="s">
        <v>54</v>
      </c>
      <c r="Q292" t="s">
        <v>146</v>
      </c>
      <c r="R292" t="s">
        <v>118</v>
      </c>
      <c r="S292" t="s">
        <v>119</v>
      </c>
      <c r="T292" t="s">
        <v>58</v>
      </c>
      <c r="U292" t="s">
        <v>54</v>
      </c>
      <c r="V292" t="s">
        <v>54</v>
      </c>
      <c r="W292">
        <v>59.8927683</v>
      </c>
      <c r="X292">
        <v>30.5161117</v>
      </c>
      <c r="Y292">
        <v>59.941414999999999</v>
      </c>
      <c r="Z292">
        <v>30.366456299999999</v>
      </c>
      <c r="AA292" t="s">
        <v>54</v>
      </c>
      <c r="AB292" t="s">
        <v>54</v>
      </c>
      <c r="AC292" t="s">
        <v>59</v>
      </c>
      <c r="AD292" t="s">
        <v>60</v>
      </c>
      <c r="AE292" t="s">
        <v>1607</v>
      </c>
      <c r="AF292" t="s">
        <v>1014</v>
      </c>
      <c r="AG292">
        <v>61.91</v>
      </c>
      <c r="AH292">
        <v>326.98</v>
      </c>
      <c r="AI292">
        <v>5.28</v>
      </c>
      <c r="AJ292">
        <v>14.44</v>
      </c>
      <c r="AK292" t="s">
        <v>1716</v>
      </c>
      <c r="AL292">
        <v>0</v>
      </c>
      <c r="AM292">
        <v>0</v>
      </c>
      <c r="AN292">
        <v>0.99</v>
      </c>
      <c r="AO292">
        <v>1.1200000000000001</v>
      </c>
      <c r="AP292">
        <v>1</v>
      </c>
      <c r="AQ292" t="s">
        <v>111</v>
      </c>
      <c r="AR292" t="s">
        <v>112</v>
      </c>
      <c r="AS292" t="s">
        <v>66</v>
      </c>
    </row>
    <row r="293" spans="1:45" x14ac:dyDescent="0.45">
      <c r="A293" t="s">
        <v>1717</v>
      </c>
      <c r="B293" t="s">
        <v>46</v>
      </c>
      <c r="C293" t="s">
        <v>47</v>
      </c>
      <c r="D293" t="s">
        <v>1718</v>
      </c>
      <c r="E293" t="s">
        <v>1719</v>
      </c>
      <c r="F293" t="s">
        <v>50</v>
      </c>
      <c r="G293" t="s">
        <v>51</v>
      </c>
      <c r="H293" s="1">
        <v>42727.328472222223</v>
      </c>
      <c r="I293" s="1">
        <v>42727.378472222219</v>
      </c>
      <c r="J293" s="2">
        <v>4.5127314814814821E-2</v>
      </c>
      <c r="K293" s="2">
        <v>4.9999999999999996E-2</v>
      </c>
      <c r="L293" s="2">
        <v>4.8726851851851856E-3</v>
      </c>
      <c r="M293" t="s">
        <v>52</v>
      </c>
      <c r="N293">
        <v>1</v>
      </c>
      <c r="O293" t="s">
        <v>258</v>
      </c>
      <c r="P293" t="s">
        <v>54</v>
      </c>
      <c r="Q293" t="s">
        <v>107</v>
      </c>
      <c r="R293" t="s">
        <v>260</v>
      </c>
      <c r="S293" t="s">
        <v>261</v>
      </c>
      <c r="T293" t="s">
        <v>58</v>
      </c>
      <c r="U293" t="s">
        <v>54</v>
      </c>
      <c r="V293" t="s">
        <v>54</v>
      </c>
      <c r="W293">
        <v>59.941414999999999</v>
      </c>
      <c r="X293">
        <v>30.366456299999999</v>
      </c>
      <c r="Y293">
        <v>59.939773870000003</v>
      </c>
      <c r="Z293">
        <v>30.345264149999998</v>
      </c>
      <c r="AA293" t="s">
        <v>54</v>
      </c>
      <c r="AB293" t="s">
        <v>54</v>
      </c>
      <c r="AC293" t="s">
        <v>59</v>
      </c>
      <c r="AD293" t="s">
        <v>60</v>
      </c>
      <c r="AE293" t="s">
        <v>1014</v>
      </c>
      <c r="AF293" t="s">
        <v>1720</v>
      </c>
      <c r="AG293">
        <v>61.17</v>
      </c>
      <c r="AH293">
        <v>574</v>
      </c>
      <c r="AI293">
        <v>9.3800000000000008</v>
      </c>
      <c r="AJ293">
        <v>9.8800000000000008</v>
      </c>
      <c r="AK293" t="s">
        <v>1721</v>
      </c>
      <c r="AL293">
        <v>2</v>
      </c>
      <c r="AM293">
        <v>-2</v>
      </c>
      <c r="AN293">
        <v>0.86</v>
      </c>
      <c r="AO293">
        <v>5.5</v>
      </c>
      <c r="AP293">
        <v>0.83</v>
      </c>
      <c r="AQ293" t="s">
        <v>96</v>
      </c>
      <c r="AR293" t="s">
        <v>65</v>
      </c>
      <c r="AS293" t="s">
        <v>66</v>
      </c>
    </row>
    <row r="294" spans="1:45" x14ac:dyDescent="0.45">
      <c r="A294" t="s">
        <v>1722</v>
      </c>
      <c r="B294" t="s">
        <v>46</v>
      </c>
      <c r="C294" t="s">
        <v>47</v>
      </c>
      <c r="D294" t="s">
        <v>1723</v>
      </c>
      <c r="E294" t="s">
        <v>1724</v>
      </c>
      <c r="F294" t="s">
        <v>50</v>
      </c>
      <c r="G294" t="s">
        <v>51</v>
      </c>
      <c r="H294" s="1">
        <v>42727.431250000001</v>
      </c>
      <c r="I294" s="1">
        <v>42727.457638888889</v>
      </c>
      <c r="J294" s="2">
        <v>2.1759259259259259E-2</v>
      </c>
      <c r="K294" s="2">
        <v>2.6388888888888889E-2</v>
      </c>
      <c r="L294" s="2">
        <v>4.6296296296296302E-3</v>
      </c>
      <c r="M294" t="s">
        <v>52</v>
      </c>
      <c r="N294">
        <v>1</v>
      </c>
      <c r="O294" t="s">
        <v>336</v>
      </c>
      <c r="P294" t="s">
        <v>54</v>
      </c>
      <c r="Q294" t="s">
        <v>647</v>
      </c>
      <c r="R294" t="s">
        <v>193</v>
      </c>
      <c r="S294" t="s">
        <v>337</v>
      </c>
      <c r="T294" t="s">
        <v>58</v>
      </c>
      <c r="U294" t="s">
        <v>54</v>
      </c>
      <c r="V294" t="s">
        <v>54</v>
      </c>
      <c r="W294">
        <v>59.939750699999998</v>
      </c>
      <c r="X294">
        <v>30.344774699999999</v>
      </c>
      <c r="Y294">
        <v>59.941414999999999</v>
      </c>
      <c r="Z294">
        <v>30.366456299999999</v>
      </c>
      <c r="AA294" t="s">
        <v>54</v>
      </c>
      <c r="AB294" t="s">
        <v>54</v>
      </c>
      <c r="AC294" t="s">
        <v>59</v>
      </c>
      <c r="AD294" t="s">
        <v>60</v>
      </c>
      <c r="AE294" t="s">
        <v>1725</v>
      </c>
      <c r="AF294" t="s">
        <v>1014</v>
      </c>
      <c r="AG294">
        <v>61.17</v>
      </c>
      <c r="AH294">
        <v>355.42</v>
      </c>
      <c r="AI294">
        <v>5.81</v>
      </c>
      <c r="AJ294">
        <v>12.3</v>
      </c>
      <c r="AK294" t="s">
        <v>1726</v>
      </c>
      <c r="AL294">
        <v>3</v>
      </c>
      <c r="AM294">
        <v>-2</v>
      </c>
      <c r="AN294">
        <v>0.86</v>
      </c>
      <c r="AO294">
        <v>4.9800000000000004</v>
      </c>
      <c r="AP294">
        <v>0.91</v>
      </c>
      <c r="AQ294" t="s">
        <v>64</v>
      </c>
      <c r="AR294" t="s">
        <v>65</v>
      </c>
      <c r="AS294" t="s">
        <v>66</v>
      </c>
    </row>
    <row r="295" spans="1:45" x14ac:dyDescent="0.45">
      <c r="A295" t="s">
        <v>1727</v>
      </c>
      <c r="B295" t="s">
        <v>46</v>
      </c>
      <c r="C295" t="s">
        <v>47</v>
      </c>
      <c r="D295" t="s">
        <v>1728</v>
      </c>
      <c r="E295" s="3" t="s">
        <v>1729</v>
      </c>
      <c r="F295" t="s">
        <v>50</v>
      </c>
      <c r="G295" t="s">
        <v>51</v>
      </c>
      <c r="H295" s="1">
        <v>42727.538888888892</v>
      </c>
      <c r="I295" s="1">
        <v>42727.552083333336</v>
      </c>
      <c r="J295" s="2">
        <v>1.0185185185185184E-2</v>
      </c>
      <c r="K295" s="2">
        <v>1.3194444444444444E-2</v>
      </c>
      <c r="L295" s="2">
        <v>3.0092592592592588E-3</v>
      </c>
      <c r="M295" t="s">
        <v>52</v>
      </c>
      <c r="N295">
        <v>1</v>
      </c>
      <c r="O295" t="s">
        <v>70</v>
      </c>
      <c r="P295" t="s">
        <v>54</v>
      </c>
      <c r="Q295" t="s">
        <v>117</v>
      </c>
      <c r="R295" t="s">
        <v>72</v>
      </c>
      <c r="S295" t="s">
        <v>73</v>
      </c>
      <c r="T295" t="s">
        <v>58</v>
      </c>
      <c r="U295" t="s">
        <v>54</v>
      </c>
      <c r="V295" t="s">
        <v>54</v>
      </c>
      <c r="W295">
        <v>59.941414999999999</v>
      </c>
      <c r="X295">
        <v>30.366456299999999</v>
      </c>
      <c r="Y295">
        <v>60.01044572</v>
      </c>
      <c r="Z295">
        <v>30.40273466</v>
      </c>
      <c r="AA295" t="s">
        <v>54</v>
      </c>
      <c r="AB295" t="s">
        <v>54</v>
      </c>
      <c r="AC295" t="s">
        <v>59</v>
      </c>
      <c r="AD295" t="s">
        <v>60</v>
      </c>
      <c r="AE295" t="s">
        <v>1014</v>
      </c>
      <c r="AF295" t="s">
        <v>1730</v>
      </c>
      <c r="AG295">
        <v>61.17</v>
      </c>
      <c r="AH295">
        <v>226</v>
      </c>
      <c r="AI295">
        <v>3.69</v>
      </c>
      <c r="AJ295">
        <v>10.48</v>
      </c>
      <c r="AK295" t="s">
        <v>1731</v>
      </c>
      <c r="AL295">
        <v>3</v>
      </c>
      <c r="AM295">
        <v>-2</v>
      </c>
      <c r="AN295">
        <v>0.9</v>
      </c>
      <c r="AO295">
        <v>4.99</v>
      </c>
      <c r="AP295">
        <v>0.85</v>
      </c>
      <c r="AQ295" t="s">
        <v>64</v>
      </c>
      <c r="AR295" t="s">
        <v>65</v>
      </c>
      <c r="AS295" t="s">
        <v>66</v>
      </c>
    </row>
    <row r="296" spans="1:45" x14ac:dyDescent="0.45">
      <c r="A296" t="s">
        <v>1732</v>
      </c>
      <c r="B296" t="s">
        <v>46</v>
      </c>
      <c r="C296" t="s">
        <v>47</v>
      </c>
      <c r="D296" t="s">
        <v>1733</v>
      </c>
      <c r="E296" t="s">
        <v>1734</v>
      </c>
      <c r="F296" t="s">
        <v>50</v>
      </c>
      <c r="G296" t="s">
        <v>51</v>
      </c>
      <c r="H296" s="1">
        <v>42728.550694444442</v>
      </c>
      <c r="I296" s="1">
        <v>42728.572916666664</v>
      </c>
      <c r="J296" s="2">
        <v>1.638888888888889E-2</v>
      </c>
      <c r="K296" s="2">
        <v>2.2222222222222223E-2</v>
      </c>
      <c r="L296" s="2">
        <v>5.8333333333333336E-3</v>
      </c>
      <c r="M296" t="s">
        <v>52</v>
      </c>
      <c r="N296">
        <v>1</v>
      </c>
      <c r="O296" t="s">
        <v>284</v>
      </c>
      <c r="P296" t="s">
        <v>54</v>
      </c>
      <c r="Q296" t="s">
        <v>1735</v>
      </c>
      <c r="R296" t="s">
        <v>244</v>
      </c>
      <c r="S296" t="s">
        <v>286</v>
      </c>
      <c r="T296" t="s">
        <v>58</v>
      </c>
      <c r="U296" t="s">
        <v>54</v>
      </c>
      <c r="V296" t="s">
        <v>54</v>
      </c>
      <c r="W296">
        <v>59.958415700000003</v>
      </c>
      <c r="X296">
        <v>30.478029200000002</v>
      </c>
      <c r="Y296">
        <v>59.921294099999997</v>
      </c>
      <c r="Z296">
        <v>30.4638125</v>
      </c>
      <c r="AA296" t="s">
        <v>54</v>
      </c>
      <c r="AB296" t="s">
        <v>54</v>
      </c>
      <c r="AC296" t="s">
        <v>59</v>
      </c>
      <c r="AD296" t="s">
        <v>60</v>
      </c>
      <c r="AE296" t="s">
        <v>1355</v>
      </c>
      <c r="AF296" t="s">
        <v>1736</v>
      </c>
      <c r="AG296">
        <v>61.17</v>
      </c>
      <c r="AH296">
        <v>253.61</v>
      </c>
      <c r="AI296">
        <v>4.1500000000000004</v>
      </c>
      <c r="AJ296">
        <v>5.49</v>
      </c>
      <c r="AK296" t="s">
        <v>1737</v>
      </c>
      <c r="AL296">
        <v>2</v>
      </c>
      <c r="AM296">
        <v>-3</v>
      </c>
      <c r="AN296">
        <v>0.87</v>
      </c>
      <c r="AO296">
        <v>5.46</v>
      </c>
      <c r="AP296">
        <v>0.98</v>
      </c>
      <c r="AQ296" t="s">
        <v>111</v>
      </c>
      <c r="AR296" t="s">
        <v>112</v>
      </c>
      <c r="AS296" t="s">
        <v>160</v>
      </c>
    </row>
    <row r="297" spans="1:45" x14ac:dyDescent="0.45">
      <c r="A297" t="s">
        <v>1738</v>
      </c>
      <c r="B297" t="s">
        <v>46</v>
      </c>
      <c r="C297" t="s">
        <v>47</v>
      </c>
      <c r="D297" t="s">
        <v>1739</v>
      </c>
      <c r="E297" t="s">
        <v>1740</v>
      </c>
      <c r="F297" t="s">
        <v>50</v>
      </c>
      <c r="G297" t="s">
        <v>51</v>
      </c>
      <c r="H297" s="1">
        <v>42732.629166666666</v>
      </c>
      <c r="I297" s="1">
        <v>42732.64166666667</v>
      </c>
      <c r="J297" s="2">
        <v>5.1967592592592595E-3</v>
      </c>
      <c r="K297" s="2">
        <v>1.2499999999999999E-2</v>
      </c>
      <c r="L297" s="2">
        <v>7.3032407407407412E-3</v>
      </c>
      <c r="M297" t="s">
        <v>52</v>
      </c>
      <c r="N297">
        <v>1.4</v>
      </c>
      <c r="O297" t="s">
        <v>709</v>
      </c>
      <c r="P297" t="s">
        <v>54</v>
      </c>
      <c r="Q297" t="s">
        <v>1741</v>
      </c>
      <c r="R297" t="s">
        <v>220</v>
      </c>
      <c r="S297" t="s">
        <v>710</v>
      </c>
      <c r="T297" t="s">
        <v>58</v>
      </c>
      <c r="U297" t="s">
        <v>54</v>
      </c>
      <c r="V297" t="s">
        <v>54</v>
      </c>
      <c r="W297">
        <v>59.941414999999999</v>
      </c>
      <c r="X297">
        <v>30.366456299999999</v>
      </c>
      <c r="Y297">
        <v>59.941041499999997</v>
      </c>
      <c r="Z297">
        <v>30.489255700000001</v>
      </c>
      <c r="AA297" t="s">
        <v>54</v>
      </c>
      <c r="AB297" t="s">
        <v>54</v>
      </c>
      <c r="AC297" t="s">
        <v>59</v>
      </c>
      <c r="AD297" t="s">
        <v>60</v>
      </c>
      <c r="AE297" t="s">
        <v>1014</v>
      </c>
      <c r="AF297" t="s">
        <v>1742</v>
      </c>
      <c r="AG297">
        <v>60.51</v>
      </c>
      <c r="AH297">
        <v>166.71</v>
      </c>
      <c r="AI297">
        <v>2.76</v>
      </c>
      <c r="AJ297">
        <v>2.38</v>
      </c>
      <c r="AK297" t="s">
        <v>1743</v>
      </c>
      <c r="AL297">
        <v>-2</v>
      </c>
      <c r="AM297">
        <v>-7</v>
      </c>
      <c r="AN297">
        <v>0.86</v>
      </c>
      <c r="AO297">
        <v>3.88</v>
      </c>
      <c r="AP297">
        <v>0.84</v>
      </c>
      <c r="AQ297" t="s">
        <v>64</v>
      </c>
      <c r="AR297" t="s">
        <v>65</v>
      </c>
      <c r="AS297" t="s">
        <v>66</v>
      </c>
    </row>
    <row r="298" spans="1:45" x14ac:dyDescent="0.45">
      <c r="A298" t="s">
        <v>1744</v>
      </c>
      <c r="B298" t="s">
        <v>46</v>
      </c>
      <c r="C298" t="s">
        <v>47</v>
      </c>
      <c r="D298" t="s">
        <v>1745</v>
      </c>
      <c r="E298" t="s">
        <v>1746</v>
      </c>
      <c r="F298" t="s">
        <v>50</v>
      </c>
      <c r="G298" t="s">
        <v>51</v>
      </c>
      <c r="H298" s="1">
        <v>42732.664583333331</v>
      </c>
      <c r="I298" s="1">
        <v>42732.679166666669</v>
      </c>
      <c r="J298" s="2">
        <v>9.1435185185185178E-3</v>
      </c>
      <c r="K298" s="2">
        <v>1.4583333333333332E-2</v>
      </c>
      <c r="L298" s="2">
        <v>5.4398148148148149E-3</v>
      </c>
      <c r="M298" t="s">
        <v>52</v>
      </c>
      <c r="N298">
        <v>1</v>
      </c>
      <c r="O298" t="s">
        <v>192</v>
      </c>
      <c r="P298" t="s">
        <v>54</v>
      </c>
      <c r="Q298" t="s">
        <v>310</v>
      </c>
      <c r="R298" t="s">
        <v>193</v>
      </c>
      <c r="S298" t="s">
        <v>194</v>
      </c>
      <c r="T298" t="s">
        <v>58</v>
      </c>
      <c r="U298" t="s">
        <v>54</v>
      </c>
      <c r="V298" t="s">
        <v>54</v>
      </c>
      <c r="W298">
        <v>59.943966699999997</v>
      </c>
      <c r="X298">
        <v>30.489920000000001</v>
      </c>
      <c r="Y298">
        <v>59.941414999999999</v>
      </c>
      <c r="Z298">
        <v>30.366456299999999</v>
      </c>
      <c r="AA298" t="s">
        <v>54</v>
      </c>
      <c r="AB298" t="s">
        <v>54</v>
      </c>
      <c r="AC298" t="s">
        <v>59</v>
      </c>
      <c r="AD298" t="s">
        <v>60</v>
      </c>
      <c r="AE298" t="s">
        <v>1747</v>
      </c>
      <c r="AF298" t="s">
        <v>1014</v>
      </c>
      <c r="AG298">
        <v>60.51</v>
      </c>
      <c r="AH298">
        <v>171.04</v>
      </c>
      <c r="AI298">
        <v>2.83</v>
      </c>
      <c r="AJ298">
        <v>4.12</v>
      </c>
      <c r="AK298" t="s">
        <v>1748</v>
      </c>
      <c r="AL298">
        <v>-3</v>
      </c>
      <c r="AM298">
        <v>-8</v>
      </c>
      <c r="AN298">
        <v>0.85</v>
      </c>
      <c r="AO298">
        <v>5.21</v>
      </c>
      <c r="AP298">
        <v>0.99</v>
      </c>
      <c r="AQ298" t="s">
        <v>111</v>
      </c>
      <c r="AR298" t="s">
        <v>112</v>
      </c>
      <c r="AS298" t="s">
        <v>66</v>
      </c>
    </row>
    <row r="299" spans="1:45" x14ac:dyDescent="0.45">
      <c r="A299" t="s">
        <v>1749</v>
      </c>
      <c r="B299" t="s">
        <v>46</v>
      </c>
      <c r="C299" t="s">
        <v>47</v>
      </c>
      <c r="D299" t="s">
        <v>1750</v>
      </c>
      <c r="E299" t="s">
        <v>1751</v>
      </c>
      <c r="F299" t="s">
        <v>50</v>
      </c>
      <c r="G299" t="s">
        <v>51</v>
      </c>
      <c r="H299" s="1">
        <v>42732.804166666669</v>
      </c>
      <c r="I299" s="1">
        <v>42732.830555555556</v>
      </c>
      <c r="J299" s="2">
        <v>1.7858796296296296E-2</v>
      </c>
      <c r="K299" s="2">
        <v>2.6388888888888889E-2</v>
      </c>
      <c r="L299" s="2">
        <v>8.5300925925925926E-3</v>
      </c>
      <c r="M299" t="s">
        <v>52</v>
      </c>
      <c r="N299">
        <v>1</v>
      </c>
      <c r="O299" t="s">
        <v>574</v>
      </c>
      <c r="P299" t="s">
        <v>54</v>
      </c>
      <c r="Q299" t="s">
        <v>172</v>
      </c>
      <c r="R299" t="s">
        <v>343</v>
      </c>
      <c r="S299" t="s">
        <v>575</v>
      </c>
      <c r="T299" t="s">
        <v>58</v>
      </c>
      <c r="U299" t="s">
        <v>54</v>
      </c>
      <c r="V299" t="s">
        <v>54</v>
      </c>
      <c r="W299">
        <v>59.940466700000002</v>
      </c>
      <c r="X299">
        <v>30.4552783</v>
      </c>
      <c r="Y299">
        <v>59.941414999999999</v>
      </c>
      <c r="Z299">
        <v>30.366456299999999</v>
      </c>
      <c r="AA299" t="s">
        <v>54</v>
      </c>
      <c r="AB299" t="s">
        <v>54</v>
      </c>
      <c r="AC299" t="s">
        <v>59</v>
      </c>
      <c r="AD299" t="s">
        <v>60</v>
      </c>
      <c r="AE299" t="s">
        <v>1224</v>
      </c>
      <c r="AF299" t="s">
        <v>1014</v>
      </c>
      <c r="AG299">
        <v>60.51</v>
      </c>
      <c r="AH299">
        <v>288.95</v>
      </c>
      <c r="AI299">
        <v>4.78</v>
      </c>
      <c r="AJ299">
        <v>8.42</v>
      </c>
      <c r="AK299" t="s">
        <v>1752</v>
      </c>
      <c r="AL299">
        <v>-3</v>
      </c>
      <c r="AM299">
        <v>-8</v>
      </c>
      <c r="AN299">
        <v>0.85</v>
      </c>
      <c r="AO299">
        <v>4.66</v>
      </c>
      <c r="AP299">
        <v>1</v>
      </c>
      <c r="AQ299" t="s">
        <v>111</v>
      </c>
      <c r="AR299" t="s">
        <v>112</v>
      </c>
      <c r="AS299" t="s">
        <v>66</v>
      </c>
    </row>
    <row r="300" spans="1:45" x14ac:dyDescent="0.45">
      <c r="A300" t="s">
        <v>1753</v>
      </c>
      <c r="B300" t="s">
        <v>46</v>
      </c>
      <c r="C300" t="s">
        <v>47</v>
      </c>
      <c r="D300" t="s">
        <v>1754</v>
      </c>
      <c r="E300" t="s">
        <v>1755</v>
      </c>
      <c r="F300" t="s">
        <v>50</v>
      </c>
      <c r="G300" t="s">
        <v>51</v>
      </c>
      <c r="H300" s="1">
        <v>42733.559027777781</v>
      </c>
      <c r="I300" s="1">
        <v>42733.575694444444</v>
      </c>
      <c r="J300" s="2">
        <v>1.2152777777777778E-2</v>
      </c>
      <c r="K300" s="2">
        <v>1.6666666666666666E-2</v>
      </c>
      <c r="L300" s="2">
        <v>4.5138888888888893E-3</v>
      </c>
      <c r="M300" t="s">
        <v>52</v>
      </c>
      <c r="N300">
        <v>1</v>
      </c>
      <c r="O300" t="s">
        <v>53</v>
      </c>
      <c r="P300" t="s">
        <v>54</v>
      </c>
      <c r="Q300" t="s">
        <v>472</v>
      </c>
      <c r="R300" t="s">
        <v>56</v>
      </c>
      <c r="S300" t="s">
        <v>57</v>
      </c>
      <c r="T300" t="s">
        <v>58</v>
      </c>
      <c r="U300" t="s">
        <v>54</v>
      </c>
      <c r="V300" t="s">
        <v>54</v>
      </c>
      <c r="W300">
        <v>59.959092320000003</v>
      </c>
      <c r="X300">
        <v>30.477434689999999</v>
      </c>
      <c r="Y300">
        <v>60.031964289999998</v>
      </c>
      <c r="Z300">
        <v>30.427426990000001</v>
      </c>
      <c r="AA300" t="s">
        <v>54</v>
      </c>
      <c r="AB300" t="s">
        <v>54</v>
      </c>
      <c r="AC300" t="s">
        <v>59</v>
      </c>
      <c r="AD300" t="s">
        <v>60</v>
      </c>
      <c r="AE300" t="s">
        <v>1502</v>
      </c>
      <c r="AF300" t="s">
        <v>988</v>
      </c>
      <c r="AG300">
        <v>60.49</v>
      </c>
      <c r="AH300">
        <v>244.4</v>
      </c>
      <c r="AI300">
        <v>4.04</v>
      </c>
      <c r="AJ300">
        <v>10.27</v>
      </c>
      <c r="AK300" t="s">
        <v>1756</v>
      </c>
      <c r="AL300">
        <v>0</v>
      </c>
      <c r="AM300">
        <v>-4</v>
      </c>
      <c r="AN300">
        <v>0.8</v>
      </c>
      <c r="AO300">
        <v>4.68</v>
      </c>
      <c r="AP300">
        <v>0.81</v>
      </c>
      <c r="AQ300" t="s">
        <v>64</v>
      </c>
      <c r="AR300" t="s">
        <v>65</v>
      </c>
      <c r="AS300" t="s">
        <v>66</v>
      </c>
    </row>
    <row r="301" spans="1:45" x14ac:dyDescent="0.45">
      <c r="A301" t="s">
        <v>1757</v>
      </c>
      <c r="B301" t="s">
        <v>46</v>
      </c>
      <c r="C301" t="s">
        <v>47</v>
      </c>
      <c r="D301" t="s">
        <v>1758</v>
      </c>
      <c r="E301" t="s">
        <v>1759</v>
      </c>
      <c r="F301" t="s">
        <v>50</v>
      </c>
      <c r="G301" t="s">
        <v>51</v>
      </c>
      <c r="H301" s="1">
        <v>42733.749305555553</v>
      </c>
      <c r="I301" s="1">
        <v>42733.765277777777</v>
      </c>
      <c r="J301" s="2">
        <v>7.858796296296296E-3</v>
      </c>
      <c r="K301" s="2">
        <v>1.5972222222222224E-2</v>
      </c>
      <c r="L301" s="2">
        <v>8.113425925925925E-3</v>
      </c>
      <c r="M301" t="s">
        <v>52</v>
      </c>
      <c r="N301">
        <v>1.4</v>
      </c>
      <c r="O301" t="s">
        <v>70</v>
      </c>
      <c r="P301" t="s">
        <v>54</v>
      </c>
      <c r="Q301" t="s">
        <v>530</v>
      </c>
      <c r="R301" t="s">
        <v>72</v>
      </c>
      <c r="S301" t="s">
        <v>73</v>
      </c>
      <c r="T301" t="s">
        <v>58</v>
      </c>
      <c r="U301" t="s">
        <v>54</v>
      </c>
      <c r="V301" t="s">
        <v>54</v>
      </c>
      <c r="W301">
        <v>59.941414999999999</v>
      </c>
      <c r="X301">
        <v>30.366456299999999</v>
      </c>
      <c r="Y301">
        <v>59.9506005</v>
      </c>
      <c r="Z301">
        <v>30.499693000000001</v>
      </c>
      <c r="AA301" t="s">
        <v>54</v>
      </c>
      <c r="AB301" t="s">
        <v>54</v>
      </c>
      <c r="AC301" t="s">
        <v>59</v>
      </c>
      <c r="AD301" t="s">
        <v>60</v>
      </c>
      <c r="AE301" t="s">
        <v>1014</v>
      </c>
      <c r="AF301" t="s">
        <v>1683</v>
      </c>
      <c r="AG301">
        <v>60.49</v>
      </c>
      <c r="AH301">
        <v>204.61</v>
      </c>
      <c r="AI301">
        <v>3.38</v>
      </c>
      <c r="AJ301">
        <v>2.41</v>
      </c>
      <c r="AK301" t="s">
        <v>1760</v>
      </c>
      <c r="AL301">
        <v>0</v>
      </c>
      <c r="AM301">
        <v>-5</v>
      </c>
      <c r="AN301">
        <v>0.92</v>
      </c>
      <c r="AO301">
        <v>5.07</v>
      </c>
      <c r="AP301">
        <v>0.98</v>
      </c>
      <c r="AQ301" t="s">
        <v>111</v>
      </c>
      <c r="AR301" t="s">
        <v>112</v>
      </c>
      <c r="AS301" t="s">
        <v>66</v>
      </c>
    </row>
    <row r="302" spans="1:45" x14ac:dyDescent="0.45">
      <c r="A302" t="s">
        <v>1761</v>
      </c>
      <c r="B302" t="s">
        <v>46</v>
      </c>
      <c r="C302" t="s">
        <v>47</v>
      </c>
      <c r="D302" t="s">
        <v>1762</v>
      </c>
      <c r="E302" t="s">
        <v>1763</v>
      </c>
      <c r="F302" t="s">
        <v>50</v>
      </c>
      <c r="G302" t="s">
        <v>51</v>
      </c>
      <c r="H302" s="1">
        <v>42733.814583333333</v>
      </c>
      <c r="I302" s="1">
        <v>42733.827777777777</v>
      </c>
      <c r="J302" s="2">
        <v>6.3425925925925915E-3</v>
      </c>
      <c r="K302" s="2">
        <v>1.3194444444444444E-2</v>
      </c>
      <c r="L302" s="2">
        <v>6.851851851851852E-3</v>
      </c>
      <c r="M302" t="s">
        <v>52</v>
      </c>
      <c r="N302">
        <v>1</v>
      </c>
      <c r="O302" t="s">
        <v>684</v>
      </c>
      <c r="P302" t="s">
        <v>54</v>
      </c>
      <c r="Q302" t="s">
        <v>71</v>
      </c>
      <c r="R302" t="s">
        <v>685</v>
      </c>
      <c r="S302" t="s">
        <v>686</v>
      </c>
      <c r="T302" t="s">
        <v>58</v>
      </c>
      <c r="U302" t="s">
        <v>54</v>
      </c>
      <c r="V302" t="s">
        <v>54</v>
      </c>
      <c r="W302">
        <v>59.951163299999997</v>
      </c>
      <c r="X302">
        <v>30.4990767</v>
      </c>
      <c r="Y302">
        <v>59.941414999999999</v>
      </c>
      <c r="Z302">
        <v>30.366456299999999</v>
      </c>
      <c r="AA302" t="s">
        <v>54</v>
      </c>
      <c r="AB302" t="s">
        <v>54</v>
      </c>
      <c r="AC302" t="s">
        <v>59</v>
      </c>
      <c r="AD302" t="s">
        <v>60</v>
      </c>
      <c r="AE302" t="s">
        <v>1764</v>
      </c>
      <c r="AF302" t="s">
        <v>1014</v>
      </c>
      <c r="AG302">
        <v>60.49</v>
      </c>
      <c r="AH302">
        <v>129.19</v>
      </c>
      <c r="AI302">
        <v>2.14</v>
      </c>
      <c r="AJ302">
        <v>2.17</v>
      </c>
      <c r="AK302" t="s">
        <v>1765</v>
      </c>
      <c r="AL302">
        <v>2</v>
      </c>
      <c r="AM302">
        <v>-2</v>
      </c>
      <c r="AN302">
        <v>0.87</v>
      </c>
      <c r="AO302">
        <v>4.3899999999999997</v>
      </c>
      <c r="AP302">
        <v>1</v>
      </c>
      <c r="AQ302" t="s">
        <v>111</v>
      </c>
      <c r="AR302" t="s">
        <v>112</v>
      </c>
      <c r="AS302" t="s">
        <v>66</v>
      </c>
    </row>
    <row r="303" spans="1:45" x14ac:dyDescent="0.45">
      <c r="A303" t="s">
        <v>1766</v>
      </c>
      <c r="B303" t="s">
        <v>46</v>
      </c>
      <c r="C303" t="s">
        <v>47</v>
      </c>
      <c r="D303" t="s">
        <v>1767</v>
      </c>
      <c r="E303" t="s">
        <v>1768</v>
      </c>
      <c r="F303" t="s">
        <v>50</v>
      </c>
      <c r="G303" t="s">
        <v>51</v>
      </c>
      <c r="H303" s="1">
        <v>42741.602777777778</v>
      </c>
      <c r="I303" s="1">
        <v>42741.631944444445</v>
      </c>
      <c r="J303" s="2">
        <v>2.6527777777777779E-2</v>
      </c>
      <c r="K303" s="2">
        <v>2.9166666666666664E-2</v>
      </c>
      <c r="L303" s="2">
        <v>2.6388888888888885E-3</v>
      </c>
      <c r="M303" t="s">
        <v>89</v>
      </c>
      <c r="N303">
        <v>1</v>
      </c>
      <c r="O303" t="s">
        <v>90</v>
      </c>
      <c r="P303" t="s">
        <v>54</v>
      </c>
      <c r="Q303" t="s">
        <v>107</v>
      </c>
      <c r="R303" t="s">
        <v>91</v>
      </c>
      <c r="S303" t="s">
        <v>92</v>
      </c>
      <c r="T303" t="s">
        <v>58</v>
      </c>
      <c r="U303" t="s">
        <v>54</v>
      </c>
      <c r="V303" t="s">
        <v>54</v>
      </c>
      <c r="W303">
        <v>59.941414999999999</v>
      </c>
      <c r="X303">
        <v>30.366456299999999</v>
      </c>
      <c r="Y303">
        <v>59.799796700000002</v>
      </c>
      <c r="Z303">
        <v>30.2740133</v>
      </c>
      <c r="AA303" t="s">
        <v>54</v>
      </c>
      <c r="AB303" t="s">
        <v>54</v>
      </c>
      <c r="AC303" t="s">
        <v>59</v>
      </c>
      <c r="AD303" t="s">
        <v>60</v>
      </c>
      <c r="AE303" t="s">
        <v>1014</v>
      </c>
      <c r="AF303" t="s">
        <v>230</v>
      </c>
      <c r="AG303">
        <v>60.6</v>
      </c>
      <c r="AH303" s="4">
        <v>1800</v>
      </c>
      <c r="AI303">
        <v>29.7</v>
      </c>
      <c r="AJ303">
        <v>31.35</v>
      </c>
      <c r="AK303" t="s">
        <v>1769</v>
      </c>
      <c r="AL303">
        <v>-19</v>
      </c>
      <c r="AM303">
        <v>-19</v>
      </c>
      <c r="AN303">
        <v>0.77</v>
      </c>
      <c r="AO303">
        <v>0.55000000000000004</v>
      </c>
      <c r="AP303">
        <v>0.35</v>
      </c>
      <c r="AQ303" t="s">
        <v>64</v>
      </c>
      <c r="AR303" t="s">
        <v>97</v>
      </c>
      <c r="AS303" t="s">
        <v>66</v>
      </c>
    </row>
    <row r="304" spans="1:45" x14ac:dyDescent="0.45">
      <c r="A304" t="s">
        <v>1770</v>
      </c>
      <c r="B304" t="s">
        <v>46</v>
      </c>
      <c r="C304" t="s">
        <v>47</v>
      </c>
      <c r="D304" t="s">
        <v>1771</v>
      </c>
      <c r="E304" t="s">
        <v>1768</v>
      </c>
      <c r="F304" t="s">
        <v>50</v>
      </c>
      <c r="G304" t="s">
        <v>51</v>
      </c>
      <c r="H304" s="1">
        <v>42742.602777777778</v>
      </c>
      <c r="I304" s="1">
        <v>42742.631944444445</v>
      </c>
      <c r="J304" s="2">
        <v>2.6527777777777779E-2</v>
      </c>
      <c r="K304" s="2">
        <v>2.9166666666666664E-2</v>
      </c>
      <c r="L304" s="2">
        <v>2.6388888888888885E-3</v>
      </c>
      <c r="M304" t="s">
        <v>52</v>
      </c>
      <c r="N304">
        <v>1</v>
      </c>
      <c r="O304" t="s">
        <v>80</v>
      </c>
      <c r="P304" t="s">
        <v>54</v>
      </c>
      <c r="Q304" t="s">
        <v>1772</v>
      </c>
      <c r="R304" t="s">
        <v>82</v>
      </c>
      <c r="S304" t="s">
        <v>83</v>
      </c>
      <c r="T304" t="s">
        <v>58</v>
      </c>
      <c r="U304" t="s">
        <v>54</v>
      </c>
      <c r="V304" t="s">
        <v>54</v>
      </c>
      <c r="W304">
        <v>59.941414999999999</v>
      </c>
      <c r="X304">
        <v>30.366456299999999</v>
      </c>
      <c r="Y304">
        <v>59.799796700000002</v>
      </c>
      <c r="Z304">
        <v>30.2740133</v>
      </c>
      <c r="AA304" t="s">
        <v>54</v>
      </c>
      <c r="AB304" t="s">
        <v>54</v>
      </c>
      <c r="AC304" t="s">
        <v>59</v>
      </c>
      <c r="AD304" t="s">
        <v>60</v>
      </c>
      <c r="AE304" t="s">
        <v>1014</v>
      </c>
      <c r="AF304" t="s">
        <v>230</v>
      </c>
      <c r="AG304">
        <v>59.6</v>
      </c>
      <c r="AH304">
        <v>700</v>
      </c>
      <c r="AI304">
        <v>11.74</v>
      </c>
      <c r="AJ304">
        <v>33.35</v>
      </c>
      <c r="AK304" t="s">
        <v>1773</v>
      </c>
      <c r="AL304">
        <v>-16</v>
      </c>
      <c r="AM304">
        <v>-25</v>
      </c>
      <c r="AN304">
        <v>0.78</v>
      </c>
      <c r="AO304">
        <v>4.17</v>
      </c>
      <c r="AP304">
        <v>0.73</v>
      </c>
      <c r="AQ304" t="s">
        <v>847</v>
      </c>
      <c r="AR304" t="s">
        <v>848</v>
      </c>
      <c r="AS304" t="s">
        <v>847</v>
      </c>
    </row>
    <row r="305" spans="1:45" x14ac:dyDescent="0.45">
      <c r="A305" t="s">
        <v>1774</v>
      </c>
      <c r="B305" t="s">
        <v>46</v>
      </c>
      <c r="C305" t="s">
        <v>47</v>
      </c>
      <c r="D305" t="s">
        <v>1775</v>
      </c>
      <c r="E305" t="s">
        <v>1776</v>
      </c>
      <c r="F305" t="s">
        <v>50</v>
      </c>
      <c r="G305" t="s">
        <v>51</v>
      </c>
      <c r="H305" s="1">
        <v>42746.626388888886</v>
      </c>
      <c r="I305" s="1">
        <v>42746.640972222223</v>
      </c>
      <c r="J305" s="2">
        <v>8.3101851851851861E-3</v>
      </c>
      <c r="K305" s="2">
        <v>1.4583333333333332E-2</v>
      </c>
      <c r="L305" s="2">
        <v>6.2731481481481484E-3</v>
      </c>
      <c r="M305" t="s">
        <v>52</v>
      </c>
      <c r="N305">
        <v>1</v>
      </c>
      <c r="O305" t="s">
        <v>164</v>
      </c>
      <c r="P305" t="s">
        <v>54</v>
      </c>
      <c r="Q305" t="s">
        <v>1483</v>
      </c>
      <c r="R305" t="s">
        <v>56</v>
      </c>
      <c r="S305" t="s">
        <v>165</v>
      </c>
      <c r="T305" t="s">
        <v>58</v>
      </c>
      <c r="U305" t="s">
        <v>54</v>
      </c>
      <c r="V305" t="s">
        <v>54</v>
      </c>
      <c r="W305">
        <v>59.941414999999999</v>
      </c>
      <c r="X305">
        <v>30.366456299999999</v>
      </c>
      <c r="Y305">
        <v>59.951030000000003</v>
      </c>
      <c r="Z305">
        <v>30.409436700000001</v>
      </c>
      <c r="AA305" t="s">
        <v>54</v>
      </c>
      <c r="AB305" t="s">
        <v>54</v>
      </c>
      <c r="AC305" t="s">
        <v>59</v>
      </c>
      <c r="AD305" t="s">
        <v>60</v>
      </c>
      <c r="AE305" t="s">
        <v>1014</v>
      </c>
      <c r="AF305" t="s">
        <v>1777</v>
      </c>
      <c r="AG305">
        <v>59.81</v>
      </c>
      <c r="AH305">
        <v>167.4</v>
      </c>
      <c r="AI305">
        <v>2.8</v>
      </c>
      <c r="AJ305">
        <v>4.8099999999999996</v>
      </c>
      <c r="AK305" t="s">
        <v>1778</v>
      </c>
      <c r="AL305">
        <v>-5</v>
      </c>
      <c r="AM305">
        <v>-11</v>
      </c>
      <c r="AN305">
        <v>0.79</v>
      </c>
      <c r="AO305">
        <v>4.3499999999999996</v>
      </c>
      <c r="AP305">
        <v>0.54</v>
      </c>
      <c r="AQ305" t="s">
        <v>64</v>
      </c>
      <c r="AR305" t="s">
        <v>97</v>
      </c>
      <c r="AS305" t="s">
        <v>66</v>
      </c>
    </row>
    <row r="306" spans="1:45" x14ac:dyDescent="0.45">
      <c r="A306" t="s">
        <v>1779</v>
      </c>
      <c r="B306" t="s">
        <v>46</v>
      </c>
      <c r="C306" t="s">
        <v>47</v>
      </c>
      <c r="D306" t="s">
        <v>1780</v>
      </c>
      <c r="E306" t="s">
        <v>1781</v>
      </c>
      <c r="F306" t="s">
        <v>50</v>
      </c>
      <c r="G306" t="s">
        <v>51</v>
      </c>
      <c r="H306" s="1">
        <v>42746.698611111111</v>
      </c>
      <c r="I306" s="1">
        <v>42746.710416666669</v>
      </c>
      <c r="J306" s="2">
        <v>8.2291666666666659E-3</v>
      </c>
      <c r="K306" s="2">
        <v>1.1805555555555555E-2</v>
      </c>
      <c r="L306" s="2">
        <v>3.5763888888888894E-3</v>
      </c>
      <c r="M306" t="s">
        <v>52</v>
      </c>
      <c r="N306">
        <v>1</v>
      </c>
      <c r="O306" t="s">
        <v>53</v>
      </c>
      <c r="P306" t="s">
        <v>54</v>
      </c>
      <c r="Q306" t="s">
        <v>146</v>
      </c>
      <c r="R306" t="s">
        <v>56</v>
      </c>
      <c r="S306" t="s">
        <v>57</v>
      </c>
      <c r="T306" t="s">
        <v>58</v>
      </c>
      <c r="U306" t="s">
        <v>54</v>
      </c>
      <c r="V306" t="s">
        <v>54</v>
      </c>
      <c r="W306">
        <v>59.947576699999999</v>
      </c>
      <c r="X306">
        <v>30.414212800000001</v>
      </c>
      <c r="Y306">
        <v>59.941414999999999</v>
      </c>
      <c r="Z306">
        <v>30.366456299999999</v>
      </c>
      <c r="AA306" t="s">
        <v>54</v>
      </c>
      <c r="AB306" t="s">
        <v>54</v>
      </c>
      <c r="AC306" t="s">
        <v>59</v>
      </c>
      <c r="AD306" t="s">
        <v>60</v>
      </c>
      <c r="AE306" t="s">
        <v>1782</v>
      </c>
      <c r="AF306" t="s">
        <v>1014</v>
      </c>
      <c r="AG306">
        <v>59.81</v>
      </c>
      <c r="AH306">
        <v>172.6</v>
      </c>
      <c r="AI306">
        <v>2.89</v>
      </c>
      <c r="AJ306">
        <v>5.66</v>
      </c>
      <c r="AK306" t="s">
        <v>1783</v>
      </c>
      <c r="AL306">
        <v>-6</v>
      </c>
      <c r="AM306">
        <v>-13</v>
      </c>
      <c r="AN306">
        <v>0.8</v>
      </c>
      <c r="AO306">
        <v>5.17</v>
      </c>
      <c r="AP306">
        <v>0.62</v>
      </c>
      <c r="AQ306" t="s">
        <v>96</v>
      </c>
      <c r="AR306" t="s">
        <v>65</v>
      </c>
      <c r="AS306" t="s">
        <v>66</v>
      </c>
    </row>
    <row r="307" spans="1:45" x14ac:dyDescent="0.45">
      <c r="A307" t="s">
        <v>1784</v>
      </c>
      <c r="B307" t="s">
        <v>46</v>
      </c>
      <c r="C307" t="s">
        <v>47</v>
      </c>
      <c r="D307" t="s">
        <v>1785</v>
      </c>
      <c r="E307" t="s">
        <v>1786</v>
      </c>
      <c r="F307" t="s">
        <v>50</v>
      </c>
      <c r="G307" t="s">
        <v>51</v>
      </c>
      <c r="H307" s="1">
        <v>42747.382638888892</v>
      </c>
      <c r="I307" s="1">
        <v>42747.395138888889</v>
      </c>
      <c r="J307" s="2">
        <v>1.1342592592592592E-2</v>
      </c>
      <c r="K307" s="2">
        <v>1.2499999999999999E-2</v>
      </c>
      <c r="L307" s="2">
        <v>1.1574074074074073E-3</v>
      </c>
      <c r="M307" t="s">
        <v>52</v>
      </c>
      <c r="N307">
        <v>1</v>
      </c>
      <c r="O307" t="s">
        <v>492</v>
      </c>
      <c r="P307" t="s">
        <v>54</v>
      </c>
      <c r="Q307" t="s">
        <v>172</v>
      </c>
      <c r="R307" t="s">
        <v>494</v>
      </c>
      <c r="S307">
        <v>207</v>
      </c>
      <c r="T307" t="s">
        <v>58</v>
      </c>
      <c r="U307" t="s">
        <v>54</v>
      </c>
      <c r="V307" t="s">
        <v>54</v>
      </c>
      <c r="W307">
        <v>59.941414999999999</v>
      </c>
      <c r="X307">
        <v>30.366456299999999</v>
      </c>
      <c r="Y307">
        <v>59.950725329999997</v>
      </c>
      <c r="Z307">
        <v>30.500285089999998</v>
      </c>
      <c r="AA307" t="s">
        <v>54</v>
      </c>
      <c r="AB307" t="s">
        <v>54</v>
      </c>
      <c r="AC307" t="s">
        <v>59</v>
      </c>
      <c r="AD307" t="s">
        <v>60</v>
      </c>
      <c r="AE307" t="s">
        <v>1014</v>
      </c>
      <c r="AF307" t="s">
        <v>1683</v>
      </c>
      <c r="AG307">
        <v>59.47</v>
      </c>
      <c r="AH307">
        <v>181.32</v>
      </c>
      <c r="AI307">
        <v>3.05</v>
      </c>
      <c r="AJ307">
        <v>2.4300000000000002</v>
      </c>
      <c r="AK307" t="s">
        <v>1787</v>
      </c>
      <c r="AL307">
        <v>-3</v>
      </c>
      <c r="AM307">
        <v>-10</v>
      </c>
      <c r="AN307">
        <v>0.85</v>
      </c>
      <c r="AO307">
        <v>5.58</v>
      </c>
      <c r="AP307">
        <v>0.86</v>
      </c>
      <c r="AQ307" t="s">
        <v>96</v>
      </c>
      <c r="AR307" t="s">
        <v>65</v>
      </c>
      <c r="AS307" t="s">
        <v>66</v>
      </c>
    </row>
    <row r="308" spans="1:45" x14ac:dyDescent="0.45">
      <c r="A308" t="s">
        <v>1788</v>
      </c>
      <c r="B308" t="s">
        <v>46</v>
      </c>
      <c r="C308" t="s">
        <v>47</v>
      </c>
      <c r="D308" t="s">
        <v>1789</v>
      </c>
      <c r="E308" t="s">
        <v>1154</v>
      </c>
      <c r="F308" t="s">
        <v>50</v>
      </c>
      <c r="G308" t="s">
        <v>51</v>
      </c>
      <c r="H308" s="1">
        <v>42747.430555555555</v>
      </c>
      <c r="I308" s="1">
        <v>42747.44027777778</v>
      </c>
      <c r="J308" s="2">
        <v>4.2129629629629626E-3</v>
      </c>
      <c r="K308" s="2">
        <v>9.7222222222222224E-3</v>
      </c>
      <c r="L308" s="2">
        <v>5.5092592592592589E-3</v>
      </c>
      <c r="M308" t="s">
        <v>52</v>
      </c>
      <c r="N308">
        <v>1</v>
      </c>
      <c r="O308" t="s">
        <v>70</v>
      </c>
      <c r="P308" t="s">
        <v>54</v>
      </c>
      <c r="Q308" t="s">
        <v>146</v>
      </c>
      <c r="R308" t="s">
        <v>72</v>
      </c>
      <c r="S308" t="s">
        <v>73</v>
      </c>
      <c r="T308" t="s">
        <v>58</v>
      </c>
      <c r="U308" t="s">
        <v>54</v>
      </c>
      <c r="V308" t="s">
        <v>54</v>
      </c>
      <c r="W308">
        <v>59.949966600000003</v>
      </c>
      <c r="X308">
        <v>30.5003648</v>
      </c>
      <c r="Y308">
        <v>59.941414999999999</v>
      </c>
      <c r="Z308">
        <v>30.366456299999999</v>
      </c>
      <c r="AA308" t="s">
        <v>54</v>
      </c>
      <c r="AB308" t="s">
        <v>54</v>
      </c>
      <c r="AC308" t="s">
        <v>59</v>
      </c>
      <c r="AD308" t="s">
        <v>60</v>
      </c>
      <c r="AE308" t="s">
        <v>1790</v>
      </c>
      <c r="AF308" t="s">
        <v>1014</v>
      </c>
      <c r="AG308">
        <v>59.47</v>
      </c>
      <c r="AH308">
        <v>109.36</v>
      </c>
      <c r="AI308">
        <v>1.84</v>
      </c>
      <c r="AJ308">
        <v>2.41</v>
      </c>
      <c r="AK308" t="s">
        <v>1791</v>
      </c>
      <c r="AL308">
        <v>-3</v>
      </c>
      <c r="AM308">
        <v>-10</v>
      </c>
      <c r="AN308">
        <v>0.83</v>
      </c>
      <c r="AO308">
        <v>6.8</v>
      </c>
      <c r="AP308">
        <v>0.75</v>
      </c>
      <c r="AQ308" t="s">
        <v>64</v>
      </c>
      <c r="AR308" t="s">
        <v>65</v>
      </c>
      <c r="AS308" t="s">
        <v>66</v>
      </c>
    </row>
    <row r="309" spans="1:45" x14ac:dyDescent="0.45">
      <c r="A309" t="s">
        <v>1792</v>
      </c>
      <c r="B309" t="s">
        <v>46</v>
      </c>
      <c r="C309" t="s">
        <v>47</v>
      </c>
      <c r="D309" t="s">
        <v>1793</v>
      </c>
      <c r="E309" t="s">
        <v>1794</v>
      </c>
      <c r="F309" t="s">
        <v>50</v>
      </c>
      <c r="G309" t="s">
        <v>51</v>
      </c>
      <c r="H309" s="1">
        <v>42747.53125</v>
      </c>
      <c r="I309" s="1">
        <v>42747.543749999997</v>
      </c>
      <c r="J309" s="2">
        <v>7.743055555555556E-3</v>
      </c>
      <c r="K309" s="2">
        <v>1.2499999999999999E-2</v>
      </c>
      <c r="L309" s="2">
        <v>4.7569444444444447E-3</v>
      </c>
      <c r="M309" t="s">
        <v>52</v>
      </c>
      <c r="N309">
        <v>1</v>
      </c>
      <c r="O309" t="s">
        <v>1795</v>
      </c>
      <c r="P309" t="s">
        <v>54</v>
      </c>
      <c r="Q309" t="s">
        <v>472</v>
      </c>
      <c r="R309" t="s">
        <v>82</v>
      </c>
      <c r="S309" t="s">
        <v>1796</v>
      </c>
      <c r="T309" t="s">
        <v>58</v>
      </c>
      <c r="U309" t="s">
        <v>54</v>
      </c>
      <c r="V309" t="s">
        <v>54</v>
      </c>
      <c r="W309">
        <v>59.941414999999999</v>
      </c>
      <c r="X309">
        <v>30.366456299999999</v>
      </c>
      <c r="Y309">
        <v>59.947830000000003</v>
      </c>
      <c r="Z309">
        <v>30.4117617</v>
      </c>
      <c r="AA309" t="s">
        <v>54</v>
      </c>
      <c r="AB309" t="s">
        <v>54</v>
      </c>
      <c r="AC309" t="s">
        <v>59</v>
      </c>
      <c r="AD309" t="s">
        <v>60</v>
      </c>
      <c r="AE309" t="s">
        <v>1014</v>
      </c>
      <c r="AF309" t="s">
        <v>1797</v>
      </c>
      <c r="AG309">
        <v>59.47</v>
      </c>
      <c r="AH309">
        <v>162.33000000000001</v>
      </c>
      <c r="AI309">
        <v>2.73</v>
      </c>
      <c r="AJ309">
        <v>4.8899999999999997</v>
      </c>
      <c r="AK309" t="s">
        <v>1798</v>
      </c>
      <c r="AL309">
        <v>-3</v>
      </c>
      <c r="AM309">
        <v>-10</v>
      </c>
      <c r="AN309">
        <v>0.78</v>
      </c>
      <c r="AO309">
        <v>7</v>
      </c>
      <c r="AP309">
        <v>0.86</v>
      </c>
      <c r="AQ309" t="s">
        <v>64</v>
      </c>
      <c r="AR309" t="s">
        <v>65</v>
      </c>
      <c r="AS309" t="s">
        <v>66</v>
      </c>
    </row>
    <row r="310" spans="1:45" x14ac:dyDescent="0.45">
      <c r="A310" t="s">
        <v>1799</v>
      </c>
      <c r="B310" t="s">
        <v>46</v>
      </c>
      <c r="C310" t="s">
        <v>47</v>
      </c>
      <c r="D310" t="s">
        <v>1800</v>
      </c>
      <c r="E310" t="s">
        <v>1801</v>
      </c>
      <c r="F310" t="s">
        <v>50</v>
      </c>
      <c r="G310" t="s">
        <v>51</v>
      </c>
      <c r="H310" s="1">
        <v>42747.56527777778</v>
      </c>
      <c r="I310" s="1">
        <v>42747.577777777777</v>
      </c>
      <c r="J310" s="2">
        <v>9.9074074074074082E-3</v>
      </c>
      <c r="K310" s="2">
        <v>1.2499999999999999E-2</v>
      </c>
      <c r="L310" s="2">
        <v>2.5925925925925925E-3</v>
      </c>
      <c r="M310" t="s">
        <v>52</v>
      </c>
      <c r="N310">
        <v>1</v>
      </c>
      <c r="O310" t="s">
        <v>116</v>
      </c>
      <c r="P310" t="s">
        <v>54</v>
      </c>
      <c r="Q310" t="s">
        <v>1802</v>
      </c>
      <c r="R310" t="s">
        <v>118</v>
      </c>
      <c r="S310" t="s">
        <v>119</v>
      </c>
      <c r="T310" t="s">
        <v>58</v>
      </c>
      <c r="U310" t="s">
        <v>54</v>
      </c>
      <c r="V310" t="s">
        <v>54</v>
      </c>
      <c r="W310">
        <v>59.947695000000003</v>
      </c>
      <c r="X310">
        <v>30.413581700000002</v>
      </c>
      <c r="Y310">
        <v>59.941414999999999</v>
      </c>
      <c r="Z310">
        <v>30.366456299999999</v>
      </c>
      <c r="AA310" t="s">
        <v>54</v>
      </c>
      <c r="AB310" t="s">
        <v>54</v>
      </c>
      <c r="AC310" t="s">
        <v>59</v>
      </c>
      <c r="AD310" t="s">
        <v>60</v>
      </c>
      <c r="AE310" t="s">
        <v>1782</v>
      </c>
      <c r="AF310" t="s">
        <v>1014</v>
      </c>
      <c r="AG310">
        <v>59.47</v>
      </c>
      <c r="AH310">
        <v>192.49</v>
      </c>
      <c r="AI310">
        <v>3.24</v>
      </c>
      <c r="AJ310">
        <v>6.08</v>
      </c>
      <c r="AK310" t="s">
        <v>1803</v>
      </c>
      <c r="AL310">
        <v>-3</v>
      </c>
      <c r="AM310">
        <v>-9</v>
      </c>
      <c r="AN310">
        <v>0.77</v>
      </c>
      <c r="AO310">
        <v>6.47</v>
      </c>
      <c r="AP310">
        <v>0.78</v>
      </c>
      <c r="AQ310" t="s">
        <v>64</v>
      </c>
      <c r="AR310" t="s">
        <v>65</v>
      </c>
      <c r="AS310" t="s">
        <v>66</v>
      </c>
    </row>
    <row r="311" spans="1:45" x14ac:dyDescent="0.45">
      <c r="A311" t="s">
        <v>1804</v>
      </c>
      <c r="B311" t="s">
        <v>46</v>
      </c>
      <c r="C311" t="s">
        <v>47</v>
      </c>
      <c r="D311" t="s">
        <v>1805</v>
      </c>
      <c r="E311" t="s">
        <v>1806</v>
      </c>
      <c r="F311" t="s">
        <v>50</v>
      </c>
      <c r="G311" t="s">
        <v>51</v>
      </c>
      <c r="H311" s="1">
        <v>42747.698611111111</v>
      </c>
      <c r="I311" s="1">
        <v>42747.717361111114</v>
      </c>
      <c r="J311" s="2">
        <v>1.2453703703703703E-2</v>
      </c>
      <c r="K311" s="2">
        <v>1.8749999999999999E-2</v>
      </c>
      <c r="L311" s="2">
        <v>6.2962962962962964E-3</v>
      </c>
      <c r="M311" t="s">
        <v>52</v>
      </c>
      <c r="N311">
        <v>1</v>
      </c>
      <c r="O311" t="s">
        <v>566</v>
      </c>
      <c r="P311" t="s">
        <v>54</v>
      </c>
      <c r="Q311" t="s">
        <v>1807</v>
      </c>
      <c r="R311" t="s">
        <v>567</v>
      </c>
      <c r="S311" t="s">
        <v>568</v>
      </c>
      <c r="T311" t="s">
        <v>58</v>
      </c>
      <c r="U311" t="s">
        <v>54</v>
      </c>
      <c r="V311" t="s">
        <v>54</v>
      </c>
      <c r="W311">
        <v>59.940384999999999</v>
      </c>
      <c r="X311">
        <v>30.455259860000002</v>
      </c>
      <c r="Y311">
        <v>59.941414999999999</v>
      </c>
      <c r="Z311">
        <v>30.366456299999999</v>
      </c>
      <c r="AA311" t="s">
        <v>54</v>
      </c>
      <c r="AB311" t="s">
        <v>54</v>
      </c>
      <c r="AC311" t="s">
        <v>59</v>
      </c>
      <c r="AD311" t="s">
        <v>60</v>
      </c>
      <c r="AE311" t="s">
        <v>1224</v>
      </c>
      <c r="AF311" t="s">
        <v>1014</v>
      </c>
      <c r="AG311">
        <v>59.47</v>
      </c>
      <c r="AH311">
        <v>227.31</v>
      </c>
      <c r="AI311">
        <v>3.82</v>
      </c>
      <c r="AJ311">
        <v>7.4</v>
      </c>
      <c r="AK311" t="s">
        <v>1808</v>
      </c>
      <c r="AL311">
        <v>-3</v>
      </c>
      <c r="AM311">
        <v>-10</v>
      </c>
      <c r="AN311">
        <v>0.77</v>
      </c>
      <c r="AO311">
        <v>6.66</v>
      </c>
      <c r="AP311">
        <v>0.96</v>
      </c>
      <c r="AQ311" t="s">
        <v>111</v>
      </c>
      <c r="AR311" t="s">
        <v>112</v>
      </c>
      <c r="AS311" t="s">
        <v>66</v>
      </c>
    </row>
    <row r="312" spans="1:45" x14ac:dyDescent="0.45">
      <c r="A312" t="s">
        <v>1809</v>
      </c>
      <c r="B312" t="s">
        <v>46</v>
      </c>
      <c r="C312" t="s">
        <v>47</v>
      </c>
      <c r="D312" t="s">
        <v>1810</v>
      </c>
      <c r="E312" t="s">
        <v>1811</v>
      </c>
      <c r="F312" t="s">
        <v>50</v>
      </c>
      <c r="G312" t="s">
        <v>51</v>
      </c>
      <c r="H312" s="1">
        <v>42748.597916666666</v>
      </c>
      <c r="I312" s="1">
        <v>42748.615972222222</v>
      </c>
      <c r="J312" s="2">
        <v>1.2800925925925926E-2</v>
      </c>
      <c r="K312" s="2">
        <v>1.8055555555555557E-2</v>
      </c>
      <c r="L312" s="2">
        <v>5.2546296296296299E-3</v>
      </c>
      <c r="M312" t="s">
        <v>52</v>
      </c>
      <c r="N312">
        <v>1</v>
      </c>
      <c r="O312" t="s">
        <v>70</v>
      </c>
      <c r="P312" t="s">
        <v>54</v>
      </c>
      <c r="Q312" t="s">
        <v>1812</v>
      </c>
      <c r="R312" t="s">
        <v>72</v>
      </c>
      <c r="S312" t="s">
        <v>73</v>
      </c>
      <c r="T312" t="s">
        <v>58</v>
      </c>
      <c r="U312" t="s">
        <v>54</v>
      </c>
      <c r="V312" t="s">
        <v>54</v>
      </c>
      <c r="W312">
        <v>59.941414999999999</v>
      </c>
      <c r="X312">
        <v>30.366456299999999</v>
      </c>
      <c r="Y312">
        <v>60.031685500000002</v>
      </c>
      <c r="Z312">
        <v>30.428149300000001</v>
      </c>
      <c r="AA312" t="s">
        <v>54</v>
      </c>
      <c r="AB312" t="s">
        <v>54</v>
      </c>
      <c r="AC312" t="s">
        <v>59</v>
      </c>
      <c r="AD312" t="s">
        <v>60</v>
      </c>
      <c r="AE312" t="s">
        <v>1014</v>
      </c>
      <c r="AF312" t="s">
        <v>988</v>
      </c>
      <c r="AG312">
        <v>59.6</v>
      </c>
      <c r="AH312">
        <v>254.43</v>
      </c>
      <c r="AI312">
        <v>4.2699999999999996</v>
      </c>
      <c r="AJ312">
        <v>10.77</v>
      </c>
      <c r="AK312" t="s">
        <v>1813</v>
      </c>
      <c r="AL312">
        <v>0</v>
      </c>
      <c r="AM312">
        <v>-5</v>
      </c>
      <c r="AN312">
        <v>0.9</v>
      </c>
      <c r="AO312">
        <v>4.78</v>
      </c>
      <c r="AP312">
        <v>0.94</v>
      </c>
      <c r="AQ312" t="s">
        <v>111</v>
      </c>
      <c r="AR312" t="s">
        <v>112</v>
      </c>
      <c r="AS312" t="s">
        <v>847</v>
      </c>
    </row>
    <row r="313" spans="1:45" x14ac:dyDescent="0.45">
      <c r="A313" t="s">
        <v>1814</v>
      </c>
      <c r="B313" t="s">
        <v>46</v>
      </c>
      <c r="C313" t="s">
        <v>47</v>
      </c>
      <c r="D313" t="s">
        <v>1815</v>
      </c>
      <c r="E313" t="s">
        <v>1816</v>
      </c>
      <c r="F313" t="s">
        <v>50</v>
      </c>
      <c r="G313" t="s">
        <v>51</v>
      </c>
      <c r="H313" s="1">
        <v>42748.676388888889</v>
      </c>
      <c r="I313" s="1">
        <v>42748.695833333331</v>
      </c>
      <c r="J313" s="2">
        <v>1.6724537037037034E-2</v>
      </c>
      <c r="K313" s="2">
        <v>1.9444444444444445E-2</v>
      </c>
      <c r="L313" s="2">
        <v>2.7199074074074074E-3</v>
      </c>
      <c r="M313" t="s">
        <v>52</v>
      </c>
      <c r="N313">
        <v>1</v>
      </c>
      <c r="O313" t="s">
        <v>116</v>
      </c>
      <c r="P313" t="s">
        <v>54</v>
      </c>
      <c r="Q313" t="s">
        <v>961</v>
      </c>
      <c r="R313" t="s">
        <v>118</v>
      </c>
      <c r="S313" t="s">
        <v>119</v>
      </c>
      <c r="T313" t="s">
        <v>58</v>
      </c>
      <c r="U313" t="s">
        <v>54</v>
      </c>
      <c r="V313" t="s">
        <v>54</v>
      </c>
      <c r="W313">
        <v>60.033741599999999</v>
      </c>
      <c r="X313">
        <v>30.4200008</v>
      </c>
      <c r="Y313">
        <v>59.941414999999999</v>
      </c>
      <c r="Z313">
        <v>30.366456299999999</v>
      </c>
      <c r="AA313" t="s">
        <v>54</v>
      </c>
      <c r="AB313" t="s">
        <v>54</v>
      </c>
      <c r="AC313" t="s">
        <v>59</v>
      </c>
      <c r="AD313" t="s">
        <v>60</v>
      </c>
      <c r="AE313" t="s">
        <v>1817</v>
      </c>
      <c r="AF313" t="s">
        <v>1014</v>
      </c>
      <c r="AG313">
        <v>59.6</v>
      </c>
      <c r="AH313">
        <v>315.79000000000002</v>
      </c>
      <c r="AI313">
        <v>5.3</v>
      </c>
      <c r="AJ313">
        <v>13.89</v>
      </c>
      <c r="AK313" t="s">
        <v>1818</v>
      </c>
      <c r="AL313">
        <v>0</v>
      </c>
      <c r="AM313">
        <v>-4</v>
      </c>
      <c r="AN313">
        <v>0.91</v>
      </c>
      <c r="AO313">
        <v>4.6100000000000003</v>
      </c>
      <c r="AP313">
        <v>0.92</v>
      </c>
      <c r="AQ313" t="s">
        <v>64</v>
      </c>
      <c r="AR313" t="s">
        <v>65</v>
      </c>
      <c r="AS313" t="s">
        <v>66</v>
      </c>
    </row>
    <row r="314" spans="1:45" x14ac:dyDescent="0.45">
      <c r="A314" t="s">
        <v>1819</v>
      </c>
      <c r="B314" t="s">
        <v>46</v>
      </c>
      <c r="C314" t="s">
        <v>47</v>
      </c>
      <c r="D314" t="s">
        <v>1820</v>
      </c>
      <c r="E314" t="s">
        <v>1821</v>
      </c>
      <c r="F314" t="s">
        <v>50</v>
      </c>
      <c r="G314" t="s">
        <v>51</v>
      </c>
      <c r="H314" s="1">
        <v>42751.706250000003</v>
      </c>
      <c r="I314" s="1">
        <v>42751.734722222223</v>
      </c>
      <c r="J314" s="2">
        <v>2.6562499999999999E-2</v>
      </c>
      <c r="K314" s="2">
        <v>2.8472222222222222E-2</v>
      </c>
      <c r="L314" s="2">
        <v>1.9097222222222222E-3</v>
      </c>
      <c r="M314" t="s">
        <v>52</v>
      </c>
      <c r="N314">
        <v>1</v>
      </c>
      <c r="O314" t="s">
        <v>70</v>
      </c>
      <c r="P314" t="s">
        <v>54</v>
      </c>
      <c r="Q314" t="s">
        <v>172</v>
      </c>
      <c r="R314" t="s">
        <v>72</v>
      </c>
      <c r="S314" t="s">
        <v>73</v>
      </c>
      <c r="T314" t="s">
        <v>58</v>
      </c>
      <c r="U314" t="s">
        <v>54</v>
      </c>
      <c r="V314" t="s">
        <v>54</v>
      </c>
      <c r="W314">
        <v>59.938961720000002</v>
      </c>
      <c r="X314">
        <v>30.350321340000001</v>
      </c>
      <c r="Y314">
        <v>59.941414999999999</v>
      </c>
      <c r="Z314">
        <v>30.366456299999999</v>
      </c>
      <c r="AA314" t="s">
        <v>54</v>
      </c>
      <c r="AB314" t="s">
        <v>54</v>
      </c>
      <c r="AC314" t="s">
        <v>59</v>
      </c>
      <c r="AD314" t="s">
        <v>60</v>
      </c>
      <c r="AE314" t="s">
        <v>1822</v>
      </c>
      <c r="AF314" t="s">
        <v>1014</v>
      </c>
      <c r="AG314">
        <v>59.82</v>
      </c>
      <c r="AH314">
        <v>388.65</v>
      </c>
      <c r="AI314">
        <v>6.5</v>
      </c>
      <c r="AJ314">
        <v>10.119999999999999</v>
      </c>
      <c r="AK314" t="s">
        <v>1823</v>
      </c>
      <c r="AL314">
        <v>-4</v>
      </c>
      <c r="AM314">
        <v>-4</v>
      </c>
      <c r="AN314">
        <v>0.87</v>
      </c>
      <c r="AO314">
        <v>0.79</v>
      </c>
      <c r="AP314">
        <v>1</v>
      </c>
      <c r="AQ314" t="s">
        <v>111</v>
      </c>
      <c r="AR314" t="s">
        <v>112</v>
      </c>
      <c r="AS314" t="s">
        <v>66</v>
      </c>
    </row>
    <row r="315" spans="1:45" x14ac:dyDescent="0.45">
      <c r="A315" t="s">
        <v>1824</v>
      </c>
      <c r="B315" t="s">
        <v>46</v>
      </c>
      <c r="C315" t="s">
        <v>47</v>
      </c>
      <c r="D315" t="s">
        <v>1825</v>
      </c>
      <c r="E315" t="s">
        <v>1826</v>
      </c>
      <c r="F315" t="s">
        <v>50</v>
      </c>
      <c r="G315" t="s">
        <v>51</v>
      </c>
      <c r="H315" s="1">
        <v>42754.654166666667</v>
      </c>
      <c r="I315" s="1">
        <v>42754.679861111108</v>
      </c>
      <c r="J315" s="2">
        <v>2.3055555555555555E-2</v>
      </c>
      <c r="K315" s="2">
        <v>2.5694444444444447E-2</v>
      </c>
      <c r="L315" s="2">
        <v>2.6388888888888885E-3</v>
      </c>
      <c r="M315" t="s">
        <v>52</v>
      </c>
      <c r="N315">
        <v>1</v>
      </c>
      <c r="O315" t="s">
        <v>536</v>
      </c>
      <c r="P315" t="s">
        <v>54</v>
      </c>
      <c r="Q315" t="s">
        <v>458</v>
      </c>
      <c r="R315" t="s">
        <v>82</v>
      </c>
      <c r="S315" t="s">
        <v>537</v>
      </c>
      <c r="T315" t="s">
        <v>58</v>
      </c>
      <c r="U315" t="s">
        <v>54</v>
      </c>
      <c r="V315" t="s">
        <v>54</v>
      </c>
      <c r="W315">
        <v>59.799237300000001</v>
      </c>
      <c r="X315">
        <v>30.273758999999998</v>
      </c>
      <c r="Y315">
        <v>59.941414999999999</v>
      </c>
      <c r="Z315">
        <v>30.366456299999999</v>
      </c>
      <c r="AA315" t="s">
        <v>54</v>
      </c>
      <c r="AB315" t="s">
        <v>54</v>
      </c>
      <c r="AC315" t="s">
        <v>59</v>
      </c>
      <c r="AD315" t="s">
        <v>60</v>
      </c>
      <c r="AE315" t="s">
        <v>230</v>
      </c>
      <c r="AF315" t="s">
        <v>1014</v>
      </c>
      <c r="AG315">
        <v>59.7</v>
      </c>
      <c r="AH315">
        <v>700</v>
      </c>
      <c r="AI315">
        <v>11.73</v>
      </c>
      <c r="AJ315">
        <v>34.08</v>
      </c>
      <c r="AK315" t="s">
        <v>1827</v>
      </c>
      <c r="AL315">
        <v>1</v>
      </c>
      <c r="AM315">
        <v>-5</v>
      </c>
      <c r="AN315">
        <v>0.92</v>
      </c>
      <c r="AO315">
        <v>7.64</v>
      </c>
      <c r="AP315">
        <v>0.95</v>
      </c>
      <c r="AQ315" t="s">
        <v>111</v>
      </c>
      <c r="AR315" t="s">
        <v>112</v>
      </c>
      <c r="AS315" t="s">
        <v>66</v>
      </c>
    </row>
    <row r="316" spans="1:45" x14ac:dyDescent="0.45">
      <c r="A316" t="s">
        <v>1828</v>
      </c>
      <c r="B316" t="s">
        <v>46</v>
      </c>
      <c r="C316" t="s">
        <v>47</v>
      </c>
      <c r="D316" t="s">
        <v>1829</v>
      </c>
      <c r="E316" t="s">
        <v>1830</v>
      </c>
      <c r="F316" t="s">
        <v>50</v>
      </c>
      <c r="G316" t="s">
        <v>51</v>
      </c>
      <c r="H316" s="1">
        <v>42760.45208333333</v>
      </c>
      <c r="I316" s="1">
        <v>42760.481249999997</v>
      </c>
      <c r="J316" s="2">
        <v>2.4236111111111111E-2</v>
      </c>
      <c r="K316" s="2">
        <v>2.9166666666666664E-2</v>
      </c>
      <c r="L316" s="2">
        <v>4.9305555555555552E-3</v>
      </c>
      <c r="M316" t="s">
        <v>52</v>
      </c>
      <c r="N316">
        <v>1</v>
      </c>
      <c r="O316" t="s">
        <v>183</v>
      </c>
      <c r="P316" t="s">
        <v>54</v>
      </c>
      <c r="Q316" t="s">
        <v>229</v>
      </c>
      <c r="R316" t="s">
        <v>184</v>
      </c>
      <c r="S316" t="s">
        <v>185</v>
      </c>
      <c r="T316" t="s">
        <v>58</v>
      </c>
      <c r="U316" t="s">
        <v>54</v>
      </c>
      <c r="V316" t="s">
        <v>54</v>
      </c>
      <c r="W316">
        <v>59.941414999999999</v>
      </c>
      <c r="X316">
        <v>30.366456299999999</v>
      </c>
      <c r="Y316">
        <v>59.957175900000003</v>
      </c>
      <c r="Z316">
        <v>30.3223278</v>
      </c>
      <c r="AA316" t="s">
        <v>54</v>
      </c>
      <c r="AB316" t="s">
        <v>54</v>
      </c>
      <c r="AC316" t="s">
        <v>59</v>
      </c>
      <c r="AD316" t="s">
        <v>60</v>
      </c>
      <c r="AE316" t="s">
        <v>1014</v>
      </c>
      <c r="AF316" t="s">
        <v>1831</v>
      </c>
      <c r="AG316">
        <v>59.6</v>
      </c>
      <c r="AH316">
        <v>375.55</v>
      </c>
      <c r="AI316">
        <v>6.3</v>
      </c>
      <c r="AJ316">
        <v>11.6</v>
      </c>
      <c r="AK316" t="s">
        <v>1832</v>
      </c>
      <c r="AL316">
        <v>-9</v>
      </c>
      <c r="AM316">
        <v>-9</v>
      </c>
      <c r="AN316">
        <v>0.83</v>
      </c>
      <c r="AO316">
        <v>0.39</v>
      </c>
      <c r="AP316">
        <v>0.12</v>
      </c>
      <c r="AQ316" t="s">
        <v>158</v>
      </c>
      <c r="AR316" t="s">
        <v>159</v>
      </c>
      <c r="AS316" t="s">
        <v>66</v>
      </c>
    </row>
    <row r="317" spans="1:45" x14ac:dyDescent="0.45">
      <c r="A317" t="s">
        <v>1833</v>
      </c>
      <c r="B317" t="s">
        <v>46</v>
      </c>
      <c r="C317" t="s">
        <v>47</v>
      </c>
      <c r="D317" t="s">
        <v>1834</v>
      </c>
      <c r="E317" t="s">
        <v>1835</v>
      </c>
      <c r="F317" t="s">
        <v>50</v>
      </c>
      <c r="G317" t="s">
        <v>51</v>
      </c>
      <c r="H317" s="1">
        <v>42760.693055555559</v>
      </c>
      <c r="I317" s="1">
        <v>42760.728472222225</v>
      </c>
      <c r="J317" s="2">
        <v>3.1354166666666662E-2</v>
      </c>
      <c r="K317" s="2">
        <v>3.5416666666666666E-2</v>
      </c>
      <c r="L317" s="2">
        <v>4.0624999999999993E-3</v>
      </c>
      <c r="M317" t="s">
        <v>52</v>
      </c>
      <c r="N317">
        <v>1</v>
      </c>
      <c r="O317" t="s">
        <v>53</v>
      </c>
      <c r="P317" t="s">
        <v>54</v>
      </c>
      <c r="Q317" t="s">
        <v>472</v>
      </c>
      <c r="R317" t="s">
        <v>56</v>
      </c>
      <c r="S317" t="s">
        <v>57</v>
      </c>
      <c r="T317" t="s">
        <v>58</v>
      </c>
      <c r="U317" t="s">
        <v>54</v>
      </c>
      <c r="V317" t="s">
        <v>54</v>
      </c>
      <c r="W317">
        <v>59.9555583</v>
      </c>
      <c r="X317">
        <v>30.336818300000001</v>
      </c>
      <c r="Y317">
        <v>59.959008300000001</v>
      </c>
      <c r="Z317">
        <v>30.477596699999999</v>
      </c>
      <c r="AA317" t="s">
        <v>54</v>
      </c>
      <c r="AB317" t="s">
        <v>54</v>
      </c>
      <c r="AC317" t="s">
        <v>59</v>
      </c>
      <c r="AD317" t="s">
        <v>60</v>
      </c>
      <c r="AE317" t="s">
        <v>1836</v>
      </c>
      <c r="AF317" t="s">
        <v>1502</v>
      </c>
      <c r="AG317">
        <v>59.6</v>
      </c>
      <c r="AH317">
        <v>455.78</v>
      </c>
      <c r="AI317">
        <v>7.65</v>
      </c>
      <c r="AJ317">
        <v>12.83</v>
      </c>
      <c r="AK317" t="s">
        <v>1837</v>
      </c>
      <c r="AL317">
        <v>-7</v>
      </c>
      <c r="AM317">
        <v>-11</v>
      </c>
      <c r="AN317">
        <v>0.84</v>
      </c>
      <c r="AO317">
        <v>2.4900000000000002</v>
      </c>
      <c r="AP317">
        <v>0.56999999999999995</v>
      </c>
      <c r="AQ317" t="s">
        <v>64</v>
      </c>
      <c r="AR317" t="s">
        <v>97</v>
      </c>
      <c r="AS317" t="s">
        <v>66</v>
      </c>
    </row>
    <row r="318" spans="1:45" x14ac:dyDescent="0.45">
      <c r="A318" t="s">
        <v>1838</v>
      </c>
      <c r="B318" t="s">
        <v>46</v>
      </c>
      <c r="C318" t="s">
        <v>47</v>
      </c>
      <c r="D318" t="s">
        <v>1839</v>
      </c>
      <c r="E318" t="s">
        <v>1840</v>
      </c>
      <c r="F318" t="s">
        <v>50</v>
      </c>
      <c r="G318" t="s">
        <v>51</v>
      </c>
      <c r="H318" s="1">
        <v>42761.863888888889</v>
      </c>
      <c r="I318" s="1">
        <v>42761.890277777777</v>
      </c>
      <c r="J318" s="2">
        <v>2.4305555555555556E-2</v>
      </c>
      <c r="K318" s="2">
        <v>2.6388888888888889E-2</v>
      </c>
      <c r="L318" s="2">
        <v>2.0833333333333333E-3</v>
      </c>
      <c r="M318" t="s">
        <v>52</v>
      </c>
      <c r="N318">
        <v>1</v>
      </c>
      <c r="O318" t="s">
        <v>479</v>
      </c>
      <c r="P318" t="s">
        <v>54</v>
      </c>
      <c r="Q318" t="s">
        <v>445</v>
      </c>
      <c r="R318" t="s">
        <v>480</v>
      </c>
      <c r="S318" t="s">
        <v>481</v>
      </c>
      <c r="T318" t="s">
        <v>58</v>
      </c>
      <c r="U318" t="s">
        <v>54</v>
      </c>
      <c r="V318" t="s">
        <v>54</v>
      </c>
      <c r="W318">
        <v>59.941414999999999</v>
      </c>
      <c r="X318">
        <v>30.366456299999999</v>
      </c>
      <c r="Y318">
        <v>59.800062429999997</v>
      </c>
      <c r="Z318">
        <v>30.274375200000001</v>
      </c>
      <c r="AA318" t="s">
        <v>54</v>
      </c>
      <c r="AB318" t="s">
        <v>54</v>
      </c>
      <c r="AC318" t="s">
        <v>59</v>
      </c>
      <c r="AD318" t="s">
        <v>60</v>
      </c>
      <c r="AE318" t="s">
        <v>1014</v>
      </c>
      <c r="AF318" t="s">
        <v>230</v>
      </c>
      <c r="AG318">
        <v>60.31</v>
      </c>
      <c r="AH318">
        <v>700</v>
      </c>
      <c r="AI318">
        <v>11.61</v>
      </c>
      <c r="AJ318">
        <v>33.74</v>
      </c>
      <c r="AK318" t="s">
        <v>1841</v>
      </c>
      <c r="AL318">
        <v>1</v>
      </c>
      <c r="AM318">
        <v>-2</v>
      </c>
      <c r="AN318">
        <v>0.98</v>
      </c>
      <c r="AO318">
        <v>2.66</v>
      </c>
      <c r="AP318">
        <v>0.92</v>
      </c>
      <c r="AQ318" t="s">
        <v>96</v>
      </c>
      <c r="AR318" t="s">
        <v>65</v>
      </c>
      <c r="AS318" t="s">
        <v>66</v>
      </c>
    </row>
    <row r="319" spans="1:45" x14ac:dyDescent="0.45">
      <c r="A319" t="s">
        <v>1842</v>
      </c>
      <c r="B319" t="s">
        <v>46</v>
      </c>
      <c r="C319" t="s">
        <v>47</v>
      </c>
      <c r="D319" t="s">
        <v>1843</v>
      </c>
      <c r="E319" t="s">
        <v>1844</v>
      </c>
      <c r="F319" t="s">
        <v>50</v>
      </c>
      <c r="G319" t="s">
        <v>51</v>
      </c>
      <c r="H319" s="1">
        <v>42769.461805555555</v>
      </c>
      <c r="I319" s="1">
        <v>42769.488194444442</v>
      </c>
      <c r="J319" s="2">
        <v>2.2430555555555554E-2</v>
      </c>
      <c r="K319" s="2">
        <v>2.6388888888888889E-2</v>
      </c>
      <c r="L319" s="2">
        <v>3.9583333333333337E-3</v>
      </c>
      <c r="M319" t="s">
        <v>52</v>
      </c>
      <c r="N319">
        <v>1</v>
      </c>
      <c r="O319" t="s">
        <v>70</v>
      </c>
      <c r="P319" t="s">
        <v>54</v>
      </c>
      <c r="Q319" t="s">
        <v>1845</v>
      </c>
      <c r="R319" t="s">
        <v>72</v>
      </c>
      <c r="S319" t="s">
        <v>73</v>
      </c>
      <c r="T319" t="s">
        <v>153</v>
      </c>
      <c r="U319" t="s">
        <v>54</v>
      </c>
      <c r="V319" t="s">
        <v>54</v>
      </c>
      <c r="W319">
        <v>59.941414999999999</v>
      </c>
      <c r="X319">
        <v>30.366456299999999</v>
      </c>
      <c r="Y319">
        <v>59.918052000000003</v>
      </c>
      <c r="Z319">
        <v>30.341649199999999</v>
      </c>
      <c r="AA319" t="s">
        <v>54</v>
      </c>
      <c r="AB319" t="s">
        <v>54</v>
      </c>
      <c r="AC319" t="s">
        <v>59</v>
      </c>
      <c r="AD319" t="s">
        <v>60</v>
      </c>
      <c r="AE319" t="s">
        <v>1014</v>
      </c>
      <c r="AF319" t="s">
        <v>1846</v>
      </c>
      <c r="AG319">
        <v>59.01</v>
      </c>
      <c r="AH319">
        <v>357.41</v>
      </c>
      <c r="AI319">
        <v>6.06</v>
      </c>
      <c r="AJ319">
        <v>11.62</v>
      </c>
      <c r="AK319" t="s">
        <v>1847</v>
      </c>
      <c r="AL319">
        <v>-2</v>
      </c>
      <c r="AM319">
        <v>-5</v>
      </c>
      <c r="AN319">
        <v>0.9</v>
      </c>
      <c r="AO319">
        <v>2.2799999999999998</v>
      </c>
      <c r="AP319">
        <v>0.91</v>
      </c>
      <c r="AQ319" t="s">
        <v>64</v>
      </c>
      <c r="AR319" t="s">
        <v>65</v>
      </c>
      <c r="AS319" t="s">
        <v>66</v>
      </c>
    </row>
    <row r="320" spans="1:45" x14ac:dyDescent="0.45">
      <c r="A320" t="s">
        <v>1848</v>
      </c>
      <c r="B320" t="s">
        <v>46</v>
      </c>
      <c r="C320" t="s">
        <v>47</v>
      </c>
      <c r="D320" t="s">
        <v>1849</v>
      </c>
      <c r="E320" t="s">
        <v>1850</v>
      </c>
      <c r="F320" t="s">
        <v>50</v>
      </c>
      <c r="G320" t="s">
        <v>51</v>
      </c>
      <c r="H320" s="1">
        <v>42769.539583333331</v>
      </c>
      <c r="I320" s="1">
        <v>42769.56527777778</v>
      </c>
      <c r="J320" s="2">
        <v>2.3819444444444445E-2</v>
      </c>
      <c r="K320" s="2">
        <v>2.5694444444444447E-2</v>
      </c>
      <c r="L320" s="2">
        <v>1.8750000000000001E-3</v>
      </c>
      <c r="M320" t="s">
        <v>52</v>
      </c>
      <c r="N320">
        <v>1</v>
      </c>
      <c r="O320" t="s">
        <v>116</v>
      </c>
      <c r="P320" t="s">
        <v>54</v>
      </c>
      <c r="Q320" t="s">
        <v>472</v>
      </c>
      <c r="R320" t="s">
        <v>118</v>
      </c>
      <c r="S320" t="s">
        <v>119</v>
      </c>
      <c r="T320" t="s">
        <v>58</v>
      </c>
      <c r="U320" t="s">
        <v>54</v>
      </c>
      <c r="V320" t="s">
        <v>54</v>
      </c>
      <c r="W320">
        <v>59.918061700000003</v>
      </c>
      <c r="X320">
        <v>30.341494999999998</v>
      </c>
      <c r="Y320">
        <v>59.941414999999999</v>
      </c>
      <c r="Z320">
        <v>30.366456299999999</v>
      </c>
      <c r="AA320" t="s">
        <v>54</v>
      </c>
      <c r="AB320" t="s">
        <v>54</v>
      </c>
      <c r="AC320" t="s">
        <v>59</v>
      </c>
      <c r="AD320" t="s">
        <v>60</v>
      </c>
      <c r="AE320" t="s">
        <v>1851</v>
      </c>
      <c r="AF320" t="s">
        <v>1014</v>
      </c>
      <c r="AG320">
        <v>59.01</v>
      </c>
      <c r="AH320">
        <v>382.65</v>
      </c>
      <c r="AI320">
        <v>6.48</v>
      </c>
      <c r="AJ320">
        <v>13.23</v>
      </c>
      <c r="AK320" t="s">
        <v>1852</v>
      </c>
      <c r="AL320">
        <v>-2</v>
      </c>
      <c r="AM320">
        <v>-4</v>
      </c>
      <c r="AN320">
        <v>0.94</v>
      </c>
      <c r="AO320">
        <v>1.63</v>
      </c>
      <c r="AP320">
        <v>1</v>
      </c>
      <c r="AQ320" t="s">
        <v>111</v>
      </c>
      <c r="AR320" t="s">
        <v>112</v>
      </c>
      <c r="AS320" t="s">
        <v>66</v>
      </c>
    </row>
    <row r="321" spans="1:45" x14ac:dyDescent="0.45">
      <c r="A321" t="s">
        <v>1853</v>
      </c>
      <c r="B321" t="s">
        <v>46</v>
      </c>
      <c r="C321" t="s">
        <v>47</v>
      </c>
      <c r="D321" t="s">
        <v>1854</v>
      </c>
      <c r="E321" t="s">
        <v>1855</v>
      </c>
      <c r="F321" t="s">
        <v>50</v>
      </c>
      <c r="G321" t="s">
        <v>51</v>
      </c>
      <c r="H321" s="1">
        <v>42774.768750000003</v>
      </c>
      <c r="I321" s="1">
        <v>42774.793749999997</v>
      </c>
      <c r="J321" s="2">
        <v>2.1770833333333336E-2</v>
      </c>
      <c r="K321" s="2">
        <v>2.4999999999999998E-2</v>
      </c>
      <c r="L321" s="2">
        <v>3.2291666666666666E-3</v>
      </c>
      <c r="M321" t="s">
        <v>52</v>
      </c>
      <c r="N321">
        <v>1</v>
      </c>
      <c r="O321" t="s">
        <v>192</v>
      </c>
      <c r="P321" t="s">
        <v>54</v>
      </c>
      <c r="Q321" t="s">
        <v>424</v>
      </c>
      <c r="R321" t="s">
        <v>193</v>
      </c>
      <c r="S321" t="s">
        <v>194</v>
      </c>
      <c r="T321" t="s">
        <v>58</v>
      </c>
      <c r="U321" t="s">
        <v>54</v>
      </c>
      <c r="V321" t="s">
        <v>54</v>
      </c>
      <c r="W321">
        <v>59.893611700000001</v>
      </c>
      <c r="X321">
        <v>30.5190117</v>
      </c>
      <c r="Y321">
        <v>59.941414999999999</v>
      </c>
      <c r="Z321">
        <v>30.366456299999999</v>
      </c>
      <c r="AA321" t="s">
        <v>54</v>
      </c>
      <c r="AB321" t="s">
        <v>54</v>
      </c>
      <c r="AC321" t="s">
        <v>59</v>
      </c>
      <c r="AD321" t="s">
        <v>60</v>
      </c>
      <c r="AE321" t="s">
        <v>1856</v>
      </c>
      <c r="AF321" t="s">
        <v>1014</v>
      </c>
      <c r="AG321">
        <v>59.21</v>
      </c>
      <c r="AH321">
        <v>364.75</v>
      </c>
      <c r="AI321">
        <v>6.16</v>
      </c>
      <c r="AJ321">
        <v>13.62</v>
      </c>
      <c r="AK321" t="s">
        <v>1857</v>
      </c>
      <c r="AL321">
        <v>-9</v>
      </c>
      <c r="AM321">
        <v>-9</v>
      </c>
      <c r="AN321">
        <v>0.85</v>
      </c>
      <c r="AO321">
        <v>1.0900000000000001</v>
      </c>
      <c r="AP321">
        <v>0.49</v>
      </c>
      <c r="AQ321" t="s">
        <v>96</v>
      </c>
      <c r="AR321" t="s">
        <v>97</v>
      </c>
      <c r="AS321" t="s">
        <v>66</v>
      </c>
    </row>
    <row r="322" spans="1:45" x14ac:dyDescent="0.45">
      <c r="A322" t="s">
        <v>1858</v>
      </c>
      <c r="B322" t="s">
        <v>46</v>
      </c>
      <c r="C322" t="s">
        <v>47</v>
      </c>
      <c r="D322" t="s">
        <v>1859</v>
      </c>
      <c r="E322" t="s">
        <v>1860</v>
      </c>
      <c r="F322" t="s">
        <v>50</v>
      </c>
      <c r="G322" t="s">
        <v>51</v>
      </c>
      <c r="H322" s="1">
        <v>42775.648611111108</v>
      </c>
      <c r="I322" s="1">
        <v>42775.666666666664</v>
      </c>
      <c r="J322" s="2">
        <v>1.1099537037037038E-2</v>
      </c>
      <c r="K322" s="2">
        <v>1.8055555555555557E-2</v>
      </c>
      <c r="L322" s="2">
        <v>6.9560185185185185E-3</v>
      </c>
      <c r="M322" t="s">
        <v>52</v>
      </c>
      <c r="N322">
        <v>1</v>
      </c>
      <c r="O322" t="s">
        <v>235</v>
      </c>
      <c r="P322" t="s">
        <v>54</v>
      </c>
      <c r="Q322" t="s">
        <v>172</v>
      </c>
      <c r="R322" t="s">
        <v>184</v>
      </c>
      <c r="S322" t="s">
        <v>236</v>
      </c>
      <c r="T322" t="s">
        <v>58</v>
      </c>
      <c r="U322" t="s">
        <v>54</v>
      </c>
      <c r="V322" t="s">
        <v>54</v>
      </c>
      <c r="W322">
        <v>59.941414999999999</v>
      </c>
      <c r="X322">
        <v>30.366456299999999</v>
      </c>
      <c r="Y322">
        <v>59.940451400000001</v>
      </c>
      <c r="Z322">
        <v>30.397290099999999</v>
      </c>
      <c r="AA322" t="s">
        <v>54</v>
      </c>
      <c r="AB322" t="s">
        <v>54</v>
      </c>
      <c r="AC322" t="s">
        <v>59</v>
      </c>
      <c r="AD322" t="s">
        <v>60</v>
      </c>
      <c r="AE322" t="s">
        <v>1014</v>
      </c>
      <c r="AF322" t="s">
        <v>1861</v>
      </c>
      <c r="AG322">
        <v>59</v>
      </c>
      <c r="AH322">
        <v>207.77</v>
      </c>
      <c r="AI322">
        <v>3.52</v>
      </c>
      <c r="AJ322">
        <v>6.55</v>
      </c>
      <c r="AK322" t="s">
        <v>1862</v>
      </c>
      <c r="AL322">
        <v>-10</v>
      </c>
      <c r="AM322">
        <v>-10</v>
      </c>
      <c r="AN322">
        <v>0.82</v>
      </c>
      <c r="AO322">
        <v>0.98</v>
      </c>
      <c r="AP322">
        <v>0.49</v>
      </c>
      <c r="AQ322" t="s">
        <v>64</v>
      </c>
      <c r="AR322" t="s">
        <v>97</v>
      </c>
      <c r="AS322" t="s">
        <v>66</v>
      </c>
    </row>
    <row r="323" spans="1:45" x14ac:dyDescent="0.45">
      <c r="A323" t="s">
        <v>1863</v>
      </c>
      <c r="B323" t="s">
        <v>46</v>
      </c>
      <c r="C323" t="s">
        <v>47</v>
      </c>
      <c r="D323" t="s">
        <v>1864</v>
      </c>
      <c r="E323" t="s">
        <v>1865</v>
      </c>
      <c r="F323" t="s">
        <v>50</v>
      </c>
      <c r="G323" t="s">
        <v>51</v>
      </c>
      <c r="H323" s="1">
        <v>42775.701388888891</v>
      </c>
      <c r="I323" s="1">
        <v>42775.71597222222</v>
      </c>
      <c r="J323" s="2">
        <v>1.3194444444444444E-2</v>
      </c>
      <c r="K323" s="2">
        <v>1.4583333333333332E-2</v>
      </c>
      <c r="L323" s="2">
        <v>1.3888888888888889E-3</v>
      </c>
      <c r="M323" t="s">
        <v>52</v>
      </c>
      <c r="N323">
        <v>1</v>
      </c>
      <c r="O323" t="s">
        <v>1382</v>
      </c>
      <c r="P323" t="s">
        <v>54</v>
      </c>
      <c r="Q323" t="s">
        <v>140</v>
      </c>
      <c r="R323" t="s">
        <v>184</v>
      </c>
      <c r="S323" t="s">
        <v>1383</v>
      </c>
      <c r="T323" t="s">
        <v>58</v>
      </c>
      <c r="U323" t="s">
        <v>54</v>
      </c>
      <c r="V323" t="s">
        <v>54</v>
      </c>
      <c r="W323">
        <v>59.941224239999997</v>
      </c>
      <c r="X323">
        <v>30.394084790000001</v>
      </c>
      <c r="Y323">
        <v>59.941414999999999</v>
      </c>
      <c r="Z323">
        <v>30.366456299999999</v>
      </c>
      <c r="AA323" t="s">
        <v>54</v>
      </c>
      <c r="AB323" t="s">
        <v>54</v>
      </c>
      <c r="AC323" t="s">
        <v>59</v>
      </c>
      <c r="AD323" t="s">
        <v>60</v>
      </c>
      <c r="AE323" t="s">
        <v>1866</v>
      </c>
      <c r="AF323" t="s">
        <v>1014</v>
      </c>
      <c r="AG323">
        <v>59</v>
      </c>
      <c r="AH323">
        <v>234.06</v>
      </c>
      <c r="AI323">
        <v>3.97</v>
      </c>
      <c r="AJ323">
        <v>7.29</v>
      </c>
      <c r="AK323" t="s">
        <v>1867</v>
      </c>
      <c r="AL323">
        <v>-11</v>
      </c>
      <c r="AM323">
        <v>-15</v>
      </c>
      <c r="AN323">
        <v>0.86</v>
      </c>
      <c r="AO323">
        <v>1.65</v>
      </c>
      <c r="AP323">
        <v>0.38</v>
      </c>
      <c r="AQ323" t="s">
        <v>64</v>
      </c>
      <c r="AR323" t="s">
        <v>97</v>
      </c>
      <c r="AS323" t="s">
        <v>66</v>
      </c>
    </row>
    <row r="324" spans="1:45" x14ac:dyDescent="0.45">
      <c r="A324" t="s">
        <v>1868</v>
      </c>
      <c r="B324" t="s">
        <v>46</v>
      </c>
      <c r="C324" t="s">
        <v>47</v>
      </c>
      <c r="D324" t="s">
        <v>1869</v>
      </c>
      <c r="E324" s="3" t="s">
        <v>1870</v>
      </c>
      <c r="F324" t="s">
        <v>50</v>
      </c>
      <c r="G324" t="s">
        <v>51</v>
      </c>
      <c r="H324" s="1">
        <v>42780.317361111112</v>
      </c>
      <c r="I324" s="1">
        <v>42780.34652777778</v>
      </c>
      <c r="J324" s="2">
        <v>2.56712962962963E-2</v>
      </c>
      <c r="K324" s="2">
        <v>2.9166666666666664E-2</v>
      </c>
      <c r="L324" s="2">
        <v>3.4953703703703705E-3</v>
      </c>
      <c r="M324" t="s">
        <v>52</v>
      </c>
      <c r="N324">
        <v>1</v>
      </c>
      <c r="O324" t="s">
        <v>1562</v>
      </c>
      <c r="P324" t="s">
        <v>54</v>
      </c>
      <c r="Q324" t="s">
        <v>117</v>
      </c>
      <c r="R324" t="s">
        <v>56</v>
      </c>
      <c r="S324" t="s">
        <v>1563</v>
      </c>
      <c r="T324" t="s">
        <v>58</v>
      </c>
      <c r="U324" t="s">
        <v>54</v>
      </c>
      <c r="V324" t="s">
        <v>54</v>
      </c>
      <c r="W324">
        <v>59.799290999999997</v>
      </c>
      <c r="X324">
        <v>30.273971599999999</v>
      </c>
      <c r="Y324">
        <v>59.941414999999999</v>
      </c>
      <c r="Z324">
        <v>30.366456299999999</v>
      </c>
      <c r="AA324" t="s">
        <v>54</v>
      </c>
      <c r="AB324" t="s">
        <v>54</v>
      </c>
      <c r="AC324" t="s">
        <v>59</v>
      </c>
      <c r="AD324" t="s">
        <v>60</v>
      </c>
      <c r="AE324" t="s">
        <v>230</v>
      </c>
      <c r="AF324" t="s">
        <v>1014</v>
      </c>
      <c r="AG324">
        <v>57.07</v>
      </c>
      <c r="AH324">
        <v>700</v>
      </c>
      <c r="AI324">
        <v>12.26</v>
      </c>
      <c r="AJ324">
        <v>34.07</v>
      </c>
      <c r="AK324" t="s">
        <v>1871</v>
      </c>
      <c r="AL324">
        <v>3</v>
      </c>
      <c r="AM324">
        <v>-2</v>
      </c>
      <c r="AN324">
        <v>0.8</v>
      </c>
      <c r="AO324">
        <v>6.74</v>
      </c>
      <c r="AP324">
        <v>0</v>
      </c>
      <c r="AQ324" t="s">
        <v>188</v>
      </c>
      <c r="AR324" t="s">
        <v>159</v>
      </c>
      <c r="AS324" t="s">
        <v>66</v>
      </c>
    </row>
    <row r="325" spans="1:45" x14ac:dyDescent="0.45">
      <c r="A325" t="s">
        <v>1872</v>
      </c>
      <c r="B325" t="s">
        <v>46</v>
      </c>
      <c r="C325" t="s">
        <v>47</v>
      </c>
      <c r="D325" t="s">
        <v>1873</v>
      </c>
      <c r="E325" t="s">
        <v>1746</v>
      </c>
      <c r="F325" t="s">
        <v>50</v>
      </c>
      <c r="G325" t="s">
        <v>51</v>
      </c>
      <c r="H325" s="1">
        <v>42800.675000000003</v>
      </c>
      <c r="I325" s="1">
        <v>42800.697916666664</v>
      </c>
      <c r="J325" s="2">
        <v>1.6006944444444445E-2</v>
      </c>
      <c r="K325" s="2">
        <v>2.2916666666666669E-2</v>
      </c>
      <c r="L325" s="2">
        <v>6.9097222222222225E-3</v>
      </c>
      <c r="M325" t="s">
        <v>52</v>
      </c>
      <c r="N325">
        <v>1</v>
      </c>
      <c r="O325" t="s">
        <v>192</v>
      </c>
      <c r="P325" t="s">
        <v>54</v>
      </c>
      <c r="Q325" t="s">
        <v>310</v>
      </c>
      <c r="R325" t="s">
        <v>193</v>
      </c>
      <c r="S325" t="s">
        <v>194</v>
      </c>
      <c r="T325" t="s">
        <v>58</v>
      </c>
      <c r="U325" t="s">
        <v>54</v>
      </c>
      <c r="V325" t="s">
        <v>54</v>
      </c>
      <c r="W325">
        <v>59.941414999999999</v>
      </c>
      <c r="X325">
        <v>30.366456299999999</v>
      </c>
      <c r="Y325">
        <v>59.916628299999999</v>
      </c>
      <c r="Z325">
        <v>30.450753299999999</v>
      </c>
      <c r="AA325" t="s">
        <v>54</v>
      </c>
      <c r="AB325" t="s">
        <v>54</v>
      </c>
      <c r="AC325" t="s">
        <v>59</v>
      </c>
      <c r="AD325" t="s">
        <v>60</v>
      </c>
      <c r="AE325" t="s">
        <v>1014</v>
      </c>
      <c r="AF325" t="s">
        <v>1874</v>
      </c>
      <c r="AG325">
        <v>58.27</v>
      </c>
      <c r="AH325">
        <v>203</v>
      </c>
      <c r="AI325">
        <v>3.48</v>
      </c>
      <c r="AJ325">
        <v>6.69</v>
      </c>
      <c r="AK325" t="s">
        <v>1875</v>
      </c>
      <c r="AL325">
        <v>-2</v>
      </c>
      <c r="AM325">
        <v>-8</v>
      </c>
      <c r="AN325">
        <v>0.57999999999999996</v>
      </c>
      <c r="AO325">
        <v>6</v>
      </c>
      <c r="AP325">
        <v>0</v>
      </c>
      <c r="AQ325" t="s">
        <v>158</v>
      </c>
      <c r="AR325" t="s">
        <v>159</v>
      </c>
      <c r="AS325" t="s">
        <v>66</v>
      </c>
    </row>
    <row r="326" spans="1:45" x14ac:dyDescent="0.45">
      <c r="A326" t="s">
        <v>1876</v>
      </c>
      <c r="B326" t="s">
        <v>46</v>
      </c>
      <c r="C326" t="s">
        <v>47</v>
      </c>
      <c r="D326" t="s">
        <v>1877</v>
      </c>
      <c r="E326" t="s">
        <v>1878</v>
      </c>
      <c r="F326" t="s">
        <v>50</v>
      </c>
      <c r="G326" t="s">
        <v>51</v>
      </c>
      <c r="H326" s="1">
        <v>42800.738194444442</v>
      </c>
      <c r="I326" s="1">
        <v>42800.756249999999</v>
      </c>
      <c r="J326" s="2">
        <v>1.4050925925925927E-2</v>
      </c>
      <c r="K326" s="2">
        <v>1.8055555555555557E-2</v>
      </c>
      <c r="L326" s="2">
        <v>4.0046296296296297E-3</v>
      </c>
      <c r="M326" t="s">
        <v>52</v>
      </c>
      <c r="N326">
        <v>1</v>
      </c>
      <c r="O326" t="s">
        <v>1879</v>
      </c>
      <c r="P326" t="s">
        <v>54</v>
      </c>
      <c r="Q326" t="s">
        <v>1880</v>
      </c>
      <c r="R326" t="s">
        <v>1881</v>
      </c>
      <c r="S326" t="s">
        <v>1882</v>
      </c>
      <c r="T326" t="s">
        <v>58</v>
      </c>
      <c r="U326" t="s">
        <v>54</v>
      </c>
      <c r="V326" t="s">
        <v>54</v>
      </c>
      <c r="W326">
        <v>59.916897400000003</v>
      </c>
      <c r="X326">
        <v>30.451211900000001</v>
      </c>
      <c r="Y326">
        <v>59.941414999999999</v>
      </c>
      <c r="Z326">
        <v>30.366456299999999</v>
      </c>
      <c r="AA326" t="s">
        <v>54</v>
      </c>
      <c r="AB326" t="s">
        <v>54</v>
      </c>
      <c r="AC326" t="s">
        <v>59</v>
      </c>
      <c r="AD326" t="s">
        <v>60</v>
      </c>
      <c r="AE326" t="s">
        <v>1874</v>
      </c>
      <c r="AF326" t="s">
        <v>1014</v>
      </c>
      <c r="AG326">
        <v>58.27</v>
      </c>
      <c r="AH326">
        <v>259</v>
      </c>
      <c r="AI326">
        <v>4.4400000000000004</v>
      </c>
      <c r="AJ326">
        <v>7.72</v>
      </c>
      <c r="AK326" t="s">
        <v>1883</v>
      </c>
      <c r="AL326">
        <v>-3</v>
      </c>
      <c r="AM326">
        <v>-8</v>
      </c>
      <c r="AN326">
        <v>0.64</v>
      </c>
      <c r="AO326">
        <v>4.41</v>
      </c>
      <c r="AP326">
        <v>0.21</v>
      </c>
      <c r="AQ326" t="s">
        <v>158</v>
      </c>
      <c r="AR326" t="s">
        <v>159</v>
      </c>
      <c r="AS326" t="s">
        <v>66</v>
      </c>
    </row>
    <row r="327" spans="1:45" x14ac:dyDescent="0.45">
      <c r="A327" t="s">
        <v>1884</v>
      </c>
      <c r="B327" t="s">
        <v>46</v>
      </c>
      <c r="C327" t="s">
        <v>47</v>
      </c>
      <c r="D327" t="s">
        <v>1885</v>
      </c>
      <c r="E327" t="s">
        <v>1886</v>
      </c>
      <c r="F327" t="s">
        <v>50</v>
      </c>
      <c r="G327" t="s">
        <v>51</v>
      </c>
      <c r="H327" s="1">
        <v>42813.65625</v>
      </c>
      <c r="I327" s="1">
        <v>42813.674305555556</v>
      </c>
      <c r="J327" s="2">
        <v>1.3645833333333331E-2</v>
      </c>
      <c r="K327" s="2">
        <v>1.8055555555555557E-2</v>
      </c>
      <c r="L327" s="2">
        <v>4.409722222222222E-3</v>
      </c>
      <c r="M327" t="s">
        <v>52</v>
      </c>
      <c r="N327">
        <v>1</v>
      </c>
      <c r="O327" t="s">
        <v>53</v>
      </c>
      <c r="P327" t="s">
        <v>54</v>
      </c>
      <c r="Q327" t="s">
        <v>310</v>
      </c>
      <c r="R327" t="s">
        <v>56</v>
      </c>
      <c r="S327" t="s">
        <v>57</v>
      </c>
      <c r="T327" t="s">
        <v>58</v>
      </c>
      <c r="U327" t="s">
        <v>54</v>
      </c>
      <c r="V327" t="s">
        <v>54</v>
      </c>
      <c r="W327">
        <v>59.941414999999999</v>
      </c>
      <c r="X327">
        <v>30.366456299999999</v>
      </c>
      <c r="Y327">
        <v>59.916840499999999</v>
      </c>
      <c r="Z327">
        <v>30.450966000000001</v>
      </c>
      <c r="AA327" t="s">
        <v>54</v>
      </c>
      <c r="AB327" t="s">
        <v>54</v>
      </c>
      <c r="AC327" t="s">
        <v>59</v>
      </c>
      <c r="AD327" t="s">
        <v>60</v>
      </c>
      <c r="AE327" t="s">
        <v>1014</v>
      </c>
      <c r="AF327" t="s">
        <v>1874</v>
      </c>
      <c r="AG327">
        <v>57.22</v>
      </c>
      <c r="AH327">
        <v>244</v>
      </c>
      <c r="AI327">
        <v>4.26</v>
      </c>
      <c r="AJ327">
        <v>7.11</v>
      </c>
      <c r="AK327" t="s">
        <v>1887</v>
      </c>
      <c r="AL327">
        <v>5</v>
      </c>
      <c r="AM327">
        <v>3</v>
      </c>
      <c r="AN327">
        <v>0.71</v>
      </c>
      <c r="AO327">
        <v>2.04</v>
      </c>
      <c r="AP327">
        <v>0.53</v>
      </c>
      <c r="AQ327" t="s">
        <v>64</v>
      </c>
      <c r="AR327" t="s">
        <v>97</v>
      </c>
      <c r="AS327" t="s">
        <v>66</v>
      </c>
    </row>
    <row r="328" spans="1:45" x14ac:dyDescent="0.45">
      <c r="A328" t="s">
        <v>1888</v>
      </c>
      <c r="B328" t="s">
        <v>46</v>
      </c>
      <c r="C328" t="s">
        <v>47</v>
      </c>
      <c r="D328" t="s">
        <v>1889</v>
      </c>
      <c r="E328" t="s">
        <v>1890</v>
      </c>
      <c r="F328" t="s">
        <v>50</v>
      </c>
      <c r="G328" t="s">
        <v>51</v>
      </c>
      <c r="H328" s="1">
        <v>42813.720833333333</v>
      </c>
      <c r="I328" s="1">
        <v>42813.734722222223</v>
      </c>
      <c r="J328" s="2">
        <v>1.019675925925926E-2</v>
      </c>
      <c r="K328" s="2">
        <v>1.3888888888888888E-2</v>
      </c>
      <c r="L328" s="2">
        <v>3.6921296296296298E-3</v>
      </c>
      <c r="M328" t="s">
        <v>52</v>
      </c>
      <c r="N328">
        <v>1</v>
      </c>
      <c r="O328" t="s">
        <v>1891</v>
      </c>
      <c r="P328" t="s">
        <v>54</v>
      </c>
      <c r="Q328" t="s">
        <v>1892</v>
      </c>
      <c r="R328" t="s">
        <v>604</v>
      </c>
      <c r="S328" t="s">
        <v>1893</v>
      </c>
      <c r="T328" t="s">
        <v>58</v>
      </c>
      <c r="U328" t="s">
        <v>54</v>
      </c>
      <c r="V328" t="s">
        <v>54</v>
      </c>
      <c r="W328">
        <v>59.916893100000003</v>
      </c>
      <c r="X328">
        <v>30.451014199999999</v>
      </c>
      <c r="Y328">
        <v>59.941414999999999</v>
      </c>
      <c r="Z328">
        <v>30.366456299999999</v>
      </c>
      <c r="AA328" t="s">
        <v>54</v>
      </c>
      <c r="AB328" t="s">
        <v>54</v>
      </c>
      <c r="AC328" t="s">
        <v>59</v>
      </c>
      <c r="AD328" t="s">
        <v>60</v>
      </c>
      <c r="AE328" t="s">
        <v>1874</v>
      </c>
      <c r="AF328" t="s">
        <v>1014</v>
      </c>
      <c r="AG328">
        <v>57.22</v>
      </c>
      <c r="AH328">
        <v>205</v>
      </c>
      <c r="AI328">
        <v>3.58</v>
      </c>
      <c r="AJ328">
        <v>7.35</v>
      </c>
      <c r="AK328" t="s">
        <v>1894</v>
      </c>
      <c r="AL328">
        <v>3</v>
      </c>
      <c r="AM328">
        <v>1</v>
      </c>
      <c r="AN328">
        <v>0.75</v>
      </c>
      <c r="AO328">
        <v>2.0499999999999998</v>
      </c>
      <c r="AP328">
        <v>0.75</v>
      </c>
      <c r="AQ328" t="s">
        <v>64</v>
      </c>
      <c r="AR328" t="s">
        <v>65</v>
      </c>
      <c r="AS328" t="s">
        <v>66</v>
      </c>
    </row>
    <row r="329" spans="1:45" x14ac:dyDescent="0.45">
      <c r="A329" t="s">
        <v>1895</v>
      </c>
      <c r="B329" t="s">
        <v>46</v>
      </c>
      <c r="C329" t="s">
        <v>47</v>
      </c>
      <c r="D329" t="s">
        <v>1896</v>
      </c>
      <c r="E329" t="s">
        <v>1897</v>
      </c>
      <c r="F329" t="s">
        <v>50</v>
      </c>
      <c r="G329" t="s">
        <v>51</v>
      </c>
      <c r="H329" s="1">
        <v>42813.742361111108</v>
      </c>
      <c r="I329" s="1">
        <v>42813.768750000003</v>
      </c>
      <c r="J329" s="2">
        <v>2.0300925925925927E-2</v>
      </c>
      <c r="K329" s="2">
        <v>2.6388888888888889E-2</v>
      </c>
      <c r="L329" s="2">
        <v>6.0879629629629643E-3</v>
      </c>
      <c r="M329" t="s">
        <v>52</v>
      </c>
      <c r="N329">
        <v>1</v>
      </c>
      <c r="O329" t="s">
        <v>1898</v>
      </c>
      <c r="P329" t="s">
        <v>54</v>
      </c>
      <c r="Q329" t="s">
        <v>172</v>
      </c>
      <c r="R329" t="s">
        <v>392</v>
      </c>
      <c r="S329" t="s">
        <v>1899</v>
      </c>
      <c r="T329" t="s">
        <v>58</v>
      </c>
      <c r="U329" t="s">
        <v>54</v>
      </c>
      <c r="V329" t="s">
        <v>54</v>
      </c>
      <c r="W329">
        <v>59.941414999999999</v>
      </c>
      <c r="X329">
        <v>30.366456299999999</v>
      </c>
      <c r="Y329">
        <v>60.060315000000003</v>
      </c>
      <c r="Z329">
        <v>30.290120000000002</v>
      </c>
      <c r="AA329" t="s">
        <v>54</v>
      </c>
      <c r="AB329" t="s">
        <v>54</v>
      </c>
      <c r="AC329" t="s">
        <v>59</v>
      </c>
      <c r="AD329" t="s">
        <v>60</v>
      </c>
      <c r="AE329" t="s">
        <v>1014</v>
      </c>
      <c r="AF329" t="s">
        <v>1900</v>
      </c>
      <c r="AG329">
        <v>57.22</v>
      </c>
      <c r="AH329">
        <v>434</v>
      </c>
      <c r="AI329">
        <v>7.58</v>
      </c>
      <c r="AJ329">
        <v>21.16</v>
      </c>
      <c r="AK329" t="s">
        <v>1901</v>
      </c>
      <c r="AL329">
        <v>3</v>
      </c>
      <c r="AM329">
        <v>3</v>
      </c>
      <c r="AN329">
        <v>0.8</v>
      </c>
      <c r="AO329">
        <v>0.37</v>
      </c>
      <c r="AP329">
        <v>0.69</v>
      </c>
      <c r="AQ329" t="s">
        <v>64</v>
      </c>
      <c r="AR329" t="s">
        <v>65</v>
      </c>
      <c r="AS329" t="s">
        <v>66</v>
      </c>
    </row>
    <row r="330" spans="1:45" x14ac:dyDescent="0.45">
      <c r="A330" t="s">
        <v>1902</v>
      </c>
      <c r="B330" t="s">
        <v>46</v>
      </c>
      <c r="C330" t="s">
        <v>47</v>
      </c>
      <c r="D330" t="s">
        <v>1903</v>
      </c>
      <c r="E330" t="s">
        <v>1897</v>
      </c>
      <c r="F330" t="s">
        <v>50</v>
      </c>
      <c r="G330" t="s">
        <v>51</v>
      </c>
      <c r="H330" s="1">
        <v>42813.776388888888</v>
      </c>
      <c r="I330" s="1">
        <v>42813.799305555556</v>
      </c>
      <c r="J330" s="2">
        <v>2.2233796296296297E-2</v>
      </c>
      <c r="K330" s="2">
        <v>2.2916666666666669E-2</v>
      </c>
      <c r="L330" s="2">
        <v>6.8287037037037025E-4</v>
      </c>
      <c r="M330" t="s">
        <v>52</v>
      </c>
      <c r="N330">
        <v>1</v>
      </c>
      <c r="O330" t="s">
        <v>1898</v>
      </c>
      <c r="P330" t="s">
        <v>54</v>
      </c>
      <c r="Q330" t="s">
        <v>172</v>
      </c>
      <c r="R330" t="s">
        <v>392</v>
      </c>
      <c r="S330" t="s">
        <v>1899</v>
      </c>
      <c r="T330" t="s">
        <v>58</v>
      </c>
      <c r="U330" t="s">
        <v>54</v>
      </c>
      <c r="V330" t="s">
        <v>54</v>
      </c>
      <c r="W330">
        <v>60.060601699999999</v>
      </c>
      <c r="X330">
        <v>30.290771700000001</v>
      </c>
      <c r="Y330">
        <v>59.941414999999999</v>
      </c>
      <c r="Z330">
        <v>30.366456299999999</v>
      </c>
      <c r="AA330" t="s">
        <v>54</v>
      </c>
      <c r="AB330" t="s">
        <v>54</v>
      </c>
      <c r="AC330" t="s">
        <v>59</v>
      </c>
      <c r="AD330" t="s">
        <v>60</v>
      </c>
      <c r="AE330" t="s">
        <v>1904</v>
      </c>
      <c r="AF330" t="s">
        <v>1014</v>
      </c>
      <c r="AG330">
        <v>57.22</v>
      </c>
      <c r="AH330">
        <v>391</v>
      </c>
      <c r="AI330">
        <v>6.83</v>
      </c>
      <c r="AJ330">
        <v>23.06</v>
      </c>
      <c r="AK330" t="s">
        <v>1905</v>
      </c>
      <c r="AL330">
        <v>2</v>
      </c>
      <c r="AM330">
        <v>2</v>
      </c>
      <c r="AN330">
        <v>0.83</v>
      </c>
      <c r="AO330">
        <v>0.51</v>
      </c>
      <c r="AP330">
        <v>0.55000000000000004</v>
      </c>
      <c r="AQ330" t="s">
        <v>64</v>
      </c>
      <c r="AR330" t="s">
        <v>97</v>
      </c>
      <c r="AS330" t="s">
        <v>66</v>
      </c>
    </row>
    <row r="331" spans="1:45" x14ac:dyDescent="0.45">
      <c r="A331" t="s">
        <v>1906</v>
      </c>
      <c r="B331" t="s">
        <v>46</v>
      </c>
      <c r="C331" t="s">
        <v>47</v>
      </c>
      <c r="D331" t="s">
        <v>1907</v>
      </c>
      <c r="E331" t="s">
        <v>1908</v>
      </c>
      <c r="F331" t="s">
        <v>50</v>
      </c>
      <c r="G331" t="s">
        <v>51</v>
      </c>
      <c r="H331" s="1">
        <v>42817.402083333334</v>
      </c>
      <c r="I331" s="1">
        <v>42817.421527777777</v>
      </c>
      <c r="J331" s="2">
        <v>1.8738425925925926E-2</v>
      </c>
      <c r="K331" s="2">
        <v>1.9444444444444445E-2</v>
      </c>
      <c r="L331" s="2">
        <v>7.0601851851851847E-4</v>
      </c>
      <c r="M331" t="s">
        <v>52</v>
      </c>
      <c r="N331">
        <v>1</v>
      </c>
      <c r="O331" t="s">
        <v>192</v>
      </c>
      <c r="P331" t="s">
        <v>54</v>
      </c>
      <c r="Q331" t="s">
        <v>146</v>
      </c>
      <c r="R331" t="s">
        <v>193</v>
      </c>
      <c r="S331" t="s">
        <v>194</v>
      </c>
      <c r="T331" t="s">
        <v>58</v>
      </c>
      <c r="U331" t="s">
        <v>54</v>
      </c>
      <c r="V331" t="s">
        <v>54</v>
      </c>
      <c r="W331">
        <v>59.950156700000001</v>
      </c>
      <c r="X331">
        <v>30.409831700000002</v>
      </c>
      <c r="Y331">
        <v>59.949298300000002</v>
      </c>
      <c r="Z331">
        <v>30.409739999999999</v>
      </c>
      <c r="AA331" t="s">
        <v>54</v>
      </c>
      <c r="AB331" t="s">
        <v>54</v>
      </c>
      <c r="AC331" t="s">
        <v>59</v>
      </c>
      <c r="AD331" t="s">
        <v>60</v>
      </c>
      <c r="AE331" t="s">
        <v>1909</v>
      </c>
      <c r="AF331" t="s">
        <v>1910</v>
      </c>
      <c r="AG331">
        <v>57.39</v>
      </c>
      <c r="AH331">
        <v>305.10000000000002</v>
      </c>
      <c r="AI331">
        <v>5.32</v>
      </c>
      <c r="AJ331">
        <v>9.4600000000000009</v>
      </c>
      <c r="AK331" t="s">
        <v>1911</v>
      </c>
      <c r="AL331">
        <v>3</v>
      </c>
      <c r="AM331">
        <v>-2</v>
      </c>
      <c r="AN331">
        <v>0.86</v>
      </c>
      <c r="AO331">
        <v>5.33</v>
      </c>
      <c r="AP331">
        <v>0.46</v>
      </c>
      <c r="AQ331" t="s">
        <v>64</v>
      </c>
      <c r="AR331" t="s">
        <v>97</v>
      </c>
      <c r="AS331" t="s">
        <v>66</v>
      </c>
    </row>
    <row r="332" spans="1:45" x14ac:dyDescent="0.45">
      <c r="A332" t="s">
        <v>1912</v>
      </c>
      <c r="B332" t="s">
        <v>46</v>
      </c>
      <c r="C332" t="s">
        <v>215</v>
      </c>
      <c r="D332" t="s">
        <v>1913</v>
      </c>
      <c r="E332" t="s">
        <v>1914</v>
      </c>
      <c r="F332" t="s">
        <v>50</v>
      </c>
      <c r="G332" t="s">
        <v>51</v>
      </c>
      <c r="H332" s="1">
        <v>42827.660416666666</v>
      </c>
      <c r="I332" s="1">
        <v>42827.675694444442</v>
      </c>
      <c r="J332" s="2">
        <v>9.7685185185185184E-3</v>
      </c>
      <c r="K332" s="2">
        <v>1.5277777777777777E-2</v>
      </c>
      <c r="L332" s="2">
        <v>5.5092592592592589E-3</v>
      </c>
      <c r="M332" t="s">
        <v>1252</v>
      </c>
      <c r="O332" t="s">
        <v>1915</v>
      </c>
      <c r="P332" t="s">
        <v>54</v>
      </c>
      <c r="Q332" t="s">
        <v>1916</v>
      </c>
      <c r="R332" t="s">
        <v>82</v>
      </c>
      <c r="S332" t="s">
        <v>1917</v>
      </c>
      <c r="T332" t="s">
        <v>58</v>
      </c>
      <c r="U332" t="s">
        <v>54</v>
      </c>
      <c r="V332" t="s">
        <v>54</v>
      </c>
      <c r="W332">
        <v>59.960015900000002</v>
      </c>
      <c r="X332">
        <v>30.478503100000001</v>
      </c>
      <c r="Y332">
        <v>59.917479499999999</v>
      </c>
      <c r="Z332">
        <v>30.448983800000001</v>
      </c>
      <c r="AA332" t="s">
        <v>54</v>
      </c>
      <c r="AB332" t="s">
        <v>54</v>
      </c>
      <c r="AC332" t="s">
        <v>59</v>
      </c>
      <c r="AD332" t="s">
        <v>60</v>
      </c>
      <c r="AE332" t="s">
        <v>1266</v>
      </c>
      <c r="AF332" t="s">
        <v>1918</v>
      </c>
      <c r="AG332">
        <v>56.26</v>
      </c>
      <c r="AH332">
        <v>234</v>
      </c>
      <c r="AI332">
        <v>4.16</v>
      </c>
      <c r="AJ332">
        <v>5.0599999999999996</v>
      </c>
      <c r="AK332" t="s">
        <v>1919</v>
      </c>
      <c r="AL332">
        <v>5</v>
      </c>
      <c r="AM332">
        <v>5</v>
      </c>
      <c r="AN332">
        <v>0.9</v>
      </c>
      <c r="AO332">
        <v>0.68</v>
      </c>
      <c r="AP332">
        <v>0.99</v>
      </c>
      <c r="AQ332" t="s">
        <v>111</v>
      </c>
      <c r="AR332" t="s">
        <v>112</v>
      </c>
      <c r="AS332" t="s">
        <v>66</v>
      </c>
    </row>
    <row r="333" spans="1:45" x14ac:dyDescent="0.45">
      <c r="A333" t="s">
        <v>1920</v>
      </c>
      <c r="B333" t="s">
        <v>46</v>
      </c>
      <c r="C333" t="s">
        <v>215</v>
      </c>
      <c r="D333" t="s">
        <v>1921</v>
      </c>
      <c r="E333" t="s">
        <v>1922</v>
      </c>
      <c r="F333" t="s">
        <v>50</v>
      </c>
      <c r="G333" t="s">
        <v>51</v>
      </c>
      <c r="H333" s="1">
        <v>42827.720833333333</v>
      </c>
      <c r="I333" s="1">
        <v>42827.734722222223</v>
      </c>
      <c r="J333" s="2">
        <v>9.1550925925925931E-3</v>
      </c>
      <c r="K333" s="2">
        <v>1.3888888888888888E-2</v>
      </c>
      <c r="L333" s="2">
        <v>4.7337962962962958E-3</v>
      </c>
      <c r="M333" t="s">
        <v>1252</v>
      </c>
      <c r="O333" t="s">
        <v>116</v>
      </c>
      <c r="P333" t="s">
        <v>54</v>
      </c>
      <c r="Q333" t="s">
        <v>81</v>
      </c>
      <c r="R333" t="s">
        <v>118</v>
      </c>
      <c r="S333" t="s">
        <v>119</v>
      </c>
      <c r="T333" t="s">
        <v>58</v>
      </c>
      <c r="U333" t="s">
        <v>54</v>
      </c>
      <c r="V333" t="s">
        <v>54</v>
      </c>
      <c r="W333">
        <v>59.917479499999999</v>
      </c>
      <c r="X333">
        <v>30.448983800000001</v>
      </c>
      <c r="Y333">
        <v>59.960015900000002</v>
      </c>
      <c r="Z333">
        <v>30.478503100000001</v>
      </c>
      <c r="AA333" t="s">
        <v>54</v>
      </c>
      <c r="AB333" t="s">
        <v>54</v>
      </c>
      <c r="AC333" t="s">
        <v>59</v>
      </c>
      <c r="AD333" t="s">
        <v>60</v>
      </c>
      <c r="AE333" t="s">
        <v>1918</v>
      </c>
      <c r="AF333" t="s">
        <v>1266</v>
      </c>
      <c r="AG333">
        <v>56.26</v>
      </c>
      <c r="AH333">
        <v>226</v>
      </c>
      <c r="AI333">
        <v>4.0199999999999996</v>
      </c>
      <c r="AJ333">
        <v>7.31</v>
      </c>
      <c r="AK333" t="s">
        <v>1923</v>
      </c>
      <c r="AL333">
        <v>5</v>
      </c>
      <c r="AM333">
        <v>5</v>
      </c>
      <c r="AN333">
        <v>0.89</v>
      </c>
      <c r="AO333">
        <v>0.51</v>
      </c>
      <c r="AP333">
        <v>0.6</v>
      </c>
      <c r="AQ333" t="s">
        <v>64</v>
      </c>
      <c r="AR333" t="s">
        <v>65</v>
      </c>
      <c r="AS333" t="s">
        <v>66</v>
      </c>
    </row>
    <row r="334" spans="1:45" x14ac:dyDescent="0.45">
      <c r="A334" t="s">
        <v>1924</v>
      </c>
      <c r="B334" t="s">
        <v>46</v>
      </c>
      <c r="C334" t="s">
        <v>215</v>
      </c>
      <c r="D334" t="s">
        <v>1925</v>
      </c>
      <c r="E334" t="s">
        <v>1926</v>
      </c>
      <c r="F334" t="s">
        <v>50</v>
      </c>
      <c r="G334" t="s">
        <v>51</v>
      </c>
      <c r="H334" s="1">
        <v>42832.640972222223</v>
      </c>
      <c r="I334" s="1">
        <v>42832.65347222222</v>
      </c>
      <c r="J334" s="2">
        <v>6.8055555555555569E-3</v>
      </c>
      <c r="K334" s="2">
        <v>1.2499999999999999E-2</v>
      </c>
      <c r="L334" s="2">
        <v>5.6944444444444438E-3</v>
      </c>
      <c r="M334" t="s">
        <v>1252</v>
      </c>
      <c r="O334" t="s">
        <v>1927</v>
      </c>
      <c r="P334" t="s">
        <v>54</v>
      </c>
      <c r="Q334" t="s">
        <v>458</v>
      </c>
      <c r="R334" t="s">
        <v>82</v>
      </c>
      <c r="S334" t="s">
        <v>1928</v>
      </c>
      <c r="T334" t="s">
        <v>58</v>
      </c>
      <c r="U334" t="s">
        <v>54</v>
      </c>
      <c r="V334" t="s">
        <v>54</v>
      </c>
      <c r="W334">
        <v>59.949410700000001</v>
      </c>
      <c r="X334">
        <v>30.464065300000001</v>
      </c>
      <c r="Y334">
        <v>59.960015900000002</v>
      </c>
      <c r="Z334">
        <v>30.478503100000001</v>
      </c>
      <c r="AA334" t="s">
        <v>54</v>
      </c>
      <c r="AB334" t="s">
        <v>54</v>
      </c>
      <c r="AC334" t="s">
        <v>59</v>
      </c>
      <c r="AD334" t="s">
        <v>60</v>
      </c>
      <c r="AE334" t="s">
        <v>1929</v>
      </c>
      <c r="AF334" t="s">
        <v>1266</v>
      </c>
      <c r="AG334">
        <v>57.23</v>
      </c>
      <c r="AH334">
        <v>116</v>
      </c>
      <c r="AI334">
        <v>2.0299999999999998</v>
      </c>
      <c r="AJ334">
        <v>3.24</v>
      </c>
      <c r="AK334" t="s">
        <v>1930</v>
      </c>
      <c r="AL334">
        <v>7</v>
      </c>
      <c r="AM334">
        <v>5</v>
      </c>
      <c r="AN334">
        <v>0.64</v>
      </c>
      <c r="AO334">
        <v>2.74</v>
      </c>
      <c r="AP334">
        <v>0.86</v>
      </c>
      <c r="AQ334" t="s">
        <v>64</v>
      </c>
      <c r="AR334" t="s">
        <v>65</v>
      </c>
      <c r="AS334" t="s">
        <v>160</v>
      </c>
    </row>
    <row r="335" spans="1:45" x14ac:dyDescent="0.45">
      <c r="A335" t="s">
        <v>1931</v>
      </c>
      <c r="B335" t="s">
        <v>46</v>
      </c>
      <c r="C335" t="s">
        <v>215</v>
      </c>
      <c r="D335" t="s">
        <v>1932</v>
      </c>
      <c r="E335" t="s">
        <v>1933</v>
      </c>
      <c r="F335" t="s">
        <v>50</v>
      </c>
      <c r="G335" t="s">
        <v>51</v>
      </c>
      <c r="H335" s="1">
        <v>42834.872916666667</v>
      </c>
      <c r="I335" s="1">
        <v>42834.895138888889</v>
      </c>
      <c r="J335" s="2">
        <v>1.5081018518518516E-2</v>
      </c>
      <c r="K335" s="2">
        <v>2.2222222222222223E-2</v>
      </c>
      <c r="L335" s="2">
        <v>7.1412037037037043E-3</v>
      </c>
      <c r="M335" t="s">
        <v>1252</v>
      </c>
      <c r="O335" t="s">
        <v>219</v>
      </c>
      <c r="P335" t="s">
        <v>54</v>
      </c>
      <c r="Q335" t="s">
        <v>1934</v>
      </c>
      <c r="R335" t="s">
        <v>220</v>
      </c>
      <c r="S335" t="s">
        <v>221</v>
      </c>
      <c r="T335" t="s">
        <v>58</v>
      </c>
      <c r="U335" t="s">
        <v>54</v>
      </c>
      <c r="V335" t="s">
        <v>54</v>
      </c>
      <c r="W335">
        <v>59.960015900000002</v>
      </c>
      <c r="X335">
        <v>30.478503100000001</v>
      </c>
      <c r="Y335">
        <v>60.029722499999998</v>
      </c>
      <c r="Z335">
        <v>30.628997099999999</v>
      </c>
      <c r="AA335" t="s">
        <v>54</v>
      </c>
      <c r="AB335" t="s">
        <v>54</v>
      </c>
      <c r="AC335" t="s">
        <v>59</v>
      </c>
      <c r="AD335" t="s">
        <v>60</v>
      </c>
      <c r="AE335" t="s">
        <v>1266</v>
      </c>
      <c r="AF335" t="s">
        <v>1935</v>
      </c>
      <c r="AG335">
        <v>57.41</v>
      </c>
      <c r="AH335">
        <v>358</v>
      </c>
      <c r="AI335">
        <v>6.24</v>
      </c>
      <c r="AJ335">
        <v>12.78</v>
      </c>
      <c r="AK335" t="s">
        <v>1936</v>
      </c>
      <c r="AL335">
        <v>7</v>
      </c>
      <c r="AM335">
        <v>4</v>
      </c>
      <c r="AN335">
        <v>0.79</v>
      </c>
      <c r="AO335">
        <v>3.61</v>
      </c>
      <c r="AP335">
        <v>0.89</v>
      </c>
      <c r="AQ335" t="s">
        <v>96</v>
      </c>
      <c r="AR335" t="s">
        <v>65</v>
      </c>
      <c r="AS335" t="s">
        <v>66</v>
      </c>
    </row>
    <row r="336" spans="1:45" x14ac:dyDescent="0.45">
      <c r="A336" t="s">
        <v>1937</v>
      </c>
      <c r="B336" t="s">
        <v>46</v>
      </c>
      <c r="C336" t="s">
        <v>47</v>
      </c>
      <c r="D336" t="s">
        <v>1938</v>
      </c>
      <c r="E336" t="s">
        <v>1939</v>
      </c>
      <c r="F336" t="s">
        <v>50</v>
      </c>
      <c r="G336" t="s">
        <v>51</v>
      </c>
      <c r="H336" s="1">
        <v>42851.42291666667</v>
      </c>
      <c r="I336" s="1">
        <v>42851.438194444447</v>
      </c>
      <c r="J336" s="2">
        <v>7.3842592592592597E-3</v>
      </c>
      <c r="K336" s="2">
        <v>1.5277777777777777E-2</v>
      </c>
      <c r="L336" s="2">
        <v>7.8935185185185185E-3</v>
      </c>
      <c r="M336" t="s">
        <v>52</v>
      </c>
      <c r="N336">
        <v>1</v>
      </c>
      <c r="O336" t="s">
        <v>1915</v>
      </c>
      <c r="P336" t="s">
        <v>54</v>
      </c>
      <c r="Q336" t="s">
        <v>71</v>
      </c>
      <c r="R336" t="s">
        <v>82</v>
      </c>
      <c r="S336" t="s">
        <v>1917</v>
      </c>
      <c r="T336" t="s">
        <v>58</v>
      </c>
      <c r="U336" t="s">
        <v>54</v>
      </c>
      <c r="V336" t="s">
        <v>54</v>
      </c>
      <c r="W336">
        <v>59.941414999999999</v>
      </c>
      <c r="X336">
        <v>30.366456299999999</v>
      </c>
      <c r="Y336">
        <v>59.940810499999998</v>
      </c>
      <c r="Z336">
        <v>30.4200281</v>
      </c>
      <c r="AA336" t="s">
        <v>54</v>
      </c>
      <c r="AB336" t="s">
        <v>54</v>
      </c>
      <c r="AC336" t="s">
        <v>59</v>
      </c>
      <c r="AD336" t="s">
        <v>60</v>
      </c>
      <c r="AE336" t="s">
        <v>1014</v>
      </c>
      <c r="AF336" t="s">
        <v>1306</v>
      </c>
      <c r="AG336">
        <v>57.13</v>
      </c>
      <c r="AH336">
        <v>142</v>
      </c>
      <c r="AI336">
        <v>2.4900000000000002</v>
      </c>
      <c r="AJ336">
        <v>4.7300000000000004</v>
      </c>
      <c r="AK336" t="s">
        <v>1940</v>
      </c>
      <c r="AL336">
        <v>4</v>
      </c>
      <c r="AM336">
        <v>-1</v>
      </c>
      <c r="AN336">
        <v>0.82</v>
      </c>
      <c r="AO336">
        <v>5.87</v>
      </c>
      <c r="AP336">
        <v>0.83</v>
      </c>
      <c r="AQ336" t="s">
        <v>64</v>
      </c>
      <c r="AR336" t="s">
        <v>65</v>
      </c>
      <c r="AS336" t="s">
        <v>66</v>
      </c>
    </row>
    <row r="337" spans="1:45" x14ac:dyDescent="0.45">
      <c r="A337" t="s">
        <v>1941</v>
      </c>
      <c r="B337" t="s">
        <v>46</v>
      </c>
      <c r="C337" t="s">
        <v>47</v>
      </c>
      <c r="D337" t="s">
        <v>1942</v>
      </c>
      <c r="E337" t="s">
        <v>1943</v>
      </c>
      <c r="F337" t="s">
        <v>50</v>
      </c>
      <c r="G337" t="s">
        <v>51</v>
      </c>
      <c r="H337" s="1">
        <v>42851.588888888888</v>
      </c>
      <c r="I337" s="1">
        <v>42851.60833333333</v>
      </c>
      <c r="J337" s="2">
        <v>1.2916666666666667E-2</v>
      </c>
      <c r="K337" s="2">
        <v>1.9444444444444445E-2</v>
      </c>
      <c r="L337" s="2">
        <v>6.5277777777777782E-3</v>
      </c>
      <c r="M337" t="s">
        <v>52</v>
      </c>
      <c r="N337">
        <v>1</v>
      </c>
      <c r="O337" t="s">
        <v>116</v>
      </c>
      <c r="P337" t="s">
        <v>54</v>
      </c>
      <c r="Q337" t="s">
        <v>1944</v>
      </c>
      <c r="R337" t="s">
        <v>118</v>
      </c>
      <c r="S337" t="s">
        <v>119</v>
      </c>
      <c r="T337" t="s">
        <v>58</v>
      </c>
      <c r="U337" t="s">
        <v>54</v>
      </c>
      <c r="V337" t="s">
        <v>54</v>
      </c>
      <c r="W337">
        <v>59.939272899999999</v>
      </c>
      <c r="X337">
        <v>30.4173905</v>
      </c>
      <c r="Y337">
        <v>59.941414999999999</v>
      </c>
      <c r="Z337">
        <v>30.366456299999999</v>
      </c>
      <c r="AA337" t="s">
        <v>54</v>
      </c>
      <c r="AB337" t="s">
        <v>54</v>
      </c>
      <c r="AC337" t="s">
        <v>59</v>
      </c>
      <c r="AD337" t="s">
        <v>60</v>
      </c>
      <c r="AE337" t="s">
        <v>1945</v>
      </c>
      <c r="AF337" t="s">
        <v>1014</v>
      </c>
      <c r="AG337">
        <v>57.13</v>
      </c>
      <c r="AH337">
        <v>163</v>
      </c>
      <c r="AI337">
        <v>2.85</v>
      </c>
      <c r="AJ337">
        <v>6.61</v>
      </c>
      <c r="AK337" t="s">
        <v>1946</v>
      </c>
      <c r="AL337">
        <v>5</v>
      </c>
      <c r="AM337">
        <v>2</v>
      </c>
      <c r="AN337">
        <v>0.72</v>
      </c>
      <c r="AO337">
        <v>4.4800000000000004</v>
      </c>
      <c r="AP337">
        <v>0.68</v>
      </c>
      <c r="AQ337" t="s">
        <v>64</v>
      </c>
      <c r="AR337" t="s">
        <v>65</v>
      </c>
      <c r="AS337" t="s">
        <v>66</v>
      </c>
    </row>
    <row r="338" spans="1:45" x14ac:dyDescent="0.45">
      <c r="A338" t="s">
        <v>1947</v>
      </c>
      <c r="B338" t="s">
        <v>46</v>
      </c>
      <c r="C338" t="s">
        <v>47</v>
      </c>
      <c r="D338" t="s">
        <v>1948</v>
      </c>
      <c r="E338" t="s">
        <v>1949</v>
      </c>
      <c r="F338" t="s">
        <v>50</v>
      </c>
      <c r="G338" t="s">
        <v>51</v>
      </c>
      <c r="H338" s="1">
        <v>42866.697916666664</v>
      </c>
      <c r="I338" s="1">
        <v>42866.715277777781</v>
      </c>
      <c r="J338" s="2">
        <v>1.2418981481481482E-2</v>
      </c>
      <c r="K338" s="2">
        <v>1.7361111111111112E-2</v>
      </c>
      <c r="L338" s="2">
        <v>4.9421296296296288E-3</v>
      </c>
      <c r="M338" t="s">
        <v>52</v>
      </c>
      <c r="N338">
        <v>1</v>
      </c>
      <c r="O338" t="s">
        <v>684</v>
      </c>
      <c r="P338" t="s">
        <v>54</v>
      </c>
      <c r="Q338" t="s">
        <v>1950</v>
      </c>
      <c r="R338" t="s">
        <v>685</v>
      </c>
      <c r="S338" t="s">
        <v>686</v>
      </c>
      <c r="T338" t="s">
        <v>58</v>
      </c>
      <c r="U338" t="s">
        <v>54</v>
      </c>
      <c r="V338" t="s">
        <v>54</v>
      </c>
      <c r="W338">
        <v>59.939169200000002</v>
      </c>
      <c r="X338">
        <v>30.417597600000001</v>
      </c>
      <c r="Y338">
        <v>59.941414999999999</v>
      </c>
      <c r="Z338">
        <v>30.366456299999999</v>
      </c>
      <c r="AA338" t="s">
        <v>54</v>
      </c>
      <c r="AB338" t="s">
        <v>54</v>
      </c>
      <c r="AC338" t="s">
        <v>59</v>
      </c>
      <c r="AD338" t="s">
        <v>60</v>
      </c>
      <c r="AE338" t="s">
        <v>1301</v>
      </c>
      <c r="AF338" t="s">
        <v>1014</v>
      </c>
      <c r="AG338">
        <v>57.11</v>
      </c>
      <c r="AH338">
        <v>161</v>
      </c>
      <c r="AI338">
        <v>2.82</v>
      </c>
      <c r="AJ338">
        <v>4.8899999999999997</v>
      </c>
      <c r="AK338" t="s">
        <v>1951</v>
      </c>
      <c r="AL338">
        <v>5</v>
      </c>
      <c r="AM338">
        <v>2</v>
      </c>
      <c r="AN338">
        <v>0.5</v>
      </c>
      <c r="AO338">
        <v>3.56</v>
      </c>
      <c r="AP338">
        <v>0.13</v>
      </c>
      <c r="AQ338" t="s">
        <v>158</v>
      </c>
      <c r="AR338" t="s">
        <v>159</v>
      </c>
      <c r="AS338" t="s">
        <v>66</v>
      </c>
    </row>
    <row r="339" spans="1:45" x14ac:dyDescent="0.45">
      <c r="A339" t="s">
        <v>1952</v>
      </c>
      <c r="B339" t="s">
        <v>46</v>
      </c>
      <c r="C339" t="s">
        <v>47</v>
      </c>
      <c r="D339" t="s">
        <v>1953</v>
      </c>
      <c r="E339" t="s">
        <v>1376</v>
      </c>
      <c r="F339" t="s">
        <v>50</v>
      </c>
      <c r="G339" t="s">
        <v>51</v>
      </c>
      <c r="H339" s="1">
        <v>42869.563888888886</v>
      </c>
      <c r="I339" s="1">
        <v>42869.582638888889</v>
      </c>
      <c r="J339" s="2">
        <v>1.3587962962962963E-2</v>
      </c>
      <c r="K339" s="2">
        <v>1.8749999999999999E-2</v>
      </c>
      <c r="L339" s="2">
        <v>5.162037037037037E-3</v>
      </c>
      <c r="M339" t="s">
        <v>52</v>
      </c>
      <c r="N339">
        <v>1</v>
      </c>
      <c r="O339" t="s">
        <v>116</v>
      </c>
      <c r="P339" t="s">
        <v>54</v>
      </c>
      <c r="Q339" t="s">
        <v>117</v>
      </c>
      <c r="R339" t="s">
        <v>118</v>
      </c>
      <c r="S339" t="s">
        <v>119</v>
      </c>
      <c r="T339" t="s">
        <v>58</v>
      </c>
      <c r="U339" t="s">
        <v>54</v>
      </c>
      <c r="V339" t="s">
        <v>54</v>
      </c>
      <c r="W339">
        <v>59.986815</v>
      </c>
      <c r="X339">
        <v>30.425319999999999</v>
      </c>
      <c r="Y339">
        <v>59.941414999999999</v>
      </c>
      <c r="Z339">
        <v>30.366456299999999</v>
      </c>
      <c r="AA339" t="s">
        <v>54</v>
      </c>
      <c r="AB339" t="s">
        <v>54</v>
      </c>
      <c r="AC339" t="s">
        <v>59</v>
      </c>
      <c r="AD339" t="s">
        <v>60</v>
      </c>
      <c r="AE339" t="s">
        <v>1954</v>
      </c>
      <c r="AF339" t="s">
        <v>1014</v>
      </c>
      <c r="AG339">
        <v>57.1</v>
      </c>
      <c r="AH339">
        <v>184</v>
      </c>
      <c r="AI339">
        <v>3.22</v>
      </c>
      <c r="AJ339">
        <v>10.119999999999999</v>
      </c>
      <c r="AK339" t="s">
        <v>1955</v>
      </c>
      <c r="AL339">
        <v>13</v>
      </c>
      <c r="AM339">
        <v>13</v>
      </c>
      <c r="AN339">
        <v>0.25</v>
      </c>
      <c r="AO339">
        <v>3.76</v>
      </c>
      <c r="AP339">
        <v>0.52</v>
      </c>
      <c r="AQ339" t="s">
        <v>64</v>
      </c>
      <c r="AR339" t="s">
        <v>97</v>
      </c>
      <c r="AS339" t="s">
        <v>66</v>
      </c>
    </row>
    <row r="340" spans="1:45" x14ac:dyDescent="0.45">
      <c r="A340" t="s">
        <v>1956</v>
      </c>
      <c r="B340" t="s">
        <v>46</v>
      </c>
      <c r="C340" t="s">
        <v>47</v>
      </c>
      <c r="D340" t="s">
        <v>1957</v>
      </c>
      <c r="E340" t="s">
        <v>1958</v>
      </c>
      <c r="F340" t="s">
        <v>50</v>
      </c>
      <c r="G340" t="s">
        <v>51</v>
      </c>
      <c r="H340" s="1">
        <v>42879.225694444445</v>
      </c>
      <c r="I340" s="1">
        <v>42879.252083333333</v>
      </c>
      <c r="J340" s="2">
        <v>2.0486111111111111E-2</v>
      </c>
      <c r="K340" s="2">
        <v>2.6388888888888889E-2</v>
      </c>
      <c r="L340" s="2">
        <v>5.9027777777777776E-3</v>
      </c>
      <c r="M340" t="s">
        <v>52</v>
      </c>
      <c r="N340">
        <v>1</v>
      </c>
      <c r="O340" t="s">
        <v>1134</v>
      </c>
      <c r="P340" t="s">
        <v>54</v>
      </c>
      <c r="Q340" t="s">
        <v>172</v>
      </c>
      <c r="R340" t="s">
        <v>220</v>
      </c>
      <c r="S340" t="s">
        <v>1136</v>
      </c>
      <c r="T340" t="s">
        <v>58</v>
      </c>
      <c r="U340" t="s">
        <v>54</v>
      </c>
      <c r="V340" t="s">
        <v>54</v>
      </c>
      <c r="W340">
        <v>59.941414999999999</v>
      </c>
      <c r="X340">
        <v>30.366456299999999</v>
      </c>
      <c r="Y340">
        <v>59.799551700000002</v>
      </c>
      <c r="Z340">
        <v>30.273769999999999</v>
      </c>
      <c r="AA340" t="s">
        <v>54</v>
      </c>
      <c r="AB340" t="s">
        <v>54</v>
      </c>
      <c r="AC340" t="s">
        <v>59</v>
      </c>
      <c r="AD340" t="s">
        <v>60</v>
      </c>
      <c r="AE340" t="s">
        <v>1014</v>
      </c>
      <c r="AF340" t="s">
        <v>230</v>
      </c>
      <c r="AG340">
        <v>56.38</v>
      </c>
      <c r="AH340">
        <v>560</v>
      </c>
      <c r="AI340">
        <v>9.93</v>
      </c>
      <c r="AJ340">
        <v>33.78</v>
      </c>
      <c r="AK340" t="s">
        <v>1959</v>
      </c>
      <c r="AL340">
        <v>9</v>
      </c>
      <c r="AM340">
        <v>9</v>
      </c>
      <c r="AN340">
        <v>0.77</v>
      </c>
      <c r="AO340">
        <v>0.47</v>
      </c>
      <c r="AP340">
        <v>0.76</v>
      </c>
      <c r="AQ340" t="s">
        <v>64</v>
      </c>
      <c r="AR340" t="s">
        <v>65</v>
      </c>
      <c r="AS340" t="s">
        <v>66</v>
      </c>
    </row>
    <row r="341" spans="1:45" x14ac:dyDescent="0.45">
      <c r="A341" t="s">
        <v>1960</v>
      </c>
      <c r="B341" t="s">
        <v>46</v>
      </c>
      <c r="C341" t="s">
        <v>47</v>
      </c>
      <c r="D341" t="s">
        <v>1961</v>
      </c>
      <c r="E341" t="s">
        <v>1962</v>
      </c>
      <c r="F341" t="s">
        <v>50</v>
      </c>
      <c r="G341" t="s">
        <v>51</v>
      </c>
      <c r="H341" s="1">
        <v>42879.300694444442</v>
      </c>
      <c r="I341" s="1">
        <v>42879.36041666667</v>
      </c>
      <c r="J341" s="2">
        <v>5.4004629629629632E-2</v>
      </c>
      <c r="K341" s="2">
        <v>5.9722222222222225E-2</v>
      </c>
      <c r="L341" s="2">
        <v>5.7175925925925927E-3</v>
      </c>
      <c r="M341" t="s">
        <v>52</v>
      </c>
      <c r="N341">
        <v>1</v>
      </c>
      <c r="O341" t="s">
        <v>116</v>
      </c>
      <c r="P341" t="s">
        <v>54</v>
      </c>
      <c r="Q341" t="s">
        <v>1483</v>
      </c>
      <c r="R341" t="s">
        <v>118</v>
      </c>
      <c r="S341" t="s">
        <v>119</v>
      </c>
      <c r="T341" t="s">
        <v>58</v>
      </c>
      <c r="U341" t="s">
        <v>54</v>
      </c>
      <c r="V341" t="s">
        <v>54</v>
      </c>
      <c r="W341">
        <v>59.7994433</v>
      </c>
      <c r="X341">
        <v>30.274123299999999</v>
      </c>
      <c r="Y341">
        <v>59.941414999999999</v>
      </c>
      <c r="Z341">
        <v>30.366456299999999</v>
      </c>
      <c r="AA341" t="s">
        <v>54</v>
      </c>
      <c r="AB341" t="s">
        <v>54</v>
      </c>
      <c r="AC341" t="s">
        <v>59</v>
      </c>
      <c r="AD341" t="s">
        <v>60</v>
      </c>
      <c r="AE341" t="s">
        <v>230</v>
      </c>
      <c r="AF341" t="s">
        <v>1014</v>
      </c>
      <c r="AG341">
        <v>56.38</v>
      </c>
      <c r="AH341">
        <v>560</v>
      </c>
      <c r="AI341">
        <v>9.93</v>
      </c>
      <c r="AJ341">
        <v>44.9</v>
      </c>
      <c r="AK341" t="s">
        <v>1963</v>
      </c>
      <c r="AL341">
        <v>13</v>
      </c>
      <c r="AM341">
        <v>13</v>
      </c>
      <c r="AN341">
        <v>0.62</v>
      </c>
      <c r="AO341">
        <v>3.13</v>
      </c>
      <c r="AP341">
        <v>0.53</v>
      </c>
      <c r="AQ341" t="s">
        <v>64</v>
      </c>
      <c r="AR341" t="s">
        <v>97</v>
      </c>
      <c r="AS341" t="s">
        <v>66</v>
      </c>
    </row>
    <row r="342" spans="1:45" x14ac:dyDescent="0.45">
      <c r="A342" t="s">
        <v>1964</v>
      </c>
      <c r="B342" t="s">
        <v>46</v>
      </c>
      <c r="C342" t="s">
        <v>47</v>
      </c>
      <c r="D342" t="s">
        <v>1965</v>
      </c>
      <c r="E342" t="s">
        <v>1966</v>
      </c>
      <c r="F342" t="s">
        <v>50</v>
      </c>
      <c r="G342" t="s">
        <v>51</v>
      </c>
      <c r="H342" s="1">
        <v>42881.48333333333</v>
      </c>
      <c r="I342" s="1">
        <v>42881.501388888886</v>
      </c>
      <c r="J342" s="2">
        <v>1.2361111111111113E-2</v>
      </c>
      <c r="K342" s="2">
        <v>1.8055555555555557E-2</v>
      </c>
      <c r="L342" s="2">
        <v>5.6944444444444438E-3</v>
      </c>
      <c r="M342" t="s">
        <v>52</v>
      </c>
      <c r="N342">
        <v>1</v>
      </c>
      <c r="O342" t="s">
        <v>362</v>
      </c>
      <c r="P342" t="s">
        <v>54</v>
      </c>
      <c r="Q342" t="s">
        <v>376</v>
      </c>
      <c r="R342" t="s">
        <v>364</v>
      </c>
      <c r="S342" t="s">
        <v>365</v>
      </c>
      <c r="T342" t="s">
        <v>58</v>
      </c>
      <c r="U342" t="s">
        <v>54</v>
      </c>
      <c r="V342" t="s">
        <v>54</v>
      </c>
      <c r="W342">
        <v>59.941414999999999</v>
      </c>
      <c r="X342">
        <v>30.366456299999999</v>
      </c>
      <c r="Y342">
        <v>59.916876700000003</v>
      </c>
      <c r="Z342">
        <v>30.451134199999998</v>
      </c>
      <c r="AA342" t="s">
        <v>54</v>
      </c>
      <c r="AB342" t="s">
        <v>54</v>
      </c>
      <c r="AC342" t="s">
        <v>59</v>
      </c>
      <c r="AD342" t="s">
        <v>60</v>
      </c>
      <c r="AE342" t="s">
        <v>1014</v>
      </c>
      <c r="AF342" t="s">
        <v>1874</v>
      </c>
      <c r="AG342">
        <v>56.52</v>
      </c>
      <c r="AH342">
        <v>260</v>
      </c>
      <c r="AI342">
        <v>4.5999999999999996</v>
      </c>
      <c r="AJ342">
        <v>8.3800000000000008</v>
      </c>
      <c r="AK342" t="s">
        <v>1967</v>
      </c>
      <c r="AL342">
        <v>15</v>
      </c>
      <c r="AM342">
        <v>15</v>
      </c>
      <c r="AN342">
        <v>0.52</v>
      </c>
      <c r="AO342">
        <v>4.5</v>
      </c>
      <c r="AP342">
        <v>0.68</v>
      </c>
      <c r="AQ342" t="s">
        <v>64</v>
      </c>
      <c r="AR342" t="s">
        <v>65</v>
      </c>
      <c r="AS342" t="s">
        <v>66</v>
      </c>
    </row>
    <row r="343" spans="1:45" x14ac:dyDescent="0.45">
      <c r="A343" t="s">
        <v>1968</v>
      </c>
      <c r="B343" t="s">
        <v>46</v>
      </c>
      <c r="C343" t="s">
        <v>47</v>
      </c>
      <c r="D343" t="s">
        <v>1969</v>
      </c>
      <c r="E343" t="s">
        <v>1970</v>
      </c>
      <c r="F343" t="s">
        <v>50</v>
      </c>
      <c r="G343" t="s">
        <v>51</v>
      </c>
      <c r="H343" s="1">
        <v>42881.540972222225</v>
      </c>
      <c r="I343" s="1">
        <v>42881.554861111108</v>
      </c>
      <c r="J343" s="2">
        <v>1.1377314814814814E-2</v>
      </c>
      <c r="K343" s="2">
        <v>1.3888888888888888E-2</v>
      </c>
      <c r="L343" s="2">
        <v>2.5115740740740741E-3</v>
      </c>
      <c r="M343" t="s">
        <v>52</v>
      </c>
      <c r="N343">
        <v>1</v>
      </c>
      <c r="O343" t="s">
        <v>192</v>
      </c>
      <c r="P343" t="s">
        <v>54</v>
      </c>
      <c r="Q343" t="s">
        <v>1361</v>
      </c>
      <c r="R343" t="s">
        <v>193</v>
      </c>
      <c r="S343" t="s">
        <v>194</v>
      </c>
      <c r="T343" t="s">
        <v>58</v>
      </c>
      <c r="U343" t="s">
        <v>54</v>
      </c>
      <c r="V343" t="s">
        <v>54</v>
      </c>
      <c r="W343">
        <v>59.916792600000001</v>
      </c>
      <c r="X343">
        <v>30.4510085</v>
      </c>
      <c r="Y343">
        <v>59.941414999999999</v>
      </c>
      <c r="Z343">
        <v>30.366456299999999</v>
      </c>
      <c r="AA343" t="s">
        <v>54</v>
      </c>
      <c r="AB343" t="s">
        <v>54</v>
      </c>
      <c r="AC343" t="s">
        <v>59</v>
      </c>
      <c r="AD343" t="s">
        <v>60</v>
      </c>
      <c r="AE343" t="s">
        <v>1874</v>
      </c>
      <c r="AF343" t="s">
        <v>1014</v>
      </c>
      <c r="AG343">
        <v>56.52</v>
      </c>
      <c r="AH343">
        <v>174</v>
      </c>
      <c r="AI343">
        <v>3.08</v>
      </c>
      <c r="AJ343">
        <v>8.77</v>
      </c>
      <c r="AK343" t="s">
        <v>1971</v>
      </c>
      <c r="AL343">
        <v>16</v>
      </c>
      <c r="AM343">
        <v>16</v>
      </c>
      <c r="AN343">
        <v>0.5</v>
      </c>
      <c r="AO343">
        <v>6.21</v>
      </c>
      <c r="AP343">
        <v>0.32</v>
      </c>
      <c r="AQ343" t="s">
        <v>64</v>
      </c>
      <c r="AR343" t="s">
        <v>97</v>
      </c>
      <c r="AS343" t="s">
        <v>66</v>
      </c>
    </row>
    <row r="344" spans="1:45" x14ac:dyDescent="0.45">
      <c r="A344" t="s">
        <v>1972</v>
      </c>
      <c r="B344" t="s">
        <v>46</v>
      </c>
      <c r="C344" t="s">
        <v>47</v>
      </c>
      <c r="D344" t="s">
        <v>1973</v>
      </c>
      <c r="E344" t="s">
        <v>1974</v>
      </c>
      <c r="F344" t="s">
        <v>50</v>
      </c>
      <c r="G344" t="s">
        <v>51</v>
      </c>
      <c r="H344" s="1">
        <v>42885.65625</v>
      </c>
      <c r="I344" s="1">
        <v>42885.674305555556</v>
      </c>
      <c r="J344" s="2">
        <v>1.1342592592592592E-2</v>
      </c>
      <c r="K344" s="2">
        <v>1.8055555555555557E-2</v>
      </c>
      <c r="L344" s="2">
        <v>6.7129629629629622E-3</v>
      </c>
      <c r="M344" t="s">
        <v>52</v>
      </c>
      <c r="N344">
        <v>1</v>
      </c>
      <c r="O344" t="s">
        <v>130</v>
      </c>
      <c r="P344" t="s">
        <v>54</v>
      </c>
      <c r="Q344" t="s">
        <v>71</v>
      </c>
      <c r="R344" t="s">
        <v>72</v>
      </c>
      <c r="S344" t="s">
        <v>132</v>
      </c>
      <c r="T344" t="s">
        <v>58</v>
      </c>
      <c r="U344" t="s">
        <v>54</v>
      </c>
      <c r="V344" t="s">
        <v>54</v>
      </c>
      <c r="W344">
        <v>59.941414999999999</v>
      </c>
      <c r="X344">
        <v>30.366456299999999</v>
      </c>
      <c r="Y344">
        <v>59.951121399999998</v>
      </c>
      <c r="Z344">
        <v>30.407892799999999</v>
      </c>
      <c r="AA344" t="s">
        <v>54</v>
      </c>
      <c r="AB344" t="s">
        <v>54</v>
      </c>
      <c r="AC344" t="s">
        <v>59</v>
      </c>
      <c r="AD344" t="s">
        <v>60</v>
      </c>
      <c r="AE344" t="s">
        <v>1014</v>
      </c>
      <c r="AF344" t="s">
        <v>1975</v>
      </c>
      <c r="AG344">
        <v>56.57</v>
      </c>
      <c r="AH344">
        <v>160</v>
      </c>
      <c r="AI344">
        <v>2.83</v>
      </c>
      <c r="AJ344">
        <v>5.7</v>
      </c>
      <c r="AK344" t="s">
        <v>1976</v>
      </c>
      <c r="AL344">
        <v>14</v>
      </c>
      <c r="AM344">
        <v>14</v>
      </c>
      <c r="AN344">
        <v>0.38</v>
      </c>
      <c r="AO344">
        <v>2.4300000000000002</v>
      </c>
      <c r="AP344">
        <v>0.43</v>
      </c>
      <c r="AQ344" t="s">
        <v>64</v>
      </c>
      <c r="AR344" t="s">
        <v>97</v>
      </c>
      <c r="AS344" t="s">
        <v>66</v>
      </c>
    </row>
    <row r="345" spans="1:45" x14ac:dyDescent="0.45">
      <c r="A345" t="s">
        <v>1977</v>
      </c>
      <c r="B345" t="s">
        <v>46</v>
      </c>
      <c r="C345" t="s">
        <v>47</v>
      </c>
      <c r="D345" t="s">
        <v>1978</v>
      </c>
      <c r="E345" t="s">
        <v>1979</v>
      </c>
      <c r="F345" t="s">
        <v>50</v>
      </c>
      <c r="G345" t="s">
        <v>51</v>
      </c>
      <c r="H345" s="1">
        <v>42885.724305555559</v>
      </c>
      <c r="I345" s="1">
        <v>42885.745138888888</v>
      </c>
      <c r="J345" s="2">
        <v>1.4525462962962964E-2</v>
      </c>
      <c r="K345" s="2">
        <v>2.0833333333333332E-2</v>
      </c>
      <c r="L345" s="2">
        <v>6.3078703703703708E-3</v>
      </c>
      <c r="M345" t="s">
        <v>52</v>
      </c>
      <c r="N345">
        <v>1</v>
      </c>
      <c r="O345" t="s">
        <v>1980</v>
      </c>
      <c r="P345" t="s">
        <v>54</v>
      </c>
      <c r="Q345" t="s">
        <v>131</v>
      </c>
      <c r="R345" t="s">
        <v>1881</v>
      </c>
      <c r="S345" t="s">
        <v>1981</v>
      </c>
      <c r="T345" t="s">
        <v>58</v>
      </c>
      <c r="U345" t="s">
        <v>54</v>
      </c>
      <c r="V345" t="s">
        <v>54</v>
      </c>
      <c r="W345">
        <v>59.950944999999997</v>
      </c>
      <c r="X345">
        <v>30.4079467</v>
      </c>
      <c r="Y345">
        <v>59.941414999999999</v>
      </c>
      <c r="Z345">
        <v>30.366456299999999</v>
      </c>
      <c r="AA345" t="s">
        <v>54</v>
      </c>
      <c r="AB345" t="s">
        <v>54</v>
      </c>
      <c r="AC345" t="s">
        <v>59</v>
      </c>
      <c r="AD345" t="s">
        <v>60</v>
      </c>
      <c r="AE345" t="s">
        <v>1975</v>
      </c>
      <c r="AF345" t="s">
        <v>1014</v>
      </c>
      <c r="AG345">
        <v>56.57</v>
      </c>
      <c r="AH345">
        <v>193</v>
      </c>
      <c r="AI345">
        <v>3.41</v>
      </c>
      <c r="AJ345">
        <v>6.05</v>
      </c>
      <c r="AK345" t="s">
        <v>1982</v>
      </c>
      <c r="AL345">
        <v>14</v>
      </c>
      <c r="AM345">
        <v>14</v>
      </c>
      <c r="AN345">
        <v>0.37</v>
      </c>
      <c r="AO345">
        <v>1.89</v>
      </c>
      <c r="AP345">
        <v>0.52</v>
      </c>
      <c r="AQ345" t="s">
        <v>64</v>
      </c>
      <c r="AR345" t="s">
        <v>97</v>
      </c>
      <c r="AS345" t="s">
        <v>66</v>
      </c>
    </row>
    <row r="346" spans="1:45" x14ac:dyDescent="0.45">
      <c r="A346" t="s">
        <v>1983</v>
      </c>
      <c r="B346" t="s">
        <v>46</v>
      </c>
      <c r="C346" t="s">
        <v>47</v>
      </c>
      <c r="D346" t="s">
        <v>1984</v>
      </c>
      <c r="E346" t="s">
        <v>1985</v>
      </c>
      <c r="F346" t="s">
        <v>50</v>
      </c>
      <c r="G346" t="s">
        <v>51</v>
      </c>
      <c r="H346" s="1">
        <v>42888.520138888889</v>
      </c>
      <c r="I346" s="1">
        <v>42888.536805555559</v>
      </c>
      <c r="J346" s="2">
        <v>1.2673611111111109E-2</v>
      </c>
      <c r="K346" s="2">
        <v>1.6666666666666666E-2</v>
      </c>
      <c r="L346" s="2">
        <v>3.9930555555555561E-3</v>
      </c>
      <c r="M346" t="s">
        <v>52</v>
      </c>
      <c r="N346">
        <v>1</v>
      </c>
      <c r="O346" t="s">
        <v>70</v>
      </c>
      <c r="P346" t="s">
        <v>54</v>
      </c>
      <c r="Q346" t="s">
        <v>1986</v>
      </c>
      <c r="R346" t="s">
        <v>72</v>
      </c>
      <c r="S346" t="s">
        <v>73</v>
      </c>
      <c r="T346" t="s">
        <v>58</v>
      </c>
      <c r="U346" t="s">
        <v>54</v>
      </c>
      <c r="V346" t="s">
        <v>54</v>
      </c>
      <c r="W346">
        <v>59.941414999999999</v>
      </c>
      <c r="X346">
        <v>30.366456299999999</v>
      </c>
      <c r="Y346">
        <v>59.940854999999999</v>
      </c>
      <c r="Z346">
        <v>30.420166699999999</v>
      </c>
      <c r="AA346" t="s">
        <v>54</v>
      </c>
      <c r="AB346" t="s">
        <v>54</v>
      </c>
      <c r="AC346" t="s">
        <v>59</v>
      </c>
      <c r="AD346" t="s">
        <v>60</v>
      </c>
      <c r="AE346" t="s">
        <v>1014</v>
      </c>
      <c r="AF346" t="s">
        <v>1306</v>
      </c>
      <c r="AG346">
        <v>56.64</v>
      </c>
      <c r="AH346">
        <v>146</v>
      </c>
      <c r="AI346">
        <v>2.58</v>
      </c>
      <c r="AJ346">
        <v>4.72</v>
      </c>
      <c r="AK346" t="s">
        <v>1987</v>
      </c>
      <c r="AL346">
        <v>5</v>
      </c>
      <c r="AM346">
        <v>0</v>
      </c>
      <c r="AN346">
        <v>0.8</v>
      </c>
      <c r="AO346">
        <v>6.63</v>
      </c>
      <c r="AP346">
        <v>0.93</v>
      </c>
      <c r="AQ346" t="s">
        <v>64</v>
      </c>
      <c r="AR346" t="s">
        <v>65</v>
      </c>
      <c r="AS346" t="s">
        <v>66</v>
      </c>
    </row>
    <row r="347" spans="1:45" x14ac:dyDescent="0.45">
      <c r="A347" t="s">
        <v>1988</v>
      </c>
      <c r="B347" t="s">
        <v>46</v>
      </c>
      <c r="C347" t="s">
        <v>47</v>
      </c>
      <c r="D347" t="s">
        <v>1989</v>
      </c>
      <c r="E347" t="s">
        <v>1990</v>
      </c>
      <c r="F347" t="s">
        <v>50</v>
      </c>
      <c r="G347" t="s">
        <v>51</v>
      </c>
      <c r="H347" s="1">
        <v>42888.625694444447</v>
      </c>
      <c r="I347" s="1">
        <v>42888.643750000003</v>
      </c>
      <c r="J347" s="2">
        <v>1.0960648148148148E-2</v>
      </c>
      <c r="K347" s="2">
        <v>1.8055555555555557E-2</v>
      </c>
      <c r="L347" s="2">
        <v>7.0949074074074074E-3</v>
      </c>
      <c r="M347" t="s">
        <v>52</v>
      </c>
      <c r="N347">
        <v>1</v>
      </c>
      <c r="O347" t="s">
        <v>1991</v>
      </c>
      <c r="P347" t="s">
        <v>54</v>
      </c>
      <c r="Q347" t="s">
        <v>1992</v>
      </c>
      <c r="R347" t="s">
        <v>72</v>
      </c>
      <c r="S347" t="s">
        <v>1993</v>
      </c>
      <c r="T347" t="s">
        <v>58</v>
      </c>
      <c r="U347" t="s">
        <v>54</v>
      </c>
      <c r="V347" t="s">
        <v>54</v>
      </c>
      <c r="W347">
        <v>59.939198300000001</v>
      </c>
      <c r="X347">
        <v>30.417866700000001</v>
      </c>
      <c r="Y347">
        <v>59.941414999999999</v>
      </c>
      <c r="Z347">
        <v>30.366456299999999</v>
      </c>
      <c r="AA347" t="s">
        <v>54</v>
      </c>
      <c r="AB347" t="s">
        <v>54</v>
      </c>
      <c r="AC347" t="s">
        <v>59</v>
      </c>
      <c r="AD347" t="s">
        <v>60</v>
      </c>
      <c r="AE347" t="s">
        <v>1301</v>
      </c>
      <c r="AF347" t="s">
        <v>1014</v>
      </c>
      <c r="AG347">
        <v>56.64</v>
      </c>
      <c r="AH347">
        <v>222</v>
      </c>
      <c r="AI347">
        <v>3.92</v>
      </c>
      <c r="AJ347">
        <v>6.52</v>
      </c>
      <c r="AK347" t="s">
        <v>1994</v>
      </c>
      <c r="AL347">
        <v>5</v>
      </c>
      <c r="AM347">
        <v>1</v>
      </c>
      <c r="AN347">
        <v>0.84</v>
      </c>
      <c r="AO347">
        <v>5.64</v>
      </c>
      <c r="AP347">
        <v>0.96</v>
      </c>
      <c r="AQ347" t="s">
        <v>111</v>
      </c>
      <c r="AR347" t="s">
        <v>112</v>
      </c>
      <c r="AS347" t="s">
        <v>66</v>
      </c>
    </row>
    <row r="348" spans="1:45" x14ac:dyDescent="0.45">
      <c r="A348" t="s">
        <v>1995</v>
      </c>
      <c r="B348" t="s">
        <v>46</v>
      </c>
      <c r="C348" t="s">
        <v>47</v>
      </c>
      <c r="D348" t="s">
        <v>1996</v>
      </c>
      <c r="E348" t="s">
        <v>1997</v>
      </c>
      <c r="F348" t="s">
        <v>50</v>
      </c>
      <c r="G348" t="s">
        <v>51</v>
      </c>
      <c r="H348" s="1">
        <v>42890.505555555559</v>
      </c>
      <c r="I348" s="1">
        <v>42890.526388888888</v>
      </c>
      <c r="J348" s="2">
        <v>1.7523148148148149E-2</v>
      </c>
      <c r="K348" s="2">
        <v>2.0833333333333332E-2</v>
      </c>
      <c r="L348" s="2">
        <v>3.3101851851851851E-3</v>
      </c>
      <c r="M348" t="s">
        <v>52</v>
      </c>
      <c r="N348">
        <v>1</v>
      </c>
      <c r="O348" t="s">
        <v>1998</v>
      </c>
      <c r="P348" t="s">
        <v>54</v>
      </c>
      <c r="Q348" t="s">
        <v>107</v>
      </c>
      <c r="R348" t="s">
        <v>392</v>
      </c>
      <c r="S348" t="s">
        <v>1999</v>
      </c>
      <c r="T348" t="s">
        <v>58</v>
      </c>
      <c r="U348" t="s">
        <v>54</v>
      </c>
      <c r="V348" t="s">
        <v>54</v>
      </c>
      <c r="W348">
        <v>59.941414999999999</v>
      </c>
      <c r="X348">
        <v>30.366456299999999</v>
      </c>
      <c r="Y348">
        <v>59.9331982</v>
      </c>
      <c r="Z348">
        <v>30.336193099999999</v>
      </c>
      <c r="AA348" t="s">
        <v>54</v>
      </c>
      <c r="AB348" t="s">
        <v>54</v>
      </c>
      <c r="AC348" t="s">
        <v>59</v>
      </c>
      <c r="AD348" t="s">
        <v>60</v>
      </c>
      <c r="AE348" t="s">
        <v>1014</v>
      </c>
      <c r="AF348" t="s">
        <v>2000</v>
      </c>
      <c r="AG348">
        <v>56.63</v>
      </c>
      <c r="AH348">
        <v>266</v>
      </c>
      <c r="AI348">
        <v>4.7</v>
      </c>
      <c r="AJ348">
        <v>10.98</v>
      </c>
      <c r="AK348" t="s">
        <v>2001</v>
      </c>
      <c r="AL348">
        <v>11</v>
      </c>
      <c r="AM348">
        <v>11</v>
      </c>
      <c r="AN348">
        <v>0.43</v>
      </c>
      <c r="AO348">
        <v>3.16</v>
      </c>
      <c r="AP348">
        <v>0.25</v>
      </c>
      <c r="AQ348" t="s">
        <v>64</v>
      </c>
      <c r="AR348" t="s">
        <v>97</v>
      </c>
      <c r="AS348" t="s">
        <v>66</v>
      </c>
    </row>
    <row r="349" spans="1:45" x14ac:dyDescent="0.45">
      <c r="A349" t="s">
        <v>2002</v>
      </c>
      <c r="B349" t="s">
        <v>46</v>
      </c>
      <c r="C349" t="s">
        <v>47</v>
      </c>
      <c r="D349" t="s">
        <v>2003</v>
      </c>
      <c r="E349" t="s">
        <v>2004</v>
      </c>
      <c r="F349" t="s">
        <v>50</v>
      </c>
      <c r="G349" t="s">
        <v>51</v>
      </c>
      <c r="H349" s="1">
        <v>42890.667361111111</v>
      </c>
      <c r="I349" s="1">
        <v>42890.690972222219</v>
      </c>
      <c r="J349" s="2">
        <v>1.7743055555555557E-2</v>
      </c>
      <c r="K349" s="2">
        <v>2.361111111111111E-2</v>
      </c>
      <c r="L349" s="2">
        <v>5.8680555555555543E-3</v>
      </c>
      <c r="M349" t="s">
        <v>52</v>
      </c>
      <c r="N349">
        <v>1</v>
      </c>
      <c r="O349" t="s">
        <v>70</v>
      </c>
      <c r="P349" t="s">
        <v>54</v>
      </c>
      <c r="Q349" t="s">
        <v>285</v>
      </c>
      <c r="R349" t="s">
        <v>72</v>
      </c>
      <c r="S349" t="s">
        <v>73</v>
      </c>
      <c r="T349" t="s">
        <v>58</v>
      </c>
      <c r="U349" t="s">
        <v>54</v>
      </c>
      <c r="V349" t="s">
        <v>54</v>
      </c>
      <c r="W349">
        <v>59.93977014</v>
      </c>
      <c r="X349">
        <v>30.31886836</v>
      </c>
      <c r="Y349">
        <v>59.941414999999999</v>
      </c>
      <c r="Z349">
        <v>30.366456299999999</v>
      </c>
      <c r="AA349" t="s">
        <v>54</v>
      </c>
      <c r="AB349" t="s">
        <v>54</v>
      </c>
      <c r="AC349" t="s">
        <v>59</v>
      </c>
      <c r="AD349" t="s">
        <v>60</v>
      </c>
      <c r="AE349" t="s">
        <v>2005</v>
      </c>
      <c r="AF349" t="s">
        <v>1014</v>
      </c>
      <c r="AG349">
        <v>56.63</v>
      </c>
      <c r="AH349">
        <v>277</v>
      </c>
      <c r="AI349">
        <v>4.8899999999999997</v>
      </c>
      <c r="AJ349">
        <v>15.24</v>
      </c>
      <c r="AK349" t="s">
        <v>2006</v>
      </c>
      <c r="AL349">
        <v>13</v>
      </c>
      <c r="AM349">
        <v>13</v>
      </c>
      <c r="AN349">
        <v>0.34</v>
      </c>
      <c r="AO349">
        <v>4.13</v>
      </c>
      <c r="AP349">
        <v>0.16</v>
      </c>
      <c r="AQ349" t="s">
        <v>158</v>
      </c>
      <c r="AR349" t="s">
        <v>159</v>
      </c>
      <c r="AS349" t="s">
        <v>66</v>
      </c>
    </row>
    <row r="350" spans="1:45" x14ac:dyDescent="0.45">
      <c r="A350" t="s">
        <v>2007</v>
      </c>
      <c r="B350" t="s">
        <v>46</v>
      </c>
      <c r="C350" t="s">
        <v>47</v>
      </c>
      <c r="D350" t="s">
        <v>2008</v>
      </c>
      <c r="E350" t="s">
        <v>2009</v>
      </c>
      <c r="F350" t="s">
        <v>50</v>
      </c>
      <c r="G350" t="s">
        <v>51</v>
      </c>
      <c r="H350" s="1">
        <v>42892.475694444445</v>
      </c>
      <c r="I350" s="1">
        <v>42892.513888888891</v>
      </c>
      <c r="J350" s="2">
        <v>3.123842592592593E-2</v>
      </c>
      <c r="K350" s="2">
        <v>3.8194444444444441E-2</v>
      </c>
      <c r="L350" s="2">
        <v>6.9560185185185185E-3</v>
      </c>
      <c r="M350" t="s">
        <v>52</v>
      </c>
      <c r="N350">
        <v>1</v>
      </c>
      <c r="O350" t="s">
        <v>70</v>
      </c>
      <c r="P350" t="s">
        <v>54</v>
      </c>
      <c r="Q350" t="s">
        <v>376</v>
      </c>
      <c r="R350" t="s">
        <v>72</v>
      </c>
      <c r="S350" t="s">
        <v>73</v>
      </c>
      <c r="T350" t="s">
        <v>58</v>
      </c>
      <c r="U350" t="s">
        <v>54</v>
      </c>
      <c r="V350" t="s">
        <v>54</v>
      </c>
      <c r="W350">
        <v>59.941414999999999</v>
      </c>
      <c r="X350">
        <v>30.366456299999999</v>
      </c>
      <c r="Y350">
        <v>59.850766700000001</v>
      </c>
      <c r="Z350">
        <v>30.394739999999999</v>
      </c>
      <c r="AA350" t="s">
        <v>54</v>
      </c>
      <c r="AB350" t="s">
        <v>54</v>
      </c>
      <c r="AC350" t="s">
        <v>59</v>
      </c>
      <c r="AD350" t="s">
        <v>60</v>
      </c>
      <c r="AE350" t="s">
        <v>1014</v>
      </c>
      <c r="AF350" t="s">
        <v>2010</v>
      </c>
      <c r="AG350">
        <v>56.52</v>
      </c>
      <c r="AH350">
        <v>422</v>
      </c>
      <c r="AI350">
        <v>7.47</v>
      </c>
      <c r="AJ350">
        <v>18.27</v>
      </c>
      <c r="AK350" t="s">
        <v>2011</v>
      </c>
      <c r="AL350">
        <v>15</v>
      </c>
      <c r="AM350">
        <v>15</v>
      </c>
      <c r="AN350">
        <v>0.71</v>
      </c>
      <c r="AO350">
        <v>1.71</v>
      </c>
      <c r="AP350">
        <v>0.64</v>
      </c>
      <c r="AQ350" t="s">
        <v>64</v>
      </c>
      <c r="AR350" t="s">
        <v>65</v>
      </c>
      <c r="AS350" t="s">
        <v>66</v>
      </c>
    </row>
    <row r="351" spans="1:45" x14ac:dyDescent="0.45">
      <c r="A351" t="s">
        <v>2012</v>
      </c>
      <c r="B351" t="s">
        <v>46</v>
      </c>
      <c r="C351" t="s">
        <v>47</v>
      </c>
      <c r="D351" t="s">
        <v>2013</v>
      </c>
      <c r="E351" t="s">
        <v>2014</v>
      </c>
      <c r="F351" t="s">
        <v>50</v>
      </c>
      <c r="G351" t="s">
        <v>51</v>
      </c>
      <c r="H351" s="1">
        <v>42892.522222222222</v>
      </c>
      <c r="I351" s="1">
        <v>42892.554861111108</v>
      </c>
      <c r="J351" s="2">
        <v>2.5324074074074079E-2</v>
      </c>
      <c r="K351" s="2">
        <v>3.2638888888888891E-2</v>
      </c>
      <c r="L351" s="2">
        <v>7.3148148148148148E-3</v>
      </c>
      <c r="M351" t="s">
        <v>52</v>
      </c>
      <c r="N351">
        <v>1</v>
      </c>
      <c r="O351" t="s">
        <v>529</v>
      </c>
      <c r="P351" t="s">
        <v>54</v>
      </c>
      <c r="Q351" t="s">
        <v>2015</v>
      </c>
      <c r="R351" t="s">
        <v>193</v>
      </c>
      <c r="S351" t="s">
        <v>531</v>
      </c>
      <c r="T351" t="s">
        <v>58</v>
      </c>
      <c r="U351" t="s">
        <v>54</v>
      </c>
      <c r="V351" t="s">
        <v>54</v>
      </c>
      <c r="W351">
        <v>59.850882599999998</v>
      </c>
      <c r="X351">
        <v>30.395447900000001</v>
      </c>
      <c r="Y351">
        <v>59.941414999999999</v>
      </c>
      <c r="Z351">
        <v>30.366456299999999</v>
      </c>
      <c r="AA351" t="s">
        <v>54</v>
      </c>
      <c r="AB351" t="s">
        <v>54</v>
      </c>
      <c r="AC351" t="s">
        <v>59</v>
      </c>
      <c r="AD351" t="s">
        <v>60</v>
      </c>
      <c r="AE351" t="s">
        <v>2016</v>
      </c>
      <c r="AF351" t="s">
        <v>1014</v>
      </c>
      <c r="AG351">
        <v>56.52</v>
      </c>
      <c r="AH351">
        <v>478</v>
      </c>
      <c r="AI351">
        <v>8.4600000000000009</v>
      </c>
      <c r="AJ351">
        <v>18.73</v>
      </c>
      <c r="AK351" t="s">
        <v>2017</v>
      </c>
      <c r="AL351">
        <v>17</v>
      </c>
      <c r="AM351">
        <v>17</v>
      </c>
      <c r="AN351">
        <v>0.64</v>
      </c>
      <c r="AO351">
        <v>1.79</v>
      </c>
      <c r="AP351">
        <v>0.61</v>
      </c>
      <c r="AQ351" t="s">
        <v>64</v>
      </c>
      <c r="AR351" t="s">
        <v>65</v>
      </c>
      <c r="AS351" t="s">
        <v>66</v>
      </c>
    </row>
    <row r="352" spans="1:45" x14ac:dyDescent="0.45">
      <c r="A352" t="s">
        <v>2018</v>
      </c>
      <c r="B352" t="s">
        <v>46</v>
      </c>
      <c r="C352" t="s">
        <v>47</v>
      </c>
      <c r="D352" t="s">
        <v>2019</v>
      </c>
      <c r="E352" t="s">
        <v>2020</v>
      </c>
      <c r="F352" t="s">
        <v>50</v>
      </c>
      <c r="G352" t="s">
        <v>51</v>
      </c>
      <c r="H352" s="1">
        <v>42893.850694444445</v>
      </c>
      <c r="I352" s="1">
        <v>42893.879166666666</v>
      </c>
      <c r="J352" s="2">
        <v>2.3368055555555555E-2</v>
      </c>
      <c r="K352" s="2">
        <v>2.8472222222222222E-2</v>
      </c>
      <c r="L352" s="2">
        <v>5.1041666666666666E-3</v>
      </c>
      <c r="M352" t="s">
        <v>52</v>
      </c>
      <c r="N352">
        <v>1</v>
      </c>
      <c r="O352" t="s">
        <v>192</v>
      </c>
      <c r="P352" t="s">
        <v>54</v>
      </c>
      <c r="Q352" t="s">
        <v>107</v>
      </c>
      <c r="R352" t="s">
        <v>193</v>
      </c>
      <c r="S352" t="s">
        <v>194</v>
      </c>
      <c r="T352" t="s">
        <v>58</v>
      </c>
      <c r="U352" t="s">
        <v>54</v>
      </c>
      <c r="V352" t="s">
        <v>54</v>
      </c>
      <c r="W352">
        <v>59.941414999999999</v>
      </c>
      <c r="X352">
        <v>30.366456299999999</v>
      </c>
      <c r="Y352">
        <v>59.799819999999997</v>
      </c>
      <c r="Z352">
        <v>30.2782467</v>
      </c>
      <c r="AA352" t="s">
        <v>54</v>
      </c>
      <c r="AB352" t="s">
        <v>54</v>
      </c>
      <c r="AC352" t="s">
        <v>59</v>
      </c>
      <c r="AD352" t="s">
        <v>60</v>
      </c>
      <c r="AE352" t="s">
        <v>1014</v>
      </c>
      <c r="AF352" t="s">
        <v>230</v>
      </c>
      <c r="AG352">
        <v>57.08</v>
      </c>
      <c r="AH352">
        <v>594.23</v>
      </c>
      <c r="AI352">
        <v>10.41</v>
      </c>
      <c r="AJ352">
        <v>33.57</v>
      </c>
      <c r="AK352" t="s">
        <v>2021</v>
      </c>
      <c r="AL352">
        <v>19</v>
      </c>
      <c r="AM352">
        <v>19</v>
      </c>
      <c r="AN352">
        <v>0.4</v>
      </c>
      <c r="AO352">
        <v>2.74</v>
      </c>
      <c r="AP352">
        <v>0.23</v>
      </c>
      <c r="AQ352" t="s">
        <v>158</v>
      </c>
      <c r="AR352" t="s">
        <v>159</v>
      </c>
      <c r="AS352" t="s">
        <v>66</v>
      </c>
    </row>
    <row r="353" spans="1:45" x14ac:dyDescent="0.45">
      <c r="A353" t="s">
        <v>2022</v>
      </c>
      <c r="B353" t="s">
        <v>46</v>
      </c>
      <c r="C353" t="s">
        <v>47</v>
      </c>
      <c r="D353" t="s">
        <v>2023</v>
      </c>
      <c r="E353" t="s">
        <v>2024</v>
      </c>
      <c r="F353" t="s">
        <v>50</v>
      </c>
      <c r="G353" t="s">
        <v>51</v>
      </c>
      <c r="H353" s="1">
        <v>42893.938888888886</v>
      </c>
      <c r="I353" s="1">
        <v>42893.961111111108</v>
      </c>
      <c r="J353" s="2">
        <v>2.179398148148148E-2</v>
      </c>
      <c r="K353" s="2">
        <v>2.2222222222222223E-2</v>
      </c>
      <c r="L353" s="2">
        <v>4.2824074074074075E-4</v>
      </c>
      <c r="M353" t="s">
        <v>52</v>
      </c>
      <c r="N353">
        <v>1</v>
      </c>
      <c r="O353" t="s">
        <v>70</v>
      </c>
      <c r="P353" t="s">
        <v>54</v>
      </c>
      <c r="Q353" t="s">
        <v>229</v>
      </c>
      <c r="R353" t="s">
        <v>72</v>
      </c>
      <c r="S353" t="s">
        <v>73</v>
      </c>
      <c r="T353" t="s">
        <v>58</v>
      </c>
      <c r="U353" t="s">
        <v>54</v>
      </c>
      <c r="V353" t="s">
        <v>54</v>
      </c>
      <c r="W353">
        <v>59.796461700000002</v>
      </c>
      <c r="X353">
        <v>30.2831367</v>
      </c>
      <c r="Y353">
        <v>59.941414999999999</v>
      </c>
      <c r="Z353">
        <v>30.366456299999999</v>
      </c>
      <c r="AA353" t="s">
        <v>54</v>
      </c>
      <c r="AB353" t="s">
        <v>54</v>
      </c>
      <c r="AC353" t="s">
        <v>59</v>
      </c>
      <c r="AD353" t="s">
        <v>60</v>
      </c>
      <c r="AE353" t="s">
        <v>230</v>
      </c>
      <c r="AF353" t="s">
        <v>1014</v>
      </c>
      <c r="AG353">
        <v>57.08</v>
      </c>
      <c r="AH353">
        <v>630</v>
      </c>
      <c r="AI353">
        <v>11.04</v>
      </c>
      <c r="AJ353">
        <v>34.97</v>
      </c>
      <c r="AK353" t="s">
        <v>2025</v>
      </c>
      <c r="AL353">
        <v>13</v>
      </c>
      <c r="AM353">
        <v>13</v>
      </c>
      <c r="AN353">
        <v>0.62</v>
      </c>
      <c r="AO353">
        <v>2.38</v>
      </c>
      <c r="AP353">
        <v>0.09</v>
      </c>
      <c r="AQ353" t="s">
        <v>188</v>
      </c>
      <c r="AR353" t="s">
        <v>159</v>
      </c>
      <c r="AS353" t="s">
        <v>66</v>
      </c>
    </row>
    <row r="354" spans="1:45" x14ac:dyDescent="0.45">
      <c r="A354" t="s">
        <v>2026</v>
      </c>
      <c r="B354" t="s">
        <v>46</v>
      </c>
      <c r="C354" t="s">
        <v>47</v>
      </c>
      <c r="D354" t="s">
        <v>2027</v>
      </c>
      <c r="E354" t="s">
        <v>2028</v>
      </c>
      <c r="F354" t="s">
        <v>50</v>
      </c>
      <c r="G354" t="s">
        <v>51</v>
      </c>
      <c r="H354" s="1">
        <v>42899.845138888886</v>
      </c>
      <c r="I354" s="1">
        <v>42899.856944444444</v>
      </c>
      <c r="J354" s="2">
        <v>6.3773148148148148E-3</v>
      </c>
      <c r="K354" s="2">
        <v>1.1805555555555555E-2</v>
      </c>
      <c r="L354" s="2">
        <v>5.4282407407407404E-3</v>
      </c>
      <c r="M354" t="s">
        <v>52</v>
      </c>
      <c r="N354">
        <v>1</v>
      </c>
      <c r="O354" t="s">
        <v>2029</v>
      </c>
      <c r="P354" t="s">
        <v>54</v>
      </c>
      <c r="Q354" t="s">
        <v>445</v>
      </c>
      <c r="R354" t="s">
        <v>118</v>
      </c>
      <c r="S354" t="s">
        <v>2030</v>
      </c>
      <c r="T354" t="s">
        <v>58</v>
      </c>
      <c r="U354" t="s">
        <v>54</v>
      </c>
      <c r="V354" t="s">
        <v>54</v>
      </c>
      <c r="W354">
        <v>59.941414999999999</v>
      </c>
      <c r="X354">
        <v>30.366456299999999</v>
      </c>
      <c r="Y354">
        <v>59.938284340000003</v>
      </c>
      <c r="Z354">
        <v>30.470970189999999</v>
      </c>
      <c r="AA354" t="s">
        <v>54</v>
      </c>
      <c r="AB354" t="s">
        <v>54</v>
      </c>
      <c r="AC354" t="s">
        <v>59</v>
      </c>
      <c r="AD354" t="s">
        <v>60</v>
      </c>
      <c r="AE354" t="s">
        <v>1014</v>
      </c>
      <c r="AF354" t="s">
        <v>2031</v>
      </c>
      <c r="AG354">
        <v>56.91</v>
      </c>
      <c r="AH354">
        <v>124</v>
      </c>
      <c r="AI354">
        <v>2.1800000000000002</v>
      </c>
      <c r="AJ354">
        <v>4.0199999999999996</v>
      </c>
      <c r="AK354" t="s">
        <v>2032</v>
      </c>
      <c r="AL354">
        <v>12</v>
      </c>
      <c r="AM354">
        <v>12</v>
      </c>
      <c r="AN354">
        <v>0.9</v>
      </c>
      <c r="AO354">
        <v>3.59</v>
      </c>
      <c r="AP354">
        <v>0.92</v>
      </c>
      <c r="AQ354" t="s">
        <v>64</v>
      </c>
      <c r="AR354" t="s">
        <v>65</v>
      </c>
      <c r="AS354" t="s">
        <v>160</v>
      </c>
    </row>
    <row r="355" spans="1:45" x14ac:dyDescent="0.45">
      <c r="A355" t="s">
        <v>2033</v>
      </c>
      <c r="B355" t="s">
        <v>46</v>
      </c>
      <c r="C355" t="s">
        <v>47</v>
      </c>
      <c r="D355" t="s">
        <v>2034</v>
      </c>
      <c r="E355" t="s">
        <v>2035</v>
      </c>
      <c r="F355" t="s">
        <v>50</v>
      </c>
      <c r="G355" t="s">
        <v>51</v>
      </c>
      <c r="H355" s="1">
        <v>42899.874305555553</v>
      </c>
      <c r="I355" s="1">
        <v>42899.883333333331</v>
      </c>
      <c r="J355" s="2">
        <v>6.3194444444444444E-3</v>
      </c>
      <c r="K355" s="2">
        <v>9.0277777777777787E-3</v>
      </c>
      <c r="L355" s="2">
        <v>2.7083333333333334E-3</v>
      </c>
      <c r="M355" t="s">
        <v>52</v>
      </c>
      <c r="N355">
        <v>1</v>
      </c>
      <c r="O355" t="s">
        <v>164</v>
      </c>
      <c r="P355" t="s">
        <v>54</v>
      </c>
      <c r="Q355" t="s">
        <v>107</v>
      </c>
      <c r="R355" t="s">
        <v>56</v>
      </c>
      <c r="S355" t="s">
        <v>165</v>
      </c>
      <c r="T355" t="s">
        <v>58</v>
      </c>
      <c r="U355" t="s">
        <v>54</v>
      </c>
      <c r="V355" t="s">
        <v>54</v>
      </c>
      <c r="W355">
        <v>59.937483669999999</v>
      </c>
      <c r="X355">
        <v>30.476187849999999</v>
      </c>
      <c r="Y355">
        <v>59.941414999999999</v>
      </c>
      <c r="Z355">
        <v>30.366456299999999</v>
      </c>
      <c r="AA355" t="s">
        <v>54</v>
      </c>
      <c r="AB355" t="s">
        <v>54</v>
      </c>
      <c r="AC355" t="s">
        <v>59</v>
      </c>
      <c r="AD355" t="s">
        <v>60</v>
      </c>
      <c r="AE355" t="s">
        <v>2036</v>
      </c>
      <c r="AF355" t="s">
        <v>1014</v>
      </c>
      <c r="AG355">
        <v>56.91</v>
      </c>
      <c r="AH355">
        <v>174</v>
      </c>
      <c r="AI355">
        <v>3.06</v>
      </c>
      <c r="AJ355">
        <v>4.09</v>
      </c>
      <c r="AK355" t="s">
        <v>2037</v>
      </c>
      <c r="AL355">
        <v>12</v>
      </c>
      <c r="AM355">
        <v>12</v>
      </c>
      <c r="AN355">
        <v>0.93</v>
      </c>
      <c r="AO355">
        <v>2.14</v>
      </c>
      <c r="AP355">
        <v>0.93</v>
      </c>
      <c r="AQ355" t="s">
        <v>64</v>
      </c>
      <c r="AR355" t="s">
        <v>65</v>
      </c>
      <c r="AS355" t="s">
        <v>160</v>
      </c>
    </row>
    <row r="356" spans="1:45" x14ac:dyDescent="0.45">
      <c r="A356" t="s">
        <v>2038</v>
      </c>
      <c r="B356" t="s">
        <v>46</v>
      </c>
      <c r="C356" t="s">
        <v>47</v>
      </c>
      <c r="D356" t="s">
        <v>2039</v>
      </c>
      <c r="E356" t="s">
        <v>2040</v>
      </c>
      <c r="F356" t="s">
        <v>50</v>
      </c>
      <c r="G356" t="s">
        <v>51</v>
      </c>
      <c r="H356" s="1">
        <v>42901.147222222222</v>
      </c>
      <c r="I356" s="1">
        <v>42901.17291666667</v>
      </c>
      <c r="J356" s="2">
        <v>1.6574074074074074E-2</v>
      </c>
      <c r="K356" s="2">
        <v>2.5694444444444447E-2</v>
      </c>
      <c r="L356" s="2">
        <v>9.1203703703703707E-3</v>
      </c>
      <c r="M356" t="s">
        <v>52</v>
      </c>
      <c r="N356">
        <v>1</v>
      </c>
      <c r="O356" t="s">
        <v>603</v>
      </c>
      <c r="P356" t="s">
        <v>54</v>
      </c>
      <c r="Q356" t="s">
        <v>229</v>
      </c>
      <c r="R356" t="s">
        <v>604</v>
      </c>
      <c r="S356" t="s">
        <v>605</v>
      </c>
      <c r="T356" t="s">
        <v>58</v>
      </c>
      <c r="U356" t="s">
        <v>54</v>
      </c>
      <c r="V356" t="s">
        <v>54</v>
      </c>
      <c r="W356">
        <v>59.941414999999999</v>
      </c>
      <c r="X356">
        <v>30.366456299999999</v>
      </c>
      <c r="Y356">
        <v>59.930558300000001</v>
      </c>
      <c r="Z356">
        <v>30.361811700000001</v>
      </c>
      <c r="AA356" t="s">
        <v>54</v>
      </c>
      <c r="AB356" t="s">
        <v>54</v>
      </c>
      <c r="AC356" t="s">
        <v>59</v>
      </c>
      <c r="AD356" t="s">
        <v>60</v>
      </c>
      <c r="AE356" t="s">
        <v>1014</v>
      </c>
      <c r="AF356" t="s">
        <v>2041</v>
      </c>
      <c r="AG356">
        <v>57.84</v>
      </c>
      <c r="AH356">
        <v>203</v>
      </c>
      <c r="AI356">
        <v>3.51</v>
      </c>
      <c r="AJ356">
        <v>9.66</v>
      </c>
      <c r="AK356" t="s">
        <v>2042</v>
      </c>
      <c r="AL356">
        <v>8</v>
      </c>
      <c r="AM356">
        <v>8</v>
      </c>
      <c r="AN356">
        <v>0.72</v>
      </c>
      <c r="AO356">
        <v>1.53</v>
      </c>
      <c r="AP356">
        <v>0.28999999999999998</v>
      </c>
      <c r="AQ356" t="s">
        <v>96</v>
      </c>
      <c r="AR356" t="s">
        <v>97</v>
      </c>
      <c r="AS356" t="s">
        <v>66</v>
      </c>
    </row>
    <row r="357" spans="1:45" x14ac:dyDescent="0.45">
      <c r="A357" t="s">
        <v>2043</v>
      </c>
      <c r="B357" t="s">
        <v>46</v>
      </c>
      <c r="C357" t="s">
        <v>47</v>
      </c>
      <c r="D357" t="s">
        <v>2044</v>
      </c>
      <c r="E357" t="s">
        <v>2045</v>
      </c>
      <c r="F357" t="s">
        <v>50</v>
      </c>
      <c r="G357" t="s">
        <v>51</v>
      </c>
      <c r="H357" s="1">
        <v>42901.381944444445</v>
      </c>
      <c r="I357" s="1">
        <v>42901.411111111112</v>
      </c>
      <c r="J357" s="2">
        <v>2.1319444444444443E-2</v>
      </c>
      <c r="K357" s="2">
        <v>2.9166666666666664E-2</v>
      </c>
      <c r="L357" s="2">
        <v>7.8472222222222224E-3</v>
      </c>
      <c r="M357" t="s">
        <v>52</v>
      </c>
      <c r="N357">
        <v>1</v>
      </c>
      <c r="O357" t="s">
        <v>70</v>
      </c>
      <c r="P357" t="s">
        <v>54</v>
      </c>
      <c r="Q357" t="s">
        <v>2046</v>
      </c>
      <c r="R357" t="s">
        <v>72</v>
      </c>
      <c r="S357" t="s">
        <v>73</v>
      </c>
      <c r="T357" t="s">
        <v>58</v>
      </c>
      <c r="U357" t="s">
        <v>54</v>
      </c>
      <c r="V357" t="s">
        <v>54</v>
      </c>
      <c r="W357">
        <v>55.775411699999999</v>
      </c>
      <c r="X357">
        <v>37.654964999999997</v>
      </c>
      <c r="Y357">
        <v>55.735976700000002</v>
      </c>
      <c r="Z357">
        <v>37.6363317</v>
      </c>
      <c r="AA357" t="s">
        <v>54</v>
      </c>
      <c r="AB357" t="s">
        <v>54</v>
      </c>
      <c r="AC357" t="s">
        <v>2047</v>
      </c>
      <c r="AD357" t="s">
        <v>60</v>
      </c>
      <c r="AE357" t="s">
        <v>2048</v>
      </c>
      <c r="AF357" t="s">
        <v>2049</v>
      </c>
      <c r="AG357">
        <v>57.84</v>
      </c>
      <c r="AH357">
        <v>327</v>
      </c>
      <c r="AI357">
        <v>5.65</v>
      </c>
      <c r="AJ357">
        <v>5.71</v>
      </c>
      <c r="AK357" t="s">
        <v>2050</v>
      </c>
      <c r="AL357">
        <v>9</v>
      </c>
      <c r="AM357">
        <v>6</v>
      </c>
      <c r="AN357">
        <v>0.91</v>
      </c>
      <c r="AO357">
        <v>4.78</v>
      </c>
      <c r="AP357">
        <v>1</v>
      </c>
      <c r="AQ357" t="s">
        <v>111</v>
      </c>
      <c r="AR357" t="s">
        <v>112</v>
      </c>
      <c r="AS357" t="s">
        <v>160</v>
      </c>
    </row>
    <row r="358" spans="1:45" x14ac:dyDescent="0.45">
      <c r="A358" t="s">
        <v>2051</v>
      </c>
      <c r="B358" t="s">
        <v>46</v>
      </c>
      <c r="C358" t="s">
        <v>47</v>
      </c>
      <c r="D358" s="3" t="s">
        <v>2052</v>
      </c>
      <c r="E358" t="s">
        <v>2053</v>
      </c>
      <c r="F358" t="s">
        <v>50</v>
      </c>
      <c r="G358" t="s">
        <v>51</v>
      </c>
      <c r="H358" s="1">
        <v>42901.67291666667</v>
      </c>
      <c r="I358" s="1">
        <v>42901.706250000003</v>
      </c>
      <c r="J358" s="2">
        <v>2.5023148148148145E-2</v>
      </c>
      <c r="K358" s="2">
        <v>3.3333333333333333E-2</v>
      </c>
      <c r="L358" s="2">
        <v>8.3101851851851861E-3</v>
      </c>
      <c r="M358" t="s">
        <v>52</v>
      </c>
      <c r="N358">
        <v>1</v>
      </c>
      <c r="O358" t="s">
        <v>672</v>
      </c>
      <c r="P358" t="s">
        <v>54</v>
      </c>
      <c r="Q358" t="s">
        <v>458</v>
      </c>
      <c r="R358" t="s">
        <v>184</v>
      </c>
      <c r="S358" t="s">
        <v>673</v>
      </c>
      <c r="T358" t="s">
        <v>58</v>
      </c>
      <c r="U358" t="s">
        <v>54</v>
      </c>
      <c r="V358" t="s">
        <v>54</v>
      </c>
      <c r="W358">
        <v>55.640936699999997</v>
      </c>
      <c r="X358">
        <v>37.681950000000001</v>
      </c>
      <c r="Y358">
        <v>55.735903299999997</v>
      </c>
      <c r="Z358">
        <v>37.6358617</v>
      </c>
      <c r="AA358" t="s">
        <v>54</v>
      </c>
      <c r="AB358" t="s">
        <v>54</v>
      </c>
      <c r="AC358" t="s">
        <v>2047</v>
      </c>
      <c r="AD358" t="s">
        <v>60</v>
      </c>
      <c r="AE358" t="s">
        <v>2054</v>
      </c>
      <c r="AF358" t="s">
        <v>2055</v>
      </c>
      <c r="AG358">
        <v>57.84</v>
      </c>
      <c r="AH358">
        <v>444</v>
      </c>
      <c r="AI358">
        <v>7.68</v>
      </c>
      <c r="AJ358">
        <v>14.18</v>
      </c>
      <c r="AK358" t="s">
        <v>2056</v>
      </c>
      <c r="AL358">
        <v>11</v>
      </c>
      <c r="AM358">
        <v>11</v>
      </c>
      <c r="AN358">
        <v>0.88</v>
      </c>
      <c r="AO358">
        <v>5.12</v>
      </c>
      <c r="AP358">
        <v>0</v>
      </c>
      <c r="AQ358" t="s">
        <v>158</v>
      </c>
      <c r="AR358" t="s">
        <v>159</v>
      </c>
      <c r="AS358" t="s">
        <v>160</v>
      </c>
    </row>
    <row r="359" spans="1:45" x14ac:dyDescent="0.45">
      <c r="A359" t="s">
        <v>2057</v>
      </c>
      <c r="B359" t="s">
        <v>46</v>
      </c>
      <c r="C359" t="s">
        <v>47</v>
      </c>
      <c r="D359" t="s">
        <v>2058</v>
      </c>
      <c r="E359" t="s">
        <v>2059</v>
      </c>
      <c r="F359" t="s">
        <v>50</v>
      </c>
      <c r="G359" t="s">
        <v>51</v>
      </c>
      <c r="H359" s="1">
        <v>42902.603472222225</v>
      </c>
      <c r="I359" s="1">
        <v>42902.616666666669</v>
      </c>
      <c r="J359" s="2">
        <v>7.5578703703703702E-3</v>
      </c>
      <c r="K359" s="2">
        <v>1.3194444444444444E-2</v>
      </c>
      <c r="L359" s="2">
        <v>5.6365740740740742E-3</v>
      </c>
      <c r="M359" t="s">
        <v>52</v>
      </c>
      <c r="N359">
        <v>1</v>
      </c>
      <c r="O359" t="s">
        <v>70</v>
      </c>
      <c r="P359" t="s">
        <v>54</v>
      </c>
      <c r="Q359" t="s">
        <v>2060</v>
      </c>
      <c r="R359" t="s">
        <v>72</v>
      </c>
      <c r="S359" t="s">
        <v>73</v>
      </c>
      <c r="T359" t="s">
        <v>58</v>
      </c>
      <c r="U359" t="s">
        <v>54</v>
      </c>
      <c r="V359" t="s">
        <v>54</v>
      </c>
      <c r="W359">
        <v>55.735939199999997</v>
      </c>
      <c r="X359">
        <v>37.635775199999998</v>
      </c>
      <c r="Y359">
        <v>55.712946500000001</v>
      </c>
      <c r="Z359">
        <v>37.622284700000002</v>
      </c>
      <c r="AA359" t="s">
        <v>54</v>
      </c>
      <c r="AB359" t="s">
        <v>54</v>
      </c>
      <c r="AC359" t="s">
        <v>2047</v>
      </c>
      <c r="AD359" t="s">
        <v>60</v>
      </c>
      <c r="AE359" t="s">
        <v>2049</v>
      </c>
      <c r="AF359" t="s">
        <v>2061</v>
      </c>
      <c r="AG359">
        <v>57.77</v>
      </c>
      <c r="AH359">
        <v>148</v>
      </c>
      <c r="AI359">
        <v>2.56</v>
      </c>
      <c r="AJ359">
        <v>3.91</v>
      </c>
      <c r="AK359" t="s">
        <v>2062</v>
      </c>
      <c r="AL359">
        <v>15</v>
      </c>
      <c r="AM359">
        <v>15</v>
      </c>
      <c r="AN359">
        <v>0.69</v>
      </c>
      <c r="AO359">
        <v>4.2</v>
      </c>
      <c r="AP359">
        <v>0.98</v>
      </c>
      <c r="AQ359" t="s">
        <v>111</v>
      </c>
      <c r="AR359" t="s">
        <v>112</v>
      </c>
      <c r="AS359" t="s">
        <v>160</v>
      </c>
    </row>
    <row r="360" spans="1:45" x14ac:dyDescent="0.45">
      <c r="A360" t="s">
        <v>2063</v>
      </c>
      <c r="B360" t="s">
        <v>46</v>
      </c>
      <c r="C360" t="s">
        <v>47</v>
      </c>
      <c r="D360" t="s">
        <v>2064</v>
      </c>
      <c r="E360" t="s">
        <v>2065</v>
      </c>
      <c r="F360" t="s">
        <v>50</v>
      </c>
      <c r="G360" t="s">
        <v>51</v>
      </c>
      <c r="H360" s="1">
        <v>42902.673611111109</v>
      </c>
      <c r="I360" s="1">
        <v>42902.688888888886</v>
      </c>
      <c r="J360" s="2">
        <v>1.0694444444444444E-2</v>
      </c>
      <c r="K360" s="2">
        <v>1.5277777777777777E-2</v>
      </c>
      <c r="L360" s="2">
        <v>4.5833333333333334E-3</v>
      </c>
      <c r="M360" t="s">
        <v>52</v>
      </c>
      <c r="N360">
        <v>1</v>
      </c>
      <c r="O360" t="s">
        <v>70</v>
      </c>
      <c r="P360" t="s">
        <v>54</v>
      </c>
      <c r="Q360" t="s">
        <v>458</v>
      </c>
      <c r="R360" t="s">
        <v>72</v>
      </c>
      <c r="S360" t="s">
        <v>73</v>
      </c>
      <c r="T360" t="s">
        <v>58</v>
      </c>
      <c r="U360" t="s">
        <v>54</v>
      </c>
      <c r="V360" t="s">
        <v>54</v>
      </c>
      <c r="W360">
        <v>55.711934319999997</v>
      </c>
      <c r="X360">
        <v>37.621591029999998</v>
      </c>
      <c r="Y360">
        <v>55.735887589999997</v>
      </c>
      <c r="Z360">
        <v>37.635051349999998</v>
      </c>
      <c r="AA360" t="s">
        <v>54</v>
      </c>
      <c r="AB360" t="s">
        <v>54</v>
      </c>
      <c r="AC360" t="s">
        <v>2047</v>
      </c>
      <c r="AD360" t="s">
        <v>60</v>
      </c>
      <c r="AE360" t="s">
        <v>2066</v>
      </c>
      <c r="AF360" t="s">
        <v>2067</v>
      </c>
      <c r="AG360">
        <v>57.77</v>
      </c>
      <c r="AH360">
        <v>226</v>
      </c>
      <c r="AI360">
        <v>3.91</v>
      </c>
      <c r="AJ360">
        <v>3.51</v>
      </c>
      <c r="AK360" t="s">
        <v>2068</v>
      </c>
      <c r="AL360">
        <v>14</v>
      </c>
      <c r="AM360">
        <v>14</v>
      </c>
      <c r="AN360">
        <v>0.77</v>
      </c>
      <c r="AO360">
        <v>4.8499999999999996</v>
      </c>
      <c r="AP360">
        <v>0</v>
      </c>
      <c r="AQ360" t="s">
        <v>158</v>
      </c>
      <c r="AR360" t="s">
        <v>159</v>
      </c>
      <c r="AS360" t="s">
        <v>160</v>
      </c>
    </row>
    <row r="361" spans="1:45" x14ac:dyDescent="0.45">
      <c r="A361" t="s">
        <v>2069</v>
      </c>
      <c r="B361" t="s">
        <v>46</v>
      </c>
      <c r="C361" t="s">
        <v>47</v>
      </c>
      <c r="D361" t="s">
        <v>2070</v>
      </c>
      <c r="E361" t="s">
        <v>2071</v>
      </c>
      <c r="F361" t="s">
        <v>50</v>
      </c>
      <c r="G361" t="s">
        <v>51</v>
      </c>
      <c r="H361" s="1">
        <v>42903.694444444445</v>
      </c>
      <c r="I361" s="1">
        <v>42903.714583333334</v>
      </c>
      <c r="J361" s="2">
        <v>1.8101851851851852E-2</v>
      </c>
      <c r="K361" s="2">
        <v>2.013888888888889E-2</v>
      </c>
      <c r="L361" s="2">
        <v>2.0370370370370373E-3</v>
      </c>
      <c r="M361" t="s">
        <v>2072</v>
      </c>
      <c r="N361">
        <v>1</v>
      </c>
      <c r="O361" t="s">
        <v>948</v>
      </c>
      <c r="P361" t="s">
        <v>54</v>
      </c>
      <c r="Q361" t="s">
        <v>2073</v>
      </c>
      <c r="R361" t="s">
        <v>343</v>
      </c>
      <c r="S361" t="s">
        <v>949</v>
      </c>
      <c r="T361" t="s">
        <v>58</v>
      </c>
      <c r="U361" t="s">
        <v>54</v>
      </c>
      <c r="V361" t="s">
        <v>54</v>
      </c>
      <c r="W361">
        <v>55.735879199999999</v>
      </c>
      <c r="X361">
        <v>37.635086200000003</v>
      </c>
      <c r="Y361">
        <v>55.662553299999999</v>
      </c>
      <c r="Z361">
        <v>37.634830899999997</v>
      </c>
      <c r="AA361" t="s">
        <v>54</v>
      </c>
      <c r="AB361" t="s">
        <v>54</v>
      </c>
      <c r="AC361" t="s">
        <v>2047</v>
      </c>
      <c r="AD361" t="s">
        <v>60</v>
      </c>
      <c r="AE361" t="s">
        <v>2067</v>
      </c>
      <c r="AF361" t="s">
        <v>2074</v>
      </c>
      <c r="AG361">
        <v>57.77</v>
      </c>
      <c r="AH361">
        <v>580</v>
      </c>
      <c r="AI361">
        <v>10.039999999999999</v>
      </c>
      <c r="AJ361">
        <v>11.23</v>
      </c>
      <c r="AK361" t="s">
        <v>2075</v>
      </c>
      <c r="AL361">
        <v>20</v>
      </c>
      <c r="AM361">
        <v>20</v>
      </c>
      <c r="AN361">
        <v>0.52</v>
      </c>
      <c r="AO361">
        <v>4.57</v>
      </c>
      <c r="AP361">
        <v>0</v>
      </c>
      <c r="AQ361" t="s">
        <v>158</v>
      </c>
      <c r="AR361" t="s">
        <v>159</v>
      </c>
      <c r="AS361" t="s">
        <v>160</v>
      </c>
    </row>
    <row r="362" spans="1:45" x14ac:dyDescent="0.45">
      <c r="A362" t="s">
        <v>2076</v>
      </c>
      <c r="B362" t="s">
        <v>46</v>
      </c>
      <c r="C362" t="s">
        <v>47</v>
      </c>
      <c r="D362" t="s">
        <v>2077</v>
      </c>
      <c r="E362" t="s">
        <v>2078</v>
      </c>
      <c r="F362" t="s">
        <v>50</v>
      </c>
      <c r="G362" t="s">
        <v>51</v>
      </c>
      <c r="H362" s="1">
        <v>42903.898611111108</v>
      </c>
      <c r="I362" s="1">
        <v>42903.913194444445</v>
      </c>
      <c r="J362" s="2">
        <v>9.2245370370370363E-3</v>
      </c>
      <c r="K362" s="2">
        <v>1.4583333333333332E-2</v>
      </c>
      <c r="L362" s="2">
        <v>5.3587962962962964E-3</v>
      </c>
      <c r="M362" t="s">
        <v>2072</v>
      </c>
      <c r="N362">
        <v>1</v>
      </c>
      <c r="O362" t="s">
        <v>2079</v>
      </c>
      <c r="P362" t="s">
        <v>54</v>
      </c>
      <c r="Q362" t="s">
        <v>131</v>
      </c>
      <c r="R362" t="s">
        <v>184</v>
      </c>
      <c r="S362" t="s">
        <v>2080</v>
      </c>
      <c r="T362" t="s">
        <v>58</v>
      </c>
      <c r="U362" t="s">
        <v>54</v>
      </c>
      <c r="V362" t="s">
        <v>54</v>
      </c>
      <c r="W362">
        <v>55.671678100000001</v>
      </c>
      <c r="X362">
        <v>37.6276832</v>
      </c>
      <c r="Y362">
        <v>55.735935400000002</v>
      </c>
      <c r="Z362">
        <v>37.635030999999998</v>
      </c>
      <c r="AA362" t="s">
        <v>54</v>
      </c>
      <c r="AB362" t="s">
        <v>54</v>
      </c>
      <c r="AC362" t="s">
        <v>2047</v>
      </c>
      <c r="AD362" t="s">
        <v>60</v>
      </c>
      <c r="AE362" t="s">
        <v>2074</v>
      </c>
      <c r="AF362" t="s">
        <v>2067</v>
      </c>
      <c r="AG362">
        <v>57.77</v>
      </c>
      <c r="AH362">
        <v>468</v>
      </c>
      <c r="AI362">
        <v>8.1</v>
      </c>
      <c r="AJ362">
        <v>7.16</v>
      </c>
      <c r="AK362" t="s">
        <v>2081</v>
      </c>
      <c r="AL362">
        <v>15</v>
      </c>
      <c r="AM362">
        <v>15</v>
      </c>
      <c r="AN362">
        <v>0.68</v>
      </c>
      <c r="AO362">
        <v>1.84</v>
      </c>
      <c r="AP362">
        <v>0.14000000000000001</v>
      </c>
      <c r="AQ362" t="s">
        <v>188</v>
      </c>
      <c r="AR362" t="s">
        <v>159</v>
      </c>
      <c r="AS362" t="s">
        <v>160</v>
      </c>
    </row>
    <row r="363" spans="1:45" x14ac:dyDescent="0.45">
      <c r="A363" t="s">
        <v>2082</v>
      </c>
      <c r="B363" t="s">
        <v>46</v>
      </c>
      <c r="C363" t="s">
        <v>47</v>
      </c>
      <c r="D363" t="s">
        <v>2083</v>
      </c>
      <c r="E363" t="s">
        <v>2084</v>
      </c>
      <c r="F363" t="s">
        <v>50</v>
      </c>
      <c r="G363" t="s">
        <v>51</v>
      </c>
      <c r="H363" s="1">
        <v>42904.584027777775</v>
      </c>
      <c r="I363" s="1">
        <v>42904.595833333333</v>
      </c>
      <c r="J363" s="2">
        <v>9.0972222222222218E-3</v>
      </c>
      <c r="K363" s="2">
        <v>1.1805555555555555E-2</v>
      </c>
      <c r="L363" s="2">
        <v>2.7083333333333334E-3</v>
      </c>
      <c r="M363" t="s">
        <v>52</v>
      </c>
      <c r="N363">
        <v>1</v>
      </c>
      <c r="O363" t="s">
        <v>183</v>
      </c>
      <c r="P363" t="s">
        <v>54</v>
      </c>
      <c r="Q363" t="s">
        <v>2085</v>
      </c>
      <c r="R363" t="s">
        <v>184</v>
      </c>
      <c r="S363" t="s">
        <v>185</v>
      </c>
      <c r="T363" t="s">
        <v>58</v>
      </c>
      <c r="U363" t="s">
        <v>54</v>
      </c>
      <c r="V363" t="s">
        <v>54</v>
      </c>
      <c r="W363">
        <v>55.735891700000003</v>
      </c>
      <c r="X363">
        <v>37.6347059</v>
      </c>
      <c r="Y363">
        <v>55.7527337</v>
      </c>
      <c r="Z363">
        <v>37.589874199999997</v>
      </c>
      <c r="AA363" t="s">
        <v>54</v>
      </c>
      <c r="AB363" t="s">
        <v>54</v>
      </c>
      <c r="AC363" t="s">
        <v>2047</v>
      </c>
      <c r="AD363" t="s">
        <v>60</v>
      </c>
      <c r="AE363" t="s">
        <v>2086</v>
      </c>
      <c r="AF363" t="s">
        <v>2087</v>
      </c>
      <c r="AG363">
        <v>57.74</v>
      </c>
      <c r="AH363">
        <v>173</v>
      </c>
      <c r="AI363">
        <v>3</v>
      </c>
      <c r="AJ363">
        <v>4.7300000000000004</v>
      </c>
      <c r="AK363" t="s">
        <v>2088</v>
      </c>
      <c r="AL363">
        <v>25</v>
      </c>
      <c r="AM363">
        <v>25</v>
      </c>
      <c r="AN363">
        <v>0.32</v>
      </c>
      <c r="AO363">
        <v>4.66</v>
      </c>
      <c r="AP363">
        <v>0.57999999999999996</v>
      </c>
      <c r="AQ363" t="s">
        <v>64</v>
      </c>
      <c r="AR363" t="s">
        <v>97</v>
      </c>
      <c r="AS363" t="s">
        <v>160</v>
      </c>
    </row>
    <row r="364" spans="1:45" x14ac:dyDescent="0.45">
      <c r="A364" t="s">
        <v>2089</v>
      </c>
      <c r="B364" t="s">
        <v>46</v>
      </c>
      <c r="C364" t="s">
        <v>47</v>
      </c>
      <c r="D364" t="s">
        <v>2090</v>
      </c>
      <c r="E364" t="s">
        <v>2091</v>
      </c>
      <c r="F364" t="s">
        <v>50</v>
      </c>
      <c r="G364" t="s">
        <v>51</v>
      </c>
      <c r="H364" s="1">
        <v>42905.463888888888</v>
      </c>
      <c r="I364" s="1">
        <v>42905.487500000003</v>
      </c>
      <c r="J364" s="2">
        <v>1.7187499999999998E-2</v>
      </c>
      <c r="K364" s="2">
        <v>2.361111111111111E-2</v>
      </c>
      <c r="L364" s="2">
        <v>6.4236111111111117E-3</v>
      </c>
      <c r="M364" t="s">
        <v>52</v>
      </c>
      <c r="N364">
        <v>1</v>
      </c>
      <c r="O364" t="s">
        <v>70</v>
      </c>
      <c r="P364" t="s">
        <v>54</v>
      </c>
      <c r="Q364" t="s">
        <v>2092</v>
      </c>
      <c r="R364" t="s">
        <v>72</v>
      </c>
      <c r="S364" t="s">
        <v>73</v>
      </c>
      <c r="T364" t="s">
        <v>58</v>
      </c>
      <c r="U364" t="s">
        <v>54</v>
      </c>
      <c r="V364" t="s">
        <v>54</v>
      </c>
      <c r="W364">
        <v>55.73583</v>
      </c>
      <c r="X364">
        <v>37.635176700000002</v>
      </c>
      <c r="Y364">
        <v>55.640783300000002</v>
      </c>
      <c r="Z364">
        <v>37.681449999999998</v>
      </c>
      <c r="AA364" t="s">
        <v>54</v>
      </c>
      <c r="AB364" t="s">
        <v>54</v>
      </c>
      <c r="AC364" t="s">
        <v>2047</v>
      </c>
      <c r="AD364" t="s">
        <v>60</v>
      </c>
      <c r="AE364" t="s">
        <v>2093</v>
      </c>
      <c r="AF364" t="s">
        <v>2094</v>
      </c>
      <c r="AG364">
        <v>58.46</v>
      </c>
      <c r="AH364">
        <v>291</v>
      </c>
      <c r="AI364">
        <v>4.9800000000000004</v>
      </c>
      <c r="AJ364">
        <v>13.33</v>
      </c>
      <c r="AK364" t="s">
        <v>2095</v>
      </c>
      <c r="AL364">
        <v>17</v>
      </c>
      <c r="AM364">
        <v>17</v>
      </c>
      <c r="AN364">
        <v>0.87</v>
      </c>
      <c r="AO364">
        <v>4.7300000000000004</v>
      </c>
      <c r="AP364">
        <v>1</v>
      </c>
      <c r="AQ364" t="s">
        <v>111</v>
      </c>
      <c r="AR364" t="s">
        <v>112</v>
      </c>
      <c r="AS364" t="s">
        <v>160</v>
      </c>
    </row>
    <row r="365" spans="1:45" x14ac:dyDescent="0.45">
      <c r="A365" t="s">
        <v>2096</v>
      </c>
      <c r="B365" t="s">
        <v>226</v>
      </c>
      <c r="C365" t="s">
        <v>47</v>
      </c>
      <c r="D365" t="s">
        <v>2097</v>
      </c>
      <c r="E365" t="s">
        <v>2098</v>
      </c>
      <c r="F365" t="s">
        <v>50</v>
      </c>
      <c r="G365" t="s">
        <v>51</v>
      </c>
      <c r="H365" s="1">
        <v>42905.898611111108</v>
      </c>
      <c r="I365" s="1">
        <v>42905.9</v>
      </c>
      <c r="J365" s="2">
        <v>3.0092592592592595E-4</v>
      </c>
      <c r="K365" s="2">
        <v>1.3888888888888889E-3</v>
      </c>
      <c r="L365" s="2">
        <v>1.0879629629629629E-3</v>
      </c>
      <c r="M365" t="s">
        <v>52</v>
      </c>
      <c r="N365">
        <v>1</v>
      </c>
      <c r="O365" t="s">
        <v>183</v>
      </c>
      <c r="P365" t="s">
        <v>54</v>
      </c>
      <c r="Q365" t="s">
        <v>2099</v>
      </c>
      <c r="R365" t="s">
        <v>184</v>
      </c>
      <c r="S365" t="s">
        <v>185</v>
      </c>
      <c r="T365" t="s">
        <v>58</v>
      </c>
      <c r="U365" t="s">
        <v>54</v>
      </c>
      <c r="V365" t="s">
        <v>54</v>
      </c>
      <c r="W365">
        <v>59.799199999999999</v>
      </c>
      <c r="X365">
        <v>30.27336</v>
      </c>
      <c r="Y365">
        <v>59.799199999999999</v>
      </c>
      <c r="Z365">
        <v>30.27336</v>
      </c>
      <c r="AA365" t="s">
        <v>54</v>
      </c>
      <c r="AB365" t="s">
        <v>54</v>
      </c>
      <c r="AC365" t="s">
        <v>59</v>
      </c>
      <c r="AD365" t="s">
        <v>60</v>
      </c>
      <c r="AE365" t="s">
        <v>230</v>
      </c>
      <c r="AF365" t="s">
        <v>230</v>
      </c>
      <c r="AG365">
        <v>58.46</v>
      </c>
      <c r="AH365">
        <v>49</v>
      </c>
      <c r="AI365">
        <v>0.84</v>
      </c>
      <c r="AJ365">
        <v>0.01</v>
      </c>
      <c r="AK365" t="s">
        <v>2100</v>
      </c>
      <c r="AL365">
        <v>17</v>
      </c>
      <c r="AM365">
        <v>17</v>
      </c>
      <c r="AN365">
        <v>0.57999999999999996</v>
      </c>
      <c r="AO365">
        <v>4.29</v>
      </c>
      <c r="AP365">
        <v>0.14000000000000001</v>
      </c>
      <c r="AQ365" t="s">
        <v>158</v>
      </c>
      <c r="AR365" t="s">
        <v>159</v>
      </c>
      <c r="AS365" t="s">
        <v>66</v>
      </c>
    </row>
    <row r="366" spans="1:45" x14ac:dyDescent="0.45">
      <c r="A366" t="s">
        <v>2101</v>
      </c>
      <c r="B366" t="s">
        <v>226</v>
      </c>
      <c r="C366" t="s">
        <v>47</v>
      </c>
      <c r="D366" t="s">
        <v>2102</v>
      </c>
      <c r="E366" t="s">
        <v>2103</v>
      </c>
      <c r="F366" t="s">
        <v>50</v>
      </c>
      <c r="G366" t="s">
        <v>51</v>
      </c>
      <c r="H366" s="1">
        <v>42905.899305555555</v>
      </c>
      <c r="I366" s="1">
        <v>42905.901388888888</v>
      </c>
      <c r="J366" s="2">
        <v>8.1018518518518516E-4</v>
      </c>
      <c r="K366" s="2">
        <v>2.0833333333333333E-3</v>
      </c>
      <c r="L366" s="2">
        <v>1.2731481481481483E-3</v>
      </c>
      <c r="M366" t="s">
        <v>52</v>
      </c>
      <c r="N366">
        <v>1</v>
      </c>
      <c r="O366" t="s">
        <v>70</v>
      </c>
      <c r="P366" t="s">
        <v>54</v>
      </c>
      <c r="Q366" t="s">
        <v>458</v>
      </c>
      <c r="R366" t="s">
        <v>72</v>
      </c>
      <c r="S366" t="s">
        <v>73</v>
      </c>
      <c r="T366" t="s">
        <v>58</v>
      </c>
      <c r="U366" t="s">
        <v>54</v>
      </c>
      <c r="V366" t="s">
        <v>54</v>
      </c>
      <c r="W366">
        <v>59.799199999999999</v>
      </c>
      <c r="X366">
        <v>30.27336</v>
      </c>
      <c r="Y366">
        <v>59.799199999999999</v>
      </c>
      <c r="Z366">
        <v>30.27336</v>
      </c>
      <c r="AA366" t="s">
        <v>54</v>
      </c>
      <c r="AB366" t="s">
        <v>54</v>
      </c>
      <c r="AC366" t="s">
        <v>59</v>
      </c>
      <c r="AD366" t="s">
        <v>60</v>
      </c>
      <c r="AE366" t="s">
        <v>230</v>
      </c>
      <c r="AF366" t="s">
        <v>230</v>
      </c>
      <c r="AG366">
        <v>58.46</v>
      </c>
      <c r="AH366">
        <v>50.17</v>
      </c>
      <c r="AI366">
        <v>0.86</v>
      </c>
      <c r="AJ366">
        <v>0.64</v>
      </c>
      <c r="AK366" t="s">
        <v>2104</v>
      </c>
      <c r="AL366">
        <v>17</v>
      </c>
      <c r="AM366">
        <v>17</v>
      </c>
      <c r="AN366">
        <v>0.57999999999999996</v>
      </c>
      <c r="AO366">
        <v>4.28</v>
      </c>
      <c r="AP366">
        <v>0.13</v>
      </c>
      <c r="AQ366" t="s">
        <v>158</v>
      </c>
      <c r="AR366" t="s">
        <v>159</v>
      </c>
      <c r="AS366" t="s">
        <v>66</v>
      </c>
    </row>
    <row r="367" spans="1:45" x14ac:dyDescent="0.45">
      <c r="A367" t="s">
        <v>2105</v>
      </c>
      <c r="B367" t="s">
        <v>46</v>
      </c>
      <c r="C367" t="s">
        <v>47</v>
      </c>
      <c r="D367" t="s">
        <v>2106</v>
      </c>
      <c r="E367" t="s">
        <v>2107</v>
      </c>
      <c r="F367" t="s">
        <v>50</v>
      </c>
      <c r="G367" t="s">
        <v>51</v>
      </c>
      <c r="H367" s="1">
        <v>42905.900694444441</v>
      </c>
      <c r="I367" s="1">
        <v>42905.926388888889</v>
      </c>
      <c r="J367" s="2">
        <v>2.0092592592592592E-2</v>
      </c>
      <c r="K367" s="2">
        <v>2.5694444444444447E-2</v>
      </c>
      <c r="L367" s="2">
        <v>5.6018518518518518E-3</v>
      </c>
      <c r="M367" t="s">
        <v>52</v>
      </c>
      <c r="N367">
        <v>1</v>
      </c>
      <c r="O367" t="s">
        <v>80</v>
      </c>
      <c r="P367" t="s">
        <v>54</v>
      </c>
      <c r="Q367" t="s">
        <v>1483</v>
      </c>
      <c r="R367" t="s">
        <v>82</v>
      </c>
      <c r="S367" t="s">
        <v>83</v>
      </c>
      <c r="T367" t="s">
        <v>58</v>
      </c>
      <c r="U367" t="s">
        <v>54</v>
      </c>
      <c r="V367" t="s">
        <v>54</v>
      </c>
      <c r="W367">
        <v>59.797355199999998</v>
      </c>
      <c r="X367">
        <v>30.280829399999998</v>
      </c>
      <c r="Y367">
        <v>59.941414999999999</v>
      </c>
      <c r="Z367">
        <v>30.366456299999999</v>
      </c>
      <c r="AA367" t="s">
        <v>54</v>
      </c>
      <c r="AB367" t="s">
        <v>54</v>
      </c>
      <c r="AC367" t="s">
        <v>59</v>
      </c>
      <c r="AD367" t="s">
        <v>60</v>
      </c>
      <c r="AE367" t="s">
        <v>230</v>
      </c>
      <c r="AF367" t="s">
        <v>1014</v>
      </c>
      <c r="AG367">
        <v>58.46</v>
      </c>
      <c r="AH367">
        <v>679</v>
      </c>
      <c r="AI367">
        <v>11.62</v>
      </c>
      <c r="AJ367">
        <v>34.49</v>
      </c>
      <c r="AK367" t="s">
        <v>2108</v>
      </c>
      <c r="AL367">
        <v>17</v>
      </c>
      <c r="AM367">
        <v>17</v>
      </c>
      <c r="AN367">
        <v>0.59</v>
      </c>
      <c r="AO367">
        <v>4.2</v>
      </c>
      <c r="AP367">
        <v>0.13</v>
      </c>
      <c r="AQ367" t="s">
        <v>158</v>
      </c>
      <c r="AR367" t="s">
        <v>159</v>
      </c>
      <c r="AS367" t="s">
        <v>66</v>
      </c>
    </row>
    <row r="368" spans="1:45" x14ac:dyDescent="0.45">
      <c r="A368" t="s">
        <v>2109</v>
      </c>
      <c r="B368" t="s">
        <v>46</v>
      </c>
      <c r="C368" t="s">
        <v>47</v>
      </c>
      <c r="D368" t="s">
        <v>2110</v>
      </c>
      <c r="E368" t="s">
        <v>2111</v>
      </c>
      <c r="F368" t="s">
        <v>50</v>
      </c>
      <c r="G368" t="s">
        <v>51</v>
      </c>
      <c r="H368" s="1">
        <v>42906.415277777778</v>
      </c>
      <c r="I368" s="1">
        <v>42906.438194444447</v>
      </c>
      <c r="J368" s="2">
        <v>1.7881944444444443E-2</v>
      </c>
      <c r="K368" s="2">
        <v>2.2916666666666669E-2</v>
      </c>
      <c r="L368" s="2">
        <v>5.0347222222222225E-3</v>
      </c>
      <c r="M368" t="s">
        <v>52</v>
      </c>
      <c r="N368">
        <v>1</v>
      </c>
      <c r="O368" t="s">
        <v>183</v>
      </c>
      <c r="P368" t="s">
        <v>54</v>
      </c>
      <c r="Q368" t="s">
        <v>2112</v>
      </c>
      <c r="R368" t="s">
        <v>184</v>
      </c>
      <c r="S368" t="s">
        <v>185</v>
      </c>
      <c r="T368" t="s">
        <v>58</v>
      </c>
      <c r="U368" t="s">
        <v>54</v>
      </c>
      <c r="V368" t="s">
        <v>54</v>
      </c>
      <c r="W368">
        <v>59.941414999999999</v>
      </c>
      <c r="X368">
        <v>30.366456299999999</v>
      </c>
      <c r="Y368">
        <v>59.9324583</v>
      </c>
      <c r="Z368">
        <v>30.3680217</v>
      </c>
      <c r="AA368" t="s">
        <v>54</v>
      </c>
      <c r="AB368" t="s">
        <v>54</v>
      </c>
      <c r="AC368" t="s">
        <v>59</v>
      </c>
      <c r="AD368" t="s">
        <v>60</v>
      </c>
      <c r="AE368" t="s">
        <v>1014</v>
      </c>
      <c r="AF368" t="s">
        <v>1700</v>
      </c>
      <c r="AG368">
        <v>59.6</v>
      </c>
      <c r="AH368">
        <v>250</v>
      </c>
      <c r="AI368">
        <v>4.1900000000000004</v>
      </c>
      <c r="AJ368">
        <v>8.82</v>
      </c>
      <c r="AK368" t="s">
        <v>2113</v>
      </c>
      <c r="AL368">
        <v>14</v>
      </c>
      <c r="AM368">
        <v>14</v>
      </c>
      <c r="AN368">
        <v>0.73</v>
      </c>
      <c r="AO368">
        <v>3.04</v>
      </c>
      <c r="AP368">
        <v>0.49</v>
      </c>
      <c r="AQ368" t="s">
        <v>64</v>
      </c>
      <c r="AR368" t="s">
        <v>97</v>
      </c>
      <c r="AS368" t="s">
        <v>66</v>
      </c>
    </row>
    <row r="369" spans="1:45" x14ac:dyDescent="0.45">
      <c r="A369" t="s">
        <v>2114</v>
      </c>
      <c r="B369" t="s">
        <v>46</v>
      </c>
      <c r="C369" t="s">
        <v>47</v>
      </c>
      <c r="D369" t="s">
        <v>2115</v>
      </c>
      <c r="E369" t="s">
        <v>2116</v>
      </c>
      <c r="F369" t="s">
        <v>50</v>
      </c>
      <c r="G369" t="s">
        <v>51</v>
      </c>
      <c r="H369" s="1">
        <v>42906.591666666667</v>
      </c>
      <c r="I369" s="1">
        <v>42906.632638888892</v>
      </c>
      <c r="J369" s="2">
        <v>3.3032407407407406E-2</v>
      </c>
      <c r="K369" s="2">
        <v>4.0972222222222222E-2</v>
      </c>
      <c r="L369" s="2">
        <v>7.9398148148148145E-3</v>
      </c>
      <c r="M369" t="s">
        <v>52</v>
      </c>
      <c r="N369">
        <v>1</v>
      </c>
      <c r="O369" t="s">
        <v>2117</v>
      </c>
      <c r="P369" t="s">
        <v>54</v>
      </c>
      <c r="Q369" t="s">
        <v>1028</v>
      </c>
      <c r="R369" t="s">
        <v>2118</v>
      </c>
      <c r="S369" t="s">
        <v>2119</v>
      </c>
      <c r="T369" t="s">
        <v>58</v>
      </c>
      <c r="U369" t="s">
        <v>54</v>
      </c>
      <c r="V369" t="s">
        <v>54</v>
      </c>
      <c r="W369">
        <v>59.933669199999997</v>
      </c>
      <c r="X369">
        <v>30.364380199999999</v>
      </c>
      <c r="Y369">
        <v>59.941414999999999</v>
      </c>
      <c r="Z369">
        <v>30.366456299999999</v>
      </c>
      <c r="AA369" t="s">
        <v>54</v>
      </c>
      <c r="AB369" t="s">
        <v>54</v>
      </c>
      <c r="AC369" t="s">
        <v>59</v>
      </c>
      <c r="AD369" t="s">
        <v>60</v>
      </c>
      <c r="AE369" t="s">
        <v>2120</v>
      </c>
      <c r="AF369" t="s">
        <v>1014</v>
      </c>
      <c r="AG369">
        <v>59.6</v>
      </c>
      <c r="AH369">
        <v>450.18</v>
      </c>
      <c r="AI369">
        <v>7.55</v>
      </c>
      <c r="AJ369">
        <v>11.65</v>
      </c>
      <c r="AK369" t="s">
        <v>2121</v>
      </c>
      <c r="AL369">
        <v>12</v>
      </c>
      <c r="AM369">
        <v>12</v>
      </c>
      <c r="AN369">
        <v>0.79</v>
      </c>
      <c r="AO369">
        <v>2.41</v>
      </c>
      <c r="AP369">
        <v>0.99</v>
      </c>
      <c r="AQ369" t="s">
        <v>111</v>
      </c>
      <c r="AR369" t="s">
        <v>112</v>
      </c>
      <c r="AS369" t="s">
        <v>66</v>
      </c>
    </row>
    <row r="370" spans="1:45" x14ac:dyDescent="0.45">
      <c r="A370" t="s">
        <v>2122</v>
      </c>
      <c r="B370" t="s">
        <v>46</v>
      </c>
      <c r="C370" t="s">
        <v>47</v>
      </c>
      <c r="D370" t="s">
        <v>2123</v>
      </c>
      <c r="E370" t="s">
        <v>2124</v>
      </c>
      <c r="F370" t="s">
        <v>50</v>
      </c>
      <c r="G370" t="s">
        <v>51</v>
      </c>
      <c r="H370" s="1">
        <v>42906.662499999999</v>
      </c>
      <c r="I370" s="1">
        <v>42906.672222222223</v>
      </c>
      <c r="J370" s="2">
        <v>6.7708333333333336E-3</v>
      </c>
      <c r="K370" s="2">
        <v>9.7222222222222224E-3</v>
      </c>
      <c r="L370" s="2">
        <v>2.9513888888888888E-3</v>
      </c>
      <c r="M370" t="s">
        <v>52</v>
      </c>
      <c r="N370">
        <v>1</v>
      </c>
      <c r="O370" t="s">
        <v>479</v>
      </c>
      <c r="P370" t="s">
        <v>54</v>
      </c>
      <c r="Q370" t="s">
        <v>1483</v>
      </c>
      <c r="R370" t="s">
        <v>480</v>
      </c>
      <c r="S370" t="s">
        <v>481</v>
      </c>
      <c r="T370" t="s">
        <v>58</v>
      </c>
      <c r="U370" t="s">
        <v>54</v>
      </c>
      <c r="V370" t="s">
        <v>54</v>
      </c>
      <c r="W370">
        <v>59.950796480000001</v>
      </c>
      <c r="X370">
        <v>30.487440209999999</v>
      </c>
      <c r="Y370">
        <v>59.941414999999999</v>
      </c>
      <c r="Z370">
        <v>30.366456299999999</v>
      </c>
      <c r="AA370" t="s">
        <v>54</v>
      </c>
      <c r="AB370" t="s">
        <v>54</v>
      </c>
      <c r="AC370" t="s">
        <v>59</v>
      </c>
      <c r="AD370" t="s">
        <v>60</v>
      </c>
      <c r="AE370" t="s">
        <v>2125</v>
      </c>
      <c r="AF370" t="s">
        <v>1014</v>
      </c>
      <c r="AG370">
        <v>59.6</v>
      </c>
      <c r="AH370">
        <v>114</v>
      </c>
      <c r="AI370">
        <v>1.91</v>
      </c>
      <c r="AJ370">
        <v>2.2400000000000002</v>
      </c>
      <c r="AK370" t="s">
        <v>2126</v>
      </c>
      <c r="AL370">
        <v>13</v>
      </c>
      <c r="AM370">
        <v>13</v>
      </c>
      <c r="AN370">
        <v>0.9</v>
      </c>
      <c r="AO370">
        <v>3.31</v>
      </c>
      <c r="AP370">
        <v>0.87</v>
      </c>
      <c r="AQ370" t="s">
        <v>64</v>
      </c>
      <c r="AR370" t="s">
        <v>65</v>
      </c>
      <c r="AS370" t="s">
        <v>66</v>
      </c>
    </row>
    <row r="371" spans="1:45" x14ac:dyDescent="0.45">
      <c r="A371" t="s">
        <v>2127</v>
      </c>
      <c r="B371" t="s">
        <v>46</v>
      </c>
      <c r="C371" t="s">
        <v>47</v>
      </c>
      <c r="D371" t="s">
        <v>2128</v>
      </c>
      <c r="E371" t="s">
        <v>2129</v>
      </c>
      <c r="F371" t="s">
        <v>50</v>
      </c>
      <c r="G371" t="s">
        <v>51</v>
      </c>
      <c r="H371" s="1">
        <v>42909.654861111114</v>
      </c>
      <c r="I371" s="1">
        <v>42909.683333333334</v>
      </c>
      <c r="J371" s="2">
        <v>1.7511574074074072E-2</v>
      </c>
      <c r="K371" s="2">
        <v>2.8472222222222222E-2</v>
      </c>
      <c r="L371" s="2">
        <v>1.0960648148148148E-2</v>
      </c>
      <c r="M371" t="s">
        <v>52</v>
      </c>
      <c r="N371">
        <v>1</v>
      </c>
      <c r="O371" t="s">
        <v>336</v>
      </c>
      <c r="P371" t="s">
        <v>54</v>
      </c>
      <c r="Q371" t="s">
        <v>1315</v>
      </c>
      <c r="R371" t="s">
        <v>193</v>
      </c>
      <c r="S371" t="s">
        <v>337</v>
      </c>
      <c r="T371" t="s">
        <v>153</v>
      </c>
      <c r="U371" t="s">
        <v>54</v>
      </c>
      <c r="V371" t="s">
        <v>54</v>
      </c>
      <c r="W371">
        <v>59.9392475</v>
      </c>
      <c r="X371">
        <v>30.417512200000001</v>
      </c>
      <c r="Y371">
        <v>59.941414999999999</v>
      </c>
      <c r="Z371">
        <v>30.366456299999999</v>
      </c>
      <c r="AA371" t="s">
        <v>54</v>
      </c>
      <c r="AB371" t="s">
        <v>54</v>
      </c>
      <c r="AC371" t="s">
        <v>59</v>
      </c>
      <c r="AD371" t="s">
        <v>60</v>
      </c>
      <c r="AE371" t="s">
        <v>1301</v>
      </c>
      <c r="AF371" t="s">
        <v>1014</v>
      </c>
      <c r="AG371">
        <v>59.45</v>
      </c>
      <c r="AH371">
        <v>215.09</v>
      </c>
      <c r="AI371">
        <v>3.62</v>
      </c>
      <c r="AJ371">
        <v>8.3699999999999992</v>
      </c>
      <c r="AK371" t="s">
        <v>2130</v>
      </c>
      <c r="AL371">
        <v>14</v>
      </c>
      <c r="AM371">
        <v>14</v>
      </c>
      <c r="AN371">
        <v>0.59</v>
      </c>
      <c r="AO371">
        <v>4.72</v>
      </c>
      <c r="AP371">
        <v>0.77</v>
      </c>
      <c r="AQ371" t="s">
        <v>64</v>
      </c>
      <c r="AR371" t="s">
        <v>65</v>
      </c>
      <c r="AS371" t="s">
        <v>66</v>
      </c>
    </row>
    <row r="372" spans="1:45" x14ac:dyDescent="0.45">
      <c r="A372" t="s">
        <v>2131</v>
      </c>
      <c r="B372" t="s">
        <v>46</v>
      </c>
      <c r="C372" t="s">
        <v>47</v>
      </c>
      <c r="D372" t="s">
        <v>2132</v>
      </c>
      <c r="E372" t="s">
        <v>2133</v>
      </c>
      <c r="F372" t="s">
        <v>50</v>
      </c>
      <c r="G372" t="s">
        <v>51</v>
      </c>
      <c r="H372" s="1">
        <v>42916.621527777781</v>
      </c>
      <c r="I372" s="1">
        <v>42916.643750000003</v>
      </c>
      <c r="J372" s="2">
        <v>1.2465277777777777E-2</v>
      </c>
      <c r="K372" s="2">
        <v>2.2222222222222223E-2</v>
      </c>
      <c r="L372" s="2">
        <v>9.7569444444444448E-3</v>
      </c>
      <c r="M372" t="s">
        <v>52</v>
      </c>
      <c r="N372">
        <v>1</v>
      </c>
      <c r="O372" t="s">
        <v>2134</v>
      </c>
      <c r="P372" t="s">
        <v>54</v>
      </c>
      <c r="Q372" t="s">
        <v>1483</v>
      </c>
      <c r="R372" t="s">
        <v>494</v>
      </c>
      <c r="S372">
        <v>307</v>
      </c>
      <c r="T372" t="s">
        <v>58</v>
      </c>
      <c r="U372" t="s">
        <v>54</v>
      </c>
      <c r="V372" t="s">
        <v>54</v>
      </c>
      <c r="W372">
        <v>59.941414999999999</v>
      </c>
      <c r="X372">
        <v>30.366456299999999</v>
      </c>
      <c r="Y372">
        <v>59.932374699999997</v>
      </c>
      <c r="Z372">
        <v>30.3679649</v>
      </c>
      <c r="AA372" t="s">
        <v>54</v>
      </c>
      <c r="AB372" t="s">
        <v>54</v>
      </c>
      <c r="AC372" t="s">
        <v>59</v>
      </c>
      <c r="AD372" t="s">
        <v>60</v>
      </c>
      <c r="AE372" t="s">
        <v>1014</v>
      </c>
      <c r="AF372" t="s">
        <v>1700</v>
      </c>
      <c r="AG372">
        <v>58.93</v>
      </c>
      <c r="AH372">
        <v>242</v>
      </c>
      <c r="AI372">
        <v>4.1100000000000003</v>
      </c>
      <c r="AJ372">
        <v>8.3699999999999992</v>
      </c>
      <c r="AK372" t="s">
        <v>2135</v>
      </c>
      <c r="AL372">
        <v>16</v>
      </c>
      <c r="AM372">
        <v>16</v>
      </c>
      <c r="AN372">
        <v>0.74</v>
      </c>
      <c r="AO372">
        <v>4.6100000000000003</v>
      </c>
      <c r="AP372">
        <v>0.92</v>
      </c>
      <c r="AQ372" t="s">
        <v>64</v>
      </c>
      <c r="AR372" t="s">
        <v>65</v>
      </c>
      <c r="AS372" t="s">
        <v>66</v>
      </c>
    </row>
    <row r="373" spans="1:45" x14ac:dyDescent="0.45">
      <c r="A373" t="s">
        <v>2136</v>
      </c>
      <c r="B373" t="s">
        <v>46</v>
      </c>
      <c r="C373" t="s">
        <v>47</v>
      </c>
      <c r="D373" t="s">
        <v>2137</v>
      </c>
      <c r="E373" t="s">
        <v>1529</v>
      </c>
      <c r="F373" t="s">
        <v>50</v>
      </c>
      <c r="G373" t="s">
        <v>51</v>
      </c>
      <c r="H373" s="1">
        <v>42916.716666666667</v>
      </c>
      <c r="I373" s="1">
        <v>42916.754861111112</v>
      </c>
      <c r="J373" s="2">
        <v>2.9641203703703701E-2</v>
      </c>
      <c r="K373" s="2">
        <v>3.8194444444444441E-2</v>
      </c>
      <c r="L373" s="2">
        <v>8.5532407407407415E-3</v>
      </c>
      <c r="M373" t="s">
        <v>52</v>
      </c>
      <c r="N373">
        <v>1</v>
      </c>
      <c r="O373" t="s">
        <v>471</v>
      </c>
      <c r="P373" t="s">
        <v>54</v>
      </c>
      <c r="Q373" t="s">
        <v>1520</v>
      </c>
      <c r="R373" t="s">
        <v>82</v>
      </c>
      <c r="S373" t="s">
        <v>473</v>
      </c>
      <c r="T373" t="s">
        <v>58</v>
      </c>
      <c r="U373" t="s">
        <v>54</v>
      </c>
      <c r="V373" t="s">
        <v>54</v>
      </c>
      <c r="W373">
        <v>59.933518300000003</v>
      </c>
      <c r="X373">
        <v>30.369655000000002</v>
      </c>
      <c r="Y373">
        <v>59.941414999999999</v>
      </c>
      <c r="Z373">
        <v>30.366456299999999</v>
      </c>
      <c r="AA373" t="s">
        <v>54</v>
      </c>
      <c r="AB373" t="s">
        <v>54</v>
      </c>
      <c r="AC373" t="s">
        <v>59</v>
      </c>
      <c r="AD373" t="s">
        <v>60</v>
      </c>
      <c r="AE373" t="s">
        <v>2138</v>
      </c>
      <c r="AF373" t="s">
        <v>1014</v>
      </c>
      <c r="AG373">
        <v>58.93</v>
      </c>
      <c r="AH373">
        <v>262</v>
      </c>
      <c r="AI373">
        <v>4.45</v>
      </c>
      <c r="AJ373">
        <v>9.48</v>
      </c>
      <c r="AK373" t="s">
        <v>2139</v>
      </c>
      <c r="AL373">
        <v>16</v>
      </c>
      <c r="AM373">
        <v>16</v>
      </c>
      <c r="AN373">
        <v>0.7</v>
      </c>
      <c r="AO373">
        <v>5.53</v>
      </c>
      <c r="AP373">
        <v>0.41</v>
      </c>
      <c r="AQ373" t="s">
        <v>64</v>
      </c>
      <c r="AR373" t="s">
        <v>97</v>
      </c>
      <c r="AS373" t="s">
        <v>66</v>
      </c>
    </row>
    <row r="374" spans="1:45" x14ac:dyDescent="0.45">
      <c r="A374" t="s">
        <v>2140</v>
      </c>
      <c r="B374" t="s">
        <v>46</v>
      </c>
      <c r="C374" t="s">
        <v>47</v>
      </c>
      <c r="D374" t="s">
        <v>2141</v>
      </c>
      <c r="E374" t="s">
        <v>2142</v>
      </c>
      <c r="F374" t="s">
        <v>50</v>
      </c>
      <c r="G374" t="s">
        <v>51</v>
      </c>
      <c r="H374" s="1">
        <v>42919.365972222222</v>
      </c>
      <c r="I374" s="1">
        <v>42919.381249999999</v>
      </c>
      <c r="J374" s="2">
        <v>9.3287037037037036E-3</v>
      </c>
      <c r="K374" s="2">
        <v>1.5277777777777777E-2</v>
      </c>
      <c r="L374" s="2">
        <v>5.9490740740740745E-3</v>
      </c>
      <c r="M374" t="s">
        <v>52</v>
      </c>
      <c r="N374">
        <v>1.4</v>
      </c>
      <c r="O374" t="s">
        <v>192</v>
      </c>
      <c r="P374" t="s">
        <v>54</v>
      </c>
      <c r="Q374" t="s">
        <v>55</v>
      </c>
      <c r="R374" t="s">
        <v>193</v>
      </c>
      <c r="S374" t="s">
        <v>194</v>
      </c>
      <c r="T374" t="s">
        <v>58</v>
      </c>
      <c r="U374" t="s">
        <v>54</v>
      </c>
      <c r="V374" t="s">
        <v>54</v>
      </c>
      <c r="W374">
        <v>59.941414999999999</v>
      </c>
      <c r="X374">
        <v>30.366456299999999</v>
      </c>
      <c r="Y374">
        <v>59.9379761</v>
      </c>
      <c r="Z374">
        <v>30.415609400000001</v>
      </c>
      <c r="AA374" t="s">
        <v>54</v>
      </c>
      <c r="AB374" t="s">
        <v>54</v>
      </c>
      <c r="AC374" t="s">
        <v>59</v>
      </c>
      <c r="AD374" t="s">
        <v>60</v>
      </c>
      <c r="AE374" t="s">
        <v>1014</v>
      </c>
      <c r="AF374" t="s">
        <v>1301</v>
      </c>
      <c r="AG374">
        <v>59.27</v>
      </c>
      <c r="AH374">
        <v>203.07</v>
      </c>
      <c r="AI374">
        <v>3.43</v>
      </c>
      <c r="AJ374">
        <v>5.47</v>
      </c>
      <c r="AK374" t="s">
        <v>2143</v>
      </c>
      <c r="AL374">
        <v>19</v>
      </c>
      <c r="AM374">
        <v>19</v>
      </c>
      <c r="AN374">
        <v>0.65</v>
      </c>
      <c r="AO374">
        <v>0.99</v>
      </c>
      <c r="AP374">
        <v>0.28000000000000003</v>
      </c>
      <c r="AQ374" t="s">
        <v>64</v>
      </c>
      <c r="AR374" t="s">
        <v>97</v>
      </c>
      <c r="AS374" t="s">
        <v>66</v>
      </c>
    </row>
    <row r="375" spans="1:45" x14ac:dyDescent="0.45">
      <c r="A375" t="s">
        <v>2144</v>
      </c>
      <c r="B375" t="s">
        <v>46</v>
      </c>
      <c r="C375" t="s">
        <v>47</v>
      </c>
      <c r="D375" s="3" t="s">
        <v>2145</v>
      </c>
      <c r="E375" t="s">
        <v>2142</v>
      </c>
      <c r="F375" t="s">
        <v>50</v>
      </c>
      <c r="G375" t="s">
        <v>51</v>
      </c>
      <c r="H375" s="1">
        <v>42919.381944444445</v>
      </c>
      <c r="I375" s="1">
        <v>42919.39166666667</v>
      </c>
      <c r="J375" s="2">
        <v>9.2939814814814812E-3</v>
      </c>
      <c r="K375" s="2">
        <v>9.7222222222222224E-3</v>
      </c>
      <c r="L375" s="2">
        <v>4.2824074074074075E-4</v>
      </c>
      <c r="M375" t="s">
        <v>52</v>
      </c>
      <c r="N375">
        <v>1</v>
      </c>
      <c r="O375" t="s">
        <v>192</v>
      </c>
      <c r="P375" t="s">
        <v>54</v>
      </c>
      <c r="Q375" t="s">
        <v>55</v>
      </c>
      <c r="R375" t="s">
        <v>193</v>
      </c>
      <c r="S375" t="s">
        <v>194</v>
      </c>
      <c r="T375" t="s">
        <v>58</v>
      </c>
      <c r="U375" t="s">
        <v>54</v>
      </c>
      <c r="V375" t="s">
        <v>54</v>
      </c>
      <c r="W375">
        <v>59.938163199999998</v>
      </c>
      <c r="X375">
        <v>30.417335600000001</v>
      </c>
      <c r="Y375">
        <v>59.941414999999999</v>
      </c>
      <c r="Z375">
        <v>30.366456299999999</v>
      </c>
      <c r="AA375" t="s">
        <v>54</v>
      </c>
      <c r="AB375" t="s">
        <v>54</v>
      </c>
      <c r="AC375" t="s">
        <v>59</v>
      </c>
      <c r="AD375" t="s">
        <v>60</v>
      </c>
      <c r="AE375" t="s">
        <v>1301</v>
      </c>
      <c r="AF375" t="s">
        <v>1014</v>
      </c>
      <c r="AG375">
        <v>59.27</v>
      </c>
      <c r="AH375">
        <v>293</v>
      </c>
      <c r="AI375">
        <v>4.9400000000000004</v>
      </c>
      <c r="AJ375">
        <v>6.08</v>
      </c>
      <c r="AK375" t="s">
        <v>2146</v>
      </c>
      <c r="AL375">
        <v>19</v>
      </c>
      <c r="AM375">
        <v>19</v>
      </c>
      <c r="AN375">
        <v>0.62</v>
      </c>
      <c r="AO375">
        <v>0.92</v>
      </c>
      <c r="AP375">
        <v>0.3</v>
      </c>
      <c r="AQ375" t="s">
        <v>64</v>
      </c>
      <c r="AR375" t="s">
        <v>97</v>
      </c>
      <c r="AS375" t="s">
        <v>66</v>
      </c>
    </row>
    <row r="376" spans="1:45" x14ac:dyDescent="0.45">
      <c r="A376" t="s">
        <v>2147</v>
      </c>
      <c r="B376" t="s">
        <v>46</v>
      </c>
      <c r="C376" t="s">
        <v>47</v>
      </c>
      <c r="D376" t="s">
        <v>2148</v>
      </c>
      <c r="E376" t="s">
        <v>2149</v>
      </c>
      <c r="F376" t="s">
        <v>50</v>
      </c>
      <c r="G376" t="s">
        <v>51</v>
      </c>
      <c r="H376" s="1">
        <v>42920.701388888891</v>
      </c>
      <c r="I376" s="1">
        <v>42920.71597222222</v>
      </c>
      <c r="J376" s="2">
        <v>6.7245370370370367E-3</v>
      </c>
      <c r="K376" s="2">
        <v>1.4583333333333332E-2</v>
      </c>
      <c r="L376" s="2">
        <v>7.858796296296296E-3</v>
      </c>
      <c r="M376" t="s">
        <v>52</v>
      </c>
      <c r="N376">
        <v>1</v>
      </c>
      <c r="O376" t="s">
        <v>53</v>
      </c>
      <c r="P376" t="s">
        <v>54</v>
      </c>
      <c r="Q376" t="s">
        <v>1772</v>
      </c>
      <c r="R376" t="s">
        <v>56</v>
      </c>
      <c r="S376" t="s">
        <v>57</v>
      </c>
      <c r="T376" t="s">
        <v>58</v>
      </c>
      <c r="U376" t="s">
        <v>54</v>
      </c>
      <c r="V376" t="s">
        <v>54</v>
      </c>
      <c r="W376">
        <v>59.941414999999999</v>
      </c>
      <c r="X376">
        <v>30.366456299999999</v>
      </c>
      <c r="Y376">
        <v>59.949629999999999</v>
      </c>
      <c r="Z376">
        <v>30.410413299999998</v>
      </c>
      <c r="AA376" t="s">
        <v>54</v>
      </c>
      <c r="AB376" t="s">
        <v>54</v>
      </c>
      <c r="AC376" t="s">
        <v>59</v>
      </c>
      <c r="AD376" t="s">
        <v>60</v>
      </c>
      <c r="AE376" t="s">
        <v>1014</v>
      </c>
      <c r="AF376" t="s">
        <v>2150</v>
      </c>
      <c r="AG376">
        <v>59.39</v>
      </c>
      <c r="AH376">
        <v>146</v>
      </c>
      <c r="AI376">
        <v>2.46</v>
      </c>
      <c r="AJ376">
        <v>4.54</v>
      </c>
      <c r="AK376" t="s">
        <v>2151</v>
      </c>
      <c r="AL376">
        <v>18</v>
      </c>
      <c r="AM376">
        <v>18</v>
      </c>
      <c r="AN376">
        <v>0.56000000000000005</v>
      </c>
      <c r="AO376">
        <v>2.5499999999999998</v>
      </c>
      <c r="AP376">
        <v>0.34</v>
      </c>
      <c r="AQ376" t="s">
        <v>64</v>
      </c>
      <c r="AR376" t="s">
        <v>97</v>
      </c>
      <c r="AS376" t="s">
        <v>66</v>
      </c>
    </row>
    <row r="377" spans="1:45" x14ac:dyDescent="0.45">
      <c r="A377" t="s">
        <v>2152</v>
      </c>
      <c r="B377" t="s">
        <v>46</v>
      </c>
      <c r="C377" t="s">
        <v>47</v>
      </c>
      <c r="D377" t="s">
        <v>2153</v>
      </c>
      <c r="E377" t="s">
        <v>2154</v>
      </c>
      <c r="F377" t="s">
        <v>50</v>
      </c>
      <c r="G377" t="s">
        <v>51</v>
      </c>
      <c r="H377" s="1">
        <v>42920.759027777778</v>
      </c>
      <c r="I377" s="1">
        <v>42920.78125</v>
      </c>
      <c r="J377" s="2">
        <v>1.4490740740740742E-2</v>
      </c>
      <c r="K377" s="2">
        <v>2.2222222222222223E-2</v>
      </c>
      <c r="L377" s="2">
        <v>7.7314814814814815E-3</v>
      </c>
      <c r="M377" t="s">
        <v>52</v>
      </c>
      <c r="N377">
        <v>1</v>
      </c>
      <c r="O377" t="s">
        <v>192</v>
      </c>
      <c r="P377" t="s">
        <v>54</v>
      </c>
      <c r="Q377" t="s">
        <v>1520</v>
      </c>
      <c r="R377" t="s">
        <v>193</v>
      </c>
      <c r="S377" t="s">
        <v>194</v>
      </c>
      <c r="T377" t="s">
        <v>58</v>
      </c>
      <c r="U377" t="s">
        <v>54</v>
      </c>
      <c r="V377" t="s">
        <v>54</v>
      </c>
      <c r="W377">
        <v>59.949759180000001</v>
      </c>
      <c r="X377">
        <v>30.40974301</v>
      </c>
      <c r="Y377">
        <v>59.941414999999999</v>
      </c>
      <c r="Z377">
        <v>30.366456299999999</v>
      </c>
      <c r="AA377" t="s">
        <v>54</v>
      </c>
      <c r="AB377" t="s">
        <v>54</v>
      </c>
      <c r="AC377" t="s">
        <v>59</v>
      </c>
      <c r="AD377" t="s">
        <v>60</v>
      </c>
      <c r="AE377" t="s">
        <v>2155</v>
      </c>
      <c r="AF377" t="s">
        <v>1014</v>
      </c>
      <c r="AG377">
        <v>59.39</v>
      </c>
      <c r="AH377">
        <v>182.05</v>
      </c>
      <c r="AI377">
        <v>3.07</v>
      </c>
      <c r="AJ377">
        <v>6.71</v>
      </c>
      <c r="AK377" t="s">
        <v>2156</v>
      </c>
      <c r="AL377">
        <v>19</v>
      </c>
      <c r="AM377">
        <v>19</v>
      </c>
      <c r="AN377">
        <v>0.56000000000000005</v>
      </c>
      <c r="AO377">
        <v>2.46</v>
      </c>
      <c r="AP377">
        <v>0.53</v>
      </c>
      <c r="AQ377" t="s">
        <v>64</v>
      </c>
      <c r="AR377" t="s">
        <v>97</v>
      </c>
      <c r="AS377" t="s">
        <v>66</v>
      </c>
    </row>
    <row r="378" spans="1:45" x14ac:dyDescent="0.45">
      <c r="A378" t="s">
        <v>2157</v>
      </c>
      <c r="B378" t="s">
        <v>46</v>
      </c>
      <c r="C378" t="s">
        <v>47</v>
      </c>
      <c r="D378" t="s">
        <v>2158</v>
      </c>
      <c r="E378" t="s">
        <v>2159</v>
      </c>
      <c r="F378" t="s">
        <v>50</v>
      </c>
      <c r="G378" t="s">
        <v>51</v>
      </c>
      <c r="H378" s="1">
        <v>42921.55</v>
      </c>
      <c r="I378" s="1">
        <v>42921.570138888892</v>
      </c>
      <c r="J378" s="2">
        <v>1.5671296296296298E-2</v>
      </c>
      <c r="K378" s="2">
        <v>2.013888888888889E-2</v>
      </c>
      <c r="L378" s="2">
        <v>4.4675925925925933E-3</v>
      </c>
      <c r="M378" t="s">
        <v>52</v>
      </c>
      <c r="N378">
        <v>1</v>
      </c>
      <c r="O378" t="s">
        <v>471</v>
      </c>
      <c r="P378" t="s">
        <v>54</v>
      </c>
      <c r="Q378" t="s">
        <v>71</v>
      </c>
      <c r="R378" t="s">
        <v>82</v>
      </c>
      <c r="S378" t="s">
        <v>473</v>
      </c>
      <c r="T378" t="s">
        <v>58</v>
      </c>
      <c r="U378" t="s">
        <v>54</v>
      </c>
      <c r="V378" t="s">
        <v>54</v>
      </c>
      <c r="W378">
        <v>59.941414999999999</v>
      </c>
      <c r="X378">
        <v>30.366456299999999</v>
      </c>
      <c r="Y378">
        <v>59.932450699999997</v>
      </c>
      <c r="Z378">
        <v>30.368215200000002</v>
      </c>
      <c r="AA378" t="s">
        <v>54</v>
      </c>
      <c r="AB378" t="s">
        <v>54</v>
      </c>
      <c r="AC378" t="s">
        <v>59</v>
      </c>
      <c r="AD378" t="s">
        <v>60</v>
      </c>
      <c r="AE378" t="s">
        <v>1014</v>
      </c>
      <c r="AF378" t="s">
        <v>2160</v>
      </c>
      <c r="AG378">
        <v>60.21</v>
      </c>
      <c r="AH378">
        <v>218</v>
      </c>
      <c r="AI378">
        <v>3.62</v>
      </c>
      <c r="AJ378">
        <v>8.27</v>
      </c>
      <c r="AK378" t="s">
        <v>2161</v>
      </c>
      <c r="AL378">
        <v>16</v>
      </c>
      <c r="AM378">
        <v>16</v>
      </c>
      <c r="AN378">
        <v>0.7</v>
      </c>
      <c r="AO378">
        <v>4.18</v>
      </c>
      <c r="AP378">
        <v>0.8</v>
      </c>
      <c r="AQ378" t="s">
        <v>64</v>
      </c>
      <c r="AR378" t="s">
        <v>65</v>
      </c>
      <c r="AS378" t="s">
        <v>66</v>
      </c>
    </row>
    <row r="379" spans="1:45" x14ac:dyDescent="0.45">
      <c r="A379" t="s">
        <v>2162</v>
      </c>
      <c r="B379" t="s">
        <v>46</v>
      </c>
      <c r="C379" t="s">
        <v>47</v>
      </c>
      <c r="D379" t="s">
        <v>2163</v>
      </c>
      <c r="E379" t="s">
        <v>2164</v>
      </c>
      <c r="F379" t="s">
        <v>50</v>
      </c>
      <c r="G379" t="s">
        <v>51</v>
      </c>
      <c r="H379" s="1">
        <v>42921.599999999999</v>
      </c>
      <c r="I379" s="1">
        <v>42921.619444444441</v>
      </c>
      <c r="J379" s="2">
        <v>1.5405092592592593E-2</v>
      </c>
      <c r="K379" s="2">
        <v>1.9444444444444445E-2</v>
      </c>
      <c r="L379" s="2">
        <v>4.0393518518518521E-3</v>
      </c>
      <c r="M379" t="s">
        <v>52</v>
      </c>
      <c r="N379">
        <v>1</v>
      </c>
      <c r="O379" t="s">
        <v>116</v>
      </c>
      <c r="P379" t="s">
        <v>54</v>
      </c>
      <c r="Q379" t="s">
        <v>55</v>
      </c>
      <c r="R379" t="s">
        <v>118</v>
      </c>
      <c r="S379" t="s">
        <v>119</v>
      </c>
      <c r="T379" t="s">
        <v>58</v>
      </c>
      <c r="U379" t="s">
        <v>54</v>
      </c>
      <c r="V379" t="s">
        <v>54</v>
      </c>
      <c r="W379">
        <v>59.932251700000002</v>
      </c>
      <c r="X379">
        <v>30.3676417</v>
      </c>
      <c r="Y379">
        <v>59.941414999999999</v>
      </c>
      <c r="Z379">
        <v>30.366456299999999</v>
      </c>
      <c r="AA379" t="s">
        <v>54</v>
      </c>
      <c r="AB379" t="s">
        <v>54</v>
      </c>
      <c r="AC379" t="s">
        <v>59</v>
      </c>
      <c r="AD379" t="s">
        <v>60</v>
      </c>
      <c r="AE379" t="s">
        <v>1700</v>
      </c>
      <c r="AF379" t="s">
        <v>1014</v>
      </c>
      <c r="AG379">
        <v>60.21</v>
      </c>
      <c r="AH379">
        <v>222</v>
      </c>
      <c r="AI379">
        <v>3.69</v>
      </c>
      <c r="AJ379">
        <v>10.039999999999999</v>
      </c>
      <c r="AK379" t="s">
        <v>2165</v>
      </c>
      <c r="AL379">
        <v>16</v>
      </c>
      <c r="AM379">
        <v>16</v>
      </c>
      <c r="AN379">
        <v>0.7</v>
      </c>
      <c r="AO379">
        <v>3.59</v>
      </c>
      <c r="AP379">
        <v>0.91</v>
      </c>
      <c r="AQ379" t="s">
        <v>64</v>
      </c>
      <c r="AR379" t="s">
        <v>65</v>
      </c>
      <c r="AS379" t="s">
        <v>66</v>
      </c>
    </row>
    <row r="380" spans="1:45" x14ac:dyDescent="0.45">
      <c r="A380" t="s">
        <v>2166</v>
      </c>
      <c r="B380" t="s">
        <v>46</v>
      </c>
      <c r="C380" t="s">
        <v>47</v>
      </c>
      <c r="D380" t="s">
        <v>2167</v>
      </c>
      <c r="E380" t="s">
        <v>2168</v>
      </c>
      <c r="F380" t="s">
        <v>50</v>
      </c>
      <c r="G380" t="s">
        <v>51</v>
      </c>
      <c r="H380" s="1">
        <v>42922.433333333334</v>
      </c>
      <c r="I380" s="1">
        <v>42922.443055555559</v>
      </c>
      <c r="J380" s="2">
        <v>2.6504629629629625E-3</v>
      </c>
      <c r="K380" s="2">
        <v>9.7222222222222224E-3</v>
      </c>
      <c r="L380" s="2">
        <v>7.0717592592592594E-3</v>
      </c>
      <c r="M380" t="s">
        <v>52</v>
      </c>
      <c r="N380">
        <v>1</v>
      </c>
      <c r="O380" t="s">
        <v>139</v>
      </c>
      <c r="P380" t="s">
        <v>54</v>
      </c>
      <c r="Q380" t="s">
        <v>437</v>
      </c>
      <c r="R380" t="s">
        <v>118</v>
      </c>
      <c r="S380" t="s">
        <v>141</v>
      </c>
      <c r="T380" t="s">
        <v>58</v>
      </c>
      <c r="U380" t="s">
        <v>54</v>
      </c>
      <c r="V380" t="s">
        <v>54</v>
      </c>
      <c r="W380">
        <v>59.948767400000001</v>
      </c>
      <c r="X380">
        <v>30.489003</v>
      </c>
      <c r="Y380">
        <v>59.949630599999999</v>
      </c>
      <c r="Z380">
        <v>30.464945</v>
      </c>
      <c r="AA380" t="s">
        <v>54</v>
      </c>
      <c r="AB380" t="s">
        <v>54</v>
      </c>
      <c r="AC380" t="s">
        <v>59</v>
      </c>
      <c r="AD380" t="s">
        <v>60</v>
      </c>
      <c r="AE380" t="s">
        <v>2169</v>
      </c>
      <c r="AF380" t="s">
        <v>2170</v>
      </c>
      <c r="AG380">
        <v>60.14</v>
      </c>
      <c r="AH380">
        <v>89</v>
      </c>
      <c r="AI380">
        <v>1.48</v>
      </c>
      <c r="AJ380">
        <v>1.83</v>
      </c>
      <c r="AK380" t="s">
        <v>2171</v>
      </c>
      <c r="AL380">
        <v>12</v>
      </c>
      <c r="AM380">
        <v>12</v>
      </c>
      <c r="AN380">
        <v>0.68</v>
      </c>
      <c r="AO380">
        <v>5.69</v>
      </c>
      <c r="AP380">
        <v>0.72</v>
      </c>
      <c r="AQ380" t="s">
        <v>64</v>
      </c>
      <c r="AR380" t="s">
        <v>65</v>
      </c>
      <c r="AS380" t="s">
        <v>66</v>
      </c>
    </row>
    <row r="381" spans="1:45" x14ac:dyDescent="0.45">
      <c r="A381" t="s">
        <v>2172</v>
      </c>
      <c r="B381" t="s">
        <v>46</v>
      </c>
      <c r="C381" t="s">
        <v>47</v>
      </c>
      <c r="D381" t="s">
        <v>2173</v>
      </c>
      <c r="E381" s="3" t="s">
        <v>2174</v>
      </c>
      <c r="F381" t="s">
        <v>50</v>
      </c>
      <c r="G381" t="s">
        <v>51</v>
      </c>
      <c r="H381" s="1">
        <v>42922.695138888892</v>
      </c>
      <c r="I381" s="1">
        <v>42922.70208333333</v>
      </c>
      <c r="J381" s="2">
        <v>2.3379629629629631E-3</v>
      </c>
      <c r="K381" s="2">
        <v>6.9444444444444441E-3</v>
      </c>
      <c r="L381" s="2">
        <v>4.6064814814814814E-3</v>
      </c>
      <c r="M381" t="s">
        <v>52</v>
      </c>
      <c r="N381">
        <v>1</v>
      </c>
      <c r="O381" t="s">
        <v>53</v>
      </c>
      <c r="P381" t="s">
        <v>54</v>
      </c>
      <c r="Q381" t="s">
        <v>2175</v>
      </c>
      <c r="R381" t="s">
        <v>56</v>
      </c>
      <c r="S381" t="s">
        <v>57</v>
      </c>
      <c r="T381" t="s">
        <v>58</v>
      </c>
      <c r="U381" t="s">
        <v>54</v>
      </c>
      <c r="V381" t="s">
        <v>54</v>
      </c>
      <c r="W381">
        <v>59.931310000000003</v>
      </c>
      <c r="X381">
        <v>30.3662417</v>
      </c>
      <c r="Y381">
        <v>59.938966700000002</v>
      </c>
      <c r="Z381">
        <v>30.3761917</v>
      </c>
      <c r="AA381" t="s">
        <v>54</v>
      </c>
      <c r="AB381" t="s">
        <v>54</v>
      </c>
      <c r="AC381" t="s">
        <v>59</v>
      </c>
      <c r="AD381" t="s">
        <v>60</v>
      </c>
      <c r="AE381" t="s">
        <v>2176</v>
      </c>
      <c r="AF381" t="s">
        <v>2177</v>
      </c>
      <c r="AG381">
        <v>60.14</v>
      </c>
      <c r="AH381">
        <v>101</v>
      </c>
      <c r="AI381">
        <v>1.68</v>
      </c>
      <c r="AJ381">
        <v>1.17</v>
      </c>
      <c r="AK381" t="s">
        <v>2178</v>
      </c>
      <c r="AL381">
        <v>13</v>
      </c>
      <c r="AM381">
        <v>13</v>
      </c>
      <c r="AN381">
        <v>0.67</v>
      </c>
      <c r="AO381">
        <v>4.2300000000000004</v>
      </c>
      <c r="AP381">
        <v>0.88</v>
      </c>
      <c r="AQ381" t="s">
        <v>64</v>
      </c>
      <c r="AR381" t="s">
        <v>65</v>
      </c>
      <c r="AS381" t="s">
        <v>66</v>
      </c>
    </row>
    <row r="382" spans="1:45" x14ac:dyDescent="0.45">
      <c r="A382" t="s">
        <v>2179</v>
      </c>
      <c r="B382" t="s">
        <v>46</v>
      </c>
      <c r="C382" t="s">
        <v>47</v>
      </c>
      <c r="D382" t="s">
        <v>2180</v>
      </c>
      <c r="E382" t="s">
        <v>2181</v>
      </c>
      <c r="F382" t="s">
        <v>50</v>
      </c>
      <c r="G382" t="s">
        <v>51</v>
      </c>
      <c r="H382" s="1">
        <v>42923.546527777777</v>
      </c>
      <c r="I382" s="1">
        <v>42923.565972222219</v>
      </c>
      <c r="J382" s="2">
        <v>1.2337962962962962E-2</v>
      </c>
      <c r="K382" s="2">
        <v>1.9444444444444445E-2</v>
      </c>
      <c r="L382" s="2">
        <v>7.106481481481481E-3</v>
      </c>
      <c r="M382" t="s">
        <v>52</v>
      </c>
      <c r="N382">
        <v>1</v>
      </c>
      <c r="O382" t="s">
        <v>536</v>
      </c>
      <c r="P382" t="s">
        <v>54</v>
      </c>
      <c r="Q382" t="s">
        <v>131</v>
      </c>
      <c r="R382" t="s">
        <v>82</v>
      </c>
      <c r="S382" t="s">
        <v>537</v>
      </c>
      <c r="T382" t="s">
        <v>58</v>
      </c>
      <c r="U382" t="s">
        <v>54</v>
      </c>
      <c r="V382" t="s">
        <v>54</v>
      </c>
      <c r="W382">
        <v>59.911887100000001</v>
      </c>
      <c r="X382">
        <v>30.445530000000002</v>
      </c>
      <c r="Y382">
        <v>59.941414999999999</v>
      </c>
      <c r="Z382">
        <v>30.366456299999999</v>
      </c>
      <c r="AA382" t="s">
        <v>54</v>
      </c>
      <c r="AB382" t="s">
        <v>54</v>
      </c>
      <c r="AC382" t="s">
        <v>59</v>
      </c>
      <c r="AD382" t="s">
        <v>60</v>
      </c>
      <c r="AE382" t="s">
        <v>1043</v>
      </c>
      <c r="AF382" t="s">
        <v>1014</v>
      </c>
      <c r="AG382">
        <v>60.39</v>
      </c>
      <c r="AH382">
        <v>193</v>
      </c>
      <c r="AI382">
        <v>3.2</v>
      </c>
      <c r="AJ382">
        <v>7.98</v>
      </c>
      <c r="AK382" t="s">
        <v>2182</v>
      </c>
      <c r="AL382">
        <v>13</v>
      </c>
      <c r="AM382">
        <v>13</v>
      </c>
      <c r="AN382">
        <v>0.67</v>
      </c>
      <c r="AO382">
        <v>6.87</v>
      </c>
      <c r="AP382">
        <v>0.19</v>
      </c>
      <c r="AQ382" t="s">
        <v>158</v>
      </c>
      <c r="AR382" t="s">
        <v>159</v>
      </c>
      <c r="AS382" t="s">
        <v>66</v>
      </c>
    </row>
    <row r="383" spans="1:45" x14ac:dyDescent="0.45">
      <c r="A383" t="s">
        <v>2183</v>
      </c>
      <c r="B383" t="s">
        <v>46</v>
      </c>
      <c r="C383" t="s">
        <v>215</v>
      </c>
      <c r="D383" t="s">
        <v>2184</v>
      </c>
      <c r="E383" t="s">
        <v>2185</v>
      </c>
      <c r="F383" t="s">
        <v>50</v>
      </c>
      <c r="G383" t="s">
        <v>51</v>
      </c>
      <c r="H383" s="1">
        <v>42932.427083333336</v>
      </c>
      <c r="I383" s="1">
        <v>42932.457638888889</v>
      </c>
      <c r="J383" s="2">
        <v>1.8159722222222219E-2</v>
      </c>
      <c r="K383" s="2">
        <v>3.0555555555555555E-2</v>
      </c>
      <c r="L383" s="2">
        <v>1.2395833333333335E-2</v>
      </c>
      <c r="M383" t="s">
        <v>1252</v>
      </c>
      <c r="O383" t="s">
        <v>603</v>
      </c>
      <c r="P383" t="s">
        <v>54</v>
      </c>
      <c r="Q383" t="s">
        <v>458</v>
      </c>
      <c r="R383" t="s">
        <v>604</v>
      </c>
      <c r="S383" t="s">
        <v>605</v>
      </c>
      <c r="T383" t="s">
        <v>58</v>
      </c>
      <c r="U383" t="s">
        <v>54</v>
      </c>
      <c r="V383" t="s">
        <v>54</v>
      </c>
      <c r="W383">
        <v>59.960012999999996</v>
      </c>
      <c r="X383">
        <v>30.480692000000001</v>
      </c>
      <c r="Y383">
        <v>59.982880700000003</v>
      </c>
      <c r="Z383">
        <v>30.201479599999999</v>
      </c>
      <c r="AA383" t="s">
        <v>54</v>
      </c>
      <c r="AB383" t="s">
        <v>54</v>
      </c>
      <c r="AC383" t="s">
        <v>59</v>
      </c>
      <c r="AD383" t="s">
        <v>60</v>
      </c>
      <c r="AE383" t="s">
        <v>2186</v>
      </c>
      <c r="AF383" t="s">
        <v>2187</v>
      </c>
      <c r="AG383">
        <v>59.06</v>
      </c>
      <c r="AH383">
        <v>516</v>
      </c>
      <c r="AI383">
        <v>8.74</v>
      </c>
      <c r="AJ383">
        <v>13.48</v>
      </c>
      <c r="AK383" t="s">
        <v>2188</v>
      </c>
      <c r="AL383">
        <v>19</v>
      </c>
      <c r="AM383">
        <v>19</v>
      </c>
      <c r="AN383">
        <v>0.56999999999999995</v>
      </c>
      <c r="AO383">
        <v>2.2999999999999998</v>
      </c>
      <c r="AP383">
        <v>0.28000000000000003</v>
      </c>
      <c r="AQ383" t="s">
        <v>64</v>
      </c>
      <c r="AR383" t="s">
        <v>97</v>
      </c>
      <c r="AS383" t="s">
        <v>66</v>
      </c>
    </row>
    <row r="384" spans="1:45" x14ac:dyDescent="0.45">
      <c r="A384" t="s">
        <v>2189</v>
      </c>
      <c r="B384" t="s">
        <v>46</v>
      </c>
      <c r="C384" t="s">
        <v>47</v>
      </c>
      <c r="D384" t="s">
        <v>2190</v>
      </c>
      <c r="E384" t="s">
        <v>2191</v>
      </c>
      <c r="F384" t="s">
        <v>50</v>
      </c>
      <c r="G384" t="s">
        <v>51</v>
      </c>
      <c r="H384" s="1">
        <v>42932.842361111114</v>
      </c>
      <c r="I384" s="1">
        <v>42932.866666666669</v>
      </c>
      <c r="J384" s="2">
        <v>1.9004629629629632E-2</v>
      </c>
      <c r="K384" s="2">
        <v>2.4305555555555556E-2</v>
      </c>
      <c r="L384" s="2">
        <v>5.3009259259259251E-3</v>
      </c>
      <c r="M384" t="s">
        <v>52</v>
      </c>
      <c r="N384">
        <v>1</v>
      </c>
      <c r="O384" t="s">
        <v>603</v>
      </c>
      <c r="P384" t="s">
        <v>54</v>
      </c>
      <c r="Q384" t="s">
        <v>445</v>
      </c>
      <c r="R384" t="s">
        <v>604</v>
      </c>
      <c r="S384" t="s">
        <v>605</v>
      </c>
      <c r="T384" t="s">
        <v>58</v>
      </c>
      <c r="U384" t="s">
        <v>54</v>
      </c>
      <c r="V384" t="s">
        <v>54</v>
      </c>
      <c r="W384">
        <v>59.986009899999999</v>
      </c>
      <c r="X384">
        <v>30.204758999999999</v>
      </c>
      <c r="Y384">
        <v>59.941414999999999</v>
      </c>
      <c r="Z384">
        <v>30.366456299999999</v>
      </c>
      <c r="AA384" t="s">
        <v>54</v>
      </c>
      <c r="AB384" t="s">
        <v>54</v>
      </c>
      <c r="AC384" t="s">
        <v>59</v>
      </c>
      <c r="AD384" t="s">
        <v>60</v>
      </c>
      <c r="AE384" t="s">
        <v>2192</v>
      </c>
      <c r="AF384" t="s">
        <v>1014</v>
      </c>
      <c r="AG384">
        <v>59.06</v>
      </c>
      <c r="AH384">
        <v>357</v>
      </c>
      <c r="AI384">
        <v>6.05</v>
      </c>
      <c r="AJ384">
        <v>19.329999999999998</v>
      </c>
      <c r="AK384" t="s">
        <v>2193</v>
      </c>
      <c r="AL384">
        <v>18</v>
      </c>
      <c r="AM384">
        <v>18</v>
      </c>
      <c r="AN384">
        <v>0.62</v>
      </c>
      <c r="AO384">
        <v>1.59</v>
      </c>
      <c r="AP384">
        <v>0.2</v>
      </c>
      <c r="AQ384" t="s">
        <v>158</v>
      </c>
      <c r="AR384" t="s">
        <v>159</v>
      </c>
      <c r="AS384" t="s">
        <v>66</v>
      </c>
    </row>
    <row r="385" spans="1:45" x14ac:dyDescent="0.45">
      <c r="A385" t="s">
        <v>2194</v>
      </c>
      <c r="B385" t="s">
        <v>46</v>
      </c>
      <c r="C385" t="s">
        <v>47</v>
      </c>
      <c r="D385" t="s">
        <v>2195</v>
      </c>
      <c r="E385" t="s">
        <v>2196</v>
      </c>
      <c r="F385" t="s">
        <v>50</v>
      </c>
      <c r="G385" t="s">
        <v>51</v>
      </c>
      <c r="H385" s="1">
        <v>42933.718055555553</v>
      </c>
      <c r="I385" s="1">
        <v>42933.751388888886</v>
      </c>
      <c r="J385" s="2">
        <v>2.4479166666666666E-2</v>
      </c>
      <c r="K385" s="2">
        <v>3.3333333333333333E-2</v>
      </c>
      <c r="L385" s="2">
        <v>8.8541666666666664E-3</v>
      </c>
      <c r="M385" t="s">
        <v>52</v>
      </c>
      <c r="N385">
        <v>1</v>
      </c>
      <c r="O385" t="s">
        <v>53</v>
      </c>
      <c r="P385" t="s">
        <v>54</v>
      </c>
      <c r="Q385" t="s">
        <v>2197</v>
      </c>
      <c r="R385" t="s">
        <v>56</v>
      </c>
      <c r="S385" t="s">
        <v>57</v>
      </c>
      <c r="T385" t="s">
        <v>58</v>
      </c>
      <c r="U385" t="s">
        <v>54</v>
      </c>
      <c r="V385" t="s">
        <v>54</v>
      </c>
      <c r="W385">
        <v>59.941414999999999</v>
      </c>
      <c r="X385">
        <v>30.366456299999999</v>
      </c>
      <c r="Y385">
        <v>59.799923</v>
      </c>
      <c r="Z385">
        <v>30.274260900000002</v>
      </c>
      <c r="AA385" t="s">
        <v>54</v>
      </c>
      <c r="AB385" t="s">
        <v>54</v>
      </c>
      <c r="AC385" t="s">
        <v>59</v>
      </c>
      <c r="AD385" t="s">
        <v>60</v>
      </c>
      <c r="AE385" t="s">
        <v>1014</v>
      </c>
      <c r="AF385" t="s">
        <v>230</v>
      </c>
      <c r="AG385">
        <v>59.33</v>
      </c>
      <c r="AH385">
        <v>624</v>
      </c>
      <c r="AI385">
        <v>10.52</v>
      </c>
      <c r="AJ385">
        <v>33.68</v>
      </c>
      <c r="AK385" t="s">
        <v>2198</v>
      </c>
      <c r="AL385">
        <v>18</v>
      </c>
      <c r="AM385">
        <v>18</v>
      </c>
      <c r="AN385">
        <v>0.7</v>
      </c>
      <c r="AO385">
        <v>2.87</v>
      </c>
      <c r="AP385">
        <v>0.76</v>
      </c>
      <c r="AQ385" t="s">
        <v>64</v>
      </c>
      <c r="AR385" t="s">
        <v>65</v>
      </c>
      <c r="AS385" t="s">
        <v>66</v>
      </c>
    </row>
    <row r="386" spans="1:45" x14ac:dyDescent="0.45">
      <c r="A386" t="s">
        <v>2199</v>
      </c>
      <c r="B386" t="s">
        <v>46</v>
      </c>
      <c r="C386" t="s">
        <v>47</v>
      </c>
      <c r="D386" t="s">
        <v>2200</v>
      </c>
      <c r="E386" t="s">
        <v>844</v>
      </c>
      <c r="F386" t="s">
        <v>50</v>
      </c>
      <c r="G386" t="s">
        <v>51</v>
      </c>
      <c r="H386" s="1">
        <v>42944.44027777778</v>
      </c>
      <c r="I386" s="1">
        <v>42944.45416666667</v>
      </c>
      <c r="J386" s="2">
        <v>1.074074074074074E-2</v>
      </c>
      <c r="K386" s="2">
        <v>1.3888888888888888E-2</v>
      </c>
      <c r="L386" s="2">
        <v>3.1481481481481482E-3</v>
      </c>
      <c r="M386" t="s">
        <v>52</v>
      </c>
      <c r="N386">
        <v>1</v>
      </c>
      <c r="O386" t="s">
        <v>2201</v>
      </c>
      <c r="P386" t="s">
        <v>54</v>
      </c>
      <c r="Q386" t="s">
        <v>2202</v>
      </c>
      <c r="R386" t="s">
        <v>480</v>
      </c>
      <c r="S386" t="s">
        <v>2203</v>
      </c>
      <c r="T386" t="s">
        <v>58</v>
      </c>
      <c r="U386" t="s">
        <v>54</v>
      </c>
      <c r="V386" t="s">
        <v>54</v>
      </c>
      <c r="W386">
        <v>59.941414999999999</v>
      </c>
      <c r="X386">
        <v>30.366456299999999</v>
      </c>
      <c r="Y386">
        <v>59.891711700000002</v>
      </c>
      <c r="Z386">
        <v>30.511859999999999</v>
      </c>
      <c r="AA386" t="s">
        <v>54</v>
      </c>
      <c r="AB386" t="s">
        <v>54</v>
      </c>
      <c r="AC386" t="s">
        <v>59</v>
      </c>
      <c r="AD386" t="s">
        <v>60</v>
      </c>
      <c r="AE386" t="s">
        <v>1014</v>
      </c>
      <c r="AF386" t="s">
        <v>978</v>
      </c>
      <c r="AG386">
        <v>59.51</v>
      </c>
      <c r="AH386">
        <v>305</v>
      </c>
      <c r="AI386">
        <v>5.12</v>
      </c>
      <c r="AJ386">
        <v>12.86</v>
      </c>
      <c r="AK386" t="s">
        <v>2204</v>
      </c>
      <c r="AL386">
        <v>21</v>
      </c>
      <c r="AM386">
        <v>21</v>
      </c>
      <c r="AN386">
        <v>0.74</v>
      </c>
      <c r="AO386">
        <v>2.75</v>
      </c>
      <c r="AP386">
        <v>0.93</v>
      </c>
      <c r="AQ386" t="s">
        <v>64</v>
      </c>
      <c r="AR386" t="s">
        <v>65</v>
      </c>
      <c r="AS386" t="s">
        <v>66</v>
      </c>
    </row>
    <row r="387" spans="1:45" x14ac:dyDescent="0.45">
      <c r="A387" t="s">
        <v>2205</v>
      </c>
      <c r="B387" t="s">
        <v>46</v>
      </c>
      <c r="C387" t="s">
        <v>47</v>
      </c>
      <c r="D387" t="s">
        <v>2206</v>
      </c>
      <c r="E387" t="s">
        <v>2207</v>
      </c>
      <c r="F387" t="s">
        <v>50</v>
      </c>
      <c r="G387" t="s">
        <v>51</v>
      </c>
      <c r="H387" s="1">
        <v>42944.572222222225</v>
      </c>
      <c r="I387" s="1">
        <v>42944.591666666667</v>
      </c>
      <c r="J387" s="2">
        <v>1.3472222222222221E-2</v>
      </c>
      <c r="K387" s="2">
        <v>1.9444444444444445E-2</v>
      </c>
      <c r="L387" s="2">
        <v>5.9722222222222225E-3</v>
      </c>
      <c r="M387" t="s">
        <v>52</v>
      </c>
      <c r="N387">
        <v>1</v>
      </c>
      <c r="O387" t="s">
        <v>116</v>
      </c>
      <c r="P387" t="s">
        <v>54</v>
      </c>
      <c r="Q387" t="s">
        <v>2208</v>
      </c>
      <c r="R387" t="s">
        <v>118</v>
      </c>
      <c r="S387" t="s">
        <v>119</v>
      </c>
      <c r="T387" t="s">
        <v>58</v>
      </c>
      <c r="U387" t="s">
        <v>54</v>
      </c>
      <c r="V387" t="s">
        <v>54</v>
      </c>
      <c r="W387">
        <v>59.891793100000001</v>
      </c>
      <c r="X387">
        <v>30.512044899999999</v>
      </c>
      <c r="Y387">
        <v>59.941414999999999</v>
      </c>
      <c r="Z387">
        <v>30.366456299999999</v>
      </c>
      <c r="AA387" t="s">
        <v>54</v>
      </c>
      <c r="AB387" t="s">
        <v>54</v>
      </c>
      <c r="AC387" t="s">
        <v>59</v>
      </c>
      <c r="AD387" t="s">
        <v>60</v>
      </c>
      <c r="AE387" t="s">
        <v>978</v>
      </c>
      <c r="AF387" t="s">
        <v>1014</v>
      </c>
      <c r="AG387">
        <v>59.51</v>
      </c>
      <c r="AH387">
        <v>310</v>
      </c>
      <c r="AI387">
        <v>5.21</v>
      </c>
      <c r="AJ387">
        <v>14.76</v>
      </c>
      <c r="AK387" t="s">
        <v>2209</v>
      </c>
      <c r="AL387">
        <v>25</v>
      </c>
      <c r="AM387">
        <v>25</v>
      </c>
      <c r="AN387">
        <v>0.52</v>
      </c>
      <c r="AO387">
        <v>2.58</v>
      </c>
      <c r="AP387">
        <v>0.69</v>
      </c>
      <c r="AQ387" t="s">
        <v>64</v>
      </c>
      <c r="AR387" t="s">
        <v>65</v>
      </c>
      <c r="AS387" t="s">
        <v>66</v>
      </c>
    </row>
    <row r="388" spans="1:45" x14ac:dyDescent="0.45">
      <c r="A388" t="s">
        <v>2210</v>
      </c>
      <c r="B388" t="s">
        <v>46</v>
      </c>
      <c r="C388" t="s">
        <v>47</v>
      </c>
      <c r="D388" t="s">
        <v>2211</v>
      </c>
      <c r="E388" t="s">
        <v>2212</v>
      </c>
      <c r="F388" t="s">
        <v>50</v>
      </c>
      <c r="G388" t="s">
        <v>51</v>
      </c>
      <c r="H388" s="1">
        <v>42945.5625</v>
      </c>
      <c r="I388" s="1">
        <v>42945.57708333333</v>
      </c>
      <c r="J388" s="2">
        <v>7.3726851851851861E-3</v>
      </c>
      <c r="K388" s="2">
        <v>1.4583333333333332E-2</v>
      </c>
      <c r="L388" s="2">
        <v>7.2106481481481475E-3</v>
      </c>
      <c r="M388" t="s">
        <v>52</v>
      </c>
      <c r="N388">
        <v>1</v>
      </c>
      <c r="O388" t="s">
        <v>70</v>
      </c>
      <c r="P388" t="s">
        <v>54</v>
      </c>
      <c r="Q388" t="s">
        <v>2213</v>
      </c>
      <c r="R388" t="s">
        <v>72</v>
      </c>
      <c r="S388" t="s">
        <v>73</v>
      </c>
      <c r="T388" t="s">
        <v>58</v>
      </c>
      <c r="U388" t="s">
        <v>54</v>
      </c>
      <c r="V388" t="s">
        <v>54</v>
      </c>
      <c r="W388">
        <v>59.941414999999999</v>
      </c>
      <c r="X388">
        <v>30.366456299999999</v>
      </c>
      <c r="Y388">
        <v>59.916802300000001</v>
      </c>
      <c r="Z388">
        <v>30.451138100000001</v>
      </c>
      <c r="AA388" t="s">
        <v>54</v>
      </c>
      <c r="AB388" t="s">
        <v>54</v>
      </c>
      <c r="AC388" t="s">
        <v>59</v>
      </c>
      <c r="AD388" t="s">
        <v>60</v>
      </c>
      <c r="AE388" t="s">
        <v>1014</v>
      </c>
      <c r="AF388" t="s">
        <v>2214</v>
      </c>
      <c r="AG388">
        <v>59.51</v>
      </c>
      <c r="AH388">
        <v>187</v>
      </c>
      <c r="AI388">
        <v>3.14</v>
      </c>
      <c r="AJ388">
        <v>6.66</v>
      </c>
      <c r="AK388" t="s">
        <v>2215</v>
      </c>
      <c r="AL388">
        <v>21</v>
      </c>
      <c r="AM388">
        <v>21</v>
      </c>
      <c r="AN388">
        <v>0.72</v>
      </c>
      <c r="AO388">
        <v>2.3199999999999998</v>
      </c>
      <c r="AP388">
        <v>0.39</v>
      </c>
      <c r="AQ388" t="s">
        <v>64</v>
      </c>
      <c r="AR388" t="s">
        <v>97</v>
      </c>
      <c r="AS388" t="s">
        <v>66</v>
      </c>
    </row>
    <row r="389" spans="1:45" x14ac:dyDescent="0.45">
      <c r="A389" t="s">
        <v>2216</v>
      </c>
      <c r="B389" t="s">
        <v>46</v>
      </c>
      <c r="C389" t="s">
        <v>47</v>
      </c>
      <c r="D389" t="s">
        <v>2217</v>
      </c>
      <c r="E389" t="s">
        <v>2218</v>
      </c>
      <c r="F389" t="s">
        <v>50</v>
      </c>
      <c r="G389" t="s">
        <v>51</v>
      </c>
      <c r="H389" s="1">
        <v>42945.62222222222</v>
      </c>
      <c r="I389" s="1">
        <v>42945.642361111109</v>
      </c>
      <c r="J389" s="2">
        <v>1.4398148148148148E-2</v>
      </c>
      <c r="K389" s="2">
        <v>2.013888888888889E-2</v>
      </c>
      <c r="L389" s="2">
        <v>5.7407407407407416E-3</v>
      </c>
      <c r="M389" t="s">
        <v>52</v>
      </c>
      <c r="N389">
        <v>1</v>
      </c>
      <c r="O389" t="s">
        <v>1264</v>
      </c>
      <c r="P389" t="s">
        <v>54</v>
      </c>
      <c r="Q389" t="s">
        <v>2219</v>
      </c>
      <c r="R389" t="s">
        <v>604</v>
      </c>
      <c r="S389" t="s">
        <v>1265</v>
      </c>
      <c r="T389" t="s">
        <v>58</v>
      </c>
      <c r="U389" t="s">
        <v>54</v>
      </c>
      <c r="V389" t="s">
        <v>54</v>
      </c>
      <c r="W389">
        <v>59.9168935</v>
      </c>
      <c r="X389">
        <v>30.4512848</v>
      </c>
      <c r="Y389">
        <v>59.941414999999999</v>
      </c>
      <c r="Z389">
        <v>30.366456299999999</v>
      </c>
      <c r="AA389" t="s">
        <v>54</v>
      </c>
      <c r="AB389" t="s">
        <v>54</v>
      </c>
      <c r="AC389" t="s">
        <v>59</v>
      </c>
      <c r="AD389" t="s">
        <v>60</v>
      </c>
      <c r="AE389" t="s">
        <v>2214</v>
      </c>
      <c r="AF389" t="s">
        <v>1014</v>
      </c>
      <c r="AG389">
        <v>59.51</v>
      </c>
      <c r="AH389">
        <v>225</v>
      </c>
      <c r="AI389">
        <v>3.78</v>
      </c>
      <c r="AJ389">
        <v>8.6300000000000008</v>
      </c>
      <c r="AK389" t="s">
        <v>2220</v>
      </c>
      <c r="AL389">
        <v>21</v>
      </c>
      <c r="AM389">
        <v>21</v>
      </c>
      <c r="AN389">
        <v>0.77</v>
      </c>
      <c r="AO389">
        <v>0.05</v>
      </c>
      <c r="AP389">
        <v>0.9</v>
      </c>
      <c r="AQ389" t="s">
        <v>64</v>
      </c>
      <c r="AR389" t="s">
        <v>65</v>
      </c>
      <c r="AS389" t="s">
        <v>66</v>
      </c>
    </row>
    <row r="390" spans="1:45" x14ac:dyDescent="0.45">
      <c r="A390" t="s">
        <v>2221</v>
      </c>
      <c r="B390" t="s">
        <v>46</v>
      </c>
      <c r="C390" t="s">
        <v>47</v>
      </c>
      <c r="D390" t="s">
        <v>2222</v>
      </c>
      <c r="E390" t="s">
        <v>2223</v>
      </c>
      <c r="F390" t="s">
        <v>50</v>
      </c>
      <c r="G390" t="s">
        <v>51</v>
      </c>
      <c r="H390" s="1">
        <v>42950.73333333333</v>
      </c>
      <c r="I390" s="1">
        <v>42950.749305555553</v>
      </c>
      <c r="J390" s="2">
        <v>1.1261574074074071E-2</v>
      </c>
      <c r="K390" s="2">
        <v>1.5972222222222224E-2</v>
      </c>
      <c r="L390" s="2">
        <v>4.7106481481481478E-3</v>
      </c>
      <c r="M390" t="s">
        <v>52</v>
      </c>
      <c r="N390">
        <v>1</v>
      </c>
      <c r="O390" t="s">
        <v>116</v>
      </c>
      <c r="P390" t="s">
        <v>54</v>
      </c>
      <c r="Q390" t="s">
        <v>472</v>
      </c>
      <c r="R390" t="s">
        <v>118</v>
      </c>
      <c r="S390" t="s">
        <v>119</v>
      </c>
      <c r="T390" t="s">
        <v>58</v>
      </c>
      <c r="U390" t="s">
        <v>54</v>
      </c>
      <c r="V390" t="s">
        <v>54</v>
      </c>
      <c r="W390">
        <v>59.911345500000003</v>
      </c>
      <c r="X390">
        <v>30.444807099999998</v>
      </c>
      <c r="Y390">
        <v>59.941414999999999</v>
      </c>
      <c r="Z390">
        <v>30.366456299999999</v>
      </c>
      <c r="AA390" t="s">
        <v>54</v>
      </c>
      <c r="AB390" t="s">
        <v>54</v>
      </c>
      <c r="AC390" t="s">
        <v>59</v>
      </c>
      <c r="AD390" t="s">
        <v>60</v>
      </c>
      <c r="AE390" t="s">
        <v>1043</v>
      </c>
      <c r="AF390" t="s">
        <v>1014</v>
      </c>
      <c r="AG390">
        <v>60.33</v>
      </c>
      <c r="AH390">
        <v>199</v>
      </c>
      <c r="AI390">
        <v>3.3</v>
      </c>
      <c r="AJ390">
        <v>8.1</v>
      </c>
      <c r="AK390" t="s">
        <v>2224</v>
      </c>
      <c r="AL390">
        <v>21</v>
      </c>
      <c r="AM390">
        <v>21</v>
      </c>
      <c r="AN390">
        <v>0.55000000000000004</v>
      </c>
      <c r="AO390">
        <v>4.91</v>
      </c>
      <c r="AP390">
        <v>0.52</v>
      </c>
      <c r="AQ390" t="s">
        <v>64</v>
      </c>
      <c r="AR390" t="s">
        <v>97</v>
      </c>
      <c r="AS390" t="s">
        <v>66</v>
      </c>
    </row>
    <row r="391" spans="1:45" x14ac:dyDescent="0.45">
      <c r="A391" t="s">
        <v>2225</v>
      </c>
      <c r="B391" t="s">
        <v>46</v>
      </c>
      <c r="C391" t="s">
        <v>47</v>
      </c>
      <c r="D391" t="s">
        <v>2226</v>
      </c>
      <c r="E391" t="s">
        <v>1592</v>
      </c>
      <c r="F391" t="s">
        <v>50</v>
      </c>
      <c r="G391" t="s">
        <v>51</v>
      </c>
      <c r="H391" s="1">
        <v>42954.43472222222</v>
      </c>
      <c r="I391" s="1">
        <v>42954.461111111108</v>
      </c>
      <c r="J391" s="2">
        <v>1.9953703703703706E-2</v>
      </c>
      <c r="K391" s="2">
        <v>2.6388888888888889E-2</v>
      </c>
      <c r="L391" s="2">
        <v>6.4351851851851861E-3</v>
      </c>
      <c r="M391" t="s">
        <v>52</v>
      </c>
      <c r="N391">
        <v>1</v>
      </c>
      <c r="O391" t="s">
        <v>183</v>
      </c>
      <c r="P391" t="s">
        <v>54</v>
      </c>
      <c r="Q391" t="s">
        <v>1593</v>
      </c>
      <c r="R391" t="s">
        <v>184</v>
      </c>
      <c r="S391" t="s">
        <v>185</v>
      </c>
      <c r="T391" t="s">
        <v>58</v>
      </c>
      <c r="U391" t="s">
        <v>54</v>
      </c>
      <c r="V391" t="s">
        <v>54</v>
      </c>
      <c r="W391">
        <v>59.79969827</v>
      </c>
      <c r="X391">
        <v>30.274179650000001</v>
      </c>
      <c r="Y391">
        <v>59.941414999999999</v>
      </c>
      <c r="Z391">
        <v>30.366456299999999</v>
      </c>
      <c r="AA391" t="s">
        <v>54</v>
      </c>
      <c r="AB391" t="s">
        <v>54</v>
      </c>
      <c r="AC391" t="s">
        <v>59</v>
      </c>
      <c r="AD391" t="s">
        <v>60</v>
      </c>
      <c r="AE391" t="s">
        <v>230</v>
      </c>
      <c r="AF391" t="s">
        <v>1014</v>
      </c>
      <c r="AG391">
        <v>59.99</v>
      </c>
      <c r="AH391">
        <v>650</v>
      </c>
      <c r="AI391">
        <v>10.84</v>
      </c>
      <c r="AJ391">
        <v>34.130000000000003</v>
      </c>
      <c r="AK391" t="s">
        <v>2227</v>
      </c>
      <c r="AL391">
        <v>18</v>
      </c>
      <c r="AM391">
        <v>18</v>
      </c>
      <c r="AN391">
        <v>0.73</v>
      </c>
      <c r="AO391">
        <v>7.97</v>
      </c>
      <c r="AP391">
        <v>0.82</v>
      </c>
      <c r="AQ391" t="s">
        <v>326</v>
      </c>
      <c r="AR391" t="s">
        <v>327</v>
      </c>
      <c r="AS391" t="s">
        <v>66</v>
      </c>
    </row>
    <row r="392" spans="1:45" x14ac:dyDescent="0.45">
      <c r="A392" t="s">
        <v>2228</v>
      </c>
      <c r="B392" t="s">
        <v>46</v>
      </c>
      <c r="C392" t="s">
        <v>47</v>
      </c>
      <c r="D392" t="s">
        <v>2229</v>
      </c>
      <c r="E392" t="s">
        <v>2230</v>
      </c>
      <c r="F392" t="s">
        <v>50</v>
      </c>
      <c r="G392" t="s">
        <v>51</v>
      </c>
      <c r="H392" s="1">
        <v>42955.668749999997</v>
      </c>
      <c r="I392" s="1">
        <v>42955.686111111114</v>
      </c>
      <c r="J392" s="2">
        <v>1.1435185185185185E-2</v>
      </c>
      <c r="K392" s="2">
        <v>1.7361111111111112E-2</v>
      </c>
      <c r="L392" s="2">
        <v>5.9259259259259256E-3</v>
      </c>
      <c r="M392" t="s">
        <v>52</v>
      </c>
      <c r="N392">
        <v>1</v>
      </c>
      <c r="O392" t="s">
        <v>183</v>
      </c>
      <c r="P392" t="s">
        <v>54</v>
      </c>
      <c r="Q392" t="s">
        <v>117</v>
      </c>
      <c r="R392" t="s">
        <v>184</v>
      </c>
      <c r="S392" t="s">
        <v>185</v>
      </c>
      <c r="T392" t="s">
        <v>58</v>
      </c>
      <c r="U392" t="s">
        <v>54</v>
      </c>
      <c r="V392" t="s">
        <v>54</v>
      </c>
      <c r="W392">
        <v>59.939329200000003</v>
      </c>
      <c r="X392">
        <v>30.418620300000001</v>
      </c>
      <c r="Y392">
        <v>59.941414999999999</v>
      </c>
      <c r="Z392">
        <v>30.366456299999999</v>
      </c>
      <c r="AA392" t="s">
        <v>54</v>
      </c>
      <c r="AB392" t="s">
        <v>54</v>
      </c>
      <c r="AC392" t="s">
        <v>59</v>
      </c>
      <c r="AD392" t="s">
        <v>60</v>
      </c>
      <c r="AE392" t="s">
        <v>2231</v>
      </c>
      <c r="AF392" t="s">
        <v>1014</v>
      </c>
      <c r="AG392">
        <v>59.82</v>
      </c>
      <c r="AH392">
        <v>163</v>
      </c>
      <c r="AI392">
        <v>2.72</v>
      </c>
      <c r="AJ392">
        <v>6.84</v>
      </c>
      <c r="AK392" t="s">
        <v>2232</v>
      </c>
      <c r="AL392">
        <v>20</v>
      </c>
      <c r="AM392">
        <v>20</v>
      </c>
      <c r="AN392">
        <v>0.63</v>
      </c>
      <c r="AO392">
        <v>3.76</v>
      </c>
      <c r="AP392">
        <v>0.31</v>
      </c>
      <c r="AQ392" t="s">
        <v>64</v>
      </c>
      <c r="AR392" t="s">
        <v>97</v>
      </c>
      <c r="AS392" t="s">
        <v>66</v>
      </c>
    </row>
    <row r="393" spans="1:45" x14ac:dyDescent="0.45">
      <c r="A393" t="s">
        <v>2233</v>
      </c>
      <c r="B393" t="s">
        <v>46</v>
      </c>
      <c r="C393" t="s">
        <v>47</v>
      </c>
      <c r="D393" t="s">
        <v>2234</v>
      </c>
      <c r="E393" t="s">
        <v>2235</v>
      </c>
      <c r="F393" t="s">
        <v>50</v>
      </c>
      <c r="G393" t="s">
        <v>51</v>
      </c>
      <c r="H393" s="1">
        <v>42956.763194444444</v>
      </c>
      <c r="I393" s="1">
        <v>42956.775694444441</v>
      </c>
      <c r="J393" s="2">
        <v>8.4143518518518517E-3</v>
      </c>
      <c r="K393" s="2">
        <v>1.2499999999999999E-2</v>
      </c>
      <c r="L393" s="2">
        <v>4.0856481481481481E-3</v>
      </c>
      <c r="M393" t="s">
        <v>52</v>
      </c>
      <c r="N393">
        <v>1</v>
      </c>
      <c r="O393" t="s">
        <v>53</v>
      </c>
      <c r="P393" t="s">
        <v>54</v>
      </c>
      <c r="Q393" t="s">
        <v>131</v>
      </c>
      <c r="R393" t="s">
        <v>56</v>
      </c>
      <c r="S393" t="s">
        <v>57</v>
      </c>
      <c r="T393" t="s">
        <v>58</v>
      </c>
      <c r="U393" t="s">
        <v>54</v>
      </c>
      <c r="V393" t="s">
        <v>54</v>
      </c>
      <c r="W393">
        <v>59.95561</v>
      </c>
      <c r="X393">
        <v>30.353927200000001</v>
      </c>
      <c r="Y393">
        <v>59.955868500000001</v>
      </c>
      <c r="Z393">
        <v>30.3117488</v>
      </c>
      <c r="AA393" t="s">
        <v>54</v>
      </c>
      <c r="AB393" t="s">
        <v>54</v>
      </c>
      <c r="AC393" t="s">
        <v>59</v>
      </c>
      <c r="AD393" t="s">
        <v>60</v>
      </c>
      <c r="AE393" t="s">
        <v>2236</v>
      </c>
      <c r="AF393" t="s">
        <v>2237</v>
      </c>
      <c r="AG393">
        <v>60.11</v>
      </c>
      <c r="AH393">
        <v>109</v>
      </c>
      <c r="AI393">
        <v>1.81</v>
      </c>
      <c r="AJ393">
        <v>3.85</v>
      </c>
      <c r="AK393" t="s">
        <v>2238</v>
      </c>
      <c r="AL393">
        <v>22</v>
      </c>
      <c r="AM393">
        <v>22</v>
      </c>
      <c r="AN393">
        <v>0.54</v>
      </c>
      <c r="AO393">
        <v>2.91</v>
      </c>
      <c r="AP393">
        <v>0.53</v>
      </c>
      <c r="AQ393" t="s">
        <v>64</v>
      </c>
      <c r="AR393" t="s">
        <v>97</v>
      </c>
      <c r="AS393" t="s">
        <v>66</v>
      </c>
    </row>
    <row r="394" spans="1:45" x14ac:dyDescent="0.45">
      <c r="A394" t="s">
        <v>2239</v>
      </c>
      <c r="B394" t="s">
        <v>46</v>
      </c>
      <c r="C394" t="s">
        <v>47</v>
      </c>
      <c r="D394" t="s">
        <v>2240</v>
      </c>
      <c r="E394" t="s">
        <v>2241</v>
      </c>
      <c r="F394" t="s">
        <v>50</v>
      </c>
      <c r="G394" t="s">
        <v>51</v>
      </c>
      <c r="H394" s="1">
        <v>42956.934027777781</v>
      </c>
      <c r="I394" s="1">
        <v>42956.959027777775</v>
      </c>
      <c r="J394" s="2">
        <v>1.9317129629629629E-2</v>
      </c>
      <c r="K394" s="2">
        <v>2.4999999999999998E-2</v>
      </c>
      <c r="L394" s="2">
        <v>5.6828703703703702E-3</v>
      </c>
      <c r="M394" t="s">
        <v>52</v>
      </c>
      <c r="N394">
        <v>1</v>
      </c>
      <c r="O394" t="s">
        <v>603</v>
      </c>
      <c r="P394" t="s">
        <v>54</v>
      </c>
      <c r="Q394" t="s">
        <v>412</v>
      </c>
      <c r="R394" t="s">
        <v>604</v>
      </c>
      <c r="S394" t="s">
        <v>605</v>
      </c>
      <c r="T394" t="s">
        <v>58</v>
      </c>
      <c r="U394" t="s">
        <v>54</v>
      </c>
      <c r="V394" t="s">
        <v>54</v>
      </c>
      <c r="W394">
        <v>59.955926699999999</v>
      </c>
      <c r="X394">
        <v>30.3119914</v>
      </c>
      <c r="Y394">
        <v>59.941414999999999</v>
      </c>
      <c r="Z394">
        <v>30.366456299999999</v>
      </c>
      <c r="AA394" t="s">
        <v>54</v>
      </c>
      <c r="AB394" t="s">
        <v>54</v>
      </c>
      <c r="AC394" t="s">
        <v>59</v>
      </c>
      <c r="AD394" t="s">
        <v>60</v>
      </c>
      <c r="AE394" t="s">
        <v>2237</v>
      </c>
      <c r="AF394" t="s">
        <v>1014</v>
      </c>
      <c r="AG394">
        <v>60.11</v>
      </c>
      <c r="AH394">
        <v>370</v>
      </c>
      <c r="AI394">
        <v>6.16</v>
      </c>
      <c r="AJ394">
        <v>15.26</v>
      </c>
      <c r="AK394" t="s">
        <v>2242</v>
      </c>
      <c r="AL394">
        <v>15</v>
      </c>
      <c r="AM394">
        <v>15</v>
      </c>
      <c r="AN394">
        <v>0.84</v>
      </c>
      <c r="AO394">
        <v>2.14</v>
      </c>
      <c r="AP394">
        <v>0.41</v>
      </c>
      <c r="AQ394" t="s">
        <v>96</v>
      </c>
      <c r="AR394" t="s">
        <v>97</v>
      </c>
      <c r="AS394" t="s">
        <v>66</v>
      </c>
    </row>
    <row r="395" spans="1:45" x14ac:dyDescent="0.45">
      <c r="A395" t="s">
        <v>2243</v>
      </c>
      <c r="B395" t="s">
        <v>46</v>
      </c>
      <c r="C395" t="s">
        <v>47</v>
      </c>
      <c r="D395" t="s">
        <v>2244</v>
      </c>
      <c r="E395" t="s">
        <v>2245</v>
      </c>
      <c r="F395" t="s">
        <v>50</v>
      </c>
      <c r="G395" t="s">
        <v>51</v>
      </c>
      <c r="H395" s="1">
        <v>42958.820833333331</v>
      </c>
      <c r="I395" s="1">
        <v>42958.847222222219</v>
      </c>
      <c r="J395" s="2">
        <v>2.0752314814814814E-2</v>
      </c>
      <c r="K395" s="2">
        <v>2.6388888888888889E-2</v>
      </c>
      <c r="L395" s="2">
        <v>5.6365740740740742E-3</v>
      </c>
      <c r="M395" t="s">
        <v>52</v>
      </c>
      <c r="N395">
        <v>1</v>
      </c>
      <c r="O395" t="s">
        <v>183</v>
      </c>
      <c r="P395" t="s">
        <v>54</v>
      </c>
      <c r="Q395" t="s">
        <v>71</v>
      </c>
      <c r="R395" t="s">
        <v>184</v>
      </c>
      <c r="S395" t="s">
        <v>185</v>
      </c>
      <c r="T395" t="s">
        <v>58</v>
      </c>
      <c r="U395" t="s">
        <v>54</v>
      </c>
      <c r="V395" t="s">
        <v>54</v>
      </c>
      <c r="W395">
        <v>59.928563400000002</v>
      </c>
      <c r="X395">
        <v>30.3428486</v>
      </c>
      <c r="Y395">
        <v>59.941414999999999</v>
      </c>
      <c r="Z395">
        <v>30.366456299999999</v>
      </c>
      <c r="AA395" t="s">
        <v>54</v>
      </c>
      <c r="AB395" t="s">
        <v>54</v>
      </c>
      <c r="AC395" t="s">
        <v>59</v>
      </c>
      <c r="AD395" t="s">
        <v>60</v>
      </c>
      <c r="AE395" t="s">
        <v>2246</v>
      </c>
      <c r="AF395" t="s">
        <v>1014</v>
      </c>
      <c r="AG395">
        <v>59.83</v>
      </c>
      <c r="AH395">
        <v>267</v>
      </c>
      <c r="AI395">
        <v>4.46</v>
      </c>
      <c r="AJ395">
        <v>11.47</v>
      </c>
      <c r="AK395" t="s">
        <v>2247</v>
      </c>
      <c r="AL395">
        <v>20</v>
      </c>
      <c r="AM395">
        <v>20</v>
      </c>
      <c r="AN395">
        <v>0.7</v>
      </c>
      <c r="AO395">
        <v>1.68</v>
      </c>
      <c r="AP395">
        <v>0</v>
      </c>
      <c r="AQ395" t="s">
        <v>158</v>
      </c>
      <c r="AR395" t="s">
        <v>159</v>
      </c>
      <c r="AS395" t="s">
        <v>66</v>
      </c>
    </row>
    <row r="396" spans="1:45" x14ac:dyDescent="0.45">
      <c r="A396" t="s">
        <v>2248</v>
      </c>
      <c r="B396" t="s">
        <v>46</v>
      </c>
      <c r="C396" t="s">
        <v>47</v>
      </c>
      <c r="D396" t="s">
        <v>2249</v>
      </c>
      <c r="E396" t="s">
        <v>2250</v>
      </c>
      <c r="F396" t="s">
        <v>50</v>
      </c>
      <c r="G396" t="s">
        <v>51</v>
      </c>
      <c r="H396" s="1">
        <v>42959.506249999999</v>
      </c>
      <c r="I396" s="1">
        <v>42959.533333333333</v>
      </c>
      <c r="J396" s="2">
        <v>2.2569444444444444E-2</v>
      </c>
      <c r="K396" s="2">
        <v>2.7083333333333334E-2</v>
      </c>
      <c r="L396" s="2">
        <v>4.5138888888888893E-3</v>
      </c>
      <c r="M396" t="s">
        <v>52</v>
      </c>
      <c r="N396">
        <v>1</v>
      </c>
      <c r="O396" t="s">
        <v>709</v>
      </c>
      <c r="P396" t="s">
        <v>54</v>
      </c>
      <c r="Q396" t="s">
        <v>2251</v>
      </c>
      <c r="R396" t="s">
        <v>220</v>
      </c>
      <c r="S396" t="s">
        <v>710</v>
      </c>
      <c r="T396" t="s">
        <v>153</v>
      </c>
      <c r="U396" t="s">
        <v>54</v>
      </c>
      <c r="V396" t="s">
        <v>54</v>
      </c>
      <c r="W396">
        <v>59.941414999999999</v>
      </c>
      <c r="X396">
        <v>30.366456299999999</v>
      </c>
      <c r="Y396">
        <v>59.925851700000003</v>
      </c>
      <c r="Z396">
        <v>30.296724999999999</v>
      </c>
      <c r="AA396" t="s">
        <v>54</v>
      </c>
      <c r="AB396" t="s">
        <v>54</v>
      </c>
      <c r="AC396" t="s">
        <v>59</v>
      </c>
      <c r="AD396" t="s">
        <v>60</v>
      </c>
      <c r="AE396" t="s">
        <v>1014</v>
      </c>
      <c r="AF396" t="s">
        <v>2252</v>
      </c>
      <c r="AG396">
        <v>59.83</v>
      </c>
      <c r="AH396">
        <v>404</v>
      </c>
      <c r="AI396">
        <v>6.75</v>
      </c>
      <c r="AJ396">
        <v>14.74</v>
      </c>
      <c r="AK396" t="s">
        <v>2253</v>
      </c>
      <c r="AL396">
        <v>24</v>
      </c>
      <c r="AM396">
        <v>24</v>
      </c>
      <c r="AN396">
        <v>0.61</v>
      </c>
      <c r="AO396">
        <v>3.57</v>
      </c>
      <c r="AP396">
        <v>0.32</v>
      </c>
      <c r="AQ396" t="s">
        <v>64</v>
      </c>
      <c r="AR396" t="s">
        <v>97</v>
      </c>
      <c r="AS396" t="s">
        <v>66</v>
      </c>
    </row>
    <row r="397" spans="1:45" x14ac:dyDescent="0.45">
      <c r="A397" t="s">
        <v>2254</v>
      </c>
      <c r="B397" t="s">
        <v>46</v>
      </c>
      <c r="C397" t="s">
        <v>47</v>
      </c>
      <c r="D397" t="s">
        <v>2255</v>
      </c>
      <c r="E397" t="s">
        <v>2256</v>
      </c>
      <c r="F397" t="s">
        <v>50</v>
      </c>
      <c r="G397" t="s">
        <v>51</v>
      </c>
      <c r="H397" s="1">
        <v>42959.661805555559</v>
      </c>
      <c r="I397" s="1">
        <v>42959.691666666666</v>
      </c>
      <c r="J397" s="2">
        <v>2.4826388888888887E-2</v>
      </c>
      <c r="K397" s="2">
        <v>2.9861111111111113E-2</v>
      </c>
      <c r="L397" s="2">
        <v>5.0347222222222225E-3</v>
      </c>
      <c r="M397" t="s">
        <v>52</v>
      </c>
      <c r="N397">
        <v>1</v>
      </c>
      <c r="O397" t="s">
        <v>2257</v>
      </c>
      <c r="P397" t="s">
        <v>54</v>
      </c>
      <c r="Q397" t="s">
        <v>117</v>
      </c>
      <c r="R397" t="s">
        <v>494</v>
      </c>
      <c r="S397">
        <v>206</v>
      </c>
      <c r="T397" t="s">
        <v>58</v>
      </c>
      <c r="U397" t="s">
        <v>54</v>
      </c>
      <c r="V397" t="s">
        <v>54</v>
      </c>
      <c r="W397">
        <v>59.925925999999997</v>
      </c>
      <c r="X397">
        <v>30.2967178</v>
      </c>
      <c r="Y397">
        <v>59.941414999999999</v>
      </c>
      <c r="Z397">
        <v>30.366456299999999</v>
      </c>
      <c r="AA397" t="s">
        <v>54</v>
      </c>
      <c r="AB397" t="s">
        <v>54</v>
      </c>
      <c r="AC397" t="s">
        <v>59</v>
      </c>
      <c r="AD397" t="s">
        <v>60</v>
      </c>
      <c r="AE397" t="s">
        <v>2258</v>
      </c>
      <c r="AF397" t="s">
        <v>1014</v>
      </c>
      <c r="AG397">
        <v>59.83</v>
      </c>
      <c r="AH397">
        <v>334</v>
      </c>
      <c r="AI397">
        <v>5.58</v>
      </c>
      <c r="AJ397">
        <v>17.690000000000001</v>
      </c>
      <c r="AK397" t="s">
        <v>2259</v>
      </c>
      <c r="AL397">
        <v>25</v>
      </c>
      <c r="AM397">
        <v>25</v>
      </c>
      <c r="AN397">
        <v>0.64</v>
      </c>
      <c r="AO397">
        <v>3.99</v>
      </c>
      <c r="AP397">
        <v>0.17</v>
      </c>
      <c r="AQ397" t="s">
        <v>158</v>
      </c>
      <c r="AR397" t="s">
        <v>159</v>
      </c>
      <c r="AS397" t="s">
        <v>66</v>
      </c>
    </row>
    <row r="398" spans="1:45" x14ac:dyDescent="0.45">
      <c r="A398" t="s">
        <v>2260</v>
      </c>
      <c r="B398" t="s">
        <v>46</v>
      </c>
      <c r="C398" t="s">
        <v>47</v>
      </c>
      <c r="D398" t="s">
        <v>2261</v>
      </c>
      <c r="E398" s="3" t="s">
        <v>2262</v>
      </c>
      <c r="F398" t="s">
        <v>50</v>
      </c>
      <c r="G398" t="s">
        <v>51</v>
      </c>
      <c r="H398" s="1">
        <v>42960.477777777778</v>
      </c>
      <c r="I398" s="1">
        <v>42960.488888888889</v>
      </c>
      <c r="J398" s="2">
        <v>6.9675925925925921E-3</v>
      </c>
      <c r="K398" s="2">
        <v>1.1111111111111112E-2</v>
      </c>
      <c r="L398" s="2">
        <v>4.1435185185185186E-3</v>
      </c>
      <c r="M398" t="s">
        <v>52</v>
      </c>
      <c r="N398">
        <v>1</v>
      </c>
      <c r="O398" t="s">
        <v>235</v>
      </c>
      <c r="P398" t="s">
        <v>54</v>
      </c>
      <c r="Q398" t="s">
        <v>131</v>
      </c>
      <c r="R398" t="s">
        <v>184</v>
      </c>
      <c r="S398" t="s">
        <v>236</v>
      </c>
      <c r="T398" t="s">
        <v>58</v>
      </c>
      <c r="U398" t="s">
        <v>54</v>
      </c>
      <c r="V398" t="s">
        <v>54</v>
      </c>
      <c r="W398">
        <v>59.941414999999999</v>
      </c>
      <c r="X398">
        <v>30.366456299999999</v>
      </c>
      <c r="Y398">
        <v>59.916860100000001</v>
      </c>
      <c r="Z398">
        <v>30.451037199999998</v>
      </c>
      <c r="AA398" t="s">
        <v>54</v>
      </c>
      <c r="AB398" t="s">
        <v>54</v>
      </c>
      <c r="AC398" t="s">
        <v>59</v>
      </c>
      <c r="AD398" t="s">
        <v>60</v>
      </c>
      <c r="AE398" t="s">
        <v>1014</v>
      </c>
      <c r="AF398" t="s">
        <v>2263</v>
      </c>
      <c r="AG398">
        <v>59.83</v>
      </c>
      <c r="AH398">
        <v>153</v>
      </c>
      <c r="AI398">
        <v>2.56</v>
      </c>
      <c r="AJ398">
        <v>7.08</v>
      </c>
      <c r="AK398" t="s">
        <v>2264</v>
      </c>
      <c r="AL398">
        <v>21</v>
      </c>
      <c r="AM398">
        <v>21</v>
      </c>
      <c r="AN398">
        <v>0.8</v>
      </c>
      <c r="AO398">
        <v>4.2699999999999996</v>
      </c>
      <c r="AP398">
        <v>0.7</v>
      </c>
      <c r="AQ398" t="s">
        <v>64</v>
      </c>
      <c r="AR398" t="s">
        <v>65</v>
      </c>
      <c r="AS398" t="s">
        <v>66</v>
      </c>
    </row>
    <row r="399" spans="1:45" x14ac:dyDescent="0.45">
      <c r="A399" t="s">
        <v>2265</v>
      </c>
      <c r="B399" t="s">
        <v>46</v>
      </c>
      <c r="C399" t="s">
        <v>47</v>
      </c>
      <c r="D399" t="s">
        <v>2266</v>
      </c>
      <c r="E399" t="s">
        <v>2267</v>
      </c>
      <c r="F399" t="s">
        <v>50</v>
      </c>
      <c r="G399" t="s">
        <v>51</v>
      </c>
      <c r="H399" s="1">
        <v>42960.527083333334</v>
      </c>
      <c r="I399" s="1">
        <v>42960.540277777778</v>
      </c>
      <c r="J399" s="2">
        <v>1.0810185185185185E-2</v>
      </c>
      <c r="K399" s="2">
        <v>1.3194444444444444E-2</v>
      </c>
      <c r="L399" s="2">
        <v>2.3842592592592591E-3</v>
      </c>
      <c r="M399" t="s">
        <v>52</v>
      </c>
      <c r="N399">
        <v>1</v>
      </c>
      <c r="O399" t="s">
        <v>1891</v>
      </c>
      <c r="P399" t="s">
        <v>54</v>
      </c>
      <c r="Q399" t="s">
        <v>107</v>
      </c>
      <c r="R399" t="s">
        <v>604</v>
      </c>
      <c r="S399" t="s">
        <v>1893</v>
      </c>
      <c r="T399" t="s">
        <v>58</v>
      </c>
      <c r="U399" t="s">
        <v>54</v>
      </c>
      <c r="V399" t="s">
        <v>54</v>
      </c>
      <c r="W399">
        <v>59.917278500000002</v>
      </c>
      <c r="X399">
        <v>30.451324</v>
      </c>
      <c r="Y399">
        <v>59.941414999999999</v>
      </c>
      <c r="Z399">
        <v>30.366456299999999</v>
      </c>
      <c r="AA399" t="s">
        <v>54</v>
      </c>
      <c r="AB399" t="s">
        <v>54</v>
      </c>
      <c r="AC399" t="s">
        <v>59</v>
      </c>
      <c r="AD399" t="s">
        <v>60</v>
      </c>
      <c r="AE399" t="s">
        <v>2263</v>
      </c>
      <c r="AF399" t="s">
        <v>1014</v>
      </c>
      <c r="AG399">
        <v>59.83</v>
      </c>
      <c r="AH399">
        <v>273</v>
      </c>
      <c r="AI399">
        <v>4.5599999999999996</v>
      </c>
      <c r="AJ399">
        <v>7.4</v>
      </c>
      <c r="AK399" t="s">
        <v>2268</v>
      </c>
      <c r="AL399">
        <v>20</v>
      </c>
      <c r="AM399">
        <v>20</v>
      </c>
      <c r="AN399">
        <v>0.83</v>
      </c>
      <c r="AO399">
        <v>4.37</v>
      </c>
      <c r="AP399">
        <v>0.78</v>
      </c>
      <c r="AQ399" t="s">
        <v>64</v>
      </c>
      <c r="AR399" t="s">
        <v>65</v>
      </c>
      <c r="AS399" t="s">
        <v>66</v>
      </c>
    </row>
    <row r="400" spans="1:45" x14ac:dyDescent="0.45">
      <c r="A400" t="s">
        <v>2269</v>
      </c>
      <c r="B400" t="s">
        <v>46</v>
      </c>
      <c r="C400" t="s">
        <v>47</v>
      </c>
      <c r="D400" t="s">
        <v>2270</v>
      </c>
      <c r="E400" t="s">
        <v>2271</v>
      </c>
      <c r="F400" t="s">
        <v>50</v>
      </c>
      <c r="G400" t="s">
        <v>51</v>
      </c>
      <c r="H400" s="1">
        <v>42961.520138888889</v>
      </c>
      <c r="I400" s="1">
        <v>42961.554166666669</v>
      </c>
      <c r="J400" s="2">
        <v>2.3634259259259258E-2</v>
      </c>
      <c r="K400" s="2">
        <v>3.4027777777777775E-2</v>
      </c>
      <c r="L400" s="2">
        <v>1.0393518518518519E-2</v>
      </c>
      <c r="M400" t="s">
        <v>52</v>
      </c>
      <c r="N400">
        <v>1</v>
      </c>
      <c r="O400" t="s">
        <v>2272</v>
      </c>
      <c r="P400" t="s">
        <v>54</v>
      </c>
      <c r="Q400" t="s">
        <v>581</v>
      </c>
      <c r="R400" t="s">
        <v>2273</v>
      </c>
      <c r="S400" t="s">
        <v>2274</v>
      </c>
      <c r="T400" t="s">
        <v>58</v>
      </c>
      <c r="U400" t="s">
        <v>54</v>
      </c>
      <c r="V400" t="s">
        <v>54</v>
      </c>
      <c r="W400">
        <v>59.941414999999999</v>
      </c>
      <c r="X400">
        <v>30.366456299999999</v>
      </c>
      <c r="Y400">
        <v>59.929663499999997</v>
      </c>
      <c r="Z400">
        <v>30.286321399999999</v>
      </c>
      <c r="AA400" t="s">
        <v>54</v>
      </c>
      <c r="AB400" t="s">
        <v>54</v>
      </c>
      <c r="AC400" t="s">
        <v>59</v>
      </c>
      <c r="AD400" t="s">
        <v>60</v>
      </c>
      <c r="AE400" t="s">
        <v>1014</v>
      </c>
      <c r="AF400" t="s">
        <v>2275</v>
      </c>
      <c r="AG400">
        <v>59.85</v>
      </c>
      <c r="AH400">
        <v>305</v>
      </c>
      <c r="AI400">
        <v>5.0999999999999996</v>
      </c>
      <c r="AJ400">
        <v>15.21</v>
      </c>
      <c r="AK400" t="s">
        <v>2276</v>
      </c>
      <c r="AL400">
        <v>19</v>
      </c>
      <c r="AM400">
        <v>19</v>
      </c>
      <c r="AN400">
        <v>0.56999999999999995</v>
      </c>
      <c r="AO400">
        <v>4.2</v>
      </c>
      <c r="AP400">
        <v>0.31</v>
      </c>
      <c r="AQ400" t="s">
        <v>64</v>
      </c>
      <c r="AR400" t="s">
        <v>97</v>
      </c>
      <c r="AS400" t="s">
        <v>66</v>
      </c>
    </row>
    <row r="401" spans="1:45" x14ac:dyDescent="0.45">
      <c r="A401" t="s">
        <v>2277</v>
      </c>
      <c r="B401" t="s">
        <v>46</v>
      </c>
      <c r="C401" t="s">
        <v>47</v>
      </c>
      <c r="D401" t="s">
        <v>2278</v>
      </c>
      <c r="E401" t="s">
        <v>2279</v>
      </c>
      <c r="F401" t="s">
        <v>50</v>
      </c>
      <c r="G401" t="s">
        <v>51</v>
      </c>
      <c r="H401" s="1">
        <v>42961.845138888886</v>
      </c>
      <c r="I401" s="1">
        <v>42961.880555555559</v>
      </c>
      <c r="J401" s="2">
        <v>3.2071759259259258E-2</v>
      </c>
      <c r="K401" s="2">
        <v>3.5416666666666666E-2</v>
      </c>
      <c r="L401" s="2">
        <v>3.3449074074074071E-3</v>
      </c>
      <c r="M401" t="s">
        <v>52</v>
      </c>
      <c r="N401">
        <v>1</v>
      </c>
      <c r="O401" t="s">
        <v>183</v>
      </c>
      <c r="P401" t="s">
        <v>54</v>
      </c>
      <c r="Q401" t="s">
        <v>1230</v>
      </c>
      <c r="R401" t="s">
        <v>184</v>
      </c>
      <c r="S401" t="s">
        <v>185</v>
      </c>
      <c r="T401" t="s">
        <v>58</v>
      </c>
      <c r="U401" t="s">
        <v>54</v>
      </c>
      <c r="V401" t="s">
        <v>54</v>
      </c>
      <c r="W401">
        <v>59.940184379999998</v>
      </c>
      <c r="X401">
        <v>30.324490969999999</v>
      </c>
      <c r="Y401">
        <v>59.950968330000002</v>
      </c>
      <c r="Z401">
        <v>30.49957272</v>
      </c>
      <c r="AA401" t="s">
        <v>54</v>
      </c>
      <c r="AB401" t="s">
        <v>54</v>
      </c>
      <c r="AC401" t="s">
        <v>59</v>
      </c>
      <c r="AD401" t="s">
        <v>60</v>
      </c>
      <c r="AE401" t="s">
        <v>2280</v>
      </c>
      <c r="AF401" t="s">
        <v>2281</v>
      </c>
      <c r="AG401">
        <v>59.85</v>
      </c>
      <c r="AH401">
        <v>257</v>
      </c>
      <c r="AI401">
        <v>4.29</v>
      </c>
      <c r="AJ401">
        <v>14.27</v>
      </c>
      <c r="AK401" t="s">
        <v>2282</v>
      </c>
      <c r="AL401">
        <v>16</v>
      </c>
      <c r="AM401">
        <v>16</v>
      </c>
      <c r="AN401">
        <v>0.66</v>
      </c>
      <c r="AO401">
        <v>2.4</v>
      </c>
      <c r="AP401">
        <v>0.28000000000000003</v>
      </c>
      <c r="AQ401" t="s">
        <v>64</v>
      </c>
      <c r="AR401" t="s">
        <v>97</v>
      </c>
      <c r="AS401" t="s">
        <v>66</v>
      </c>
    </row>
    <row r="402" spans="1:45" x14ac:dyDescent="0.45">
      <c r="A402" t="s">
        <v>2283</v>
      </c>
      <c r="B402" t="s">
        <v>46</v>
      </c>
      <c r="C402" t="s">
        <v>47</v>
      </c>
      <c r="D402" t="s">
        <v>2284</v>
      </c>
      <c r="E402" t="s">
        <v>2285</v>
      </c>
      <c r="F402" t="s">
        <v>50</v>
      </c>
      <c r="G402" t="s">
        <v>51</v>
      </c>
      <c r="H402" s="1">
        <v>42962.681944444441</v>
      </c>
      <c r="I402" s="1">
        <v>42962.706250000003</v>
      </c>
      <c r="J402" s="2">
        <v>2.1006944444444443E-2</v>
      </c>
      <c r="K402" s="2">
        <v>2.4305555555555556E-2</v>
      </c>
      <c r="L402" s="2">
        <v>3.2986111111111111E-3</v>
      </c>
      <c r="M402" t="s">
        <v>52</v>
      </c>
      <c r="N402">
        <v>1</v>
      </c>
      <c r="O402" t="s">
        <v>471</v>
      </c>
      <c r="P402" t="s">
        <v>54</v>
      </c>
      <c r="Q402" t="s">
        <v>117</v>
      </c>
      <c r="R402" t="s">
        <v>82</v>
      </c>
      <c r="S402" t="s">
        <v>473</v>
      </c>
      <c r="T402" t="s">
        <v>58</v>
      </c>
      <c r="U402" t="s">
        <v>54</v>
      </c>
      <c r="V402" t="s">
        <v>54</v>
      </c>
      <c r="W402">
        <v>59.941414999999999</v>
      </c>
      <c r="X402">
        <v>30.366456299999999</v>
      </c>
      <c r="Y402">
        <v>59.985547490000002</v>
      </c>
      <c r="Z402">
        <v>30.29151083</v>
      </c>
      <c r="AA402" t="s">
        <v>54</v>
      </c>
      <c r="AB402" t="s">
        <v>54</v>
      </c>
      <c r="AC402" t="s">
        <v>59</v>
      </c>
      <c r="AD402" t="s">
        <v>60</v>
      </c>
      <c r="AE402" t="s">
        <v>1014</v>
      </c>
      <c r="AF402" t="s">
        <v>2286</v>
      </c>
      <c r="AG402">
        <v>59.79</v>
      </c>
      <c r="AH402">
        <v>274</v>
      </c>
      <c r="AI402">
        <v>4.58</v>
      </c>
      <c r="AJ402">
        <v>13.89</v>
      </c>
      <c r="AK402" t="s">
        <v>2287</v>
      </c>
      <c r="AL402">
        <v>21</v>
      </c>
      <c r="AM402">
        <v>21</v>
      </c>
      <c r="AN402">
        <v>0.44</v>
      </c>
      <c r="AO402">
        <v>2.87</v>
      </c>
      <c r="AP402">
        <v>0.39</v>
      </c>
      <c r="AQ402" t="s">
        <v>64</v>
      </c>
      <c r="AR402" t="s">
        <v>97</v>
      </c>
      <c r="AS402" t="s">
        <v>66</v>
      </c>
    </row>
    <row r="403" spans="1:45" x14ac:dyDescent="0.45">
      <c r="A403" t="s">
        <v>2288</v>
      </c>
      <c r="B403" t="s">
        <v>46</v>
      </c>
      <c r="C403" t="s">
        <v>47</v>
      </c>
      <c r="D403" t="s">
        <v>2289</v>
      </c>
      <c r="E403" t="s">
        <v>844</v>
      </c>
      <c r="F403" t="s">
        <v>50</v>
      </c>
      <c r="G403" t="s">
        <v>51</v>
      </c>
      <c r="H403" s="1">
        <v>42964.924305555556</v>
      </c>
      <c r="I403" s="1">
        <v>42964.957638888889</v>
      </c>
      <c r="J403" s="2">
        <v>2.5486111111111112E-2</v>
      </c>
      <c r="K403" s="2">
        <v>3.3333333333333333E-2</v>
      </c>
      <c r="L403" s="2">
        <v>7.8472222222222224E-3</v>
      </c>
      <c r="M403" t="s">
        <v>89</v>
      </c>
      <c r="N403">
        <v>1</v>
      </c>
      <c r="O403" t="s">
        <v>90</v>
      </c>
      <c r="P403" t="s">
        <v>54</v>
      </c>
      <c r="Q403" t="s">
        <v>131</v>
      </c>
      <c r="R403" t="s">
        <v>91</v>
      </c>
      <c r="S403" t="s">
        <v>92</v>
      </c>
      <c r="T403" t="s">
        <v>58</v>
      </c>
      <c r="U403" t="s">
        <v>54</v>
      </c>
      <c r="V403" t="s">
        <v>54</v>
      </c>
      <c r="W403">
        <v>59.941414999999999</v>
      </c>
      <c r="X403">
        <v>30.366456299999999</v>
      </c>
      <c r="Y403">
        <v>59.799950000000003</v>
      </c>
      <c r="Z403">
        <v>30.2742717</v>
      </c>
      <c r="AA403" t="s">
        <v>54</v>
      </c>
      <c r="AB403" t="s">
        <v>54</v>
      </c>
      <c r="AC403" t="s">
        <v>59</v>
      </c>
      <c r="AD403" t="s">
        <v>60</v>
      </c>
      <c r="AE403" t="s">
        <v>1014</v>
      </c>
      <c r="AF403" t="s">
        <v>230</v>
      </c>
      <c r="AG403">
        <v>59.47</v>
      </c>
      <c r="AH403" s="4">
        <v>1800</v>
      </c>
      <c r="AI403">
        <v>30.26</v>
      </c>
      <c r="AJ403">
        <v>35.99</v>
      </c>
      <c r="AK403" t="s">
        <v>2290</v>
      </c>
      <c r="AL403">
        <v>18</v>
      </c>
      <c r="AM403">
        <v>18</v>
      </c>
      <c r="AN403">
        <v>0.96</v>
      </c>
      <c r="AO403">
        <v>0.45</v>
      </c>
      <c r="AP403">
        <v>0.64</v>
      </c>
      <c r="AQ403" t="s">
        <v>96</v>
      </c>
      <c r="AR403" t="s">
        <v>65</v>
      </c>
      <c r="AS403" t="s">
        <v>66</v>
      </c>
    </row>
    <row r="404" spans="1:45" x14ac:dyDescent="0.45">
      <c r="A404" t="s">
        <v>2291</v>
      </c>
      <c r="B404" t="s">
        <v>46</v>
      </c>
      <c r="C404" t="s">
        <v>47</v>
      </c>
      <c r="D404" t="s">
        <v>2292</v>
      </c>
      <c r="E404" t="s">
        <v>844</v>
      </c>
      <c r="F404" t="s">
        <v>50</v>
      </c>
      <c r="G404" t="s">
        <v>51</v>
      </c>
      <c r="H404" s="1">
        <v>42964.924305555556</v>
      </c>
      <c r="I404" s="1">
        <v>42964.957638888889</v>
      </c>
      <c r="J404" s="2">
        <v>2.5486111111111112E-2</v>
      </c>
      <c r="K404" s="2">
        <v>3.3333333333333333E-2</v>
      </c>
      <c r="L404" s="2">
        <v>7.8472222222222224E-3</v>
      </c>
      <c r="M404" t="s">
        <v>52</v>
      </c>
      <c r="N404">
        <v>1</v>
      </c>
      <c r="O404" t="s">
        <v>183</v>
      </c>
      <c r="P404" t="s">
        <v>54</v>
      </c>
      <c r="Q404" t="s">
        <v>424</v>
      </c>
      <c r="R404" t="s">
        <v>184</v>
      </c>
      <c r="S404" t="s">
        <v>185</v>
      </c>
      <c r="T404" t="s">
        <v>58</v>
      </c>
      <c r="U404" t="s">
        <v>54</v>
      </c>
      <c r="V404" t="s">
        <v>54</v>
      </c>
      <c r="W404">
        <v>59.941414999999999</v>
      </c>
      <c r="X404">
        <v>30.366456299999999</v>
      </c>
      <c r="Y404">
        <v>59.799950000000003</v>
      </c>
      <c r="Z404">
        <v>30.2742717</v>
      </c>
      <c r="AA404" t="s">
        <v>54</v>
      </c>
      <c r="AB404" t="s">
        <v>54</v>
      </c>
      <c r="AC404" t="s">
        <v>59</v>
      </c>
      <c r="AD404" t="s">
        <v>60</v>
      </c>
      <c r="AE404" t="s">
        <v>1014</v>
      </c>
      <c r="AF404" t="s">
        <v>230</v>
      </c>
      <c r="AG404">
        <v>59.07</v>
      </c>
      <c r="AH404">
        <v>610</v>
      </c>
      <c r="AI404">
        <v>10.33</v>
      </c>
      <c r="AJ404">
        <v>33.99</v>
      </c>
      <c r="AK404" t="s">
        <v>2290</v>
      </c>
      <c r="AL404">
        <v>18</v>
      </c>
      <c r="AM404">
        <v>18</v>
      </c>
      <c r="AN404">
        <v>0.96</v>
      </c>
      <c r="AO404">
        <v>0.45</v>
      </c>
      <c r="AP404">
        <v>0.64</v>
      </c>
      <c r="AQ404" t="s">
        <v>96</v>
      </c>
      <c r="AR404" t="s">
        <v>65</v>
      </c>
      <c r="AS404" t="s">
        <v>66</v>
      </c>
    </row>
    <row r="405" spans="1:45" x14ac:dyDescent="0.45">
      <c r="A405" t="s">
        <v>2293</v>
      </c>
      <c r="B405" t="s">
        <v>46</v>
      </c>
      <c r="C405" t="s">
        <v>47</v>
      </c>
      <c r="D405" t="s">
        <v>2294</v>
      </c>
      <c r="E405" t="s">
        <v>2295</v>
      </c>
      <c r="F405" t="s">
        <v>50</v>
      </c>
      <c r="G405" t="s">
        <v>51</v>
      </c>
      <c r="H405" s="1">
        <v>42964.925694444442</v>
      </c>
      <c r="I405" s="1">
        <v>42964.956250000003</v>
      </c>
      <c r="J405" s="2">
        <v>2.8298611111111111E-2</v>
      </c>
      <c r="K405" s="2">
        <v>3.0555555555555555E-2</v>
      </c>
      <c r="L405" s="2">
        <v>2.2569444444444447E-3</v>
      </c>
      <c r="M405" t="s">
        <v>52</v>
      </c>
      <c r="N405">
        <v>1</v>
      </c>
      <c r="O405" t="s">
        <v>53</v>
      </c>
      <c r="P405" t="s">
        <v>54</v>
      </c>
      <c r="Q405" t="s">
        <v>285</v>
      </c>
      <c r="R405" t="s">
        <v>56</v>
      </c>
      <c r="S405" t="s">
        <v>57</v>
      </c>
      <c r="T405" t="s">
        <v>58</v>
      </c>
      <c r="U405" t="s">
        <v>54</v>
      </c>
      <c r="V405" t="s">
        <v>54</v>
      </c>
      <c r="W405">
        <v>59.941414999999999</v>
      </c>
      <c r="X405">
        <v>30.366456299999999</v>
      </c>
      <c r="Y405">
        <v>59.800086700000001</v>
      </c>
      <c r="Z405">
        <v>30.274168299999999</v>
      </c>
      <c r="AA405" t="s">
        <v>54</v>
      </c>
      <c r="AB405" t="s">
        <v>54</v>
      </c>
      <c r="AC405" t="s">
        <v>59</v>
      </c>
      <c r="AD405" t="s">
        <v>60</v>
      </c>
      <c r="AE405" t="s">
        <v>1014</v>
      </c>
      <c r="AF405" t="s">
        <v>230</v>
      </c>
      <c r="AG405">
        <v>59.07</v>
      </c>
      <c r="AH405">
        <v>597</v>
      </c>
      <c r="AI405">
        <v>10.11</v>
      </c>
      <c r="AJ405">
        <v>34.6</v>
      </c>
      <c r="AK405" t="s">
        <v>2296</v>
      </c>
      <c r="AL405">
        <v>18</v>
      </c>
      <c r="AM405">
        <v>18</v>
      </c>
      <c r="AN405">
        <v>0.96</v>
      </c>
      <c r="AO405">
        <v>0.47</v>
      </c>
      <c r="AP405">
        <v>0.64</v>
      </c>
      <c r="AQ405" t="s">
        <v>96</v>
      </c>
      <c r="AR405" t="s">
        <v>65</v>
      </c>
      <c r="AS405" t="s">
        <v>66</v>
      </c>
    </row>
    <row r="406" spans="1:45" x14ac:dyDescent="0.45">
      <c r="A406" t="s">
        <v>2297</v>
      </c>
      <c r="B406" t="s">
        <v>46</v>
      </c>
      <c r="C406" t="s">
        <v>47</v>
      </c>
      <c r="D406" t="s">
        <v>2298</v>
      </c>
      <c r="E406" t="s">
        <v>2299</v>
      </c>
      <c r="F406" t="s">
        <v>50</v>
      </c>
      <c r="G406" t="s">
        <v>51</v>
      </c>
      <c r="H406" s="1">
        <v>42965.012499999997</v>
      </c>
      <c r="I406" s="1">
        <v>42965.038194444445</v>
      </c>
      <c r="J406" s="2">
        <v>2.521990740740741E-2</v>
      </c>
      <c r="K406" s="2">
        <v>2.5694444444444447E-2</v>
      </c>
      <c r="L406" s="2">
        <v>4.7453703703703704E-4</v>
      </c>
      <c r="M406" t="s">
        <v>52</v>
      </c>
      <c r="N406">
        <v>1</v>
      </c>
      <c r="O406" t="s">
        <v>192</v>
      </c>
      <c r="P406" t="s">
        <v>54</v>
      </c>
      <c r="Q406" t="s">
        <v>1483</v>
      </c>
      <c r="R406" t="s">
        <v>193</v>
      </c>
      <c r="S406" t="s">
        <v>194</v>
      </c>
      <c r="T406" t="s">
        <v>58</v>
      </c>
      <c r="U406" t="s">
        <v>54</v>
      </c>
      <c r="V406" t="s">
        <v>54</v>
      </c>
      <c r="W406">
        <v>59.795864999999999</v>
      </c>
      <c r="X406">
        <v>30.286983299999999</v>
      </c>
      <c r="Y406">
        <v>59.941414999999999</v>
      </c>
      <c r="Z406">
        <v>30.366456299999999</v>
      </c>
      <c r="AA406" t="s">
        <v>54</v>
      </c>
      <c r="AB406" t="s">
        <v>54</v>
      </c>
      <c r="AC406" t="s">
        <v>59</v>
      </c>
      <c r="AD406" t="s">
        <v>60</v>
      </c>
      <c r="AE406" t="s">
        <v>230</v>
      </c>
      <c r="AF406" t="s">
        <v>1014</v>
      </c>
      <c r="AG406">
        <v>58.94</v>
      </c>
      <c r="AH406">
        <v>635</v>
      </c>
      <c r="AI406">
        <v>10.77</v>
      </c>
      <c r="AJ406">
        <v>35.1</v>
      </c>
      <c r="AK406" t="s">
        <v>2300</v>
      </c>
      <c r="AL406">
        <v>18</v>
      </c>
      <c r="AM406">
        <v>18</v>
      </c>
      <c r="AN406">
        <v>0.96</v>
      </c>
      <c r="AO406">
        <v>2.23</v>
      </c>
      <c r="AP406">
        <v>0.46</v>
      </c>
      <c r="AQ406" t="s">
        <v>96</v>
      </c>
      <c r="AR406" t="s">
        <v>97</v>
      </c>
      <c r="AS406" t="s">
        <v>66</v>
      </c>
    </row>
    <row r="407" spans="1:45" x14ac:dyDescent="0.45">
      <c r="A407" t="s">
        <v>2301</v>
      </c>
      <c r="B407" t="s">
        <v>46</v>
      </c>
      <c r="C407" t="s">
        <v>47</v>
      </c>
      <c r="D407" t="s">
        <v>2302</v>
      </c>
      <c r="E407" t="s">
        <v>2303</v>
      </c>
      <c r="F407" t="s">
        <v>50</v>
      </c>
      <c r="G407" t="s">
        <v>51</v>
      </c>
      <c r="H407" s="1">
        <v>42965.556250000001</v>
      </c>
      <c r="I407" s="1">
        <v>42965.570833333331</v>
      </c>
      <c r="J407" s="2">
        <v>1.0081018518518519E-2</v>
      </c>
      <c r="K407" s="2">
        <v>1.4583333333333332E-2</v>
      </c>
      <c r="L407" s="2">
        <v>4.5023148148148149E-3</v>
      </c>
      <c r="M407" t="s">
        <v>52</v>
      </c>
      <c r="N407">
        <v>1</v>
      </c>
      <c r="O407" t="s">
        <v>70</v>
      </c>
      <c r="P407" t="s">
        <v>54</v>
      </c>
      <c r="Q407" t="s">
        <v>81</v>
      </c>
      <c r="R407" t="s">
        <v>72</v>
      </c>
      <c r="S407" t="s">
        <v>73</v>
      </c>
      <c r="T407" t="s">
        <v>58</v>
      </c>
      <c r="U407" t="s">
        <v>54</v>
      </c>
      <c r="V407" t="s">
        <v>54</v>
      </c>
      <c r="W407">
        <v>59.959165599999999</v>
      </c>
      <c r="X407">
        <v>30.477032699999999</v>
      </c>
      <c r="Y407">
        <v>60.0316033</v>
      </c>
      <c r="Z407">
        <v>30.428516800000001</v>
      </c>
      <c r="AA407" t="s">
        <v>54</v>
      </c>
      <c r="AB407" t="s">
        <v>54</v>
      </c>
      <c r="AC407" t="s">
        <v>59</v>
      </c>
      <c r="AD407" t="s">
        <v>60</v>
      </c>
      <c r="AE407" t="s">
        <v>2304</v>
      </c>
      <c r="AF407" t="s">
        <v>988</v>
      </c>
      <c r="AG407">
        <v>58.94</v>
      </c>
      <c r="AH407">
        <v>201</v>
      </c>
      <c r="AI407">
        <v>3.41</v>
      </c>
      <c r="AJ407">
        <v>10.27</v>
      </c>
      <c r="AK407" t="s">
        <v>2305</v>
      </c>
      <c r="AL407">
        <v>22</v>
      </c>
      <c r="AM407">
        <v>22</v>
      </c>
      <c r="AN407">
        <v>0.71</v>
      </c>
      <c r="AO407">
        <v>5.36</v>
      </c>
      <c r="AP407">
        <v>0.8</v>
      </c>
      <c r="AQ407" t="s">
        <v>64</v>
      </c>
      <c r="AR407" t="s">
        <v>65</v>
      </c>
      <c r="AS407" t="s">
        <v>66</v>
      </c>
    </row>
    <row r="408" spans="1:45" x14ac:dyDescent="0.45">
      <c r="A408" t="s">
        <v>2306</v>
      </c>
      <c r="B408" t="s">
        <v>46</v>
      </c>
      <c r="C408" t="s">
        <v>47</v>
      </c>
      <c r="D408" t="s">
        <v>2307</v>
      </c>
      <c r="E408" t="s">
        <v>2308</v>
      </c>
      <c r="F408" t="s">
        <v>50</v>
      </c>
      <c r="G408" t="s">
        <v>51</v>
      </c>
      <c r="H408" s="1">
        <v>42966.545138888891</v>
      </c>
      <c r="I408" s="1">
        <v>42966.572222222225</v>
      </c>
      <c r="J408" s="2">
        <v>1.7812499999999998E-2</v>
      </c>
      <c r="K408" s="2">
        <v>2.7083333333333334E-2</v>
      </c>
      <c r="L408" s="2">
        <v>9.2708333333333341E-3</v>
      </c>
      <c r="M408" t="s">
        <v>52</v>
      </c>
      <c r="N408">
        <v>1</v>
      </c>
      <c r="O408" t="s">
        <v>235</v>
      </c>
      <c r="P408" t="s">
        <v>54</v>
      </c>
      <c r="Q408" t="s">
        <v>1483</v>
      </c>
      <c r="R408" t="s">
        <v>184</v>
      </c>
      <c r="S408" t="s">
        <v>236</v>
      </c>
      <c r="T408" t="s">
        <v>58</v>
      </c>
      <c r="U408" t="s">
        <v>54</v>
      </c>
      <c r="V408" t="s">
        <v>54</v>
      </c>
      <c r="W408">
        <v>59.941414999999999</v>
      </c>
      <c r="X408">
        <v>30.366456299999999</v>
      </c>
      <c r="Y408">
        <v>59.948672479999999</v>
      </c>
      <c r="Z408">
        <v>30.27981003</v>
      </c>
      <c r="AA408" t="s">
        <v>54</v>
      </c>
      <c r="AB408" t="s">
        <v>54</v>
      </c>
      <c r="AC408" t="s">
        <v>59</v>
      </c>
      <c r="AD408" t="s">
        <v>60</v>
      </c>
      <c r="AE408" t="s">
        <v>1014</v>
      </c>
      <c r="AF408" t="s">
        <v>2309</v>
      </c>
      <c r="AG408">
        <v>58.94</v>
      </c>
      <c r="AH408">
        <v>285</v>
      </c>
      <c r="AI408">
        <v>4.84</v>
      </c>
      <c r="AJ408">
        <v>14.63</v>
      </c>
      <c r="AK408" t="s">
        <v>2310</v>
      </c>
      <c r="AL408">
        <v>25</v>
      </c>
      <c r="AM408">
        <v>25</v>
      </c>
      <c r="AN408">
        <v>0.66</v>
      </c>
      <c r="AO408">
        <v>3.97</v>
      </c>
      <c r="AP408">
        <v>0.47</v>
      </c>
      <c r="AQ408" t="s">
        <v>64</v>
      </c>
      <c r="AR408" t="s">
        <v>97</v>
      </c>
      <c r="AS408" t="s">
        <v>66</v>
      </c>
    </row>
    <row r="409" spans="1:45" x14ac:dyDescent="0.45">
      <c r="A409" t="s">
        <v>2311</v>
      </c>
      <c r="B409" t="s">
        <v>46</v>
      </c>
      <c r="C409" t="s">
        <v>47</v>
      </c>
      <c r="D409" t="s">
        <v>2312</v>
      </c>
      <c r="E409" t="s">
        <v>2313</v>
      </c>
      <c r="F409" t="s">
        <v>50</v>
      </c>
      <c r="G409" t="s">
        <v>51</v>
      </c>
      <c r="H409" s="1">
        <v>42966.592361111114</v>
      </c>
      <c r="I409" s="1">
        <v>42966.597916666666</v>
      </c>
      <c r="J409" s="2">
        <v>2.8703703703703708E-3</v>
      </c>
      <c r="K409" s="2">
        <v>5.5555555555555558E-3</v>
      </c>
      <c r="L409" s="2">
        <v>2.685185185185185E-3</v>
      </c>
      <c r="M409" t="s">
        <v>52</v>
      </c>
      <c r="N409">
        <v>1</v>
      </c>
      <c r="O409" t="s">
        <v>2314</v>
      </c>
      <c r="P409" t="s">
        <v>54</v>
      </c>
      <c r="Q409" t="s">
        <v>961</v>
      </c>
      <c r="R409" t="s">
        <v>1881</v>
      </c>
      <c r="S409" t="s">
        <v>2315</v>
      </c>
      <c r="T409" t="s">
        <v>58</v>
      </c>
      <c r="U409" t="s">
        <v>54</v>
      </c>
      <c r="V409" t="s">
        <v>54</v>
      </c>
      <c r="W409">
        <v>59.948283099999998</v>
      </c>
      <c r="X409">
        <v>30.279294199999999</v>
      </c>
      <c r="Y409">
        <v>59.948938599999998</v>
      </c>
      <c r="Z409">
        <v>30.304826800000001</v>
      </c>
      <c r="AA409" t="s">
        <v>54</v>
      </c>
      <c r="AB409" t="s">
        <v>54</v>
      </c>
      <c r="AC409" t="s">
        <v>59</v>
      </c>
      <c r="AD409" t="s">
        <v>60</v>
      </c>
      <c r="AE409" t="s">
        <v>2316</v>
      </c>
      <c r="AF409" t="s">
        <v>2317</v>
      </c>
      <c r="AG409">
        <v>58.94</v>
      </c>
      <c r="AH409">
        <v>80</v>
      </c>
      <c r="AI409">
        <v>1.36</v>
      </c>
      <c r="AJ409">
        <v>2.16</v>
      </c>
      <c r="AK409" t="s">
        <v>2318</v>
      </c>
      <c r="AL409">
        <v>25</v>
      </c>
      <c r="AM409">
        <v>25</v>
      </c>
      <c r="AN409">
        <v>0.65</v>
      </c>
      <c r="AO409">
        <v>4.05</v>
      </c>
      <c r="AP409">
        <v>0.46</v>
      </c>
      <c r="AQ409" t="s">
        <v>64</v>
      </c>
      <c r="AR409" t="s">
        <v>97</v>
      </c>
      <c r="AS409" t="s">
        <v>66</v>
      </c>
    </row>
    <row r="410" spans="1:45" x14ac:dyDescent="0.45">
      <c r="A410" t="s">
        <v>2319</v>
      </c>
      <c r="B410" t="s">
        <v>46</v>
      </c>
      <c r="C410" t="s">
        <v>47</v>
      </c>
      <c r="D410" t="s">
        <v>2320</v>
      </c>
      <c r="E410" t="s">
        <v>2321</v>
      </c>
      <c r="F410" t="s">
        <v>50</v>
      </c>
      <c r="G410" t="s">
        <v>51</v>
      </c>
      <c r="H410" s="1">
        <v>42966.609027777777</v>
      </c>
      <c r="I410" s="1">
        <v>42966.616666666669</v>
      </c>
      <c r="J410" s="2">
        <v>3.7615740740740739E-3</v>
      </c>
      <c r="K410" s="2">
        <v>7.6388888888888886E-3</v>
      </c>
      <c r="L410" s="2">
        <v>3.8773148148148143E-3</v>
      </c>
      <c r="M410" t="s">
        <v>52</v>
      </c>
      <c r="N410">
        <v>1</v>
      </c>
      <c r="O410" t="s">
        <v>1229</v>
      </c>
      <c r="P410" t="s">
        <v>54</v>
      </c>
      <c r="Q410" t="s">
        <v>2322</v>
      </c>
      <c r="R410" t="s">
        <v>1231</v>
      </c>
      <c r="S410" t="s">
        <v>1232</v>
      </c>
      <c r="T410" t="s">
        <v>153</v>
      </c>
      <c r="U410" t="s">
        <v>54</v>
      </c>
      <c r="V410" t="s">
        <v>54</v>
      </c>
      <c r="W410">
        <v>59.948498200000003</v>
      </c>
      <c r="X410">
        <v>30.304941119999999</v>
      </c>
      <c r="Y410">
        <v>59.948646119999999</v>
      </c>
      <c r="Z410">
        <v>30.279672470000001</v>
      </c>
      <c r="AA410" t="s">
        <v>54</v>
      </c>
      <c r="AB410" t="s">
        <v>54</v>
      </c>
      <c r="AC410" t="s">
        <v>59</v>
      </c>
      <c r="AD410" t="s">
        <v>60</v>
      </c>
      <c r="AE410" t="s">
        <v>2323</v>
      </c>
      <c r="AF410" t="s">
        <v>2309</v>
      </c>
      <c r="AG410">
        <v>58.94</v>
      </c>
      <c r="AH410">
        <v>120</v>
      </c>
      <c r="AI410">
        <v>2.04</v>
      </c>
      <c r="AJ410">
        <v>2.2400000000000002</v>
      </c>
      <c r="AK410" t="s">
        <v>2324</v>
      </c>
      <c r="AL410">
        <v>25</v>
      </c>
      <c r="AM410">
        <v>25</v>
      </c>
      <c r="AN410">
        <v>0.66</v>
      </c>
      <c r="AO410">
        <v>3.67</v>
      </c>
      <c r="AP410">
        <v>0.61</v>
      </c>
      <c r="AQ410" t="s">
        <v>64</v>
      </c>
      <c r="AR410" t="s">
        <v>65</v>
      </c>
      <c r="AS410" t="s">
        <v>66</v>
      </c>
    </row>
    <row r="411" spans="1:45" x14ac:dyDescent="0.45">
      <c r="A411" t="s">
        <v>2325</v>
      </c>
      <c r="B411" t="s">
        <v>46</v>
      </c>
      <c r="C411" t="s">
        <v>47</v>
      </c>
      <c r="D411" t="s">
        <v>2326</v>
      </c>
      <c r="E411" t="s">
        <v>2327</v>
      </c>
      <c r="F411" t="s">
        <v>50</v>
      </c>
      <c r="G411" t="s">
        <v>51</v>
      </c>
      <c r="H411" s="1">
        <v>42966.818749999999</v>
      </c>
      <c r="I411" s="1">
        <v>42966.840277777781</v>
      </c>
      <c r="J411" s="2">
        <v>1.8391203703703705E-2</v>
      </c>
      <c r="K411" s="2">
        <v>2.1527777777777781E-2</v>
      </c>
      <c r="L411" s="2">
        <v>3.1365740740740742E-3</v>
      </c>
      <c r="M411" t="s">
        <v>52</v>
      </c>
      <c r="N411">
        <v>1</v>
      </c>
      <c r="O411" t="s">
        <v>362</v>
      </c>
      <c r="P411" t="s">
        <v>54</v>
      </c>
      <c r="Q411" t="s">
        <v>146</v>
      </c>
      <c r="R411" t="s">
        <v>364</v>
      </c>
      <c r="S411" t="s">
        <v>365</v>
      </c>
      <c r="T411" t="s">
        <v>58</v>
      </c>
      <c r="U411" t="s">
        <v>54</v>
      </c>
      <c r="V411" t="s">
        <v>54</v>
      </c>
      <c r="W411">
        <v>59.948639999999997</v>
      </c>
      <c r="X411">
        <v>30.279413300000002</v>
      </c>
      <c r="Y411">
        <v>59.941414999999999</v>
      </c>
      <c r="Z411">
        <v>30.366456299999999</v>
      </c>
      <c r="AA411" t="s">
        <v>54</v>
      </c>
      <c r="AB411" t="s">
        <v>54</v>
      </c>
      <c r="AC411" t="s">
        <v>59</v>
      </c>
      <c r="AD411" t="s">
        <v>60</v>
      </c>
      <c r="AE411" t="s">
        <v>2328</v>
      </c>
      <c r="AF411" t="s">
        <v>1014</v>
      </c>
      <c r="AG411">
        <v>58.94</v>
      </c>
      <c r="AH411">
        <v>300</v>
      </c>
      <c r="AI411">
        <v>5.09</v>
      </c>
      <c r="AJ411">
        <v>14.24</v>
      </c>
      <c r="AK411" t="s">
        <v>2329</v>
      </c>
      <c r="AL411">
        <v>23</v>
      </c>
      <c r="AM411">
        <v>23</v>
      </c>
      <c r="AN411">
        <v>0.8</v>
      </c>
      <c r="AO411">
        <v>3.56</v>
      </c>
      <c r="AP411">
        <v>0.53</v>
      </c>
      <c r="AQ411" t="s">
        <v>64</v>
      </c>
      <c r="AR411" t="s">
        <v>97</v>
      </c>
      <c r="AS411" t="s">
        <v>66</v>
      </c>
    </row>
    <row r="412" spans="1:45" x14ac:dyDescent="0.45">
      <c r="A412" t="s">
        <v>2330</v>
      </c>
      <c r="B412" t="s">
        <v>46</v>
      </c>
      <c r="C412" t="s">
        <v>47</v>
      </c>
      <c r="D412" t="s">
        <v>2331</v>
      </c>
      <c r="E412" t="s">
        <v>2332</v>
      </c>
      <c r="F412" t="s">
        <v>50</v>
      </c>
      <c r="G412" t="s">
        <v>51</v>
      </c>
      <c r="H412" s="1">
        <v>42967.574999999997</v>
      </c>
      <c r="I412" s="1">
        <v>42967.583333333336</v>
      </c>
      <c r="J412" s="2">
        <v>6.3541666666666668E-3</v>
      </c>
      <c r="K412" s="2">
        <v>8.3333333333333332E-3</v>
      </c>
      <c r="L412" s="2">
        <v>1.9791666666666668E-3</v>
      </c>
      <c r="M412" t="s">
        <v>52</v>
      </c>
      <c r="N412">
        <v>1</v>
      </c>
      <c r="O412" t="s">
        <v>1915</v>
      </c>
      <c r="P412" t="s">
        <v>54</v>
      </c>
      <c r="Q412" t="s">
        <v>1361</v>
      </c>
      <c r="R412" t="s">
        <v>82</v>
      </c>
      <c r="S412" t="s">
        <v>1917</v>
      </c>
      <c r="T412" t="s">
        <v>58</v>
      </c>
      <c r="U412" t="s">
        <v>54</v>
      </c>
      <c r="V412" t="s">
        <v>54</v>
      </c>
      <c r="W412">
        <v>59.941414999999999</v>
      </c>
      <c r="X412">
        <v>30.366456299999999</v>
      </c>
      <c r="Y412">
        <v>59.940058020000002</v>
      </c>
      <c r="Z412">
        <v>30.454810500000001</v>
      </c>
      <c r="AA412" t="s">
        <v>54</v>
      </c>
      <c r="AB412" t="s">
        <v>54</v>
      </c>
      <c r="AC412" t="s">
        <v>59</v>
      </c>
      <c r="AD412" t="s">
        <v>60</v>
      </c>
      <c r="AE412" t="s">
        <v>1014</v>
      </c>
      <c r="AF412" t="s">
        <v>2333</v>
      </c>
      <c r="AG412">
        <v>59.07</v>
      </c>
      <c r="AH412">
        <v>107</v>
      </c>
      <c r="AI412">
        <v>1.81</v>
      </c>
      <c r="AJ412">
        <v>3.78</v>
      </c>
      <c r="AK412" t="s">
        <v>2334</v>
      </c>
      <c r="AL412">
        <v>20</v>
      </c>
      <c r="AM412">
        <v>20</v>
      </c>
      <c r="AN412">
        <v>0.67</v>
      </c>
      <c r="AO412">
        <v>3.83</v>
      </c>
      <c r="AP412">
        <v>0.55000000000000004</v>
      </c>
      <c r="AQ412" t="s">
        <v>64</v>
      </c>
      <c r="AR412" t="s">
        <v>97</v>
      </c>
      <c r="AS412" t="s">
        <v>66</v>
      </c>
    </row>
    <row r="413" spans="1:45" x14ac:dyDescent="0.45">
      <c r="A413" t="s">
        <v>2335</v>
      </c>
      <c r="B413" t="s">
        <v>46</v>
      </c>
      <c r="C413" t="s">
        <v>47</v>
      </c>
      <c r="D413" t="s">
        <v>2336</v>
      </c>
      <c r="E413" t="s">
        <v>2337</v>
      </c>
      <c r="F413" t="s">
        <v>50</v>
      </c>
      <c r="G413" t="s">
        <v>51</v>
      </c>
      <c r="H413" s="1">
        <v>42967.658333333333</v>
      </c>
      <c r="I413" s="1">
        <v>42967.701388888891</v>
      </c>
      <c r="J413" s="2">
        <v>3.4675925925925923E-2</v>
      </c>
      <c r="K413" s="2">
        <v>4.3055555555555562E-2</v>
      </c>
      <c r="L413" s="2">
        <v>8.3796296296296292E-3</v>
      </c>
      <c r="M413" t="s">
        <v>89</v>
      </c>
      <c r="N413">
        <v>1</v>
      </c>
      <c r="O413" t="s">
        <v>90</v>
      </c>
      <c r="P413" t="s">
        <v>54</v>
      </c>
      <c r="Q413" t="s">
        <v>458</v>
      </c>
      <c r="R413" t="s">
        <v>91</v>
      </c>
      <c r="S413" t="s">
        <v>92</v>
      </c>
      <c r="T413" t="s">
        <v>58</v>
      </c>
      <c r="U413" t="s">
        <v>54</v>
      </c>
      <c r="V413" t="s">
        <v>54</v>
      </c>
      <c r="W413">
        <v>59.861403299999999</v>
      </c>
      <c r="X413">
        <v>30.168446700000001</v>
      </c>
      <c r="Y413">
        <v>59.941414999999999</v>
      </c>
      <c r="Z413">
        <v>30.366456299999999</v>
      </c>
      <c r="AA413" t="s">
        <v>54</v>
      </c>
      <c r="AB413" t="s">
        <v>54</v>
      </c>
      <c r="AC413" t="s">
        <v>59</v>
      </c>
      <c r="AD413" t="s">
        <v>60</v>
      </c>
      <c r="AE413" t="s">
        <v>2338</v>
      </c>
      <c r="AF413" t="s">
        <v>1014</v>
      </c>
      <c r="AG413">
        <v>59.07</v>
      </c>
      <c r="AH413">
        <v>1588</v>
      </c>
      <c r="AI413">
        <v>26.88</v>
      </c>
      <c r="AJ413">
        <v>31.64</v>
      </c>
      <c r="AK413" t="s">
        <v>2339</v>
      </c>
      <c r="AL413">
        <v>20</v>
      </c>
      <c r="AM413">
        <v>20</v>
      </c>
      <c r="AN413">
        <v>0.72</v>
      </c>
      <c r="AO413">
        <v>3.92</v>
      </c>
      <c r="AP413">
        <v>0.42</v>
      </c>
      <c r="AQ413" t="s">
        <v>64</v>
      </c>
      <c r="AR413" t="s">
        <v>97</v>
      </c>
      <c r="AS413" t="s">
        <v>66</v>
      </c>
    </row>
    <row r="414" spans="1:45" x14ac:dyDescent="0.45">
      <c r="A414" t="s">
        <v>2340</v>
      </c>
      <c r="B414" t="s">
        <v>46</v>
      </c>
      <c r="C414" t="s">
        <v>47</v>
      </c>
      <c r="D414" t="s">
        <v>2341</v>
      </c>
      <c r="E414" t="s">
        <v>2342</v>
      </c>
      <c r="F414" t="s">
        <v>50</v>
      </c>
      <c r="G414" t="s">
        <v>51</v>
      </c>
      <c r="H414" s="1">
        <v>42967.813194444447</v>
      </c>
      <c r="I414" s="1">
        <v>42967.851388888892</v>
      </c>
      <c r="J414" s="2">
        <v>3.259259259259259E-2</v>
      </c>
      <c r="K414" s="2">
        <v>3.8194444444444441E-2</v>
      </c>
      <c r="L414" s="2">
        <v>5.6018518518518518E-3</v>
      </c>
      <c r="M414" t="s">
        <v>52</v>
      </c>
      <c r="N414">
        <v>1</v>
      </c>
      <c r="O414" t="s">
        <v>219</v>
      </c>
      <c r="P414" t="s">
        <v>54</v>
      </c>
      <c r="Q414" t="s">
        <v>268</v>
      </c>
      <c r="R414" t="s">
        <v>220</v>
      </c>
      <c r="S414" t="s">
        <v>221</v>
      </c>
      <c r="T414" t="s">
        <v>58</v>
      </c>
      <c r="U414" t="s">
        <v>54</v>
      </c>
      <c r="V414" t="s">
        <v>54</v>
      </c>
      <c r="W414">
        <v>59.941414999999999</v>
      </c>
      <c r="X414">
        <v>30.366456299999999</v>
      </c>
      <c r="Y414">
        <v>59.862376300000001</v>
      </c>
      <c r="Z414">
        <v>30.170397399999999</v>
      </c>
      <c r="AA414" t="s">
        <v>54</v>
      </c>
      <c r="AB414" t="s">
        <v>54</v>
      </c>
      <c r="AC414" t="s">
        <v>59</v>
      </c>
      <c r="AD414" t="s">
        <v>60</v>
      </c>
      <c r="AE414" t="s">
        <v>1014</v>
      </c>
      <c r="AF414" t="s">
        <v>2343</v>
      </c>
      <c r="AG414">
        <v>59.07</v>
      </c>
      <c r="AH414">
        <v>792</v>
      </c>
      <c r="AI414">
        <v>13.41</v>
      </c>
      <c r="AJ414">
        <v>28.86</v>
      </c>
      <c r="AK414" t="s">
        <v>2344</v>
      </c>
      <c r="AL414">
        <v>18</v>
      </c>
      <c r="AM414">
        <v>18</v>
      </c>
      <c r="AN414">
        <v>0.81</v>
      </c>
      <c r="AO414">
        <v>2.88</v>
      </c>
      <c r="AP414">
        <v>0.38</v>
      </c>
      <c r="AQ414" t="s">
        <v>64</v>
      </c>
      <c r="AR414" t="s">
        <v>97</v>
      </c>
      <c r="AS414" t="s">
        <v>66</v>
      </c>
    </row>
    <row r="415" spans="1:45" x14ac:dyDescent="0.45">
      <c r="A415" t="s">
        <v>2345</v>
      </c>
      <c r="B415" t="s">
        <v>46</v>
      </c>
      <c r="C415" t="s">
        <v>47</v>
      </c>
      <c r="D415" t="s">
        <v>2346</v>
      </c>
      <c r="E415" t="s">
        <v>2347</v>
      </c>
      <c r="F415" t="s">
        <v>50</v>
      </c>
      <c r="G415" t="s">
        <v>51</v>
      </c>
      <c r="H415" s="1">
        <v>42968.70208333333</v>
      </c>
      <c r="I415" s="1">
        <v>42968.75</v>
      </c>
      <c r="J415" s="2">
        <v>4.0034722222222222E-2</v>
      </c>
      <c r="K415" s="2">
        <v>4.7916666666666663E-2</v>
      </c>
      <c r="L415" s="2">
        <v>7.8819444444444432E-3</v>
      </c>
      <c r="M415" t="s">
        <v>52</v>
      </c>
      <c r="N415">
        <v>1</v>
      </c>
      <c r="O415" t="s">
        <v>116</v>
      </c>
      <c r="P415" t="s">
        <v>54</v>
      </c>
      <c r="Q415" t="s">
        <v>2348</v>
      </c>
      <c r="R415" t="s">
        <v>118</v>
      </c>
      <c r="S415" t="s">
        <v>119</v>
      </c>
      <c r="T415" t="s">
        <v>58</v>
      </c>
      <c r="U415" t="s">
        <v>54</v>
      </c>
      <c r="V415" t="s">
        <v>54</v>
      </c>
      <c r="W415">
        <v>59.941414999999999</v>
      </c>
      <c r="X415">
        <v>30.366456299999999</v>
      </c>
      <c r="Y415">
        <v>59.800135400000002</v>
      </c>
      <c r="Z415">
        <v>30.274373700000002</v>
      </c>
      <c r="AA415" t="s">
        <v>54</v>
      </c>
      <c r="AB415" t="s">
        <v>54</v>
      </c>
      <c r="AC415" t="s">
        <v>59</v>
      </c>
      <c r="AD415" t="s">
        <v>60</v>
      </c>
      <c r="AE415" t="s">
        <v>1014</v>
      </c>
      <c r="AF415" t="s">
        <v>230</v>
      </c>
      <c r="AG415">
        <v>59.11</v>
      </c>
      <c r="AH415">
        <v>610</v>
      </c>
      <c r="AI415">
        <v>10.32</v>
      </c>
      <c r="AJ415">
        <v>34.01</v>
      </c>
      <c r="AK415" t="s">
        <v>2349</v>
      </c>
      <c r="AL415">
        <v>16</v>
      </c>
      <c r="AM415">
        <v>17</v>
      </c>
      <c r="AN415">
        <v>0.9</v>
      </c>
      <c r="AO415">
        <v>1.1000000000000001</v>
      </c>
      <c r="AP415">
        <v>0.92</v>
      </c>
      <c r="AQ415" t="s">
        <v>64</v>
      </c>
      <c r="AR415" t="s">
        <v>65</v>
      </c>
      <c r="AS415" t="s">
        <v>66</v>
      </c>
    </row>
    <row r="416" spans="1:45" x14ac:dyDescent="0.45">
      <c r="A416" t="s">
        <v>2350</v>
      </c>
      <c r="B416" t="s">
        <v>46</v>
      </c>
      <c r="C416" t="s">
        <v>47</v>
      </c>
      <c r="D416" t="s">
        <v>2351</v>
      </c>
      <c r="E416" t="s">
        <v>2352</v>
      </c>
      <c r="F416" t="s">
        <v>50</v>
      </c>
      <c r="G416" t="s">
        <v>51</v>
      </c>
      <c r="H416" s="1">
        <v>42979.553472222222</v>
      </c>
      <c r="I416" s="1">
        <v>42979.599305555559</v>
      </c>
      <c r="J416" s="2">
        <v>4.0520833333333332E-2</v>
      </c>
      <c r="K416" s="2">
        <v>4.5833333333333337E-2</v>
      </c>
      <c r="L416" s="2">
        <v>5.3125000000000004E-3</v>
      </c>
      <c r="M416" t="s">
        <v>52</v>
      </c>
      <c r="N416">
        <v>1</v>
      </c>
      <c r="O416" t="s">
        <v>70</v>
      </c>
      <c r="P416" t="s">
        <v>54</v>
      </c>
      <c r="Q416" t="s">
        <v>445</v>
      </c>
      <c r="R416" t="s">
        <v>72</v>
      </c>
      <c r="S416" t="s">
        <v>73</v>
      </c>
      <c r="T416" t="s">
        <v>58</v>
      </c>
      <c r="U416" t="s">
        <v>54</v>
      </c>
      <c r="V416" t="s">
        <v>54</v>
      </c>
      <c r="W416">
        <v>59.799163499999999</v>
      </c>
      <c r="X416">
        <v>30.273774499999998</v>
      </c>
      <c r="Y416">
        <v>59.941414999999999</v>
      </c>
      <c r="Z416">
        <v>30.366456299999999</v>
      </c>
      <c r="AA416" t="s">
        <v>54</v>
      </c>
      <c r="AB416" t="s">
        <v>54</v>
      </c>
      <c r="AC416" t="s">
        <v>59</v>
      </c>
      <c r="AD416" t="s">
        <v>60</v>
      </c>
      <c r="AE416" t="s">
        <v>230</v>
      </c>
      <c r="AF416" t="s">
        <v>1014</v>
      </c>
      <c r="AG416">
        <v>57.48</v>
      </c>
      <c r="AH416">
        <v>632</v>
      </c>
      <c r="AI416">
        <v>11</v>
      </c>
      <c r="AJ416">
        <v>38.42</v>
      </c>
      <c r="AK416" t="s">
        <v>2353</v>
      </c>
      <c r="AL416">
        <v>19</v>
      </c>
      <c r="AM416">
        <v>19</v>
      </c>
      <c r="AN416">
        <v>0.78</v>
      </c>
      <c r="AO416">
        <v>7.38</v>
      </c>
      <c r="AP416">
        <v>0.78</v>
      </c>
      <c r="AQ416" t="s">
        <v>326</v>
      </c>
      <c r="AR416" t="s">
        <v>327</v>
      </c>
      <c r="AS416" t="s">
        <v>66</v>
      </c>
    </row>
    <row r="417" spans="1:45" x14ac:dyDescent="0.45">
      <c r="A417" t="s">
        <v>2354</v>
      </c>
      <c r="B417" t="s">
        <v>46</v>
      </c>
      <c r="C417" t="s">
        <v>47</v>
      </c>
      <c r="D417" t="s">
        <v>2355</v>
      </c>
      <c r="E417" t="s">
        <v>2356</v>
      </c>
      <c r="F417" t="s">
        <v>50</v>
      </c>
      <c r="G417" t="s">
        <v>51</v>
      </c>
      <c r="H417" s="1">
        <v>42982.489583333336</v>
      </c>
      <c r="I417" s="1">
        <v>42982.507638888892</v>
      </c>
      <c r="J417" s="2">
        <v>1.3981481481481482E-2</v>
      </c>
      <c r="K417" s="2">
        <v>1.8055555555555557E-2</v>
      </c>
      <c r="L417" s="2">
        <v>4.0740740740740746E-3</v>
      </c>
      <c r="M417" t="s">
        <v>52</v>
      </c>
      <c r="N417">
        <v>1</v>
      </c>
      <c r="O417" t="s">
        <v>2134</v>
      </c>
      <c r="P417" t="s">
        <v>54</v>
      </c>
      <c r="Q417" t="s">
        <v>1185</v>
      </c>
      <c r="R417" t="s">
        <v>494</v>
      </c>
      <c r="S417">
        <v>307</v>
      </c>
      <c r="T417" t="s">
        <v>58</v>
      </c>
      <c r="U417" t="s">
        <v>54</v>
      </c>
      <c r="V417" t="s">
        <v>54</v>
      </c>
      <c r="W417">
        <v>59.941414999999999</v>
      </c>
      <c r="X417">
        <v>30.366456299999999</v>
      </c>
      <c r="Y417">
        <v>59.917491499999997</v>
      </c>
      <c r="Z417">
        <v>30.451678300000001</v>
      </c>
      <c r="AA417" t="s">
        <v>54</v>
      </c>
      <c r="AB417" t="s">
        <v>54</v>
      </c>
      <c r="AC417" t="s">
        <v>59</v>
      </c>
      <c r="AD417" t="s">
        <v>60</v>
      </c>
      <c r="AE417" t="s">
        <v>1014</v>
      </c>
      <c r="AF417" t="s">
        <v>2214</v>
      </c>
      <c r="AG417">
        <v>57.77</v>
      </c>
      <c r="AH417">
        <v>161</v>
      </c>
      <c r="AI417">
        <v>2.79</v>
      </c>
      <c r="AJ417">
        <v>6.41</v>
      </c>
      <c r="AK417" t="s">
        <v>2357</v>
      </c>
      <c r="AL417">
        <v>13</v>
      </c>
      <c r="AM417">
        <v>13</v>
      </c>
      <c r="AN417">
        <v>0.65</v>
      </c>
      <c r="AO417">
        <v>4.38</v>
      </c>
      <c r="AP417">
        <v>0.61</v>
      </c>
      <c r="AQ417" t="s">
        <v>64</v>
      </c>
      <c r="AR417" t="s">
        <v>65</v>
      </c>
      <c r="AS417" t="s">
        <v>66</v>
      </c>
    </row>
    <row r="418" spans="1:45" x14ac:dyDescent="0.45">
      <c r="A418" t="s">
        <v>2358</v>
      </c>
      <c r="B418" t="s">
        <v>46</v>
      </c>
      <c r="C418" t="s">
        <v>47</v>
      </c>
      <c r="D418" t="s">
        <v>2359</v>
      </c>
      <c r="E418" t="s">
        <v>2360</v>
      </c>
      <c r="F418" t="s">
        <v>50</v>
      </c>
      <c r="G418" t="s">
        <v>51</v>
      </c>
      <c r="H418" s="1">
        <v>42982.535416666666</v>
      </c>
      <c r="I418" s="1">
        <v>42982.560416666667</v>
      </c>
      <c r="J418" s="2">
        <v>1.4293981481481482E-2</v>
      </c>
      <c r="K418" s="2">
        <v>2.4999999999999998E-2</v>
      </c>
      <c r="L418" s="2">
        <v>1.0706018518518517E-2</v>
      </c>
      <c r="M418" t="s">
        <v>52</v>
      </c>
      <c r="N418">
        <v>1</v>
      </c>
      <c r="O418" t="s">
        <v>183</v>
      </c>
      <c r="P418" t="s">
        <v>54</v>
      </c>
      <c r="Q418" t="s">
        <v>285</v>
      </c>
      <c r="R418" t="s">
        <v>184</v>
      </c>
      <c r="S418" t="s">
        <v>185</v>
      </c>
      <c r="T418" t="s">
        <v>58</v>
      </c>
      <c r="U418" t="s">
        <v>54</v>
      </c>
      <c r="V418" t="s">
        <v>54</v>
      </c>
      <c r="W418">
        <v>59.916858300000001</v>
      </c>
      <c r="X418">
        <v>30.451006700000001</v>
      </c>
      <c r="Y418">
        <v>59.941414999999999</v>
      </c>
      <c r="Z418">
        <v>30.366456299999999</v>
      </c>
      <c r="AA418" t="s">
        <v>54</v>
      </c>
      <c r="AB418" t="s">
        <v>54</v>
      </c>
      <c r="AC418" t="s">
        <v>59</v>
      </c>
      <c r="AD418" t="s">
        <v>60</v>
      </c>
      <c r="AE418" t="s">
        <v>2263</v>
      </c>
      <c r="AF418" t="s">
        <v>1014</v>
      </c>
      <c r="AG418">
        <v>57.77</v>
      </c>
      <c r="AH418">
        <v>203.07</v>
      </c>
      <c r="AI418">
        <v>3.51</v>
      </c>
      <c r="AJ418">
        <v>8.5299999999999994</v>
      </c>
      <c r="AK418" t="s">
        <v>2361</v>
      </c>
      <c r="AL418">
        <v>14</v>
      </c>
      <c r="AM418">
        <v>14</v>
      </c>
      <c r="AN418">
        <v>0.55000000000000004</v>
      </c>
      <c r="AO418">
        <v>6.47</v>
      </c>
      <c r="AP418">
        <v>0.35</v>
      </c>
      <c r="AQ418" t="s">
        <v>64</v>
      </c>
      <c r="AR418" t="s">
        <v>97</v>
      </c>
      <c r="AS418" t="s">
        <v>66</v>
      </c>
    </row>
    <row r="419" spans="1:45" x14ac:dyDescent="0.45">
      <c r="A419" t="s">
        <v>2362</v>
      </c>
      <c r="B419" t="s">
        <v>46</v>
      </c>
      <c r="C419" t="s">
        <v>47</v>
      </c>
      <c r="D419" t="s">
        <v>2363</v>
      </c>
      <c r="E419" t="s">
        <v>2364</v>
      </c>
      <c r="F419" t="s">
        <v>50</v>
      </c>
      <c r="G419" t="s">
        <v>51</v>
      </c>
      <c r="H419" s="1">
        <v>42988.365277777775</v>
      </c>
      <c r="I419" s="1">
        <v>42988.386805555558</v>
      </c>
      <c r="J419" s="2">
        <v>1.8460648148148146E-2</v>
      </c>
      <c r="K419" s="2">
        <v>2.1527777777777781E-2</v>
      </c>
      <c r="L419" s="2">
        <v>3.0671296296296297E-3</v>
      </c>
      <c r="M419" t="s">
        <v>52</v>
      </c>
      <c r="N419">
        <v>1</v>
      </c>
      <c r="O419" t="s">
        <v>70</v>
      </c>
      <c r="P419" t="s">
        <v>54</v>
      </c>
      <c r="Q419" t="s">
        <v>2365</v>
      </c>
      <c r="R419" t="s">
        <v>72</v>
      </c>
      <c r="S419" t="s">
        <v>73</v>
      </c>
      <c r="T419" t="s">
        <v>58</v>
      </c>
      <c r="U419" t="s">
        <v>54</v>
      </c>
      <c r="V419" t="s">
        <v>54</v>
      </c>
      <c r="W419">
        <v>59.799207690000003</v>
      </c>
      <c r="X419">
        <v>30.27371827</v>
      </c>
      <c r="Y419">
        <v>59.941414999999999</v>
      </c>
      <c r="Z419">
        <v>30.366456299999999</v>
      </c>
      <c r="AA419" t="s">
        <v>54</v>
      </c>
      <c r="AB419" t="s">
        <v>54</v>
      </c>
      <c r="AC419" t="s">
        <v>59</v>
      </c>
      <c r="AD419" t="s">
        <v>60</v>
      </c>
      <c r="AE419" t="s">
        <v>230</v>
      </c>
      <c r="AF419" t="s">
        <v>1014</v>
      </c>
      <c r="AG419">
        <v>57.33</v>
      </c>
      <c r="AH419">
        <v>638</v>
      </c>
      <c r="AI419">
        <v>11.13</v>
      </c>
      <c r="AJ419">
        <v>34.07</v>
      </c>
      <c r="AK419" t="s">
        <v>2366</v>
      </c>
      <c r="AL419">
        <v>14</v>
      </c>
      <c r="AM419">
        <v>14</v>
      </c>
      <c r="AN419">
        <v>0.93</v>
      </c>
      <c r="AO419">
        <v>4.6100000000000003</v>
      </c>
      <c r="AP419">
        <v>0.95</v>
      </c>
      <c r="AQ419" t="s">
        <v>111</v>
      </c>
      <c r="AR419" t="s">
        <v>112</v>
      </c>
      <c r="AS419" t="s">
        <v>66</v>
      </c>
    </row>
    <row r="420" spans="1:45" x14ac:dyDescent="0.45">
      <c r="A420" t="s">
        <v>2367</v>
      </c>
      <c r="B420" t="s">
        <v>46</v>
      </c>
      <c r="C420" t="s">
        <v>47</v>
      </c>
      <c r="D420" t="s">
        <v>2368</v>
      </c>
      <c r="E420" t="s">
        <v>2369</v>
      </c>
      <c r="F420" t="s">
        <v>50</v>
      </c>
      <c r="G420" t="s">
        <v>51</v>
      </c>
      <c r="H420" s="1">
        <v>42991.430555555555</v>
      </c>
      <c r="I420" s="1">
        <v>42991.456944444442</v>
      </c>
      <c r="J420" s="2">
        <v>1.1527777777777777E-2</v>
      </c>
      <c r="K420" s="2">
        <v>2.6388888888888889E-2</v>
      </c>
      <c r="L420" s="2">
        <v>1.486111111111111E-2</v>
      </c>
      <c r="M420" t="s">
        <v>52</v>
      </c>
      <c r="N420">
        <v>1</v>
      </c>
      <c r="O420" t="s">
        <v>70</v>
      </c>
      <c r="P420" t="s">
        <v>54</v>
      </c>
      <c r="Q420" t="s">
        <v>2370</v>
      </c>
      <c r="R420" t="s">
        <v>72</v>
      </c>
      <c r="S420" t="s">
        <v>73</v>
      </c>
      <c r="T420" t="s">
        <v>58</v>
      </c>
      <c r="U420" t="s">
        <v>54</v>
      </c>
      <c r="V420" t="s">
        <v>54</v>
      </c>
      <c r="W420">
        <v>59.911616100000003</v>
      </c>
      <c r="X420">
        <v>30.445153000000001</v>
      </c>
      <c r="Y420">
        <v>59.941414999999999</v>
      </c>
      <c r="Z420">
        <v>30.366456299999999</v>
      </c>
      <c r="AA420" t="s">
        <v>54</v>
      </c>
      <c r="AB420" t="s">
        <v>54</v>
      </c>
      <c r="AC420" t="s">
        <v>59</v>
      </c>
      <c r="AD420" t="s">
        <v>60</v>
      </c>
      <c r="AE420" t="s">
        <v>1043</v>
      </c>
      <c r="AF420" t="s">
        <v>1014</v>
      </c>
      <c r="AG420">
        <v>57.94</v>
      </c>
      <c r="AH420">
        <v>220</v>
      </c>
      <c r="AI420">
        <v>3.8</v>
      </c>
      <c r="AJ420">
        <v>8.0299999999999994</v>
      </c>
      <c r="AK420" t="s">
        <v>2371</v>
      </c>
      <c r="AL420">
        <v>15</v>
      </c>
      <c r="AM420">
        <v>15</v>
      </c>
      <c r="AN420">
        <v>0.94</v>
      </c>
      <c r="AO420">
        <v>0.63</v>
      </c>
      <c r="AP420">
        <v>0.96</v>
      </c>
      <c r="AQ420" t="s">
        <v>650</v>
      </c>
      <c r="AR420" t="s">
        <v>651</v>
      </c>
      <c r="AS420" t="s">
        <v>66</v>
      </c>
    </row>
    <row r="421" spans="1:45" x14ac:dyDescent="0.45">
      <c r="A421" t="s">
        <v>2372</v>
      </c>
      <c r="B421" t="s">
        <v>46</v>
      </c>
      <c r="C421" t="s">
        <v>47</v>
      </c>
      <c r="D421" s="3" t="s">
        <v>2373</v>
      </c>
      <c r="E421" t="s">
        <v>2374</v>
      </c>
      <c r="F421" t="s">
        <v>50</v>
      </c>
      <c r="G421" t="s">
        <v>51</v>
      </c>
      <c r="H421" s="1">
        <v>43001.445833333331</v>
      </c>
      <c r="I421" s="1">
        <v>43001.462500000001</v>
      </c>
      <c r="J421" s="2">
        <v>7.6041666666666662E-3</v>
      </c>
      <c r="K421" s="2">
        <v>1.6666666666666666E-2</v>
      </c>
      <c r="L421" s="2">
        <v>9.0624999999999994E-3</v>
      </c>
      <c r="M421" t="s">
        <v>52</v>
      </c>
      <c r="N421">
        <v>1</v>
      </c>
      <c r="O421" t="s">
        <v>116</v>
      </c>
      <c r="P421" t="s">
        <v>54</v>
      </c>
      <c r="Q421" t="s">
        <v>146</v>
      </c>
      <c r="R421" t="s">
        <v>118</v>
      </c>
      <c r="S421" t="s">
        <v>119</v>
      </c>
      <c r="T421" t="s">
        <v>58</v>
      </c>
      <c r="U421" t="s">
        <v>54</v>
      </c>
      <c r="V421" t="s">
        <v>54</v>
      </c>
      <c r="W421">
        <v>59.941414999999999</v>
      </c>
      <c r="X421">
        <v>30.366456299999999</v>
      </c>
      <c r="Y421">
        <v>59.939042399999998</v>
      </c>
      <c r="Z421">
        <v>30.417085799999999</v>
      </c>
      <c r="AA421" t="s">
        <v>54</v>
      </c>
      <c r="AB421" t="s">
        <v>54</v>
      </c>
      <c r="AC421" t="s">
        <v>59</v>
      </c>
      <c r="AD421" t="s">
        <v>60</v>
      </c>
      <c r="AE421" t="s">
        <v>1014</v>
      </c>
      <c r="AF421" t="s">
        <v>1301</v>
      </c>
      <c r="AG421">
        <v>57.53</v>
      </c>
      <c r="AH421">
        <v>218</v>
      </c>
      <c r="AI421">
        <v>3.79</v>
      </c>
      <c r="AJ421">
        <v>5.15</v>
      </c>
      <c r="AK421" t="s">
        <v>2375</v>
      </c>
      <c r="AL421">
        <v>12</v>
      </c>
      <c r="AM421">
        <v>12</v>
      </c>
      <c r="AN421">
        <v>0.79</v>
      </c>
      <c r="AO421">
        <v>3.06</v>
      </c>
      <c r="AP421">
        <v>0.75</v>
      </c>
      <c r="AQ421" t="s">
        <v>64</v>
      </c>
      <c r="AR421" t="s">
        <v>65</v>
      </c>
      <c r="AS421" t="s">
        <v>66</v>
      </c>
    </row>
    <row r="422" spans="1:45" x14ac:dyDescent="0.45">
      <c r="A422" t="s">
        <v>2376</v>
      </c>
      <c r="B422" t="s">
        <v>46</v>
      </c>
      <c r="C422" t="s">
        <v>47</v>
      </c>
      <c r="D422" t="s">
        <v>2377</v>
      </c>
      <c r="E422" t="s">
        <v>2378</v>
      </c>
      <c r="F422" t="s">
        <v>50</v>
      </c>
      <c r="G422" t="s">
        <v>51</v>
      </c>
      <c r="H422" s="1">
        <v>43001.65</v>
      </c>
      <c r="I422" s="1">
        <v>43001.661805555559</v>
      </c>
      <c r="J422" s="2">
        <v>1.0578703703703703E-2</v>
      </c>
      <c r="K422" s="2">
        <v>1.1805555555555555E-2</v>
      </c>
      <c r="L422" s="2">
        <v>1.2268518518518518E-3</v>
      </c>
      <c r="M422" t="s">
        <v>52</v>
      </c>
      <c r="N422">
        <v>1</v>
      </c>
      <c r="O422" t="s">
        <v>70</v>
      </c>
      <c r="P422" t="s">
        <v>54</v>
      </c>
      <c r="Q422" t="s">
        <v>55</v>
      </c>
      <c r="R422" t="s">
        <v>72</v>
      </c>
      <c r="S422" t="s">
        <v>73</v>
      </c>
      <c r="T422" t="s">
        <v>58</v>
      </c>
      <c r="U422" t="s">
        <v>54</v>
      </c>
      <c r="V422" t="s">
        <v>54</v>
      </c>
      <c r="W422">
        <v>59.938876700000002</v>
      </c>
      <c r="X422">
        <v>30.417076699999999</v>
      </c>
      <c r="Y422">
        <v>59.941414999999999</v>
      </c>
      <c r="Z422">
        <v>30.366456299999999</v>
      </c>
      <c r="AA422" t="s">
        <v>54</v>
      </c>
      <c r="AB422" t="s">
        <v>54</v>
      </c>
      <c r="AC422" t="s">
        <v>59</v>
      </c>
      <c r="AD422" t="s">
        <v>60</v>
      </c>
      <c r="AE422" t="s">
        <v>1301</v>
      </c>
      <c r="AF422" t="s">
        <v>1014</v>
      </c>
      <c r="AG422">
        <v>57.53</v>
      </c>
      <c r="AH422">
        <v>160</v>
      </c>
      <c r="AI422">
        <v>2.78</v>
      </c>
      <c r="AJ422">
        <v>6.55</v>
      </c>
      <c r="AK422" t="s">
        <v>2379</v>
      </c>
      <c r="AL422">
        <v>17</v>
      </c>
      <c r="AM422">
        <v>17</v>
      </c>
      <c r="AN422">
        <v>0.57999999999999996</v>
      </c>
      <c r="AO422">
        <v>3.55</v>
      </c>
      <c r="AP422">
        <v>0.09</v>
      </c>
      <c r="AQ422" t="s">
        <v>158</v>
      </c>
      <c r="AR422" t="s">
        <v>159</v>
      </c>
      <c r="AS422" t="s">
        <v>66</v>
      </c>
    </row>
    <row r="423" spans="1:45" x14ac:dyDescent="0.45">
      <c r="A423" t="s">
        <v>2380</v>
      </c>
      <c r="B423" t="s">
        <v>46</v>
      </c>
      <c r="C423" t="s">
        <v>47</v>
      </c>
      <c r="D423" t="s">
        <v>2381</v>
      </c>
      <c r="E423" t="s">
        <v>2382</v>
      </c>
      <c r="F423" t="s">
        <v>50</v>
      </c>
      <c r="G423" t="s">
        <v>51</v>
      </c>
      <c r="H423" s="1">
        <v>43002.746527777781</v>
      </c>
      <c r="I423" s="1">
        <v>43002.768750000003</v>
      </c>
      <c r="J423" s="2">
        <v>1.4131944444444445E-2</v>
      </c>
      <c r="K423" s="2">
        <v>2.2222222222222223E-2</v>
      </c>
      <c r="L423" s="2">
        <v>8.0902777777777778E-3</v>
      </c>
      <c r="M423" t="s">
        <v>52</v>
      </c>
      <c r="N423">
        <v>1</v>
      </c>
      <c r="O423" t="s">
        <v>70</v>
      </c>
      <c r="P423" t="s">
        <v>54</v>
      </c>
      <c r="Q423" t="s">
        <v>458</v>
      </c>
      <c r="R423" t="s">
        <v>72</v>
      </c>
      <c r="S423" t="s">
        <v>73</v>
      </c>
      <c r="T423" t="s">
        <v>58</v>
      </c>
      <c r="U423" t="s">
        <v>54</v>
      </c>
      <c r="V423" t="s">
        <v>54</v>
      </c>
      <c r="W423">
        <v>59.941414999999999</v>
      </c>
      <c r="X423">
        <v>30.366456299999999</v>
      </c>
      <c r="Y423">
        <v>59.9336591</v>
      </c>
      <c r="Z423">
        <v>30.36459215</v>
      </c>
      <c r="AA423" t="s">
        <v>54</v>
      </c>
      <c r="AB423" t="s">
        <v>54</v>
      </c>
      <c r="AC423" t="s">
        <v>59</v>
      </c>
      <c r="AD423" t="s">
        <v>60</v>
      </c>
      <c r="AE423" t="s">
        <v>1014</v>
      </c>
      <c r="AF423" t="s">
        <v>2120</v>
      </c>
      <c r="AG423">
        <v>57.53</v>
      </c>
      <c r="AH423">
        <v>206</v>
      </c>
      <c r="AI423">
        <v>3.58</v>
      </c>
      <c r="AJ423">
        <v>8.58</v>
      </c>
      <c r="AK423" t="s">
        <v>2383</v>
      </c>
      <c r="AL423">
        <v>15</v>
      </c>
      <c r="AM423">
        <v>15</v>
      </c>
      <c r="AN423">
        <v>0.7</v>
      </c>
      <c r="AO423">
        <v>1.31</v>
      </c>
      <c r="AP423">
        <v>0.13</v>
      </c>
      <c r="AQ423" t="s">
        <v>158</v>
      </c>
      <c r="AR423" t="s">
        <v>159</v>
      </c>
      <c r="AS423" t="s">
        <v>66</v>
      </c>
    </row>
    <row r="424" spans="1:45" x14ac:dyDescent="0.45">
      <c r="A424" t="s">
        <v>2384</v>
      </c>
      <c r="B424" t="s">
        <v>46</v>
      </c>
      <c r="C424" t="s">
        <v>47</v>
      </c>
      <c r="D424" t="s">
        <v>2385</v>
      </c>
      <c r="E424" t="s">
        <v>2386</v>
      </c>
      <c r="F424" t="s">
        <v>50</v>
      </c>
      <c r="G424" t="s">
        <v>51</v>
      </c>
      <c r="H424" s="1">
        <v>43002.851388888892</v>
      </c>
      <c r="I424" s="1">
        <v>43002.868055555555</v>
      </c>
      <c r="J424" s="2">
        <v>1.2326388888888888E-2</v>
      </c>
      <c r="K424" s="2">
        <v>1.6666666666666666E-2</v>
      </c>
      <c r="L424" s="2">
        <v>4.340277777777778E-3</v>
      </c>
      <c r="M424" t="s">
        <v>52</v>
      </c>
      <c r="N424">
        <v>1</v>
      </c>
      <c r="O424" t="s">
        <v>615</v>
      </c>
      <c r="P424" t="s">
        <v>54</v>
      </c>
      <c r="Q424" t="s">
        <v>458</v>
      </c>
      <c r="R424" t="s">
        <v>244</v>
      </c>
      <c r="S424" t="s">
        <v>616</v>
      </c>
      <c r="T424" t="s">
        <v>58</v>
      </c>
      <c r="U424" t="s">
        <v>54</v>
      </c>
      <c r="V424" t="s">
        <v>54</v>
      </c>
      <c r="W424">
        <v>59.933692540000003</v>
      </c>
      <c r="X424">
        <v>30.364493939999999</v>
      </c>
      <c r="Y424">
        <v>59.941414999999999</v>
      </c>
      <c r="Z424">
        <v>30.366456299999999</v>
      </c>
      <c r="AA424" t="s">
        <v>54</v>
      </c>
      <c r="AB424" t="s">
        <v>54</v>
      </c>
      <c r="AC424" t="s">
        <v>59</v>
      </c>
      <c r="AD424" t="s">
        <v>60</v>
      </c>
      <c r="AE424" t="s">
        <v>2120</v>
      </c>
      <c r="AF424" t="s">
        <v>1014</v>
      </c>
      <c r="AG424">
        <v>57.53</v>
      </c>
      <c r="AH424">
        <v>293</v>
      </c>
      <c r="AI424">
        <v>5.09</v>
      </c>
      <c r="AJ424">
        <v>9.66</v>
      </c>
      <c r="AK424" t="s">
        <v>2387</v>
      </c>
      <c r="AL424">
        <v>11</v>
      </c>
      <c r="AM424">
        <v>11</v>
      </c>
      <c r="AN424">
        <v>0.86</v>
      </c>
      <c r="AO424">
        <v>1.43</v>
      </c>
      <c r="AP424">
        <v>0</v>
      </c>
      <c r="AQ424" t="s">
        <v>188</v>
      </c>
      <c r="AR424" t="s">
        <v>159</v>
      </c>
      <c r="AS424" t="s">
        <v>66</v>
      </c>
    </row>
    <row r="425" spans="1:45" x14ac:dyDescent="0.45">
      <c r="A425" t="s">
        <v>2388</v>
      </c>
      <c r="B425" t="s">
        <v>46</v>
      </c>
      <c r="C425" t="s">
        <v>47</v>
      </c>
      <c r="D425" t="s">
        <v>2389</v>
      </c>
      <c r="E425" t="s">
        <v>2390</v>
      </c>
      <c r="F425" t="s">
        <v>50</v>
      </c>
      <c r="G425" t="s">
        <v>51</v>
      </c>
      <c r="H425" s="1">
        <v>43029.614583333336</v>
      </c>
      <c r="I425" s="1">
        <v>43029.635416666664</v>
      </c>
      <c r="J425" s="2">
        <v>1.1041666666666667E-2</v>
      </c>
      <c r="K425" s="2">
        <v>2.0833333333333332E-2</v>
      </c>
      <c r="L425" s="2">
        <v>9.7916666666666655E-3</v>
      </c>
      <c r="M425" t="s">
        <v>52</v>
      </c>
      <c r="N425">
        <v>1</v>
      </c>
      <c r="O425" t="s">
        <v>2391</v>
      </c>
      <c r="P425" t="s">
        <v>54</v>
      </c>
      <c r="Q425" t="s">
        <v>2392</v>
      </c>
      <c r="R425" t="s">
        <v>220</v>
      </c>
      <c r="S425" t="s">
        <v>2393</v>
      </c>
      <c r="T425" t="s">
        <v>58</v>
      </c>
      <c r="U425" t="s">
        <v>54</v>
      </c>
      <c r="V425" t="s">
        <v>54</v>
      </c>
      <c r="W425">
        <v>59.941414999999999</v>
      </c>
      <c r="X425">
        <v>30.366456299999999</v>
      </c>
      <c r="Y425">
        <v>59.944282100000002</v>
      </c>
      <c r="Z425">
        <v>30.367547299999998</v>
      </c>
      <c r="AA425" t="s">
        <v>54</v>
      </c>
      <c r="AB425" t="s">
        <v>54</v>
      </c>
      <c r="AC425" t="s">
        <v>59</v>
      </c>
      <c r="AD425" t="s">
        <v>60</v>
      </c>
      <c r="AE425" t="s">
        <v>1014</v>
      </c>
      <c r="AF425" t="s">
        <v>2394</v>
      </c>
      <c r="AG425">
        <v>57.48</v>
      </c>
      <c r="AH425">
        <v>220</v>
      </c>
      <c r="AI425">
        <v>3.83</v>
      </c>
      <c r="AJ425">
        <v>8.06</v>
      </c>
      <c r="AK425" t="s">
        <v>2395</v>
      </c>
      <c r="AL425">
        <v>4</v>
      </c>
      <c r="AM425">
        <v>3</v>
      </c>
      <c r="AN425">
        <v>0.68</v>
      </c>
      <c r="AO425">
        <v>1.7</v>
      </c>
      <c r="AP425">
        <v>0.6</v>
      </c>
      <c r="AQ425" t="s">
        <v>64</v>
      </c>
      <c r="AR425" t="s">
        <v>65</v>
      </c>
      <c r="AS425" t="s">
        <v>66</v>
      </c>
    </row>
    <row r="426" spans="1:45" x14ac:dyDescent="0.45">
      <c r="A426" t="s">
        <v>2396</v>
      </c>
      <c r="B426" t="s">
        <v>46</v>
      </c>
      <c r="C426" t="s">
        <v>215</v>
      </c>
      <c r="D426" t="s">
        <v>2397</v>
      </c>
      <c r="E426" t="s">
        <v>2398</v>
      </c>
      <c r="F426" t="s">
        <v>50</v>
      </c>
      <c r="G426" t="s">
        <v>51</v>
      </c>
      <c r="H426" s="1">
        <v>43029.714583333334</v>
      </c>
      <c r="I426" s="1">
        <v>43029.731944444444</v>
      </c>
      <c r="J426" s="2">
        <v>1.4259259259259261E-2</v>
      </c>
      <c r="K426" s="2">
        <v>1.7361111111111112E-2</v>
      </c>
      <c r="L426" s="2">
        <v>3.1018518518518522E-3</v>
      </c>
      <c r="M426" t="s">
        <v>1430</v>
      </c>
      <c r="O426" t="s">
        <v>90</v>
      </c>
      <c r="P426" t="s">
        <v>54</v>
      </c>
      <c r="Q426" t="s">
        <v>146</v>
      </c>
      <c r="R426" t="s">
        <v>91</v>
      </c>
      <c r="S426" t="s">
        <v>92</v>
      </c>
      <c r="T426" t="s">
        <v>58</v>
      </c>
      <c r="U426" t="s">
        <v>54</v>
      </c>
      <c r="V426" t="s">
        <v>54</v>
      </c>
      <c r="W426">
        <v>59.945849799999998</v>
      </c>
      <c r="X426">
        <v>30.367781600000001</v>
      </c>
      <c r="Y426">
        <v>59.941414999999999</v>
      </c>
      <c r="Z426">
        <v>30.366456299999999</v>
      </c>
      <c r="AA426" t="s">
        <v>54</v>
      </c>
      <c r="AB426" t="s">
        <v>54</v>
      </c>
      <c r="AC426" t="s">
        <v>59</v>
      </c>
      <c r="AD426" t="s">
        <v>60</v>
      </c>
      <c r="AE426" t="s">
        <v>2399</v>
      </c>
      <c r="AF426" t="s">
        <v>1014</v>
      </c>
      <c r="AG426">
        <v>57.48</v>
      </c>
      <c r="AH426">
        <v>825</v>
      </c>
      <c r="AI426">
        <v>14.35</v>
      </c>
      <c r="AJ426">
        <v>9.3000000000000007</v>
      </c>
      <c r="AK426" t="s">
        <v>2400</v>
      </c>
      <c r="AL426">
        <v>2</v>
      </c>
      <c r="AM426">
        <v>0</v>
      </c>
      <c r="AN426">
        <v>0.73</v>
      </c>
      <c r="AO426">
        <v>2.35</v>
      </c>
      <c r="AP426">
        <v>0.49</v>
      </c>
      <c r="AQ426" t="s">
        <v>64</v>
      </c>
      <c r="AR426" t="s">
        <v>97</v>
      </c>
      <c r="AS426" t="s">
        <v>66</v>
      </c>
    </row>
    <row r="427" spans="1:45" x14ac:dyDescent="0.45">
      <c r="A427" t="s">
        <v>2401</v>
      </c>
      <c r="B427" t="s">
        <v>46</v>
      </c>
      <c r="C427" t="s">
        <v>47</v>
      </c>
      <c r="D427" t="s">
        <v>2402</v>
      </c>
      <c r="E427" t="s">
        <v>2403</v>
      </c>
      <c r="F427" t="s">
        <v>50</v>
      </c>
      <c r="G427" t="s">
        <v>51</v>
      </c>
      <c r="H427" s="1">
        <v>43033.686111111114</v>
      </c>
      <c r="I427" s="1">
        <v>43033.705555555556</v>
      </c>
      <c r="J427" s="2">
        <v>1.3854166666666666E-2</v>
      </c>
      <c r="K427" s="2">
        <v>1.9444444444444445E-2</v>
      </c>
      <c r="L427" s="2">
        <v>5.5902777777777782E-3</v>
      </c>
      <c r="M427" t="s">
        <v>52</v>
      </c>
      <c r="N427">
        <v>1</v>
      </c>
      <c r="O427" t="s">
        <v>521</v>
      </c>
      <c r="P427" t="s">
        <v>54</v>
      </c>
      <c r="Q427" t="s">
        <v>146</v>
      </c>
      <c r="R427" t="s">
        <v>82</v>
      </c>
      <c r="S427" t="s">
        <v>522</v>
      </c>
      <c r="T427" t="s">
        <v>58</v>
      </c>
      <c r="U427" t="s">
        <v>54</v>
      </c>
      <c r="V427" t="s">
        <v>54</v>
      </c>
      <c r="W427">
        <v>59.941414999999999</v>
      </c>
      <c r="X427">
        <v>30.366456299999999</v>
      </c>
      <c r="Y427">
        <v>59.949159999999999</v>
      </c>
      <c r="Z427">
        <v>30.356867000000001</v>
      </c>
      <c r="AA427" t="s">
        <v>54</v>
      </c>
      <c r="AB427" t="s">
        <v>54</v>
      </c>
      <c r="AC427" t="s">
        <v>59</v>
      </c>
      <c r="AD427" t="s">
        <v>60</v>
      </c>
      <c r="AE427" t="s">
        <v>1014</v>
      </c>
      <c r="AF427" t="s">
        <v>2404</v>
      </c>
      <c r="AG427">
        <v>57.75</v>
      </c>
      <c r="AH427">
        <v>209</v>
      </c>
      <c r="AI427">
        <v>3.62</v>
      </c>
      <c r="AJ427">
        <v>9.7200000000000006</v>
      </c>
      <c r="AK427" t="s">
        <v>2405</v>
      </c>
      <c r="AL427">
        <v>-1</v>
      </c>
      <c r="AM427">
        <v>-6</v>
      </c>
      <c r="AN427">
        <v>0.73</v>
      </c>
      <c r="AO427">
        <v>5.08</v>
      </c>
      <c r="AP427">
        <v>0.82</v>
      </c>
      <c r="AQ427" t="s">
        <v>64</v>
      </c>
      <c r="AR427" t="s">
        <v>65</v>
      </c>
      <c r="AS427" t="s">
        <v>66</v>
      </c>
    </row>
    <row r="428" spans="1:45" x14ac:dyDescent="0.45">
      <c r="A428" t="s">
        <v>2406</v>
      </c>
      <c r="B428" t="s">
        <v>46</v>
      </c>
      <c r="C428" t="s">
        <v>215</v>
      </c>
      <c r="D428" t="s">
        <v>2407</v>
      </c>
      <c r="E428" t="s">
        <v>2408</v>
      </c>
      <c r="F428" t="s">
        <v>50</v>
      </c>
      <c r="G428" t="s">
        <v>51</v>
      </c>
      <c r="H428" s="1">
        <v>43033.730555555558</v>
      </c>
      <c r="I428" s="1">
        <v>43033.76666666667</v>
      </c>
      <c r="J428" s="2">
        <v>3.2858796296296296E-2</v>
      </c>
      <c r="K428" s="2">
        <v>3.6111111111111115E-2</v>
      </c>
      <c r="L428" s="2">
        <v>3.2523148148148151E-3</v>
      </c>
      <c r="M428" t="s">
        <v>1430</v>
      </c>
      <c r="O428" t="s">
        <v>640</v>
      </c>
      <c r="P428" t="s">
        <v>54</v>
      </c>
      <c r="Q428" t="s">
        <v>2015</v>
      </c>
      <c r="R428" t="s">
        <v>278</v>
      </c>
      <c r="S428" t="s">
        <v>641</v>
      </c>
      <c r="T428" t="s">
        <v>58</v>
      </c>
      <c r="U428" t="s">
        <v>54</v>
      </c>
      <c r="V428" t="s">
        <v>54</v>
      </c>
      <c r="W428">
        <v>59.949165499999999</v>
      </c>
      <c r="X428">
        <v>30.354677800000001</v>
      </c>
      <c r="Y428">
        <v>59.941414999999999</v>
      </c>
      <c r="Z428">
        <v>30.366456299999999</v>
      </c>
      <c r="AA428" t="s">
        <v>54</v>
      </c>
      <c r="AB428" t="s">
        <v>54</v>
      </c>
      <c r="AC428" t="s">
        <v>59</v>
      </c>
      <c r="AD428" t="s">
        <v>60</v>
      </c>
      <c r="AE428" t="s">
        <v>2409</v>
      </c>
      <c r="AF428" t="s">
        <v>1014</v>
      </c>
      <c r="AG428">
        <v>57.75</v>
      </c>
      <c r="AH428">
        <v>1189</v>
      </c>
      <c r="AI428">
        <v>20.59</v>
      </c>
      <c r="AJ428">
        <v>11.1</v>
      </c>
      <c r="AK428" t="s">
        <v>2410</v>
      </c>
      <c r="AL428">
        <v>-1</v>
      </c>
      <c r="AM428">
        <v>-5</v>
      </c>
      <c r="AN428">
        <v>0.74</v>
      </c>
      <c r="AO428">
        <v>3.92</v>
      </c>
      <c r="AP428">
        <v>0.57999999999999996</v>
      </c>
      <c r="AQ428" t="s">
        <v>96</v>
      </c>
      <c r="AR428" t="s">
        <v>97</v>
      </c>
      <c r="AS428" t="s">
        <v>66</v>
      </c>
    </row>
    <row r="429" spans="1:45" x14ac:dyDescent="0.45">
      <c r="A429" t="s">
        <v>2411</v>
      </c>
      <c r="B429" t="s">
        <v>46</v>
      </c>
      <c r="C429" t="s">
        <v>47</v>
      </c>
      <c r="D429" t="s">
        <v>2412</v>
      </c>
      <c r="E429" t="s">
        <v>1997</v>
      </c>
      <c r="F429" t="s">
        <v>50</v>
      </c>
      <c r="G429" t="s">
        <v>51</v>
      </c>
      <c r="H429" s="1">
        <v>43040.651388888888</v>
      </c>
      <c r="I429" s="1">
        <v>43040.663888888892</v>
      </c>
      <c r="J429" s="2">
        <v>9.9421296296296289E-3</v>
      </c>
      <c r="K429" s="2">
        <v>1.2499999999999999E-2</v>
      </c>
      <c r="L429" s="2">
        <v>2.5578703703703705E-3</v>
      </c>
      <c r="M429" t="s">
        <v>52</v>
      </c>
      <c r="N429">
        <v>1</v>
      </c>
      <c r="O429" t="s">
        <v>1998</v>
      </c>
      <c r="P429" t="s">
        <v>54</v>
      </c>
      <c r="Q429" t="s">
        <v>107</v>
      </c>
      <c r="R429" t="s">
        <v>392</v>
      </c>
      <c r="S429" t="s">
        <v>1999</v>
      </c>
      <c r="T429" t="s">
        <v>58</v>
      </c>
      <c r="U429" t="s">
        <v>54</v>
      </c>
      <c r="V429" t="s">
        <v>54</v>
      </c>
      <c r="W429">
        <v>59.946060000000003</v>
      </c>
      <c r="X429">
        <v>30.480314</v>
      </c>
      <c r="Y429">
        <v>59.911816000000002</v>
      </c>
      <c r="Z429">
        <v>30.446566000000001</v>
      </c>
      <c r="AA429" t="s">
        <v>54</v>
      </c>
      <c r="AB429" t="s">
        <v>54</v>
      </c>
      <c r="AC429" t="s">
        <v>59</v>
      </c>
      <c r="AD429" t="s">
        <v>60</v>
      </c>
      <c r="AE429" t="s">
        <v>2413</v>
      </c>
      <c r="AF429" t="s">
        <v>2414</v>
      </c>
      <c r="AG429">
        <v>58.24</v>
      </c>
      <c r="AH429">
        <v>167</v>
      </c>
      <c r="AI429">
        <v>2.87</v>
      </c>
      <c r="AJ429">
        <v>5.65</v>
      </c>
      <c r="AK429" t="s">
        <v>2415</v>
      </c>
      <c r="AL429">
        <v>0</v>
      </c>
      <c r="AM429">
        <v>-4</v>
      </c>
      <c r="AN429">
        <v>0.59</v>
      </c>
      <c r="AO429">
        <v>3.86</v>
      </c>
      <c r="AP429">
        <v>0.2</v>
      </c>
      <c r="AQ429" t="s">
        <v>158</v>
      </c>
      <c r="AR429" t="s">
        <v>159</v>
      </c>
      <c r="AS429" t="s">
        <v>66</v>
      </c>
    </row>
    <row r="430" spans="1:45" x14ac:dyDescent="0.45">
      <c r="A430" t="s">
        <v>2416</v>
      </c>
      <c r="B430" t="s">
        <v>46</v>
      </c>
      <c r="C430" t="s">
        <v>47</v>
      </c>
      <c r="D430" t="s">
        <v>2417</v>
      </c>
      <c r="E430" t="s">
        <v>2418</v>
      </c>
      <c r="F430" t="s">
        <v>50</v>
      </c>
      <c r="G430" t="s">
        <v>51</v>
      </c>
      <c r="H430" s="1">
        <v>43040.715277777781</v>
      </c>
      <c r="I430" s="1">
        <v>43040.73541666667</v>
      </c>
      <c r="J430" s="2">
        <v>1.2905092592592591E-2</v>
      </c>
      <c r="K430" s="2">
        <v>2.013888888888889E-2</v>
      </c>
      <c r="L430" s="2">
        <v>7.2337962962962963E-3</v>
      </c>
      <c r="M430" t="s">
        <v>52</v>
      </c>
      <c r="N430">
        <v>1</v>
      </c>
      <c r="O430" t="s">
        <v>768</v>
      </c>
      <c r="P430" t="s">
        <v>54</v>
      </c>
      <c r="Q430" t="s">
        <v>2419</v>
      </c>
      <c r="R430" t="s">
        <v>72</v>
      </c>
      <c r="S430" t="s">
        <v>769</v>
      </c>
      <c r="T430" t="s">
        <v>58</v>
      </c>
      <c r="U430" t="s">
        <v>54</v>
      </c>
      <c r="V430" t="s">
        <v>54</v>
      </c>
      <c r="W430">
        <v>59.912529999999997</v>
      </c>
      <c r="X430">
        <v>30.446090000000002</v>
      </c>
      <c r="Y430">
        <v>59.941414999999999</v>
      </c>
      <c r="Z430">
        <v>30.366456299999999</v>
      </c>
      <c r="AA430" t="s">
        <v>54</v>
      </c>
      <c r="AB430" t="s">
        <v>54</v>
      </c>
      <c r="AC430" t="s">
        <v>59</v>
      </c>
      <c r="AD430" t="s">
        <v>60</v>
      </c>
      <c r="AE430" t="s">
        <v>2420</v>
      </c>
      <c r="AF430" t="s">
        <v>1014</v>
      </c>
      <c r="AG430">
        <v>58.24</v>
      </c>
      <c r="AH430">
        <v>195</v>
      </c>
      <c r="AI430">
        <v>3.35</v>
      </c>
      <c r="AJ430">
        <v>8.11</v>
      </c>
      <c r="AK430" t="s">
        <v>2421</v>
      </c>
      <c r="AL430">
        <v>-1</v>
      </c>
      <c r="AM430">
        <v>-4</v>
      </c>
      <c r="AN430">
        <v>0.65</v>
      </c>
      <c r="AO430">
        <v>2.4500000000000002</v>
      </c>
      <c r="AP430">
        <v>0.05</v>
      </c>
      <c r="AQ430" t="s">
        <v>188</v>
      </c>
      <c r="AR430" t="s">
        <v>159</v>
      </c>
      <c r="AS430" t="s">
        <v>66</v>
      </c>
    </row>
    <row r="431" spans="1:45" x14ac:dyDescent="0.45">
      <c r="A431" t="s">
        <v>2422</v>
      </c>
      <c r="B431" t="s">
        <v>46</v>
      </c>
      <c r="C431" t="s">
        <v>47</v>
      </c>
      <c r="D431" t="s">
        <v>2423</v>
      </c>
      <c r="E431" t="s">
        <v>2424</v>
      </c>
      <c r="F431" t="s">
        <v>50</v>
      </c>
      <c r="G431" t="s">
        <v>51</v>
      </c>
      <c r="H431" s="1">
        <v>43050.511805555558</v>
      </c>
      <c r="I431" s="1">
        <v>43050.529861111114</v>
      </c>
      <c r="J431" s="2">
        <v>1.3321759259259261E-2</v>
      </c>
      <c r="K431" s="2">
        <v>1.8055555555555557E-2</v>
      </c>
      <c r="L431" s="2">
        <v>4.7337962962962958E-3</v>
      </c>
      <c r="M431" t="s">
        <v>52</v>
      </c>
      <c r="N431">
        <v>1</v>
      </c>
      <c r="O431" t="s">
        <v>2425</v>
      </c>
      <c r="P431" t="s">
        <v>54</v>
      </c>
      <c r="Q431" t="s">
        <v>363</v>
      </c>
      <c r="R431" t="s">
        <v>364</v>
      </c>
      <c r="S431" t="s">
        <v>2426</v>
      </c>
      <c r="T431" t="s">
        <v>153</v>
      </c>
      <c r="U431" t="s">
        <v>54</v>
      </c>
      <c r="V431" t="s">
        <v>54</v>
      </c>
      <c r="W431">
        <v>59.941414999999999</v>
      </c>
      <c r="X431">
        <v>30.366456299999999</v>
      </c>
      <c r="Y431">
        <v>59.917476999999998</v>
      </c>
      <c r="Z431">
        <v>30.451172</v>
      </c>
      <c r="AA431" t="s">
        <v>54</v>
      </c>
      <c r="AB431" t="s">
        <v>54</v>
      </c>
      <c r="AC431" t="s">
        <v>59</v>
      </c>
      <c r="AD431" t="s">
        <v>60</v>
      </c>
      <c r="AE431" t="s">
        <v>1014</v>
      </c>
      <c r="AF431" t="s">
        <v>2427</v>
      </c>
      <c r="AG431">
        <v>59.19</v>
      </c>
      <c r="AH431">
        <v>162</v>
      </c>
      <c r="AI431">
        <v>2.74</v>
      </c>
      <c r="AJ431">
        <v>6.68</v>
      </c>
      <c r="AK431" t="s">
        <v>2428</v>
      </c>
      <c r="AL431">
        <v>5</v>
      </c>
      <c r="AM431">
        <v>1</v>
      </c>
      <c r="AN431">
        <v>0.95</v>
      </c>
      <c r="AO431">
        <v>4.33</v>
      </c>
      <c r="AP431">
        <v>0.99</v>
      </c>
      <c r="AQ431" t="s">
        <v>111</v>
      </c>
      <c r="AR431" t="s">
        <v>112</v>
      </c>
      <c r="AS431" t="s">
        <v>66</v>
      </c>
    </row>
    <row r="432" spans="1:45" x14ac:dyDescent="0.45">
      <c r="A432" t="s">
        <v>2429</v>
      </c>
      <c r="B432" t="s">
        <v>46</v>
      </c>
      <c r="C432" t="s">
        <v>47</v>
      </c>
      <c r="D432" t="s">
        <v>2430</v>
      </c>
      <c r="E432" t="s">
        <v>2431</v>
      </c>
      <c r="F432" t="s">
        <v>50</v>
      </c>
      <c r="G432" t="s">
        <v>51</v>
      </c>
      <c r="H432" s="1">
        <v>43050.576388888891</v>
      </c>
      <c r="I432" s="1">
        <v>43050.597916666666</v>
      </c>
      <c r="J432" s="2">
        <v>1.621527777777778E-2</v>
      </c>
      <c r="K432" s="2">
        <v>2.1527777777777781E-2</v>
      </c>
      <c r="L432" s="2">
        <v>5.3125000000000004E-3</v>
      </c>
      <c r="M432" t="s">
        <v>52</v>
      </c>
      <c r="N432">
        <v>1</v>
      </c>
      <c r="O432" t="s">
        <v>1264</v>
      </c>
      <c r="P432" t="s">
        <v>54</v>
      </c>
      <c r="Q432" t="s">
        <v>172</v>
      </c>
      <c r="R432" t="s">
        <v>604</v>
      </c>
      <c r="S432" t="s">
        <v>1265</v>
      </c>
      <c r="T432" t="s">
        <v>58</v>
      </c>
      <c r="U432" t="s">
        <v>54</v>
      </c>
      <c r="V432" t="s">
        <v>54</v>
      </c>
      <c r="W432">
        <v>59.916916000000001</v>
      </c>
      <c r="X432">
        <v>30.451027</v>
      </c>
      <c r="Y432">
        <v>59.941414999999999</v>
      </c>
      <c r="Z432">
        <v>30.366456299999999</v>
      </c>
      <c r="AA432" t="s">
        <v>54</v>
      </c>
      <c r="AB432" t="s">
        <v>54</v>
      </c>
      <c r="AC432" t="s">
        <v>59</v>
      </c>
      <c r="AD432" t="s">
        <v>60</v>
      </c>
      <c r="AE432" t="s">
        <v>2263</v>
      </c>
      <c r="AF432" t="s">
        <v>1014</v>
      </c>
      <c r="AG432">
        <v>59.19</v>
      </c>
      <c r="AH432">
        <v>265</v>
      </c>
      <c r="AI432">
        <v>4.4800000000000004</v>
      </c>
      <c r="AJ432">
        <v>8.93</v>
      </c>
      <c r="AK432" t="s">
        <v>2432</v>
      </c>
      <c r="AL432">
        <v>5</v>
      </c>
      <c r="AM432">
        <v>1</v>
      </c>
      <c r="AN432">
        <v>0.9</v>
      </c>
      <c r="AO432">
        <v>6.31</v>
      </c>
      <c r="AP432">
        <v>1</v>
      </c>
      <c r="AQ432" t="s">
        <v>111</v>
      </c>
      <c r="AR432" t="s">
        <v>112</v>
      </c>
      <c r="AS432" t="s">
        <v>66</v>
      </c>
    </row>
    <row r="433" spans="1:45" x14ac:dyDescent="0.45">
      <c r="A433" t="s">
        <v>2433</v>
      </c>
      <c r="B433" t="s">
        <v>46</v>
      </c>
      <c r="C433" t="s">
        <v>215</v>
      </c>
      <c r="D433" s="3" t="s">
        <v>2434</v>
      </c>
      <c r="E433" t="s">
        <v>2435</v>
      </c>
      <c r="F433" t="s">
        <v>50</v>
      </c>
      <c r="G433" t="s">
        <v>51</v>
      </c>
      <c r="H433" s="1">
        <v>43053.663194444445</v>
      </c>
      <c r="I433" s="1">
        <v>43053.68472222222</v>
      </c>
      <c r="J433" s="2">
        <v>2.0578703703703703E-2</v>
      </c>
      <c r="K433" s="2">
        <v>2.1527777777777781E-2</v>
      </c>
      <c r="L433" s="2">
        <v>9.4907407407407408E-4</v>
      </c>
      <c r="M433" t="s">
        <v>1252</v>
      </c>
      <c r="O433" t="s">
        <v>1264</v>
      </c>
      <c r="P433" t="s">
        <v>54</v>
      </c>
      <c r="Q433" t="s">
        <v>172</v>
      </c>
      <c r="R433" t="s">
        <v>604</v>
      </c>
      <c r="S433" t="s">
        <v>1265</v>
      </c>
      <c r="T433" t="s">
        <v>58</v>
      </c>
      <c r="U433" t="s">
        <v>54</v>
      </c>
      <c r="V433" t="s">
        <v>54</v>
      </c>
      <c r="W433">
        <v>59.918892200000002</v>
      </c>
      <c r="X433">
        <v>30.467799299999999</v>
      </c>
      <c r="Y433">
        <v>59.802915300000002</v>
      </c>
      <c r="Z433">
        <v>30.265650399999998</v>
      </c>
      <c r="AA433" t="s">
        <v>54</v>
      </c>
      <c r="AB433" t="s">
        <v>54</v>
      </c>
      <c r="AC433" t="s">
        <v>59</v>
      </c>
      <c r="AD433" t="s">
        <v>60</v>
      </c>
      <c r="AE433" t="s">
        <v>2436</v>
      </c>
      <c r="AF433" t="s">
        <v>230</v>
      </c>
      <c r="AG433">
        <v>60.34</v>
      </c>
      <c r="AH433">
        <v>590</v>
      </c>
      <c r="AI433">
        <v>9.7799999999999994</v>
      </c>
      <c r="AJ433">
        <v>28</v>
      </c>
      <c r="AK433" t="s">
        <v>2437</v>
      </c>
      <c r="AL433">
        <v>1</v>
      </c>
      <c r="AM433">
        <v>-3</v>
      </c>
      <c r="AN433">
        <v>0.91</v>
      </c>
      <c r="AO433">
        <v>4.0999999999999996</v>
      </c>
      <c r="AP433">
        <v>1</v>
      </c>
      <c r="AQ433" t="s">
        <v>111</v>
      </c>
      <c r="AR433" t="s">
        <v>112</v>
      </c>
      <c r="AS433" t="s">
        <v>66</v>
      </c>
    </row>
    <row r="434" spans="1:45" x14ac:dyDescent="0.45">
      <c r="A434" t="s">
        <v>2438</v>
      </c>
      <c r="B434" t="s">
        <v>46</v>
      </c>
      <c r="C434" t="s">
        <v>47</v>
      </c>
      <c r="D434" t="s">
        <v>2439</v>
      </c>
      <c r="E434" t="s">
        <v>2440</v>
      </c>
      <c r="F434" t="s">
        <v>50</v>
      </c>
      <c r="G434" t="s">
        <v>51</v>
      </c>
      <c r="H434" s="1">
        <v>43053.705555555556</v>
      </c>
      <c r="I434" s="1">
        <v>43053.744444444441</v>
      </c>
      <c r="J434" s="2">
        <v>3.4768518518518525E-2</v>
      </c>
      <c r="K434" s="2">
        <v>3.888888888888889E-2</v>
      </c>
      <c r="L434" s="2">
        <v>4.1203703703703706E-3</v>
      </c>
      <c r="M434" t="s">
        <v>52</v>
      </c>
      <c r="N434">
        <v>1</v>
      </c>
      <c r="O434" t="s">
        <v>768</v>
      </c>
      <c r="P434" t="s">
        <v>54</v>
      </c>
      <c r="Q434" t="s">
        <v>2441</v>
      </c>
      <c r="R434" t="s">
        <v>72</v>
      </c>
      <c r="S434" t="s">
        <v>769</v>
      </c>
      <c r="T434" t="s">
        <v>58</v>
      </c>
      <c r="U434" t="s">
        <v>54</v>
      </c>
      <c r="V434" t="s">
        <v>54</v>
      </c>
      <c r="W434">
        <v>59.798920000000003</v>
      </c>
      <c r="X434">
        <v>30.2737567</v>
      </c>
      <c r="Y434">
        <v>59.960126700000004</v>
      </c>
      <c r="Z434">
        <v>30.480268299999999</v>
      </c>
      <c r="AA434" t="s">
        <v>54</v>
      </c>
      <c r="AB434" t="s">
        <v>54</v>
      </c>
      <c r="AC434" t="s">
        <v>59</v>
      </c>
      <c r="AD434" t="s">
        <v>60</v>
      </c>
      <c r="AE434" t="s">
        <v>230</v>
      </c>
      <c r="AF434" t="s">
        <v>2442</v>
      </c>
      <c r="AG434">
        <v>60.34</v>
      </c>
      <c r="AH434">
        <v>857</v>
      </c>
      <c r="AI434">
        <v>14.2</v>
      </c>
      <c r="AJ434">
        <v>42.71</v>
      </c>
      <c r="AK434" t="s">
        <v>2443</v>
      </c>
      <c r="AL434">
        <v>1</v>
      </c>
      <c r="AM434">
        <v>-3</v>
      </c>
      <c r="AN434">
        <v>0.92</v>
      </c>
      <c r="AO434">
        <v>4.05</v>
      </c>
      <c r="AP434">
        <v>0.83</v>
      </c>
      <c r="AQ434" t="s">
        <v>96</v>
      </c>
      <c r="AR434" t="s">
        <v>65</v>
      </c>
      <c r="AS434" t="s">
        <v>66</v>
      </c>
    </row>
    <row r="435" spans="1:45" x14ac:dyDescent="0.45">
      <c r="A435" t="s">
        <v>2444</v>
      </c>
      <c r="B435" t="s">
        <v>46</v>
      </c>
      <c r="C435" t="s">
        <v>47</v>
      </c>
      <c r="D435" t="s">
        <v>2445</v>
      </c>
      <c r="E435" t="s">
        <v>2446</v>
      </c>
      <c r="F435" t="s">
        <v>50</v>
      </c>
      <c r="G435" t="s">
        <v>51</v>
      </c>
      <c r="H435" s="1">
        <v>43055.32916666667</v>
      </c>
      <c r="I435" s="1">
        <v>43055.357638888891</v>
      </c>
      <c r="J435" s="2">
        <v>2.2569444444444444E-2</v>
      </c>
      <c r="K435" s="2">
        <v>2.8472222222222222E-2</v>
      </c>
      <c r="L435" s="2">
        <v>5.9027777777777776E-3</v>
      </c>
      <c r="M435" t="s">
        <v>52</v>
      </c>
      <c r="N435">
        <v>1</v>
      </c>
      <c r="O435" t="s">
        <v>1915</v>
      </c>
      <c r="P435" t="s">
        <v>54</v>
      </c>
      <c r="Q435" t="s">
        <v>376</v>
      </c>
      <c r="R435" t="s">
        <v>82</v>
      </c>
      <c r="S435" t="s">
        <v>1917</v>
      </c>
      <c r="T435" t="s">
        <v>58</v>
      </c>
      <c r="U435" t="s">
        <v>54</v>
      </c>
      <c r="V435" t="s">
        <v>54</v>
      </c>
      <c r="W435">
        <v>59.941414999999999</v>
      </c>
      <c r="X435">
        <v>30.366456299999999</v>
      </c>
      <c r="Y435">
        <v>59.955947999999999</v>
      </c>
      <c r="Z435">
        <v>30.355609999999999</v>
      </c>
      <c r="AA435" t="s">
        <v>54</v>
      </c>
      <c r="AB435" t="s">
        <v>54</v>
      </c>
      <c r="AC435" t="s">
        <v>59</v>
      </c>
      <c r="AD435" t="s">
        <v>60</v>
      </c>
      <c r="AE435" t="s">
        <v>1014</v>
      </c>
      <c r="AF435" t="s">
        <v>2447</v>
      </c>
      <c r="AG435">
        <v>59.7</v>
      </c>
      <c r="AH435">
        <v>312</v>
      </c>
      <c r="AI435">
        <v>5.23</v>
      </c>
      <c r="AJ435">
        <v>8.11</v>
      </c>
      <c r="AK435" t="s">
        <v>2448</v>
      </c>
      <c r="AL435">
        <v>2</v>
      </c>
      <c r="AM435">
        <v>-1</v>
      </c>
      <c r="AN435">
        <v>0.96</v>
      </c>
      <c r="AO435">
        <v>2.77</v>
      </c>
      <c r="AP435">
        <v>1</v>
      </c>
      <c r="AQ435" t="s">
        <v>111</v>
      </c>
      <c r="AR435" t="s">
        <v>112</v>
      </c>
      <c r="AS435" t="s">
        <v>66</v>
      </c>
    </row>
    <row r="436" spans="1:45" x14ac:dyDescent="0.45">
      <c r="A436" t="s">
        <v>2449</v>
      </c>
      <c r="B436" t="s">
        <v>46</v>
      </c>
      <c r="C436" t="s">
        <v>47</v>
      </c>
      <c r="D436" t="s">
        <v>2450</v>
      </c>
      <c r="E436" t="s">
        <v>2451</v>
      </c>
      <c r="F436" t="s">
        <v>50</v>
      </c>
      <c r="G436" t="s">
        <v>51</v>
      </c>
      <c r="H436" s="1">
        <v>43055.370833333334</v>
      </c>
      <c r="I436" s="1">
        <v>43055.385416666664</v>
      </c>
      <c r="J436" s="2">
        <v>1.2152777777777778E-2</v>
      </c>
      <c r="K436" s="2">
        <v>1.4583333333333332E-2</v>
      </c>
      <c r="L436" s="2">
        <v>2.4305555555555556E-3</v>
      </c>
      <c r="M436" t="s">
        <v>52</v>
      </c>
      <c r="N436">
        <v>1</v>
      </c>
      <c r="O436" t="s">
        <v>192</v>
      </c>
      <c r="P436" t="s">
        <v>54</v>
      </c>
      <c r="Q436" t="s">
        <v>472</v>
      </c>
      <c r="R436" t="s">
        <v>193</v>
      </c>
      <c r="S436" t="s">
        <v>194</v>
      </c>
      <c r="T436" t="s">
        <v>58</v>
      </c>
      <c r="U436" t="s">
        <v>54</v>
      </c>
      <c r="V436" t="s">
        <v>54</v>
      </c>
      <c r="W436">
        <v>59.955826000000002</v>
      </c>
      <c r="X436">
        <v>30.372236000000001</v>
      </c>
      <c r="Y436">
        <v>59.941414999999999</v>
      </c>
      <c r="Z436">
        <v>30.366456299999999</v>
      </c>
      <c r="AA436" t="s">
        <v>54</v>
      </c>
      <c r="AB436" t="s">
        <v>54</v>
      </c>
      <c r="AC436" t="s">
        <v>59</v>
      </c>
      <c r="AD436" t="s">
        <v>60</v>
      </c>
      <c r="AE436" t="s">
        <v>2452</v>
      </c>
      <c r="AF436" t="s">
        <v>1014</v>
      </c>
      <c r="AG436">
        <v>59.7</v>
      </c>
      <c r="AH436">
        <v>201</v>
      </c>
      <c r="AI436">
        <v>3.37</v>
      </c>
      <c r="AJ436">
        <v>9.56</v>
      </c>
      <c r="AK436" t="s">
        <v>2453</v>
      </c>
      <c r="AL436">
        <v>2</v>
      </c>
      <c r="AM436">
        <v>-1</v>
      </c>
      <c r="AN436">
        <v>0.96</v>
      </c>
      <c r="AO436">
        <v>2.83</v>
      </c>
      <c r="AP436">
        <v>0.98</v>
      </c>
      <c r="AQ436" t="s">
        <v>111</v>
      </c>
      <c r="AR436" t="s">
        <v>112</v>
      </c>
      <c r="AS436" t="s">
        <v>66</v>
      </c>
    </row>
    <row r="437" spans="1:45" x14ac:dyDescent="0.45">
      <c r="A437" t="s">
        <v>2454</v>
      </c>
      <c r="B437" t="s">
        <v>46</v>
      </c>
      <c r="C437" t="s">
        <v>47</v>
      </c>
      <c r="D437" t="s">
        <v>2455</v>
      </c>
      <c r="E437" t="s">
        <v>2456</v>
      </c>
      <c r="F437" t="s">
        <v>50</v>
      </c>
      <c r="G437" t="s">
        <v>51</v>
      </c>
      <c r="H437" s="1">
        <v>43057.533333333333</v>
      </c>
      <c r="I437" s="1">
        <v>43057.555555555555</v>
      </c>
      <c r="J437" s="2">
        <v>1.1828703703703704E-2</v>
      </c>
      <c r="K437" s="2">
        <v>2.2222222222222223E-2</v>
      </c>
      <c r="L437" s="2">
        <v>1.0393518518518519E-2</v>
      </c>
      <c r="M437" t="s">
        <v>52</v>
      </c>
      <c r="N437">
        <v>1</v>
      </c>
      <c r="O437" t="s">
        <v>219</v>
      </c>
      <c r="P437" t="s">
        <v>54</v>
      </c>
      <c r="Q437" t="s">
        <v>2457</v>
      </c>
      <c r="R437" t="s">
        <v>220</v>
      </c>
      <c r="S437" t="s">
        <v>221</v>
      </c>
      <c r="T437" t="s">
        <v>58</v>
      </c>
      <c r="U437" t="s">
        <v>54</v>
      </c>
      <c r="V437" t="s">
        <v>54</v>
      </c>
      <c r="W437">
        <v>59.941414999999999</v>
      </c>
      <c r="X437">
        <v>30.366456299999999</v>
      </c>
      <c r="Y437">
        <v>60.012253000000001</v>
      </c>
      <c r="Z437">
        <v>30.398492999999998</v>
      </c>
      <c r="AA437" t="s">
        <v>54</v>
      </c>
      <c r="AB437" t="s">
        <v>54</v>
      </c>
      <c r="AC437" t="s">
        <v>59</v>
      </c>
      <c r="AD437" t="s">
        <v>60</v>
      </c>
      <c r="AE437" t="s">
        <v>1014</v>
      </c>
      <c r="AF437" t="s">
        <v>2458</v>
      </c>
      <c r="AG437">
        <v>58.96</v>
      </c>
      <c r="AH437">
        <v>202</v>
      </c>
      <c r="AI437">
        <v>3.43</v>
      </c>
      <c r="AJ437">
        <v>10.7</v>
      </c>
      <c r="AK437" t="s">
        <v>2459</v>
      </c>
      <c r="AL437">
        <v>5</v>
      </c>
      <c r="AM437">
        <v>1</v>
      </c>
      <c r="AN437">
        <v>0.89</v>
      </c>
      <c r="AO437">
        <v>5.69</v>
      </c>
      <c r="AP437">
        <v>0.91</v>
      </c>
      <c r="AQ437" t="s">
        <v>64</v>
      </c>
      <c r="AR437" t="s">
        <v>65</v>
      </c>
      <c r="AS437" t="s">
        <v>66</v>
      </c>
    </row>
    <row r="438" spans="1:45" x14ac:dyDescent="0.45">
      <c r="A438" t="s">
        <v>2460</v>
      </c>
      <c r="B438" t="s">
        <v>46</v>
      </c>
      <c r="C438" t="s">
        <v>47</v>
      </c>
      <c r="D438" t="s">
        <v>2461</v>
      </c>
      <c r="E438" t="s">
        <v>2462</v>
      </c>
      <c r="F438" t="s">
        <v>50</v>
      </c>
      <c r="G438" t="s">
        <v>51</v>
      </c>
      <c r="H438" s="1">
        <v>43060.597916666666</v>
      </c>
      <c r="I438" s="1">
        <v>43060.61041666667</v>
      </c>
      <c r="J438" s="2">
        <v>8.1018518518518514E-3</v>
      </c>
      <c r="K438" s="2">
        <v>1.2499999999999999E-2</v>
      </c>
      <c r="L438" s="2">
        <v>4.3981481481481484E-3</v>
      </c>
      <c r="M438" t="s">
        <v>52</v>
      </c>
      <c r="N438">
        <v>1</v>
      </c>
      <c r="O438" t="s">
        <v>116</v>
      </c>
      <c r="P438" t="s">
        <v>54</v>
      </c>
      <c r="Q438" t="s">
        <v>146</v>
      </c>
      <c r="R438" t="s">
        <v>118</v>
      </c>
      <c r="S438" t="s">
        <v>119</v>
      </c>
      <c r="T438" t="s">
        <v>58</v>
      </c>
      <c r="U438" t="s">
        <v>54</v>
      </c>
      <c r="V438" t="s">
        <v>54</v>
      </c>
      <c r="W438">
        <v>59.941414999999999</v>
      </c>
      <c r="X438">
        <v>30.366456299999999</v>
      </c>
      <c r="Y438">
        <v>59.962000000000003</v>
      </c>
      <c r="Z438">
        <v>30.402332000000001</v>
      </c>
      <c r="AA438" t="s">
        <v>54</v>
      </c>
      <c r="AB438" t="s">
        <v>54</v>
      </c>
      <c r="AC438" t="s">
        <v>59</v>
      </c>
      <c r="AD438" t="s">
        <v>60</v>
      </c>
      <c r="AE438" t="s">
        <v>1014</v>
      </c>
      <c r="AF438" t="s">
        <v>2463</v>
      </c>
      <c r="AG438">
        <v>59.17</v>
      </c>
      <c r="AH438">
        <v>163</v>
      </c>
      <c r="AI438">
        <v>2.75</v>
      </c>
      <c r="AJ438">
        <v>4.84</v>
      </c>
      <c r="AK438" t="s">
        <v>2464</v>
      </c>
      <c r="AL438">
        <v>1</v>
      </c>
      <c r="AM438">
        <v>-1</v>
      </c>
      <c r="AN438">
        <v>0.95</v>
      </c>
      <c r="AO438">
        <v>1.41</v>
      </c>
      <c r="AP438">
        <v>0.93</v>
      </c>
      <c r="AQ438" t="s">
        <v>64</v>
      </c>
      <c r="AR438" t="s">
        <v>65</v>
      </c>
      <c r="AS438" t="s">
        <v>66</v>
      </c>
    </row>
    <row r="439" spans="1:45" x14ac:dyDescent="0.45">
      <c r="A439" t="s">
        <v>2465</v>
      </c>
      <c r="B439" t="s">
        <v>46</v>
      </c>
      <c r="C439" t="s">
        <v>47</v>
      </c>
      <c r="D439" t="s">
        <v>2466</v>
      </c>
      <c r="E439" t="s">
        <v>2467</v>
      </c>
      <c r="F439" t="s">
        <v>50</v>
      </c>
      <c r="G439" t="s">
        <v>51</v>
      </c>
      <c r="H439" s="1">
        <v>43060.669444444444</v>
      </c>
      <c r="I439" s="1">
        <v>43060.677777777775</v>
      </c>
      <c r="J439" s="2">
        <v>5.9143518518518521E-3</v>
      </c>
      <c r="K439" s="2">
        <v>8.3333333333333332E-3</v>
      </c>
      <c r="L439" s="2">
        <v>2.4189814814814816E-3</v>
      </c>
      <c r="M439" t="s">
        <v>52</v>
      </c>
      <c r="N439">
        <v>1</v>
      </c>
      <c r="O439" t="s">
        <v>70</v>
      </c>
      <c r="P439" t="s">
        <v>54</v>
      </c>
      <c r="Q439" t="s">
        <v>172</v>
      </c>
      <c r="R439" t="s">
        <v>72</v>
      </c>
      <c r="S439" t="s">
        <v>73</v>
      </c>
      <c r="T439" t="s">
        <v>58</v>
      </c>
      <c r="U439" t="s">
        <v>54</v>
      </c>
      <c r="V439" t="s">
        <v>54</v>
      </c>
      <c r="W439">
        <v>59.962179999999996</v>
      </c>
      <c r="X439">
        <v>30.403856000000001</v>
      </c>
      <c r="Y439">
        <v>59.955303000000001</v>
      </c>
      <c r="Z439">
        <v>30.355066000000001</v>
      </c>
      <c r="AA439" t="s">
        <v>54</v>
      </c>
      <c r="AB439" t="s">
        <v>54</v>
      </c>
      <c r="AC439" t="s">
        <v>59</v>
      </c>
      <c r="AD439" t="s">
        <v>60</v>
      </c>
      <c r="AE439" t="s">
        <v>2463</v>
      </c>
      <c r="AF439" t="s">
        <v>2468</v>
      </c>
      <c r="AG439">
        <v>59.17</v>
      </c>
      <c r="AH439">
        <v>113</v>
      </c>
      <c r="AI439">
        <v>1.91</v>
      </c>
      <c r="AJ439">
        <v>4.0199999999999996</v>
      </c>
      <c r="AK439" t="s">
        <v>2469</v>
      </c>
      <c r="AL439">
        <v>1</v>
      </c>
      <c r="AM439">
        <v>-1</v>
      </c>
      <c r="AN439">
        <v>0.99</v>
      </c>
      <c r="AO439">
        <v>1.83</v>
      </c>
      <c r="AP439">
        <v>0.93</v>
      </c>
      <c r="AQ439" t="s">
        <v>64</v>
      </c>
      <c r="AR439" t="s">
        <v>65</v>
      </c>
      <c r="AS439" t="s">
        <v>66</v>
      </c>
    </row>
    <row r="440" spans="1:45" x14ac:dyDescent="0.45">
      <c r="A440" t="s">
        <v>2470</v>
      </c>
      <c r="B440" t="s">
        <v>46</v>
      </c>
      <c r="C440" t="s">
        <v>47</v>
      </c>
      <c r="D440" t="s">
        <v>2471</v>
      </c>
      <c r="E440" t="s">
        <v>2467</v>
      </c>
      <c r="F440" t="s">
        <v>50</v>
      </c>
      <c r="G440" t="s">
        <v>51</v>
      </c>
      <c r="H440" s="1">
        <v>43060.678472222222</v>
      </c>
      <c r="I440" s="1">
        <v>43060.697222222225</v>
      </c>
      <c r="J440" s="2">
        <v>1.6782407407407409E-2</v>
      </c>
      <c r="K440" s="2">
        <v>1.8749999999999999E-2</v>
      </c>
      <c r="L440" s="2">
        <v>1.9675925925925928E-3</v>
      </c>
      <c r="M440" t="s">
        <v>52</v>
      </c>
      <c r="N440">
        <v>1</v>
      </c>
      <c r="O440" t="s">
        <v>70</v>
      </c>
      <c r="P440" t="s">
        <v>54</v>
      </c>
      <c r="Q440" t="s">
        <v>172</v>
      </c>
      <c r="R440" t="s">
        <v>72</v>
      </c>
      <c r="S440" t="s">
        <v>73</v>
      </c>
      <c r="T440" t="s">
        <v>58</v>
      </c>
      <c r="U440" t="s">
        <v>54</v>
      </c>
      <c r="V440" t="s">
        <v>54</v>
      </c>
      <c r="W440">
        <v>59.955486000000001</v>
      </c>
      <c r="X440">
        <v>30.354579999999999</v>
      </c>
      <c r="Y440">
        <v>59.925643999999998</v>
      </c>
      <c r="Z440">
        <v>30.295998000000001</v>
      </c>
      <c r="AA440" t="s">
        <v>54</v>
      </c>
      <c r="AB440" t="s">
        <v>54</v>
      </c>
      <c r="AC440" t="s">
        <v>59</v>
      </c>
      <c r="AD440" t="s">
        <v>60</v>
      </c>
      <c r="AE440" t="s">
        <v>2472</v>
      </c>
      <c r="AF440" t="s">
        <v>2252</v>
      </c>
      <c r="AG440">
        <v>59.17</v>
      </c>
      <c r="AH440">
        <v>214</v>
      </c>
      <c r="AI440">
        <v>3.62</v>
      </c>
      <c r="AJ440">
        <v>7.26</v>
      </c>
      <c r="AK440" t="s">
        <v>2473</v>
      </c>
      <c r="AL440">
        <v>1</v>
      </c>
      <c r="AM440">
        <v>-1</v>
      </c>
      <c r="AN440">
        <v>0.99</v>
      </c>
      <c r="AO440">
        <v>1.62</v>
      </c>
      <c r="AP440">
        <v>0.94</v>
      </c>
      <c r="AQ440" t="s">
        <v>111</v>
      </c>
      <c r="AR440" t="s">
        <v>112</v>
      </c>
      <c r="AS440" t="s">
        <v>66</v>
      </c>
    </row>
    <row r="441" spans="1:45" x14ac:dyDescent="0.45">
      <c r="A441" t="s">
        <v>2474</v>
      </c>
      <c r="B441" t="s">
        <v>46</v>
      </c>
      <c r="C441" t="s">
        <v>47</v>
      </c>
      <c r="D441" t="s">
        <v>2475</v>
      </c>
      <c r="E441" t="s">
        <v>2476</v>
      </c>
      <c r="F441" t="s">
        <v>50</v>
      </c>
      <c r="G441" t="s">
        <v>51</v>
      </c>
      <c r="H441" s="1">
        <v>43061.536111111112</v>
      </c>
      <c r="I441" s="1">
        <v>43061.559027777781</v>
      </c>
      <c r="J441" s="2">
        <v>1.6192129629629629E-2</v>
      </c>
      <c r="K441" s="2">
        <v>2.2916666666666669E-2</v>
      </c>
      <c r="L441" s="2">
        <v>6.7245370370370367E-3</v>
      </c>
      <c r="M441" t="s">
        <v>52</v>
      </c>
      <c r="N441">
        <v>1</v>
      </c>
      <c r="O441" t="s">
        <v>451</v>
      </c>
      <c r="P441" t="s">
        <v>54</v>
      </c>
      <c r="Q441" t="s">
        <v>2477</v>
      </c>
      <c r="R441" t="s">
        <v>118</v>
      </c>
      <c r="S441" t="s">
        <v>452</v>
      </c>
      <c r="T441" t="s">
        <v>58</v>
      </c>
      <c r="U441" t="s">
        <v>54</v>
      </c>
      <c r="V441" t="s">
        <v>54</v>
      </c>
      <c r="W441">
        <v>59.892567</v>
      </c>
      <c r="X441">
        <v>30.511849999999999</v>
      </c>
      <c r="Y441">
        <v>59.941414999999999</v>
      </c>
      <c r="Z441">
        <v>30.366456299999999</v>
      </c>
      <c r="AA441" t="s">
        <v>54</v>
      </c>
      <c r="AB441" t="s">
        <v>54</v>
      </c>
      <c r="AC441" t="s">
        <v>59</v>
      </c>
      <c r="AD441" t="s">
        <v>60</v>
      </c>
      <c r="AE441" t="s">
        <v>2478</v>
      </c>
      <c r="AF441" t="s">
        <v>1014</v>
      </c>
      <c r="AG441">
        <v>58.42</v>
      </c>
      <c r="AH441">
        <v>249</v>
      </c>
      <c r="AI441">
        <v>4.26</v>
      </c>
      <c r="AJ441">
        <v>11.28</v>
      </c>
      <c r="AK441" t="s">
        <v>2479</v>
      </c>
      <c r="AL441">
        <v>0</v>
      </c>
      <c r="AM441">
        <v>-2</v>
      </c>
      <c r="AN441">
        <v>0.93</v>
      </c>
      <c r="AO441">
        <v>1.8</v>
      </c>
      <c r="AP441">
        <v>0.98</v>
      </c>
      <c r="AQ441" t="s">
        <v>111</v>
      </c>
      <c r="AR441" t="s">
        <v>112</v>
      </c>
      <c r="AS441" t="s">
        <v>66</v>
      </c>
    </row>
    <row r="442" spans="1:45" x14ac:dyDescent="0.45">
      <c r="A442" t="s">
        <v>2480</v>
      </c>
      <c r="B442" t="s">
        <v>46</v>
      </c>
      <c r="C442" t="s">
        <v>47</v>
      </c>
      <c r="D442" t="s">
        <v>2481</v>
      </c>
      <c r="E442" t="s">
        <v>2482</v>
      </c>
      <c r="F442" t="s">
        <v>50</v>
      </c>
      <c r="G442" t="s">
        <v>51</v>
      </c>
      <c r="H442" s="1">
        <v>43062.478472222225</v>
      </c>
      <c r="I442" s="1">
        <v>43062.490277777775</v>
      </c>
      <c r="J442" s="2">
        <v>7.106481481481481E-3</v>
      </c>
      <c r="K442" s="2">
        <v>1.1805555555555555E-2</v>
      </c>
      <c r="L442" s="2">
        <v>4.6990740740740743E-3</v>
      </c>
      <c r="M442" t="s">
        <v>52</v>
      </c>
      <c r="N442">
        <v>1</v>
      </c>
      <c r="O442" t="s">
        <v>164</v>
      </c>
      <c r="P442" t="s">
        <v>54</v>
      </c>
      <c r="Q442" t="s">
        <v>107</v>
      </c>
      <c r="R442" t="s">
        <v>56</v>
      </c>
      <c r="S442" t="s">
        <v>165</v>
      </c>
      <c r="T442" t="s">
        <v>58</v>
      </c>
      <c r="U442" t="s">
        <v>54</v>
      </c>
      <c r="V442" t="s">
        <v>54</v>
      </c>
      <c r="W442">
        <v>59.960194000000001</v>
      </c>
      <c r="X442">
        <v>30.483470000000001</v>
      </c>
      <c r="Y442">
        <v>59.942447999999999</v>
      </c>
      <c r="Z442">
        <v>30.498342999999998</v>
      </c>
      <c r="AA442" t="s">
        <v>54</v>
      </c>
      <c r="AB442" t="s">
        <v>54</v>
      </c>
      <c r="AC442" t="s">
        <v>59</v>
      </c>
      <c r="AD442" t="s">
        <v>60</v>
      </c>
      <c r="AE442" t="s">
        <v>2483</v>
      </c>
      <c r="AF442" t="s">
        <v>2484</v>
      </c>
      <c r="AG442">
        <v>58.46</v>
      </c>
      <c r="AH442">
        <v>114</v>
      </c>
      <c r="AI442">
        <v>1.95</v>
      </c>
      <c r="AJ442">
        <v>3.77</v>
      </c>
      <c r="AK442" t="s">
        <v>2485</v>
      </c>
      <c r="AL442">
        <v>-3</v>
      </c>
      <c r="AM442">
        <v>-8</v>
      </c>
      <c r="AN442">
        <v>0.8</v>
      </c>
      <c r="AO442">
        <v>3.63</v>
      </c>
      <c r="AP442">
        <v>0.94</v>
      </c>
      <c r="AQ442" t="s">
        <v>111</v>
      </c>
      <c r="AR442" t="s">
        <v>112</v>
      </c>
      <c r="AS442" t="s">
        <v>66</v>
      </c>
    </row>
    <row r="443" spans="1:45" x14ac:dyDescent="0.45">
      <c r="A443" t="s">
        <v>2486</v>
      </c>
      <c r="B443" t="s">
        <v>46</v>
      </c>
      <c r="C443" t="s">
        <v>47</v>
      </c>
      <c r="D443" t="s">
        <v>2487</v>
      </c>
      <c r="E443" t="s">
        <v>2488</v>
      </c>
      <c r="F443" t="s">
        <v>50</v>
      </c>
      <c r="G443" t="s">
        <v>51</v>
      </c>
      <c r="H443" s="1">
        <v>43062.509722222225</v>
      </c>
      <c r="I443" s="1">
        <v>43062.52847222222</v>
      </c>
      <c r="J443" s="2">
        <v>1.681712962962963E-2</v>
      </c>
      <c r="K443" s="2">
        <v>1.8749999999999999E-2</v>
      </c>
      <c r="L443" s="2">
        <v>1.9328703703703704E-3</v>
      </c>
      <c r="M443" t="s">
        <v>52</v>
      </c>
      <c r="N443">
        <v>1</v>
      </c>
      <c r="O443" t="s">
        <v>2117</v>
      </c>
      <c r="P443" t="s">
        <v>54</v>
      </c>
      <c r="Q443" t="s">
        <v>117</v>
      </c>
      <c r="R443" t="s">
        <v>2118</v>
      </c>
      <c r="S443" t="s">
        <v>2119</v>
      </c>
      <c r="T443" t="s">
        <v>58</v>
      </c>
      <c r="U443" t="s">
        <v>54</v>
      </c>
      <c r="V443" t="s">
        <v>54</v>
      </c>
      <c r="W443">
        <v>59.956127000000002</v>
      </c>
      <c r="X443">
        <v>30.355698</v>
      </c>
      <c r="Y443">
        <v>59.941414999999999</v>
      </c>
      <c r="Z443">
        <v>30.366456299999999</v>
      </c>
      <c r="AA443" t="s">
        <v>54</v>
      </c>
      <c r="AB443" t="s">
        <v>54</v>
      </c>
      <c r="AC443" t="s">
        <v>59</v>
      </c>
      <c r="AD443" t="s">
        <v>60</v>
      </c>
      <c r="AE443" t="s">
        <v>2447</v>
      </c>
      <c r="AF443" t="s">
        <v>1014</v>
      </c>
      <c r="AG443">
        <v>58.46</v>
      </c>
      <c r="AH443">
        <v>224</v>
      </c>
      <c r="AI443">
        <v>3.83</v>
      </c>
      <c r="AJ443">
        <v>9.16</v>
      </c>
      <c r="AK443" t="s">
        <v>2489</v>
      </c>
      <c r="AL443">
        <v>-4</v>
      </c>
      <c r="AM443">
        <v>-9</v>
      </c>
      <c r="AN443">
        <v>0.82</v>
      </c>
      <c r="AO443">
        <v>3.51</v>
      </c>
      <c r="AP443">
        <v>0.95</v>
      </c>
      <c r="AQ443" t="s">
        <v>111</v>
      </c>
      <c r="AR443" t="s">
        <v>112</v>
      </c>
      <c r="AS443" t="s">
        <v>66</v>
      </c>
    </row>
    <row r="444" spans="1:45" x14ac:dyDescent="0.45">
      <c r="A444" t="s">
        <v>2490</v>
      </c>
      <c r="B444" t="s">
        <v>46</v>
      </c>
      <c r="C444" t="s">
        <v>47</v>
      </c>
      <c r="D444" t="s">
        <v>2491</v>
      </c>
      <c r="E444" t="s">
        <v>2492</v>
      </c>
      <c r="F444" t="s">
        <v>50</v>
      </c>
      <c r="G444" t="s">
        <v>51</v>
      </c>
      <c r="H444" s="1">
        <v>43062.657638888886</v>
      </c>
      <c r="I444" s="1">
        <v>43062.675694444442</v>
      </c>
      <c r="J444" s="2">
        <v>1.5613425925925926E-2</v>
      </c>
      <c r="K444" s="2">
        <v>1.8055555555555557E-2</v>
      </c>
      <c r="L444" s="2">
        <v>2.4421296296296296E-3</v>
      </c>
      <c r="M444" t="s">
        <v>52</v>
      </c>
      <c r="N444">
        <v>1</v>
      </c>
      <c r="O444" t="s">
        <v>1179</v>
      </c>
      <c r="P444" t="s">
        <v>54</v>
      </c>
      <c r="Q444" t="s">
        <v>1520</v>
      </c>
      <c r="R444" t="s">
        <v>567</v>
      </c>
      <c r="S444" t="s">
        <v>1180</v>
      </c>
      <c r="T444" t="s">
        <v>58</v>
      </c>
      <c r="U444" t="s">
        <v>54</v>
      </c>
      <c r="V444" t="s">
        <v>54</v>
      </c>
      <c r="W444">
        <v>59.941414999999999</v>
      </c>
      <c r="X444">
        <v>30.366456299999999</v>
      </c>
      <c r="Y444">
        <v>59.970559999999999</v>
      </c>
      <c r="Z444">
        <v>30.337648000000002</v>
      </c>
      <c r="AA444" t="s">
        <v>54</v>
      </c>
      <c r="AB444" t="s">
        <v>54</v>
      </c>
      <c r="AC444" t="s">
        <v>59</v>
      </c>
      <c r="AD444" t="s">
        <v>60</v>
      </c>
      <c r="AE444" t="s">
        <v>1014</v>
      </c>
      <c r="AF444" t="s">
        <v>2493</v>
      </c>
      <c r="AG444">
        <v>58.46</v>
      </c>
      <c r="AH444">
        <v>234</v>
      </c>
      <c r="AI444">
        <v>4</v>
      </c>
      <c r="AJ444">
        <v>10.3</v>
      </c>
      <c r="AK444" t="s">
        <v>2494</v>
      </c>
      <c r="AL444">
        <v>-3</v>
      </c>
      <c r="AM444">
        <v>-10</v>
      </c>
      <c r="AN444">
        <v>0.82</v>
      </c>
      <c r="AO444">
        <v>6.02</v>
      </c>
      <c r="AP444">
        <v>0.92</v>
      </c>
      <c r="AQ444" t="s">
        <v>64</v>
      </c>
      <c r="AR444" t="s">
        <v>65</v>
      </c>
      <c r="AS444" t="s">
        <v>66</v>
      </c>
    </row>
    <row r="445" spans="1:45" x14ac:dyDescent="0.45">
      <c r="A445" t="s">
        <v>2495</v>
      </c>
      <c r="B445" t="s">
        <v>46</v>
      </c>
      <c r="C445" t="s">
        <v>47</v>
      </c>
      <c r="D445" t="s">
        <v>2496</v>
      </c>
      <c r="E445" t="s">
        <v>2497</v>
      </c>
      <c r="F445" t="s">
        <v>50</v>
      </c>
      <c r="G445" t="s">
        <v>51</v>
      </c>
      <c r="H445" s="1">
        <v>43062.679861111108</v>
      </c>
      <c r="I445" s="1">
        <v>43062.697222222225</v>
      </c>
      <c r="J445" s="2">
        <v>1.4583333333333332E-2</v>
      </c>
      <c r="K445" s="2">
        <v>1.7361111111111112E-2</v>
      </c>
      <c r="L445" s="2">
        <v>2.7777777777777779E-3</v>
      </c>
      <c r="M445" t="s">
        <v>52</v>
      </c>
      <c r="N445">
        <v>1</v>
      </c>
      <c r="O445" t="s">
        <v>70</v>
      </c>
      <c r="P445" t="s">
        <v>54</v>
      </c>
      <c r="Q445" t="s">
        <v>2498</v>
      </c>
      <c r="R445" t="s">
        <v>72</v>
      </c>
      <c r="S445" t="s">
        <v>73</v>
      </c>
      <c r="T445" t="s">
        <v>58</v>
      </c>
      <c r="U445" t="s">
        <v>54</v>
      </c>
      <c r="V445" t="s">
        <v>54</v>
      </c>
      <c r="W445">
        <v>59.9706166</v>
      </c>
      <c r="X445">
        <v>30.338363000000001</v>
      </c>
      <c r="Y445">
        <v>59.937899399999999</v>
      </c>
      <c r="Z445">
        <v>30.348370899999999</v>
      </c>
      <c r="AA445" t="s">
        <v>54</v>
      </c>
      <c r="AB445" t="s">
        <v>54</v>
      </c>
      <c r="AC445" t="s">
        <v>59</v>
      </c>
      <c r="AD445" t="s">
        <v>60</v>
      </c>
      <c r="AE445" t="s">
        <v>2499</v>
      </c>
      <c r="AF445" t="s">
        <v>2500</v>
      </c>
      <c r="AG445">
        <v>58.46</v>
      </c>
      <c r="AH445">
        <v>251</v>
      </c>
      <c r="AI445">
        <v>4.29</v>
      </c>
      <c r="AJ445">
        <v>5.86</v>
      </c>
      <c r="AK445" t="s">
        <v>2501</v>
      </c>
      <c r="AL445">
        <v>-3</v>
      </c>
      <c r="AM445">
        <v>-10</v>
      </c>
      <c r="AN445">
        <v>0.82</v>
      </c>
      <c r="AO445">
        <v>6.46</v>
      </c>
      <c r="AP445">
        <v>0.94</v>
      </c>
      <c r="AQ445" t="s">
        <v>111</v>
      </c>
      <c r="AR445" t="s">
        <v>112</v>
      </c>
      <c r="AS445" t="s">
        <v>66</v>
      </c>
    </row>
    <row r="446" spans="1:45" x14ac:dyDescent="0.45">
      <c r="A446" t="s">
        <v>2502</v>
      </c>
      <c r="B446" t="s">
        <v>46</v>
      </c>
      <c r="C446" t="s">
        <v>47</v>
      </c>
      <c r="D446" t="s">
        <v>2503</v>
      </c>
      <c r="E446" t="s">
        <v>2504</v>
      </c>
      <c r="F446" t="s">
        <v>50</v>
      </c>
      <c r="G446" t="s">
        <v>51</v>
      </c>
      <c r="H446" s="1">
        <v>43063.431944444441</v>
      </c>
      <c r="I446" s="1">
        <v>43063.452777777777</v>
      </c>
      <c r="J446" s="2">
        <v>1.5601851851851851E-2</v>
      </c>
      <c r="K446" s="2">
        <v>2.0833333333333332E-2</v>
      </c>
      <c r="L446" s="2">
        <v>5.2314814814814819E-3</v>
      </c>
      <c r="M446" t="s">
        <v>52</v>
      </c>
      <c r="N446">
        <v>1</v>
      </c>
      <c r="O446" t="s">
        <v>192</v>
      </c>
      <c r="P446" t="s">
        <v>54</v>
      </c>
      <c r="Q446" t="s">
        <v>172</v>
      </c>
      <c r="R446" t="s">
        <v>193</v>
      </c>
      <c r="S446" t="s">
        <v>194</v>
      </c>
      <c r="T446" t="s">
        <v>58</v>
      </c>
      <c r="U446" t="s">
        <v>54</v>
      </c>
      <c r="V446" t="s">
        <v>54</v>
      </c>
      <c r="W446">
        <v>59.941414999999999</v>
      </c>
      <c r="X446">
        <v>30.366456299999999</v>
      </c>
      <c r="Y446">
        <v>59.946434000000004</v>
      </c>
      <c r="Z446">
        <v>30.369709</v>
      </c>
      <c r="AA446" t="s">
        <v>54</v>
      </c>
      <c r="AB446" t="s">
        <v>54</v>
      </c>
      <c r="AC446" t="s">
        <v>59</v>
      </c>
      <c r="AD446" t="s">
        <v>60</v>
      </c>
      <c r="AE446" t="s">
        <v>1014</v>
      </c>
      <c r="AF446" t="s">
        <v>2505</v>
      </c>
      <c r="AG446">
        <v>58.39</v>
      </c>
      <c r="AH446">
        <v>255</v>
      </c>
      <c r="AI446">
        <v>4.37</v>
      </c>
      <c r="AJ446">
        <v>8.0299999999999994</v>
      </c>
      <c r="AK446" t="s">
        <v>2506</v>
      </c>
      <c r="AL446">
        <v>1</v>
      </c>
      <c r="AM446">
        <v>-4</v>
      </c>
      <c r="AN446">
        <v>0.86</v>
      </c>
      <c r="AO446">
        <v>5.31</v>
      </c>
      <c r="AP446">
        <v>1</v>
      </c>
      <c r="AQ446" t="s">
        <v>111</v>
      </c>
      <c r="AR446" t="s">
        <v>112</v>
      </c>
      <c r="AS446" t="s">
        <v>66</v>
      </c>
    </row>
    <row r="447" spans="1:45" x14ac:dyDescent="0.45">
      <c r="A447" t="s">
        <v>2507</v>
      </c>
      <c r="B447" t="s">
        <v>46</v>
      </c>
      <c r="C447" t="s">
        <v>47</v>
      </c>
      <c r="D447" t="s">
        <v>2508</v>
      </c>
      <c r="E447" s="3" t="s">
        <v>2509</v>
      </c>
      <c r="F447" t="s">
        <v>50</v>
      </c>
      <c r="G447" t="s">
        <v>51</v>
      </c>
      <c r="H447" s="1">
        <v>43063.75</v>
      </c>
      <c r="I447" s="1">
        <v>43063.783333333333</v>
      </c>
      <c r="J447" s="2">
        <v>3.1354166666666662E-2</v>
      </c>
      <c r="K447" s="2">
        <v>3.3333333333333333E-2</v>
      </c>
      <c r="L447" s="2">
        <v>1.9791666666666668E-3</v>
      </c>
      <c r="M447" t="s">
        <v>52</v>
      </c>
      <c r="N447">
        <v>1</v>
      </c>
      <c r="O447" t="s">
        <v>70</v>
      </c>
      <c r="P447" t="s">
        <v>54</v>
      </c>
      <c r="Q447" t="s">
        <v>581</v>
      </c>
      <c r="R447" t="s">
        <v>72</v>
      </c>
      <c r="S447" t="s">
        <v>73</v>
      </c>
      <c r="T447" t="s">
        <v>58</v>
      </c>
      <c r="U447" t="s">
        <v>54</v>
      </c>
      <c r="V447" t="s">
        <v>54</v>
      </c>
      <c r="W447">
        <v>59.934930000000001</v>
      </c>
      <c r="X447">
        <v>30.303526000000002</v>
      </c>
      <c r="Y447">
        <v>59.941414999999999</v>
      </c>
      <c r="Z447">
        <v>30.366456299999999</v>
      </c>
      <c r="AA447" t="s">
        <v>54</v>
      </c>
      <c r="AB447" t="s">
        <v>54</v>
      </c>
      <c r="AC447" t="s">
        <v>59</v>
      </c>
      <c r="AD447" t="s">
        <v>60</v>
      </c>
      <c r="AE447" t="s">
        <v>2510</v>
      </c>
      <c r="AF447" t="s">
        <v>1014</v>
      </c>
      <c r="AG447">
        <v>58.39</v>
      </c>
      <c r="AH447">
        <v>479</v>
      </c>
      <c r="AI447">
        <v>8.1999999999999993</v>
      </c>
      <c r="AJ447">
        <v>14.55</v>
      </c>
      <c r="AK447" t="s">
        <v>2511</v>
      </c>
      <c r="AL447">
        <v>1</v>
      </c>
      <c r="AM447">
        <v>-3</v>
      </c>
      <c r="AN447">
        <v>0.9</v>
      </c>
      <c r="AO447">
        <v>3.51</v>
      </c>
      <c r="AP447">
        <v>0.97</v>
      </c>
      <c r="AQ447" t="s">
        <v>111</v>
      </c>
      <c r="AR447" t="s">
        <v>112</v>
      </c>
      <c r="AS447" t="s">
        <v>66</v>
      </c>
    </row>
    <row r="448" spans="1:45" x14ac:dyDescent="0.45">
      <c r="A448" t="s">
        <v>2512</v>
      </c>
      <c r="B448" t="s">
        <v>46</v>
      </c>
      <c r="C448" t="s">
        <v>47</v>
      </c>
      <c r="D448" t="s">
        <v>2513</v>
      </c>
      <c r="E448" t="s">
        <v>2514</v>
      </c>
      <c r="F448" t="s">
        <v>50</v>
      </c>
      <c r="G448" t="s">
        <v>51</v>
      </c>
      <c r="H448" s="1">
        <v>43063.90625</v>
      </c>
      <c r="I448" s="1">
        <v>43063.929861111108</v>
      </c>
      <c r="J448" s="2">
        <v>1.8634259259259257E-2</v>
      </c>
      <c r="K448" s="2">
        <v>2.361111111111111E-2</v>
      </c>
      <c r="L448" s="2">
        <v>4.9768518518518521E-3</v>
      </c>
      <c r="M448" t="s">
        <v>52</v>
      </c>
      <c r="N448">
        <v>1</v>
      </c>
      <c r="O448" t="s">
        <v>1915</v>
      </c>
      <c r="P448" t="s">
        <v>54</v>
      </c>
      <c r="Q448" t="s">
        <v>172</v>
      </c>
      <c r="R448" t="s">
        <v>82</v>
      </c>
      <c r="S448" t="s">
        <v>1917</v>
      </c>
      <c r="T448" t="s">
        <v>58</v>
      </c>
      <c r="U448" t="s">
        <v>54</v>
      </c>
      <c r="V448" t="s">
        <v>54</v>
      </c>
      <c r="W448">
        <v>59.941414999999999</v>
      </c>
      <c r="X448">
        <v>30.366456299999999</v>
      </c>
      <c r="Y448">
        <v>59.802914000000001</v>
      </c>
      <c r="Z448">
        <v>30.26784</v>
      </c>
      <c r="AA448" t="s">
        <v>54</v>
      </c>
      <c r="AB448" t="s">
        <v>54</v>
      </c>
      <c r="AC448" t="s">
        <v>59</v>
      </c>
      <c r="AD448" t="s">
        <v>60</v>
      </c>
      <c r="AE448" t="s">
        <v>1014</v>
      </c>
      <c r="AF448" t="s">
        <v>230</v>
      </c>
      <c r="AG448">
        <v>58.39</v>
      </c>
      <c r="AH448">
        <v>607.54999999999995</v>
      </c>
      <c r="AI448">
        <v>10.4</v>
      </c>
      <c r="AJ448">
        <v>32.67</v>
      </c>
      <c r="AK448" t="s">
        <v>2515</v>
      </c>
      <c r="AL448">
        <v>2</v>
      </c>
      <c r="AM448">
        <v>-2</v>
      </c>
      <c r="AN448">
        <v>0.94</v>
      </c>
      <c r="AO448">
        <v>3.39</v>
      </c>
      <c r="AP448">
        <v>0.99</v>
      </c>
      <c r="AQ448" t="s">
        <v>111</v>
      </c>
      <c r="AR448" t="s">
        <v>112</v>
      </c>
      <c r="AS448" t="s">
        <v>66</v>
      </c>
    </row>
    <row r="449" spans="1:45" x14ac:dyDescent="0.45">
      <c r="A449" t="s">
        <v>2516</v>
      </c>
      <c r="B449" t="s">
        <v>46</v>
      </c>
      <c r="C449" t="s">
        <v>47</v>
      </c>
      <c r="D449" t="s">
        <v>2517</v>
      </c>
      <c r="E449" t="s">
        <v>2518</v>
      </c>
      <c r="F449" t="s">
        <v>50</v>
      </c>
      <c r="G449" t="s">
        <v>51</v>
      </c>
      <c r="H449" s="1">
        <v>43063.960416666669</v>
      </c>
      <c r="I449" s="1">
        <v>43063.986805555556</v>
      </c>
      <c r="J449" s="2">
        <v>2.101851851851852E-2</v>
      </c>
      <c r="K449" s="2">
        <v>2.6388888888888889E-2</v>
      </c>
      <c r="L449" s="2">
        <v>5.37037037037037E-3</v>
      </c>
      <c r="M449" t="s">
        <v>52</v>
      </c>
      <c r="N449">
        <v>1</v>
      </c>
      <c r="O449" t="s">
        <v>70</v>
      </c>
      <c r="P449" t="s">
        <v>54</v>
      </c>
      <c r="Q449" t="s">
        <v>285</v>
      </c>
      <c r="R449" t="s">
        <v>72</v>
      </c>
      <c r="S449" t="s">
        <v>73</v>
      </c>
      <c r="T449" t="s">
        <v>58</v>
      </c>
      <c r="U449" t="s">
        <v>54</v>
      </c>
      <c r="V449" t="s">
        <v>54</v>
      </c>
      <c r="W449">
        <v>59.799199999999999</v>
      </c>
      <c r="X449">
        <v>30.27336</v>
      </c>
      <c r="Y449">
        <v>59.959994999999999</v>
      </c>
      <c r="Z449">
        <v>30.48029</v>
      </c>
      <c r="AA449" t="s">
        <v>54</v>
      </c>
      <c r="AB449" t="s">
        <v>54</v>
      </c>
      <c r="AC449" t="s">
        <v>59</v>
      </c>
      <c r="AD449" t="s">
        <v>60</v>
      </c>
      <c r="AE449" t="s">
        <v>230</v>
      </c>
      <c r="AF449" t="s">
        <v>2519</v>
      </c>
      <c r="AG449">
        <v>58.39</v>
      </c>
      <c r="AH449">
        <v>643</v>
      </c>
      <c r="AI449">
        <v>11.01</v>
      </c>
      <c r="AJ449">
        <v>34.04</v>
      </c>
      <c r="AK449" t="s">
        <v>2520</v>
      </c>
      <c r="AL449">
        <v>1</v>
      </c>
      <c r="AM449">
        <v>-3</v>
      </c>
      <c r="AN449">
        <v>0.92</v>
      </c>
      <c r="AO449">
        <v>4.21</v>
      </c>
      <c r="AP449">
        <v>1</v>
      </c>
      <c r="AQ449" t="s">
        <v>111</v>
      </c>
      <c r="AR449" t="s">
        <v>112</v>
      </c>
      <c r="AS449" t="s">
        <v>66</v>
      </c>
    </row>
    <row r="450" spans="1:45" x14ac:dyDescent="0.45">
      <c r="A450" t="s">
        <v>2521</v>
      </c>
      <c r="B450" t="s">
        <v>46</v>
      </c>
      <c r="C450" t="s">
        <v>47</v>
      </c>
      <c r="D450" t="s">
        <v>2522</v>
      </c>
      <c r="E450" t="s">
        <v>2523</v>
      </c>
      <c r="F450" t="s">
        <v>50</v>
      </c>
      <c r="G450" t="s">
        <v>51</v>
      </c>
      <c r="H450" s="1">
        <v>43064.012499999997</v>
      </c>
      <c r="I450" s="1">
        <v>43064.03402777778</v>
      </c>
      <c r="J450" s="2">
        <v>1.8124999999999999E-2</v>
      </c>
      <c r="K450" s="2">
        <v>2.1527777777777781E-2</v>
      </c>
      <c r="L450" s="2">
        <v>3.4027777777777784E-3</v>
      </c>
      <c r="M450" t="s">
        <v>52</v>
      </c>
      <c r="N450">
        <v>1</v>
      </c>
      <c r="O450" t="s">
        <v>1264</v>
      </c>
      <c r="P450" t="s">
        <v>54</v>
      </c>
      <c r="Q450" t="s">
        <v>2524</v>
      </c>
      <c r="R450" t="s">
        <v>604</v>
      </c>
      <c r="S450" t="s">
        <v>1265</v>
      </c>
      <c r="T450" t="s">
        <v>58</v>
      </c>
      <c r="U450" t="s">
        <v>54</v>
      </c>
      <c r="V450" t="s">
        <v>54</v>
      </c>
      <c r="W450">
        <v>59.800019499999998</v>
      </c>
      <c r="X450">
        <v>30.274325099999999</v>
      </c>
      <c r="Y450">
        <v>59.960499200000001</v>
      </c>
      <c r="Z450">
        <v>30.481978699999999</v>
      </c>
      <c r="AA450" t="s">
        <v>54</v>
      </c>
      <c r="AB450" t="s">
        <v>54</v>
      </c>
      <c r="AC450" t="s">
        <v>59</v>
      </c>
      <c r="AD450" t="s">
        <v>60</v>
      </c>
      <c r="AE450" t="s">
        <v>230</v>
      </c>
      <c r="AF450" t="s">
        <v>2519</v>
      </c>
      <c r="AG450">
        <v>58.39</v>
      </c>
      <c r="AH450">
        <v>678</v>
      </c>
      <c r="AI450">
        <v>11.61</v>
      </c>
      <c r="AJ450">
        <v>34.549999999999997</v>
      </c>
      <c r="AK450" t="s">
        <v>2525</v>
      </c>
      <c r="AL450">
        <v>1</v>
      </c>
      <c r="AM450">
        <v>-3</v>
      </c>
      <c r="AN450">
        <v>0.92</v>
      </c>
      <c r="AO450">
        <v>3.5</v>
      </c>
      <c r="AP450">
        <v>0.97</v>
      </c>
      <c r="AQ450" t="s">
        <v>111</v>
      </c>
      <c r="AR450" t="s">
        <v>112</v>
      </c>
      <c r="AS450" t="s">
        <v>66</v>
      </c>
    </row>
    <row r="451" spans="1:45" x14ac:dyDescent="0.45">
      <c r="A451" t="s">
        <v>2526</v>
      </c>
      <c r="B451" t="s">
        <v>46</v>
      </c>
      <c r="C451" t="s">
        <v>47</v>
      </c>
      <c r="D451" t="s">
        <v>2527</v>
      </c>
      <c r="E451" t="s">
        <v>2528</v>
      </c>
      <c r="F451" t="s">
        <v>50</v>
      </c>
      <c r="G451" t="s">
        <v>51</v>
      </c>
      <c r="H451" s="1">
        <v>43064.011805555558</v>
      </c>
      <c r="I451" s="1">
        <v>43064.035416666666</v>
      </c>
      <c r="J451" s="2">
        <v>2.2465277777777778E-2</v>
      </c>
      <c r="K451" s="2">
        <v>2.361111111111111E-2</v>
      </c>
      <c r="L451" s="2">
        <v>1.1458333333333333E-3</v>
      </c>
      <c r="M451" t="s">
        <v>52</v>
      </c>
      <c r="N451">
        <v>1</v>
      </c>
      <c r="O451" t="s">
        <v>2529</v>
      </c>
      <c r="P451" t="s">
        <v>54</v>
      </c>
      <c r="Q451" t="s">
        <v>2112</v>
      </c>
      <c r="R451" t="s">
        <v>567</v>
      </c>
      <c r="S451" t="s">
        <v>2530</v>
      </c>
      <c r="T451" t="s">
        <v>58</v>
      </c>
      <c r="U451" t="s">
        <v>54</v>
      </c>
      <c r="V451" t="s">
        <v>54</v>
      </c>
      <c r="W451">
        <v>59.8</v>
      </c>
      <c r="X451">
        <v>30.273800000000001</v>
      </c>
      <c r="Y451">
        <v>59.959994999999999</v>
      </c>
      <c r="Z451">
        <v>30.48029</v>
      </c>
      <c r="AA451" t="s">
        <v>54</v>
      </c>
      <c r="AB451" t="s">
        <v>54</v>
      </c>
      <c r="AC451" t="s">
        <v>59</v>
      </c>
      <c r="AD451" t="s">
        <v>60</v>
      </c>
      <c r="AE451" t="s">
        <v>230</v>
      </c>
      <c r="AF451" t="s">
        <v>2519</v>
      </c>
      <c r="AG451">
        <v>58.39</v>
      </c>
      <c r="AH451">
        <v>639</v>
      </c>
      <c r="AI451">
        <v>10.94</v>
      </c>
      <c r="AJ451">
        <v>34.83</v>
      </c>
      <c r="AK451" t="s">
        <v>2531</v>
      </c>
      <c r="AL451">
        <v>1</v>
      </c>
      <c r="AM451">
        <v>-3</v>
      </c>
      <c r="AN451">
        <v>0.92</v>
      </c>
      <c r="AO451">
        <v>3.48</v>
      </c>
      <c r="AP451">
        <v>0.97</v>
      </c>
      <c r="AQ451" t="s">
        <v>111</v>
      </c>
      <c r="AR451" t="s">
        <v>112</v>
      </c>
      <c r="AS451" t="s">
        <v>66</v>
      </c>
    </row>
    <row r="452" spans="1:45" x14ac:dyDescent="0.45">
      <c r="A452" t="s">
        <v>2532</v>
      </c>
      <c r="B452" t="s">
        <v>46</v>
      </c>
      <c r="C452" t="s">
        <v>47</v>
      </c>
      <c r="D452" t="s">
        <v>2533</v>
      </c>
      <c r="E452" t="s">
        <v>2534</v>
      </c>
      <c r="F452" t="s">
        <v>50</v>
      </c>
      <c r="G452" t="s">
        <v>51</v>
      </c>
      <c r="H452" s="1">
        <v>43064.540972222225</v>
      </c>
      <c r="I452" s="1">
        <v>43064.548611111109</v>
      </c>
      <c r="J452" s="2">
        <v>3.2291666666666666E-3</v>
      </c>
      <c r="K452" s="2">
        <v>7.6388888888888886E-3</v>
      </c>
      <c r="L452" s="2">
        <v>4.409722222222222E-3</v>
      </c>
      <c r="M452" t="s">
        <v>52</v>
      </c>
      <c r="N452">
        <v>1</v>
      </c>
      <c r="O452" t="s">
        <v>192</v>
      </c>
      <c r="P452" t="s">
        <v>54</v>
      </c>
      <c r="Q452" t="s">
        <v>472</v>
      </c>
      <c r="R452" t="s">
        <v>193</v>
      </c>
      <c r="S452" t="s">
        <v>194</v>
      </c>
      <c r="T452" t="s">
        <v>58</v>
      </c>
      <c r="U452" t="s">
        <v>54</v>
      </c>
      <c r="V452" t="s">
        <v>54</v>
      </c>
      <c r="W452">
        <v>59.960086699999998</v>
      </c>
      <c r="X452">
        <v>30.481901700000002</v>
      </c>
      <c r="Y452">
        <v>59.948644999999999</v>
      </c>
      <c r="Z452">
        <v>30.489315000000001</v>
      </c>
      <c r="AA452" t="s">
        <v>54</v>
      </c>
      <c r="AB452" t="s">
        <v>54</v>
      </c>
      <c r="AC452" t="s">
        <v>59</v>
      </c>
      <c r="AD452" t="s">
        <v>60</v>
      </c>
      <c r="AE452" t="s">
        <v>2519</v>
      </c>
      <c r="AF452" t="s">
        <v>2535</v>
      </c>
      <c r="AG452">
        <v>58.39</v>
      </c>
      <c r="AH452">
        <v>101</v>
      </c>
      <c r="AI452">
        <v>1.73</v>
      </c>
      <c r="AJ452">
        <v>1.72</v>
      </c>
      <c r="AK452" t="s">
        <v>2536</v>
      </c>
      <c r="AL452">
        <v>3</v>
      </c>
      <c r="AM452">
        <v>-1</v>
      </c>
      <c r="AN452">
        <v>0.94</v>
      </c>
      <c r="AO452">
        <v>3.97</v>
      </c>
      <c r="AP452">
        <v>1</v>
      </c>
      <c r="AQ452" t="s">
        <v>111</v>
      </c>
      <c r="AR452" t="s">
        <v>112</v>
      </c>
      <c r="AS452" t="s">
        <v>66</v>
      </c>
    </row>
    <row r="453" spans="1:45" x14ac:dyDescent="0.45">
      <c r="A453" t="s">
        <v>2537</v>
      </c>
      <c r="B453" t="s">
        <v>46</v>
      </c>
      <c r="C453" t="s">
        <v>215</v>
      </c>
      <c r="D453" t="s">
        <v>2538</v>
      </c>
      <c r="E453" t="s">
        <v>2539</v>
      </c>
      <c r="F453" t="s">
        <v>50</v>
      </c>
      <c r="G453" t="s">
        <v>51</v>
      </c>
      <c r="H453" s="1">
        <v>43064.616666666669</v>
      </c>
      <c r="I453" s="1">
        <v>43064.627083333333</v>
      </c>
      <c r="J453" s="2">
        <v>3.530092592592592E-3</v>
      </c>
      <c r="K453" s="2">
        <v>1.0416666666666666E-2</v>
      </c>
      <c r="L453" s="2">
        <v>6.8865740740740736E-3</v>
      </c>
      <c r="M453" t="s">
        <v>1252</v>
      </c>
      <c r="O453" t="s">
        <v>70</v>
      </c>
      <c r="P453" t="s">
        <v>54</v>
      </c>
      <c r="Q453" t="s">
        <v>2540</v>
      </c>
      <c r="R453" t="s">
        <v>72</v>
      </c>
      <c r="S453" t="s">
        <v>73</v>
      </c>
      <c r="T453" t="s">
        <v>58</v>
      </c>
      <c r="U453" t="s">
        <v>54</v>
      </c>
      <c r="V453" t="s">
        <v>54</v>
      </c>
      <c r="W453">
        <v>59.941414999999999</v>
      </c>
      <c r="X453">
        <v>30.366456299999999</v>
      </c>
      <c r="Y453">
        <v>59.955134000000001</v>
      </c>
      <c r="Z453">
        <v>30.4640263</v>
      </c>
      <c r="AA453" t="s">
        <v>54</v>
      </c>
      <c r="AB453" t="s">
        <v>54</v>
      </c>
      <c r="AC453" t="s">
        <v>59</v>
      </c>
      <c r="AD453" t="s">
        <v>60</v>
      </c>
      <c r="AE453" t="s">
        <v>1014</v>
      </c>
      <c r="AF453" t="s">
        <v>2541</v>
      </c>
      <c r="AG453">
        <v>58.39</v>
      </c>
      <c r="AH453">
        <v>110</v>
      </c>
      <c r="AI453">
        <v>1.88</v>
      </c>
      <c r="AJ453">
        <v>1.58</v>
      </c>
      <c r="AK453" t="s">
        <v>2542</v>
      </c>
      <c r="AL453">
        <v>2</v>
      </c>
      <c r="AM453">
        <v>-1</v>
      </c>
      <c r="AN453">
        <v>0.96</v>
      </c>
      <c r="AO453">
        <v>3.02</v>
      </c>
      <c r="AP453">
        <v>0.97</v>
      </c>
      <c r="AQ453" t="s">
        <v>111</v>
      </c>
      <c r="AR453" t="s">
        <v>112</v>
      </c>
      <c r="AS453" t="s">
        <v>66</v>
      </c>
    </row>
    <row r="454" spans="1:45" x14ac:dyDescent="0.45">
      <c r="A454" t="s">
        <v>2543</v>
      </c>
      <c r="B454" t="s">
        <v>46</v>
      </c>
      <c r="C454" t="s">
        <v>47</v>
      </c>
      <c r="D454" t="s">
        <v>2544</v>
      </c>
      <c r="E454" t="s">
        <v>2545</v>
      </c>
      <c r="F454" t="s">
        <v>50</v>
      </c>
      <c r="G454" t="s">
        <v>51</v>
      </c>
      <c r="H454" s="1">
        <v>43064.655555555553</v>
      </c>
      <c r="I454" s="1">
        <v>43064.661111111112</v>
      </c>
      <c r="J454" s="2">
        <v>2.2106481481481478E-3</v>
      </c>
      <c r="K454" s="2">
        <v>5.5555555555555558E-3</v>
      </c>
      <c r="L454" s="2">
        <v>3.3449074074074071E-3</v>
      </c>
      <c r="M454" t="s">
        <v>52</v>
      </c>
      <c r="N454">
        <v>1</v>
      </c>
      <c r="O454" t="s">
        <v>536</v>
      </c>
      <c r="P454" t="s">
        <v>54</v>
      </c>
      <c r="Q454" t="s">
        <v>445</v>
      </c>
      <c r="R454" t="s">
        <v>82</v>
      </c>
      <c r="S454" t="s">
        <v>537</v>
      </c>
      <c r="T454" t="s">
        <v>58</v>
      </c>
      <c r="U454" t="s">
        <v>54</v>
      </c>
      <c r="V454" t="s">
        <v>54</v>
      </c>
      <c r="W454">
        <v>59.941414999999999</v>
      </c>
      <c r="X454">
        <v>30.366456299999999</v>
      </c>
      <c r="Y454">
        <v>59.954945000000002</v>
      </c>
      <c r="Z454">
        <v>30.465298000000001</v>
      </c>
      <c r="AA454" t="s">
        <v>54</v>
      </c>
      <c r="AB454" t="s">
        <v>54</v>
      </c>
      <c r="AC454" t="s">
        <v>59</v>
      </c>
      <c r="AD454" t="s">
        <v>60</v>
      </c>
      <c r="AE454" t="s">
        <v>1014</v>
      </c>
      <c r="AF454" t="s">
        <v>2546</v>
      </c>
      <c r="AG454">
        <v>58.39</v>
      </c>
      <c r="AH454">
        <v>117</v>
      </c>
      <c r="AI454">
        <v>2</v>
      </c>
      <c r="AJ454">
        <v>1.29</v>
      </c>
      <c r="AK454" t="s">
        <v>2547</v>
      </c>
      <c r="AL454">
        <v>3</v>
      </c>
      <c r="AM454">
        <v>0</v>
      </c>
      <c r="AN454">
        <v>0.96</v>
      </c>
      <c r="AO454">
        <v>2.96</v>
      </c>
      <c r="AP454">
        <v>1</v>
      </c>
      <c r="AQ454" t="s">
        <v>111</v>
      </c>
      <c r="AR454" t="s">
        <v>112</v>
      </c>
      <c r="AS454" t="s">
        <v>66</v>
      </c>
    </row>
    <row r="455" spans="1:45" x14ac:dyDescent="0.45">
      <c r="A455" t="s">
        <v>2548</v>
      </c>
      <c r="B455" t="s">
        <v>46</v>
      </c>
      <c r="C455" t="s">
        <v>47</v>
      </c>
      <c r="D455" t="s">
        <v>2549</v>
      </c>
      <c r="E455" t="s">
        <v>2550</v>
      </c>
      <c r="F455" t="s">
        <v>50</v>
      </c>
      <c r="G455" t="s">
        <v>51</v>
      </c>
      <c r="H455" s="1">
        <v>43064.65625</v>
      </c>
      <c r="I455" s="1">
        <v>43064.67083333333</v>
      </c>
      <c r="J455" s="2">
        <v>4.9305555555555552E-3</v>
      </c>
      <c r="K455" s="2">
        <v>1.4583333333333332E-2</v>
      </c>
      <c r="L455" s="2">
        <v>9.6527777777777775E-3</v>
      </c>
      <c r="M455" t="s">
        <v>52</v>
      </c>
      <c r="N455">
        <v>1</v>
      </c>
      <c r="O455" t="s">
        <v>70</v>
      </c>
      <c r="P455" t="s">
        <v>54</v>
      </c>
      <c r="Q455" t="s">
        <v>140</v>
      </c>
      <c r="R455" t="s">
        <v>72</v>
      </c>
      <c r="S455" t="s">
        <v>73</v>
      </c>
      <c r="T455" t="s">
        <v>58</v>
      </c>
      <c r="U455" t="s">
        <v>54</v>
      </c>
      <c r="V455" t="s">
        <v>54</v>
      </c>
      <c r="W455">
        <v>59.941414999999999</v>
      </c>
      <c r="X455">
        <v>30.366456299999999</v>
      </c>
      <c r="Y455">
        <v>59.9551017</v>
      </c>
      <c r="Z455">
        <v>30.465078299999998</v>
      </c>
      <c r="AA455" t="s">
        <v>54</v>
      </c>
      <c r="AB455" t="s">
        <v>54</v>
      </c>
      <c r="AC455" t="s">
        <v>59</v>
      </c>
      <c r="AD455" t="s">
        <v>60</v>
      </c>
      <c r="AE455" t="s">
        <v>1014</v>
      </c>
      <c r="AF455" t="s">
        <v>2551</v>
      </c>
      <c r="AG455">
        <v>58.39</v>
      </c>
      <c r="AH455">
        <v>103</v>
      </c>
      <c r="AI455">
        <v>1.76</v>
      </c>
      <c r="AJ455">
        <v>1.45</v>
      </c>
      <c r="AK455" t="s">
        <v>2552</v>
      </c>
      <c r="AL455">
        <v>3</v>
      </c>
      <c r="AM455">
        <v>0</v>
      </c>
      <c r="AN455">
        <v>0.96</v>
      </c>
      <c r="AO455">
        <v>2.96</v>
      </c>
      <c r="AP455">
        <v>1</v>
      </c>
      <c r="AQ455" t="s">
        <v>111</v>
      </c>
      <c r="AR455" t="s">
        <v>112</v>
      </c>
      <c r="AS455" t="s">
        <v>66</v>
      </c>
    </row>
    <row r="456" spans="1:45" x14ac:dyDescent="0.45">
      <c r="A456" t="s">
        <v>2553</v>
      </c>
      <c r="B456" t="s">
        <v>46</v>
      </c>
      <c r="C456" t="s">
        <v>47</v>
      </c>
      <c r="D456" t="s">
        <v>2554</v>
      </c>
      <c r="E456" t="s">
        <v>2555</v>
      </c>
      <c r="F456" t="s">
        <v>50</v>
      </c>
      <c r="G456" t="s">
        <v>51</v>
      </c>
      <c r="H456" s="1">
        <v>43064.667361111111</v>
      </c>
      <c r="I456" s="1">
        <v>43064.679861111108</v>
      </c>
      <c r="J456" s="2">
        <v>6.238425925925925E-3</v>
      </c>
      <c r="K456" s="2">
        <v>1.2499999999999999E-2</v>
      </c>
      <c r="L456" s="2">
        <v>6.2615740740740748E-3</v>
      </c>
      <c r="M456" t="s">
        <v>52</v>
      </c>
      <c r="N456">
        <v>1</v>
      </c>
      <c r="O456" t="s">
        <v>1264</v>
      </c>
      <c r="P456" t="s">
        <v>54</v>
      </c>
      <c r="Q456" t="s">
        <v>172</v>
      </c>
      <c r="R456" t="s">
        <v>604</v>
      </c>
      <c r="S456" t="s">
        <v>1265</v>
      </c>
      <c r="T456" t="s">
        <v>58</v>
      </c>
      <c r="U456" t="s">
        <v>54</v>
      </c>
      <c r="V456" t="s">
        <v>54</v>
      </c>
      <c r="W456">
        <v>59.941414999999999</v>
      </c>
      <c r="X456">
        <v>30.366456299999999</v>
      </c>
      <c r="Y456">
        <v>59.954945000000002</v>
      </c>
      <c r="Z456">
        <v>30.465298000000001</v>
      </c>
      <c r="AA456" t="s">
        <v>54</v>
      </c>
      <c r="AB456" t="s">
        <v>54</v>
      </c>
      <c r="AC456" t="s">
        <v>59</v>
      </c>
      <c r="AD456" t="s">
        <v>60</v>
      </c>
      <c r="AE456" t="s">
        <v>1014</v>
      </c>
      <c r="AF456" t="s">
        <v>2546</v>
      </c>
      <c r="AG456">
        <v>58.39</v>
      </c>
      <c r="AH456">
        <v>80</v>
      </c>
      <c r="AI456">
        <v>1.37</v>
      </c>
      <c r="AJ456">
        <v>1.38</v>
      </c>
      <c r="AK456" t="s">
        <v>2556</v>
      </c>
      <c r="AL456">
        <v>3</v>
      </c>
      <c r="AM456">
        <v>0</v>
      </c>
      <c r="AN456">
        <v>0.96</v>
      </c>
      <c r="AO456">
        <v>2.93</v>
      </c>
      <c r="AP456">
        <v>1</v>
      </c>
      <c r="AQ456" t="s">
        <v>111</v>
      </c>
      <c r="AR456" t="s">
        <v>112</v>
      </c>
      <c r="AS456" t="s">
        <v>66</v>
      </c>
    </row>
    <row r="457" spans="1:45" x14ac:dyDescent="0.45">
      <c r="A457" t="s">
        <v>2557</v>
      </c>
      <c r="B457" t="s">
        <v>46</v>
      </c>
      <c r="C457" t="s">
        <v>47</v>
      </c>
      <c r="D457" t="s">
        <v>2558</v>
      </c>
      <c r="E457" t="s">
        <v>2559</v>
      </c>
      <c r="F457" t="s">
        <v>50</v>
      </c>
      <c r="G457" t="s">
        <v>51</v>
      </c>
      <c r="H457" s="1">
        <v>43064.888194444444</v>
      </c>
      <c r="I457" s="1">
        <v>43064.905555555553</v>
      </c>
      <c r="J457" s="2">
        <v>7.6736111111111111E-3</v>
      </c>
      <c r="K457" s="2">
        <v>1.7361111111111112E-2</v>
      </c>
      <c r="L457" s="2">
        <v>9.6874999999999999E-3</v>
      </c>
      <c r="M457" t="s">
        <v>52</v>
      </c>
      <c r="N457">
        <v>1</v>
      </c>
      <c r="O457" t="s">
        <v>768</v>
      </c>
      <c r="P457" t="s">
        <v>54</v>
      </c>
      <c r="Q457" t="s">
        <v>2560</v>
      </c>
      <c r="R457" t="s">
        <v>72</v>
      </c>
      <c r="S457" t="s">
        <v>769</v>
      </c>
      <c r="T457" t="s">
        <v>58</v>
      </c>
      <c r="U457" t="s">
        <v>54</v>
      </c>
      <c r="V457" t="s">
        <v>54</v>
      </c>
      <c r="W457">
        <v>59.955039999999997</v>
      </c>
      <c r="X457">
        <v>30.4649678</v>
      </c>
      <c r="Y457">
        <v>59.941414999999999</v>
      </c>
      <c r="Z457">
        <v>30.366456299999999</v>
      </c>
      <c r="AA457" t="s">
        <v>54</v>
      </c>
      <c r="AB457" t="s">
        <v>54</v>
      </c>
      <c r="AC457" t="s">
        <v>59</v>
      </c>
      <c r="AD457" t="s">
        <v>60</v>
      </c>
      <c r="AE457" t="s">
        <v>2546</v>
      </c>
      <c r="AF457" t="s">
        <v>1014</v>
      </c>
      <c r="AG457">
        <v>58.39</v>
      </c>
      <c r="AH457">
        <v>110.82</v>
      </c>
      <c r="AI457">
        <v>1.9</v>
      </c>
      <c r="AJ457">
        <v>3.22</v>
      </c>
      <c r="AK457" t="s">
        <v>2561</v>
      </c>
      <c r="AL457">
        <v>2</v>
      </c>
      <c r="AM457">
        <v>-1</v>
      </c>
      <c r="AN457">
        <v>0.98</v>
      </c>
      <c r="AO457">
        <v>2.4</v>
      </c>
      <c r="AP457">
        <v>0.88</v>
      </c>
      <c r="AQ457" t="s">
        <v>96</v>
      </c>
      <c r="AR457" t="s">
        <v>65</v>
      </c>
      <c r="AS457" t="s">
        <v>66</v>
      </c>
    </row>
    <row r="458" spans="1:45" x14ac:dyDescent="0.45">
      <c r="A458" t="s">
        <v>2562</v>
      </c>
      <c r="B458" t="s">
        <v>46</v>
      </c>
      <c r="C458" t="s">
        <v>47</v>
      </c>
      <c r="D458" t="s">
        <v>2563</v>
      </c>
      <c r="E458" t="s">
        <v>2564</v>
      </c>
      <c r="F458" t="s">
        <v>50</v>
      </c>
      <c r="G458" t="s">
        <v>51</v>
      </c>
      <c r="H458" s="1">
        <v>43064.915972222225</v>
      </c>
      <c r="I458" s="1">
        <v>43064.928472222222</v>
      </c>
      <c r="J458" s="2">
        <v>3.1249999999999997E-3</v>
      </c>
      <c r="K458" s="2">
        <v>1.2499999999999999E-2</v>
      </c>
      <c r="L458" s="2">
        <v>9.3749999999999997E-3</v>
      </c>
      <c r="M458" t="s">
        <v>52</v>
      </c>
      <c r="N458">
        <v>1</v>
      </c>
      <c r="O458" t="s">
        <v>116</v>
      </c>
      <c r="P458" t="s">
        <v>54</v>
      </c>
      <c r="Q458" t="s">
        <v>1483</v>
      </c>
      <c r="R458" t="s">
        <v>118</v>
      </c>
      <c r="S458" t="s">
        <v>119</v>
      </c>
      <c r="T458" t="s">
        <v>58</v>
      </c>
      <c r="U458" t="s">
        <v>54</v>
      </c>
      <c r="V458" t="s">
        <v>54</v>
      </c>
      <c r="W458">
        <v>59.955231699999999</v>
      </c>
      <c r="X458">
        <v>30.465904999999999</v>
      </c>
      <c r="Y458">
        <v>59.960391700000002</v>
      </c>
      <c r="Z458">
        <v>30.482185000000001</v>
      </c>
      <c r="AA458" t="s">
        <v>54</v>
      </c>
      <c r="AB458" t="s">
        <v>54</v>
      </c>
      <c r="AC458" t="s">
        <v>59</v>
      </c>
      <c r="AD458" t="s">
        <v>60</v>
      </c>
      <c r="AE458" t="s">
        <v>2565</v>
      </c>
      <c r="AF458" t="s">
        <v>2519</v>
      </c>
      <c r="AG458">
        <v>58.39</v>
      </c>
      <c r="AH458">
        <v>139</v>
      </c>
      <c r="AI458">
        <v>2.38</v>
      </c>
      <c r="AJ458">
        <v>1.88</v>
      </c>
      <c r="AK458" t="s">
        <v>2566</v>
      </c>
      <c r="AL458">
        <v>2</v>
      </c>
      <c r="AM458">
        <v>-1</v>
      </c>
      <c r="AN458">
        <v>0.97</v>
      </c>
      <c r="AO458">
        <v>2.89</v>
      </c>
      <c r="AP458">
        <v>0.69</v>
      </c>
      <c r="AQ458" t="s">
        <v>96</v>
      </c>
      <c r="AR458" t="s">
        <v>65</v>
      </c>
      <c r="AS458" t="s">
        <v>66</v>
      </c>
    </row>
    <row r="459" spans="1:45" x14ac:dyDescent="0.45">
      <c r="A459" t="s">
        <v>2567</v>
      </c>
      <c r="B459" t="s">
        <v>46</v>
      </c>
      <c r="C459" t="s">
        <v>47</v>
      </c>
      <c r="D459" t="s">
        <v>2568</v>
      </c>
      <c r="E459" t="s">
        <v>2569</v>
      </c>
      <c r="F459" t="s">
        <v>50</v>
      </c>
      <c r="G459" t="s">
        <v>51</v>
      </c>
      <c r="H459" s="1">
        <v>43064.930555555555</v>
      </c>
      <c r="I459" s="1">
        <v>43064.948611111111</v>
      </c>
      <c r="J459" s="2">
        <v>1.4363425925925925E-2</v>
      </c>
      <c r="K459" s="2">
        <v>1.8055555555555557E-2</v>
      </c>
      <c r="L459" s="2">
        <v>3.6921296296296298E-3</v>
      </c>
      <c r="M459" t="s">
        <v>52</v>
      </c>
      <c r="N459">
        <v>1.6</v>
      </c>
      <c r="O459" t="s">
        <v>70</v>
      </c>
      <c r="P459" t="s">
        <v>54</v>
      </c>
      <c r="Q459" t="s">
        <v>172</v>
      </c>
      <c r="R459" t="s">
        <v>72</v>
      </c>
      <c r="S459" t="s">
        <v>73</v>
      </c>
      <c r="T459" t="s">
        <v>58</v>
      </c>
      <c r="U459" t="s">
        <v>54</v>
      </c>
      <c r="V459" t="s">
        <v>54</v>
      </c>
      <c r="W459">
        <v>59.955910500000002</v>
      </c>
      <c r="X459">
        <v>30.4677212</v>
      </c>
      <c r="Y459">
        <v>60.028741699999998</v>
      </c>
      <c r="Z459">
        <v>30.636144300000002</v>
      </c>
      <c r="AA459" t="s">
        <v>54</v>
      </c>
      <c r="AB459" t="s">
        <v>54</v>
      </c>
      <c r="AC459" t="s">
        <v>59</v>
      </c>
      <c r="AD459" t="s">
        <v>60</v>
      </c>
      <c r="AE459" t="s">
        <v>2570</v>
      </c>
      <c r="AF459" t="s">
        <v>2571</v>
      </c>
      <c r="AG459">
        <v>58.39</v>
      </c>
      <c r="AH459">
        <v>419.63</v>
      </c>
      <c r="AI459">
        <v>7.19</v>
      </c>
      <c r="AJ459">
        <v>13.44</v>
      </c>
      <c r="AK459" t="s">
        <v>2572</v>
      </c>
      <c r="AL459">
        <v>2</v>
      </c>
      <c r="AM459">
        <v>-1</v>
      </c>
      <c r="AN459">
        <v>0.98</v>
      </c>
      <c r="AO459">
        <v>2.92</v>
      </c>
      <c r="AP459">
        <v>0.71</v>
      </c>
      <c r="AQ459" t="s">
        <v>96</v>
      </c>
      <c r="AR459" t="s">
        <v>65</v>
      </c>
      <c r="AS459" t="s">
        <v>66</v>
      </c>
    </row>
    <row r="460" spans="1:45" x14ac:dyDescent="0.45">
      <c r="A460" t="s">
        <v>2573</v>
      </c>
      <c r="B460" t="s">
        <v>46</v>
      </c>
      <c r="C460" t="s">
        <v>47</v>
      </c>
      <c r="D460" t="s">
        <v>2574</v>
      </c>
      <c r="E460" t="s">
        <v>2575</v>
      </c>
      <c r="F460" t="s">
        <v>50</v>
      </c>
      <c r="G460" t="s">
        <v>51</v>
      </c>
      <c r="H460" s="1">
        <v>43065.455555555556</v>
      </c>
      <c r="I460" s="1">
        <v>43065.481944444444</v>
      </c>
      <c r="J460" s="2">
        <v>2.193287037037037E-2</v>
      </c>
      <c r="K460" s="2">
        <v>2.6388888888888889E-2</v>
      </c>
      <c r="L460" s="2">
        <v>4.4560185185185189E-3</v>
      </c>
      <c r="M460" t="s">
        <v>52</v>
      </c>
      <c r="N460">
        <v>1</v>
      </c>
      <c r="O460" t="s">
        <v>70</v>
      </c>
      <c r="P460" t="s">
        <v>54</v>
      </c>
      <c r="Q460" t="s">
        <v>2576</v>
      </c>
      <c r="R460" t="s">
        <v>72</v>
      </c>
      <c r="S460" t="s">
        <v>73</v>
      </c>
      <c r="T460" t="s">
        <v>58</v>
      </c>
      <c r="U460" t="s">
        <v>54</v>
      </c>
      <c r="V460" t="s">
        <v>54</v>
      </c>
      <c r="W460">
        <v>59.941414999999999</v>
      </c>
      <c r="X460">
        <v>30.366456299999999</v>
      </c>
      <c r="Y460">
        <v>59.802914000000001</v>
      </c>
      <c r="Z460">
        <v>30.26784</v>
      </c>
      <c r="AA460" t="s">
        <v>54</v>
      </c>
      <c r="AB460" t="s">
        <v>54</v>
      </c>
      <c r="AC460" t="s">
        <v>59</v>
      </c>
      <c r="AD460" t="s">
        <v>60</v>
      </c>
      <c r="AE460" t="s">
        <v>1014</v>
      </c>
      <c r="AF460" t="s">
        <v>230</v>
      </c>
      <c r="AG460">
        <v>58.39</v>
      </c>
      <c r="AH460">
        <v>757.11</v>
      </c>
      <c r="AI460">
        <v>12.97</v>
      </c>
      <c r="AJ460">
        <v>21.6</v>
      </c>
      <c r="AK460" t="s">
        <v>2577</v>
      </c>
      <c r="AL460">
        <v>2</v>
      </c>
      <c r="AM460">
        <v>-3</v>
      </c>
      <c r="AN460">
        <v>0.99</v>
      </c>
      <c r="AO460">
        <v>5.69</v>
      </c>
      <c r="AP460">
        <v>1</v>
      </c>
      <c r="AQ460" t="s">
        <v>111</v>
      </c>
      <c r="AR460" t="s">
        <v>112</v>
      </c>
      <c r="AS460" t="s">
        <v>66</v>
      </c>
    </row>
    <row r="461" spans="1:45" x14ac:dyDescent="0.45">
      <c r="A461" t="s">
        <v>2578</v>
      </c>
      <c r="B461" t="s">
        <v>46</v>
      </c>
      <c r="C461" t="s">
        <v>47</v>
      </c>
      <c r="D461" t="s">
        <v>2579</v>
      </c>
      <c r="E461" t="s">
        <v>2580</v>
      </c>
      <c r="F461" t="s">
        <v>50</v>
      </c>
      <c r="G461" t="s">
        <v>51</v>
      </c>
      <c r="H461" s="1">
        <v>43065.592361111114</v>
      </c>
      <c r="I461" s="1">
        <v>43065.609722222223</v>
      </c>
      <c r="J461" s="2">
        <v>1.3379629629629628E-2</v>
      </c>
      <c r="K461" s="2">
        <v>1.7361111111111112E-2</v>
      </c>
      <c r="L461" s="2">
        <v>3.9814814814814817E-3</v>
      </c>
      <c r="M461" t="s">
        <v>52</v>
      </c>
      <c r="N461">
        <v>1</v>
      </c>
      <c r="O461" t="s">
        <v>1159</v>
      </c>
      <c r="P461" t="s">
        <v>54</v>
      </c>
      <c r="Q461" t="s">
        <v>472</v>
      </c>
      <c r="R461" t="s">
        <v>82</v>
      </c>
      <c r="S461" t="s">
        <v>1160</v>
      </c>
      <c r="T461" t="s">
        <v>58</v>
      </c>
      <c r="U461" t="s">
        <v>54</v>
      </c>
      <c r="V461" t="s">
        <v>54</v>
      </c>
      <c r="W461">
        <v>59.941414999999999</v>
      </c>
      <c r="X461">
        <v>30.366456299999999</v>
      </c>
      <c r="Y461">
        <v>59.893523999999999</v>
      </c>
      <c r="Z461">
        <v>30.518968999999998</v>
      </c>
      <c r="AA461" t="s">
        <v>54</v>
      </c>
      <c r="AB461" t="s">
        <v>54</v>
      </c>
      <c r="AC461" t="s">
        <v>59</v>
      </c>
      <c r="AD461" t="s">
        <v>60</v>
      </c>
      <c r="AE461" t="s">
        <v>1014</v>
      </c>
      <c r="AF461" t="s">
        <v>2581</v>
      </c>
      <c r="AG461">
        <v>58.39</v>
      </c>
      <c r="AH461">
        <v>241</v>
      </c>
      <c r="AI461">
        <v>4.13</v>
      </c>
      <c r="AJ461">
        <v>12.47</v>
      </c>
      <c r="AK461" t="s">
        <v>2582</v>
      </c>
      <c r="AL461">
        <v>3</v>
      </c>
      <c r="AM461">
        <v>-1</v>
      </c>
      <c r="AN461">
        <v>0.92</v>
      </c>
      <c r="AO461">
        <v>5.87</v>
      </c>
      <c r="AP461">
        <v>1</v>
      </c>
      <c r="AQ461" t="s">
        <v>111</v>
      </c>
      <c r="AR461" t="s">
        <v>112</v>
      </c>
      <c r="AS461" t="s">
        <v>66</v>
      </c>
    </row>
    <row r="462" spans="1:45" x14ac:dyDescent="0.45">
      <c r="A462" t="s">
        <v>2583</v>
      </c>
      <c r="B462" t="s">
        <v>46</v>
      </c>
      <c r="C462" t="s">
        <v>47</v>
      </c>
      <c r="D462" t="s">
        <v>2584</v>
      </c>
      <c r="E462" t="s">
        <v>2585</v>
      </c>
      <c r="F462" t="s">
        <v>50</v>
      </c>
      <c r="G462" t="s">
        <v>51</v>
      </c>
      <c r="H462" s="1">
        <v>43065.792361111111</v>
      </c>
      <c r="I462" s="1">
        <v>43065.832638888889</v>
      </c>
      <c r="J462" s="2">
        <v>1.292824074074074E-2</v>
      </c>
      <c r="K462" s="2">
        <v>4.027777777777778E-2</v>
      </c>
      <c r="L462" s="2">
        <v>2.7349537037037037E-2</v>
      </c>
      <c r="M462" t="s">
        <v>52</v>
      </c>
      <c r="N462">
        <v>1</v>
      </c>
      <c r="O462" t="s">
        <v>342</v>
      </c>
      <c r="P462" t="s">
        <v>54</v>
      </c>
      <c r="Q462" t="s">
        <v>107</v>
      </c>
      <c r="R462" t="s">
        <v>343</v>
      </c>
      <c r="S462" t="s">
        <v>344</v>
      </c>
      <c r="T462" t="s">
        <v>58</v>
      </c>
      <c r="U462" t="s">
        <v>54</v>
      </c>
      <c r="V462" t="s">
        <v>54</v>
      </c>
      <c r="W462">
        <v>59.891784999999999</v>
      </c>
      <c r="X462">
        <v>30.511955</v>
      </c>
      <c r="Y462">
        <v>59.959994999999999</v>
      </c>
      <c r="Z462">
        <v>30.48029</v>
      </c>
      <c r="AA462" t="s">
        <v>54</v>
      </c>
      <c r="AB462" t="s">
        <v>54</v>
      </c>
      <c r="AC462" t="s">
        <v>59</v>
      </c>
      <c r="AD462" t="s">
        <v>60</v>
      </c>
      <c r="AE462" t="s">
        <v>978</v>
      </c>
      <c r="AF462" t="s">
        <v>2519</v>
      </c>
      <c r="AG462">
        <v>58.39</v>
      </c>
      <c r="AH462">
        <v>256</v>
      </c>
      <c r="AI462">
        <v>4.38</v>
      </c>
      <c r="AJ462">
        <v>13.99</v>
      </c>
      <c r="AK462" t="s">
        <v>2586</v>
      </c>
      <c r="AL462">
        <v>2</v>
      </c>
      <c r="AM462">
        <v>-1</v>
      </c>
      <c r="AN462">
        <v>0.9</v>
      </c>
      <c r="AO462">
        <v>3.49</v>
      </c>
      <c r="AP462">
        <v>1</v>
      </c>
      <c r="AQ462" t="s">
        <v>111</v>
      </c>
      <c r="AR462" t="s">
        <v>112</v>
      </c>
      <c r="AS462" t="s">
        <v>66</v>
      </c>
    </row>
    <row r="463" spans="1:45" x14ac:dyDescent="0.45">
      <c r="A463" t="s">
        <v>2587</v>
      </c>
      <c r="B463" t="s">
        <v>46</v>
      </c>
      <c r="C463" t="s">
        <v>47</v>
      </c>
      <c r="D463" t="s">
        <v>2588</v>
      </c>
      <c r="E463" t="s">
        <v>2589</v>
      </c>
      <c r="F463" t="s">
        <v>50</v>
      </c>
      <c r="G463" t="s">
        <v>51</v>
      </c>
      <c r="H463" s="1">
        <v>43066.493750000001</v>
      </c>
      <c r="I463" s="1">
        <v>43066.518055555556</v>
      </c>
      <c r="J463" s="2">
        <v>1.6620370370370372E-2</v>
      </c>
      <c r="K463" s="2">
        <v>2.4305555555555556E-2</v>
      </c>
      <c r="L463" s="2">
        <v>7.6851851851851847E-3</v>
      </c>
      <c r="M463" t="s">
        <v>52</v>
      </c>
      <c r="N463">
        <v>1</v>
      </c>
      <c r="O463" t="s">
        <v>1264</v>
      </c>
      <c r="P463" t="s">
        <v>54</v>
      </c>
      <c r="Q463" t="s">
        <v>172</v>
      </c>
      <c r="R463" t="s">
        <v>604</v>
      </c>
      <c r="S463" t="s">
        <v>1265</v>
      </c>
      <c r="T463" t="s">
        <v>58</v>
      </c>
      <c r="U463" t="s">
        <v>54</v>
      </c>
      <c r="V463" t="s">
        <v>54</v>
      </c>
      <c r="W463">
        <v>59.941414999999999</v>
      </c>
      <c r="X463">
        <v>30.366456299999999</v>
      </c>
      <c r="Y463">
        <v>60.09205</v>
      </c>
      <c r="Z463">
        <v>30.496158999999999</v>
      </c>
      <c r="AA463" t="s">
        <v>54</v>
      </c>
      <c r="AB463" t="s">
        <v>54</v>
      </c>
      <c r="AC463" t="s">
        <v>59</v>
      </c>
      <c r="AD463" t="s">
        <v>60</v>
      </c>
      <c r="AE463" t="s">
        <v>1014</v>
      </c>
      <c r="AF463" t="s">
        <v>2590</v>
      </c>
      <c r="AG463">
        <v>58.44</v>
      </c>
      <c r="AH463">
        <v>346</v>
      </c>
      <c r="AI463">
        <v>5.92</v>
      </c>
      <c r="AJ463">
        <v>20.55</v>
      </c>
      <c r="AK463" t="s">
        <v>2591</v>
      </c>
      <c r="AL463">
        <v>1</v>
      </c>
      <c r="AM463">
        <v>-2</v>
      </c>
      <c r="AN463">
        <v>0.95</v>
      </c>
      <c r="AO463">
        <v>2.5299999999999998</v>
      </c>
      <c r="AP463">
        <v>0.9</v>
      </c>
      <c r="AQ463" t="s">
        <v>64</v>
      </c>
      <c r="AR463" t="s">
        <v>65</v>
      </c>
      <c r="AS463" t="s">
        <v>66</v>
      </c>
    </row>
    <row r="464" spans="1:45" x14ac:dyDescent="0.45">
      <c r="A464" t="s">
        <v>2592</v>
      </c>
      <c r="B464" t="s">
        <v>46</v>
      </c>
      <c r="C464" t="s">
        <v>47</v>
      </c>
      <c r="D464" t="s">
        <v>2593</v>
      </c>
      <c r="E464" t="s">
        <v>2594</v>
      </c>
      <c r="F464" t="s">
        <v>50</v>
      </c>
      <c r="G464" t="s">
        <v>51</v>
      </c>
      <c r="H464" s="1">
        <v>43066.580555555556</v>
      </c>
      <c r="I464" s="1">
        <v>43066.606249999997</v>
      </c>
      <c r="J464" s="2">
        <v>1.7812499999999998E-2</v>
      </c>
      <c r="K464" s="2">
        <v>2.5694444444444447E-2</v>
      </c>
      <c r="L464" s="2">
        <v>7.8819444444444432E-3</v>
      </c>
      <c r="M464" t="s">
        <v>52</v>
      </c>
      <c r="N464">
        <v>1</v>
      </c>
      <c r="O464" t="s">
        <v>2595</v>
      </c>
      <c r="P464" t="s">
        <v>54</v>
      </c>
      <c r="Q464" t="s">
        <v>1230</v>
      </c>
      <c r="R464" t="s">
        <v>184</v>
      </c>
      <c r="S464" t="s">
        <v>2596</v>
      </c>
      <c r="T464" t="s">
        <v>58</v>
      </c>
      <c r="U464" t="s">
        <v>54</v>
      </c>
      <c r="V464" t="s">
        <v>54</v>
      </c>
      <c r="W464">
        <v>59.950733</v>
      </c>
      <c r="X464">
        <v>30.500029000000001</v>
      </c>
      <c r="Y464">
        <v>59.934463999999998</v>
      </c>
      <c r="Z464">
        <v>30.363939999999999</v>
      </c>
      <c r="AA464" t="s">
        <v>54</v>
      </c>
      <c r="AB464" t="s">
        <v>54</v>
      </c>
      <c r="AC464" t="s">
        <v>59</v>
      </c>
      <c r="AD464" t="s">
        <v>60</v>
      </c>
      <c r="AE464" t="s">
        <v>1683</v>
      </c>
      <c r="AF464" t="s">
        <v>2597</v>
      </c>
      <c r="AG464">
        <v>58.44</v>
      </c>
      <c r="AH464">
        <v>246</v>
      </c>
      <c r="AI464">
        <v>4.21</v>
      </c>
      <c r="AJ464">
        <v>9.67</v>
      </c>
      <c r="AK464" t="s">
        <v>2598</v>
      </c>
      <c r="AL464">
        <v>1</v>
      </c>
      <c r="AM464">
        <v>-2</v>
      </c>
      <c r="AN464">
        <v>0.92</v>
      </c>
      <c r="AO464">
        <v>3.51</v>
      </c>
      <c r="AP464">
        <v>0.99</v>
      </c>
      <c r="AQ464" t="s">
        <v>111</v>
      </c>
      <c r="AR464" t="s">
        <v>112</v>
      </c>
      <c r="AS464" t="s">
        <v>66</v>
      </c>
    </row>
    <row r="465" spans="1:45" x14ac:dyDescent="0.45">
      <c r="A465" t="s">
        <v>2599</v>
      </c>
      <c r="B465" t="s">
        <v>46</v>
      </c>
      <c r="C465" t="s">
        <v>47</v>
      </c>
      <c r="D465" t="s">
        <v>2600</v>
      </c>
      <c r="E465" t="s">
        <v>2601</v>
      </c>
      <c r="F465" t="s">
        <v>50</v>
      </c>
      <c r="G465" t="s">
        <v>51</v>
      </c>
      <c r="H465" s="1">
        <v>43066.595833333333</v>
      </c>
      <c r="I465" s="1">
        <v>43066.622916666667</v>
      </c>
      <c r="J465" s="2">
        <v>2.1863425925925925E-2</v>
      </c>
      <c r="K465" s="2">
        <v>2.7083333333333334E-2</v>
      </c>
      <c r="L465" s="2">
        <v>5.2199074074074066E-3</v>
      </c>
      <c r="M465" t="s">
        <v>52</v>
      </c>
      <c r="N465">
        <v>1</v>
      </c>
      <c r="O465" t="s">
        <v>53</v>
      </c>
      <c r="P465" t="s">
        <v>54</v>
      </c>
      <c r="Q465" t="s">
        <v>268</v>
      </c>
      <c r="R465" t="s">
        <v>56</v>
      </c>
      <c r="S465" t="s">
        <v>57</v>
      </c>
      <c r="T465" t="s">
        <v>58</v>
      </c>
      <c r="U465" t="s">
        <v>54</v>
      </c>
      <c r="V465" t="s">
        <v>54</v>
      </c>
      <c r="W465">
        <v>60.092216000000001</v>
      </c>
      <c r="X465">
        <v>30.496479000000001</v>
      </c>
      <c r="Y465">
        <v>59.941414999999999</v>
      </c>
      <c r="Z465">
        <v>30.366456299999999</v>
      </c>
      <c r="AA465" t="s">
        <v>54</v>
      </c>
      <c r="AB465" t="s">
        <v>54</v>
      </c>
      <c r="AC465" t="s">
        <v>59</v>
      </c>
      <c r="AD465" t="s">
        <v>60</v>
      </c>
      <c r="AE465" t="s">
        <v>2590</v>
      </c>
      <c r="AF465" t="s">
        <v>1014</v>
      </c>
      <c r="AG465">
        <v>58.44</v>
      </c>
      <c r="AH465">
        <v>378</v>
      </c>
      <c r="AI465">
        <v>6.47</v>
      </c>
      <c r="AJ465">
        <v>21.29</v>
      </c>
      <c r="AK465" t="s">
        <v>2602</v>
      </c>
      <c r="AL465">
        <v>2</v>
      </c>
      <c r="AM465">
        <v>-2</v>
      </c>
      <c r="AN465">
        <v>0.93</v>
      </c>
      <c r="AO465">
        <v>3.23</v>
      </c>
      <c r="AP465">
        <v>0.99</v>
      </c>
      <c r="AQ465" t="s">
        <v>111</v>
      </c>
      <c r="AR465" t="s">
        <v>112</v>
      </c>
      <c r="AS465" t="s">
        <v>66</v>
      </c>
    </row>
    <row r="466" spans="1:45" x14ac:dyDescent="0.45">
      <c r="A466" t="s">
        <v>2603</v>
      </c>
      <c r="B466" t="s">
        <v>46</v>
      </c>
      <c r="C466" t="s">
        <v>47</v>
      </c>
      <c r="D466" t="s">
        <v>2604</v>
      </c>
      <c r="E466" t="s">
        <v>2605</v>
      </c>
      <c r="F466" t="s">
        <v>50</v>
      </c>
      <c r="G466" t="s">
        <v>51</v>
      </c>
      <c r="H466" s="1">
        <v>43066.664583333331</v>
      </c>
      <c r="I466" s="1">
        <v>43066.689583333333</v>
      </c>
      <c r="J466" s="2">
        <v>1.6643518518518519E-2</v>
      </c>
      <c r="K466" s="2">
        <v>2.4999999999999998E-2</v>
      </c>
      <c r="L466" s="2">
        <v>8.3564814814814804E-3</v>
      </c>
      <c r="M466" t="s">
        <v>52</v>
      </c>
      <c r="N466">
        <v>1</v>
      </c>
      <c r="O466" t="s">
        <v>2606</v>
      </c>
      <c r="P466" t="s">
        <v>54</v>
      </c>
      <c r="Q466" t="s">
        <v>71</v>
      </c>
      <c r="R466" t="s">
        <v>118</v>
      </c>
      <c r="S466" t="s">
        <v>2607</v>
      </c>
      <c r="T466" t="s">
        <v>58</v>
      </c>
      <c r="U466" t="s">
        <v>54</v>
      </c>
      <c r="V466" t="s">
        <v>54</v>
      </c>
      <c r="W466">
        <v>59.93336</v>
      </c>
      <c r="X466">
        <v>30.364134</v>
      </c>
      <c r="Y466">
        <v>59.941414999999999</v>
      </c>
      <c r="Z466">
        <v>30.366456299999999</v>
      </c>
      <c r="AA466" t="s">
        <v>54</v>
      </c>
      <c r="AB466" t="s">
        <v>54</v>
      </c>
      <c r="AC466" t="s">
        <v>59</v>
      </c>
      <c r="AD466" t="s">
        <v>60</v>
      </c>
      <c r="AE466" t="s">
        <v>2608</v>
      </c>
      <c r="AF466" t="s">
        <v>1014</v>
      </c>
      <c r="AG466">
        <v>58.44</v>
      </c>
      <c r="AH466">
        <v>282</v>
      </c>
      <c r="AI466">
        <v>4.83</v>
      </c>
      <c r="AJ466">
        <v>9.6999999999999993</v>
      </c>
      <c r="AK466" t="s">
        <v>2609</v>
      </c>
      <c r="AL466">
        <v>1</v>
      </c>
      <c r="AM466">
        <v>-3</v>
      </c>
      <c r="AN466">
        <v>0.92</v>
      </c>
      <c r="AO466">
        <v>4.29</v>
      </c>
      <c r="AP466">
        <v>0.91</v>
      </c>
      <c r="AQ466" t="s">
        <v>64</v>
      </c>
      <c r="AR466" t="s">
        <v>65</v>
      </c>
      <c r="AS466" t="s">
        <v>66</v>
      </c>
    </row>
    <row r="467" spans="1:45" x14ac:dyDescent="0.45">
      <c r="A467" t="s">
        <v>2610</v>
      </c>
      <c r="B467" t="s">
        <v>46</v>
      </c>
      <c r="C467" t="s">
        <v>215</v>
      </c>
      <c r="D467" t="s">
        <v>2611</v>
      </c>
      <c r="E467" t="s">
        <v>2612</v>
      </c>
      <c r="F467" t="s">
        <v>50</v>
      </c>
      <c r="G467" t="s">
        <v>51</v>
      </c>
      <c r="H467" s="1">
        <v>43066.694444444445</v>
      </c>
      <c r="I467" s="1">
        <v>43066.706944444442</v>
      </c>
      <c r="J467" s="2">
        <v>8.1712962962962963E-3</v>
      </c>
      <c r="K467" s="2">
        <v>1.2499999999999999E-2</v>
      </c>
      <c r="L467" s="2">
        <v>4.3287037037037035E-3</v>
      </c>
      <c r="M467" t="s">
        <v>1252</v>
      </c>
      <c r="O467" t="s">
        <v>70</v>
      </c>
      <c r="P467" t="s">
        <v>54</v>
      </c>
      <c r="Q467" t="s">
        <v>376</v>
      </c>
      <c r="R467" t="s">
        <v>72</v>
      </c>
      <c r="S467" t="s">
        <v>73</v>
      </c>
      <c r="T467" t="s">
        <v>58</v>
      </c>
      <c r="U467" t="s">
        <v>54</v>
      </c>
      <c r="V467" t="s">
        <v>54</v>
      </c>
      <c r="W467">
        <v>59.941414999999999</v>
      </c>
      <c r="X467">
        <v>30.366456299999999</v>
      </c>
      <c r="Y467">
        <v>59.932503699999998</v>
      </c>
      <c r="Z467">
        <v>30.437075199999999</v>
      </c>
      <c r="AA467" t="s">
        <v>54</v>
      </c>
      <c r="AB467" t="s">
        <v>54</v>
      </c>
      <c r="AC467" t="s">
        <v>59</v>
      </c>
      <c r="AD467" t="s">
        <v>60</v>
      </c>
      <c r="AE467" t="s">
        <v>1014</v>
      </c>
      <c r="AF467" t="s">
        <v>2613</v>
      </c>
      <c r="AG467">
        <v>58.44</v>
      </c>
      <c r="AH467">
        <v>188</v>
      </c>
      <c r="AI467">
        <v>3.22</v>
      </c>
      <c r="AJ467">
        <v>6</v>
      </c>
      <c r="AK467" t="s">
        <v>2614</v>
      </c>
      <c r="AL467">
        <v>1</v>
      </c>
      <c r="AM467">
        <v>-3</v>
      </c>
      <c r="AN467">
        <v>0.93</v>
      </c>
      <c r="AO467">
        <v>4.07</v>
      </c>
      <c r="AP467">
        <v>0.97</v>
      </c>
      <c r="AQ467" t="s">
        <v>111</v>
      </c>
      <c r="AR467" t="s">
        <v>112</v>
      </c>
      <c r="AS467" t="s">
        <v>66</v>
      </c>
    </row>
    <row r="468" spans="1:45" x14ac:dyDescent="0.45">
      <c r="A468" t="s">
        <v>2615</v>
      </c>
      <c r="B468" t="s">
        <v>46</v>
      </c>
      <c r="C468" t="s">
        <v>47</v>
      </c>
      <c r="D468" t="s">
        <v>2616</v>
      </c>
      <c r="E468" s="3" t="s">
        <v>2617</v>
      </c>
      <c r="F468" t="s">
        <v>50</v>
      </c>
      <c r="G468" t="s">
        <v>51</v>
      </c>
      <c r="H468" s="1">
        <v>43066.9</v>
      </c>
      <c r="I468" s="1">
        <v>43066.92083333333</v>
      </c>
      <c r="J468" s="2">
        <v>1.6203703703703703E-2</v>
      </c>
      <c r="K468" s="2">
        <v>2.0833333333333332E-2</v>
      </c>
      <c r="L468" s="2">
        <v>4.6296296296296302E-3</v>
      </c>
      <c r="M468" t="s">
        <v>89</v>
      </c>
      <c r="N468">
        <v>1</v>
      </c>
      <c r="O468" t="s">
        <v>90</v>
      </c>
      <c r="P468" t="s">
        <v>54</v>
      </c>
      <c r="Q468" t="s">
        <v>172</v>
      </c>
      <c r="R468" t="s">
        <v>91</v>
      </c>
      <c r="S468" t="s">
        <v>92</v>
      </c>
      <c r="T468" t="s">
        <v>58</v>
      </c>
      <c r="U468" t="s">
        <v>54</v>
      </c>
      <c r="V468" t="s">
        <v>54</v>
      </c>
      <c r="W468">
        <v>59.941414999999999</v>
      </c>
      <c r="X468">
        <v>30.366456299999999</v>
      </c>
      <c r="Y468">
        <v>59.926110000000001</v>
      </c>
      <c r="Z468">
        <v>30.341750999999999</v>
      </c>
      <c r="AA468" t="s">
        <v>54</v>
      </c>
      <c r="AB468" t="s">
        <v>54</v>
      </c>
      <c r="AC468" t="s">
        <v>59</v>
      </c>
      <c r="AD468" t="s">
        <v>60</v>
      </c>
      <c r="AE468" t="s">
        <v>1014</v>
      </c>
      <c r="AF468" t="s">
        <v>2618</v>
      </c>
      <c r="AG468">
        <v>58.44</v>
      </c>
      <c r="AH468">
        <v>662</v>
      </c>
      <c r="AI468">
        <v>11.33</v>
      </c>
      <c r="AJ468">
        <v>12.12</v>
      </c>
      <c r="AK468" t="s">
        <v>2619</v>
      </c>
      <c r="AL468">
        <v>1</v>
      </c>
      <c r="AM468">
        <v>-3</v>
      </c>
      <c r="AN468">
        <v>0.93</v>
      </c>
      <c r="AO468">
        <v>3.7</v>
      </c>
      <c r="AP468">
        <v>0.79</v>
      </c>
      <c r="AQ468" t="s">
        <v>96</v>
      </c>
      <c r="AR468" t="s">
        <v>65</v>
      </c>
      <c r="AS468" t="s">
        <v>66</v>
      </c>
    </row>
    <row r="469" spans="1:45" x14ac:dyDescent="0.45">
      <c r="A469" t="s">
        <v>2620</v>
      </c>
      <c r="B469" t="s">
        <v>46</v>
      </c>
      <c r="C469" t="s">
        <v>47</v>
      </c>
      <c r="D469" t="s">
        <v>2621</v>
      </c>
      <c r="E469" t="s">
        <v>2622</v>
      </c>
      <c r="F469" t="s">
        <v>50</v>
      </c>
      <c r="G469" t="s">
        <v>51</v>
      </c>
      <c r="H469" s="1">
        <v>43067.356249999997</v>
      </c>
      <c r="I469" s="1">
        <v>43067.380555555559</v>
      </c>
      <c r="J469" s="2">
        <v>1.7326388888888888E-2</v>
      </c>
      <c r="K469" s="2">
        <v>2.4305555555555556E-2</v>
      </c>
      <c r="L469" s="2">
        <v>6.9791666666666674E-3</v>
      </c>
      <c r="M469" t="s">
        <v>52</v>
      </c>
      <c r="N469">
        <v>1</v>
      </c>
      <c r="O469" t="s">
        <v>1147</v>
      </c>
      <c r="P469" t="s">
        <v>54</v>
      </c>
      <c r="Q469" t="s">
        <v>101</v>
      </c>
      <c r="R469" t="s">
        <v>193</v>
      </c>
      <c r="S469" t="s">
        <v>1148</v>
      </c>
      <c r="T469" t="s">
        <v>58</v>
      </c>
      <c r="U469" t="s">
        <v>54</v>
      </c>
      <c r="V469" t="s">
        <v>54</v>
      </c>
      <c r="W469">
        <v>59.941414999999999</v>
      </c>
      <c r="X469">
        <v>30.366456299999999</v>
      </c>
      <c r="Y469">
        <v>59.977350000000001</v>
      </c>
      <c r="Z469">
        <v>30.342421999999999</v>
      </c>
      <c r="AA469" t="s">
        <v>54</v>
      </c>
      <c r="AB469" t="s">
        <v>54</v>
      </c>
      <c r="AC469" t="s">
        <v>59</v>
      </c>
      <c r="AD469" t="s">
        <v>60</v>
      </c>
      <c r="AE469" t="s">
        <v>1014</v>
      </c>
      <c r="AF469" t="s">
        <v>2623</v>
      </c>
      <c r="AG469">
        <v>58.33</v>
      </c>
      <c r="AH469">
        <v>331</v>
      </c>
      <c r="AI469">
        <v>5.67</v>
      </c>
      <c r="AJ469">
        <v>10.25</v>
      </c>
      <c r="AK469" t="s">
        <v>2624</v>
      </c>
      <c r="AL469">
        <v>1</v>
      </c>
      <c r="AM469">
        <v>-3</v>
      </c>
      <c r="AN469">
        <v>0.93</v>
      </c>
      <c r="AO469">
        <v>3.59</v>
      </c>
      <c r="AP469">
        <v>0.9</v>
      </c>
      <c r="AQ469" t="s">
        <v>96</v>
      </c>
      <c r="AR469" t="s">
        <v>65</v>
      </c>
      <c r="AS469" t="s">
        <v>66</v>
      </c>
    </row>
    <row r="470" spans="1:45" x14ac:dyDescent="0.45">
      <c r="A470" t="s">
        <v>2625</v>
      </c>
      <c r="B470" t="s">
        <v>46</v>
      </c>
      <c r="C470" t="s">
        <v>47</v>
      </c>
      <c r="D470" t="s">
        <v>2626</v>
      </c>
      <c r="E470" t="s">
        <v>2627</v>
      </c>
      <c r="F470" t="s">
        <v>50</v>
      </c>
      <c r="G470" t="s">
        <v>51</v>
      </c>
      <c r="H470" s="1">
        <v>43067.429166666669</v>
      </c>
      <c r="I470" s="1">
        <v>43067.447916666664</v>
      </c>
      <c r="J470" s="2">
        <v>1.4664351851851852E-2</v>
      </c>
      <c r="K470" s="2">
        <v>1.8749999999999999E-2</v>
      </c>
      <c r="L470" s="2">
        <v>4.0856481481481481E-3</v>
      </c>
      <c r="M470" t="s">
        <v>52</v>
      </c>
      <c r="N470">
        <v>1</v>
      </c>
      <c r="O470" t="s">
        <v>116</v>
      </c>
      <c r="P470" t="s">
        <v>54</v>
      </c>
      <c r="Q470" t="s">
        <v>140</v>
      </c>
      <c r="R470" t="s">
        <v>118</v>
      </c>
      <c r="S470" t="s">
        <v>119</v>
      </c>
      <c r="T470" t="s">
        <v>58</v>
      </c>
      <c r="U470" t="s">
        <v>54</v>
      </c>
      <c r="V470" t="s">
        <v>54</v>
      </c>
      <c r="W470">
        <v>59.977350000000001</v>
      </c>
      <c r="X470">
        <v>30.342503000000001</v>
      </c>
      <c r="Y470">
        <v>59.945459999999997</v>
      </c>
      <c r="Z470">
        <v>30.367563000000001</v>
      </c>
      <c r="AA470" t="s">
        <v>54</v>
      </c>
      <c r="AB470" t="s">
        <v>54</v>
      </c>
      <c r="AC470" t="s">
        <v>59</v>
      </c>
      <c r="AD470" t="s">
        <v>60</v>
      </c>
      <c r="AE470" t="s">
        <v>2628</v>
      </c>
      <c r="AF470" t="s">
        <v>2629</v>
      </c>
      <c r="AG470">
        <v>58.33</v>
      </c>
      <c r="AH470">
        <v>173</v>
      </c>
      <c r="AI470">
        <v>2.97</v>
      </c>
      <c r="AJ470">
        <v>5.87</v>
      </c>
      <c r="AK470" t="s">
        <v>2630</v>
      </c>
      <c r="AL470">
        <v>1</v>
      </c>
      <c r="AM470">
        <v>-3</v>
      </c>
      <c r="AN470">
        <v>0.92</v>
      </c>
      <c r="AO470">
        <v>4.28</v>
      </c>
      <c r="AP470">
        <v>1</v>
      </c>
      <c r="AQ470" t="s">
        <v>111</v>
      </c>
      <c r="AR470" t="s">
        <v>112</v>
      </c>
      <c r="AS470" t="s">
        <v>66</v>
      </c>
    </row>
    <row r="471" spans="1:45" x14ac:dyDescent="0.45">
      <c r="A471" t="s">
        <v>2631</v>
      </c>
      <c r="B471" t="s">
        <v>46</v>
      </c>
      <c r="C471" t="s">
        <v>47</v>
      </c>
      <c r="D471" t="s">
        <v>2632</v>
      </c>
      <c r="E471" t="s">
        <v>2633</v>
      </c>
      <c r="F471" t="s">
        <v>50</v>
      </c>
      <c r="G471" t="s">
        <v>51</v>
      </c>
      <c r="H471" s="1">
        <v>43067.426388888889</v>
      </c>
      <c r="I471" s="1">
        <v>43067.450694444444</v>
      </c>
      <c r="J471" s="2">
        <v>1.8148148148148146E-2</v>
      </c>
      <c r="K471" s="2">
        <v>2.4305555555555556E-2</v>
      </c>
      <c r="L471" s="2">
        <v>6.1574074074074074E-3</v>
      </c>
      <c r="M471" t="s">
        <v>52</v>
      </c>
      <c r="N471">
        <v>1</v>
      </c>
      <c r="O471" t="s">
        <v>1264</v>
      </c>
      <c r="P471" t="s">
        <v>54</v>
      </c>
      <c r="Q471" t="s">
        <v>2634</v>
      </c>
      <c r="R471" t="s">
        <v>604</v>
      </c>
      <c r="S471" t="s">
        <v>1265</v>
      </c>
      <c r="T471" t="s">
        <v>58</v>
      </c>
      <c r="U471" t="s">
        <v>54</v>
      </c>
      <c r="V471" t="s">
        <v>54</v>
      </c>
      <c r="W471">
        <v>59.941414999999999</v>
      </c>
      <c r="X471">
        <v>30.366456299999999</v>
      </c>
      <c r="Y471">
        <v>59.945087000000001</v>
      </c>
      <c r="Z471">
        <v>30.367628</v>
      </c>
      <c r="AA471" t="s">
        <v>54</v>
      </c>
      <c r="AB471" t="s">
        <v>54</v>
      </c>
      <c r="AC471" t="s">
        <v>59</v>
      </c>
      <c r="AD471" t="s">
        <v>60</v>
      </c>
      <c r="AE471" t="s">
        <v>1014</v>
      </c>
      <c r="AF471" t="s">
        <v>2635</v>
      </c>
      <c r="AG471">
        <v>58.33</v>
      </c>
      <c r="AH471">
        <v>214</v>
      </c>
      <c r="AI471">
        <v>3.67</v>
      </c>
      <c r="AJ471">
        <v>8.2899999999999991</v>
      </c>
      <c r="AK471" t="s">
        <v>2636</v>
      </c>
      <c r="AL471">
        <v>1</v>
      </c>
      <c r="AM471">
        <v>-3</v>
      </c>
      <c r="AN471">
        <v>0.92</v>
      </c>
      <c r="AO471">
        <v>4.32</v>
      </c>
      <c r="AP471">
        <v>1</v>
      </c>
      <c r="AQ471" t="s">
        <v>111</v>
      </c>
      <c r="AR471" t="s">
        <v>112</v>
      </c>
      <c r="AS471" t="s">
        <v>66</v>
      </c>
    </row>
    <row r="472" spans="1:45" x14ac:dyDescent="0.45">
      <c r="A472" t="s">
        <v>2637</v>
      </c>
      <c r="B472" t="s">
        <v>46</v>
      </c>
      <c r="C472" t="s">
        <v>47</v>
      </c>
      <c r="D472" t="s">
        <v>2638</v>
      </c>
      <c r="E472" t="s">
        <v>2639</v>
      </c>
      <c r="F472" t="s">
        <v>50</v>
      </c>
      <c r="G472" t="s">
        <v>51</v>
      </c>
      <c r="H472" s="1">
        <v>43067.462500000001</v>
      </c>
      <c r="I472" s="1">
        <v>43067.480555555558</v>
      </c>
      <c r="J472" s="2">
        <v>1.6782407407407409E-2</v>
      </c>
      <c r="K472" s="2">
        <v>1.8055555555555557E-2</v>
      </c>
      <c r="L472" s="2">
        <v>1.2731481481481483E-3</v>
      </c>
      <c r="M472" t="s">
        <v>52</v>
      </c>
      <c r="N472">
        <v>1</v>
      </c>
      <c r="O472" t="s">
        <v>1264</v>
      </c>
      <c r="P472" t="s">
        <v>54</v>
      </c>
      <c r="Q472" t="s">
        <v>285</v>
      </c>
      <c r="R472" t="s">
        <v>604</v>
      </c>
      <c r="S472" t="s">
        <v>1265</v>
      </c>
      <c r="T472" t="s">
        <v>58</v>
      </c>
      <c r="U472" t="s">
        <v>54</v>
      </c>
      <c r="V472" t="s">
        <v>54</v>
      </c>
      <c r="W472">
        <v>59.943671999999999</v>
      </c>
      <c r="X472">
        <v>30.368320000000001</v>
      </c>
      <c r="Y472">
        <v>59.941414999999999</v>
      </c>
      <c r="Z472">
        <v>30.366456299999999</v>
      </c>
      <c r="AA472" t="s">
        <v>54</v>
      </c>
      <c r="AB472" t="s">
        <v>54</v>
      </c>
      <c r="AC472" t="s">
        <v>59</v>
      </c>
      <c r="AD472" t="s">
        <v>60</v>
      </c>
      <c r="AE472" t="s">
        <v>2640</v>
      </c>
      <c r="AF472" t="s">
        <v>1014</v>
      </c>
      <c r="AG472">
        <v>58.33</v>
      </c>
      <c r="AH472">
        <v>234</v>
      </c>
      <c r="AI472">
        <v>4.01</v>
      </c>
      <c r="AJ472">
        <v>8.82</v>
      </c>
      <c r="AK472" t="s">
        <v>2641</v>
      </c>
      <c r="AL472">
        <v>1</v>
      </c>
      <c r="AM472">
        <v>-2</v>
      </c>
      <c r="AN472">
        <v>0.88</v>
      </c>
      <c r="AO472">
        <v>3.83</v>
      </c>
      <c r="AP472">
        <v>0.99</v>
      </c>
      <c r="AQ472" t="s">
        <v>111</v>
      </c>
      <c r="AR472" t="s">
        <v>112</v>
      </c>
      <c r="AS472" t="s">
        <v>66</v>
      </c>
    </row>
    <row r="473" spans="1:45" x14ac:dyDescent="0.45">
      <c r="A473" t="s">
        <v>2642</v>
      </c>
      <c r="B473" t="s">
        <v>46</v>
      </c>
      <c r="C473" t="s">
        <v>47</v>
      </c>
      <c r="D473" t="s">
        <v>2643</v>
      </c>
      <c r="E473" t="s">
        <v>2644</v>
      </c>
      <c r="F473" t="s">
        <v>50</v>
      </c>
      <c r="G473" t="s">
        <v>51</v>
      </c>
      <c r="H473" s="1">
        <v>43067.593055555553</v>
      </c>
      <c r="I473" s="1">
        <v>43067.628472222219</v>
      </c>
      <c r="J473" s="2">
        <v>3.2245370370370369E-2</v>
      </c>
      <c r="K473" s="2">
        <v>3.5416666666666666E-2</v>
      </c>
      <c r="L473" s="2">
        <v>3.1712962962962958E-3</v>
      </c>
      <c r="M473" t="s">
        <v>52</v>
      </c>
      <c r="N473">
        <v>1</v>
      </c>
      <c r="O473" t="s">
        <v>116</v>
      </c>
      <c r="P473" t="s">
        <v>54</v>
      </c>
      <c r="Q473" t="s">
        <v>2645</v>
      </c>
      <c r="R473" t="s">
        <v>118</v>
      </c>
      <c r="S473" t="s">
        <v>119</v>
      </c>
      <c r="T473" t="s">
        <v>58</v>
      </c>
      <c r="U473" t="s">
        <v>54</v>
      </c>
      <c r="V473" t="s">
        <v>54</v>
      </c>
      <c r="W473">
        <v>59.941414999999999</v>
      </c>
      <c r="X473">
        <v>30.366456299999999</v>
      </c>
      <c r="Y473">
        <v>59.934113000000004</v>
      </c>
      <c r="Z473">
        <v>30.306103</v>
      </c>
      <c r="AA473" t="s">
        <v>54</v>
      </c>
      <c r="AB473" t="s">
        <v>54</v>
      </c>
      <c r="AC473" t="s">
        <v>59</v>
      </c>
      <c r="AD473" t="s">
        <v>60</v>
      </c>
      <c r="AE473" t="s">
        <v>1014</v>
      </c>
      <c r="AF473" t="s">
        <v>2646</v>
      </c>
      <c r="AG473">
        <v>58.38</v>
      </c>
      <c r="AH473">
        <v>339</v>
      </c>
      <c r="AI473">
        <v>5.81</v>
      </c>
      <c r="AJ473">
        <v>14.58</v>
      </c>
      <c r="AK473" t="s">
        <v>2647</v>
      </c>
      <c r="AL473">
        <v>1</v>
      </c>
      <c r="AM473">
        <v>-2</v>
      </c>
      <c r="AN473">
        <v>0.86</v>
      </c>
      <c r="AO473">
        <v>3.77</v>
      </c>
      <c r="AP473">
        <v>0.99</v>
      </c>
      <c r="AQ473" t="s">
        <v>111</v>
      </c>
      <c r="AR473" t="s">
        <v>112</v>
      </c>
      <c r="AS473" t="s">
        <v>66</v>
      </c>
    </row>
    <row r="474" spans="1:45" x14ac:dyDescent="0.45">
      <c r="A474" t="s">
        <v>2648</v>
      </c>
      <c r="B474" t="s">
        <v>46</v>
      </c>
      <c r="C474" t="s">
        <v>47</v>
      </c>
      <c r="D474" t="s">
        <v>2649</v>
      </c>
      <c r="E474" t="s">
        <v>2650</v>
      </c>
      <c r="F474" t="s">
        <v>50</v>
      </c>
      <c r="G474" t="s">
        <v>51</v>
      </c>
      <c r="H474" s="1">
        <v>43067.680555555555</v>
      </c>
      <c r="I474" s="1">
        <v>43067.720833333333</v>
      </c>
      <c r="J474" s="2">
        <v>3.6689814814814821E-2</v>
      </c>
      <c r="K474" s="2">
        <v>4.027777777777778E-2</v>
      </c>
      <c r="L474" s="2">
        <v>3.5879629629629629E-3</v>
      </c>
      <c r="M474" t="s">
        <v>52</v>
      </c>
      <c r="N474">
        <v>1</v>
      </c>
      <c r="O474" t="s">
        <v>709</v>
      </c>
      <c r="P474" t="s">
        <v>54</v>
      </c>
      <c r="Q474" t="s">
        <v>2651</v>
      </c>
      <c r="R474" t="s">
        <v>220</v>
      </c>
      <c r="S474" t="s">
        <v>710</v>
      </c>
      <c r="T474" t="s">
        <v>58</v>
      </c>
      <c r="U474" t="s">
        <v>54</v>
      </c>
      <c r="V474" t="s">
        <v>54</v>
      </c>
      <c r="W474">
        <v>59.934505000000001</v>
      </c>
      <c r="X474">
        <v>30.305311</v>
      </c>
      <c r="Y474">
        <v>59.941414999999999</v>
      </c>
      <c r="Z474">
        <v>30.366456299999999</v>
      </c>
      <c r="AA474" t="s">
        <v>54</v>
      </c>
      <c r="AB474" t="s">
        <v>54</v>
      </c>
      <c r="AC474" t="s">
        <v>59</v>
      </c>
      <c r="AD474" t="s">
        <v>60</v>
      </c>
      <c r="AE474" t="s">
        <v>2652</v>
      </c>
      <c r="AF474" t="s">
        <v>1014</v>
      </c>
      <c r="AG474">
        <v>58.38</v>
      </c>
      <c r="AH474">
        <v>368</v>
      </c>
      <c r="AI474">
        <v>6.3</v>
      </c>
      <c r="AJ474">
        <v>14.66</v>
      </c>
      <c r="AK474" t="s">
        <v>2653</v>
      </c>
      <c r="AL474">
        <v>1</v>
      </c>
      <c r="AM474">
        <v>-3</v>
      </c>
      <c r="AN474">
        <v>0.81</v>
      </c>
      <c r="AO474">
        <v>4.63</v>
      </c>
      <c r="AP474">
        <v>0.9</v>
      </c>
      <c r="AQ474" t="s">
        <v>96</v>
      </c>
      <c r="AR474" t="s">
        <v>65</v>
      </c>
      <c r="AS474" t="s">
        <v>66</v>
      </c>
    </row>
    <row r="475" spans="1:45" x14ac:dyDescent="0.45">
      <c r="A475" t="s">
        <v>2654</v>
      </c>
      <c r="B475" t="s">
        <v>46</v>
      </c>
      <c r="C475" t="s">
        <v>215</v>
      </c>
      <c r="D475" t="s">
        <v>2655</v>
      </c>
      <c r="E475" t="s">
        <v>2656</v>
      </c>
      <c r="F475" t="s">
        <v>50</v>
      </c>
      <c r="G475" t="s">
        <v>51</v>
      </c>
      <c r="H475" s="1">
        <v>43067.759722222225</v>
      </c>
      <c r="I475" s="1">
        <v>43067.805555555555</v>
      </c>
      <c r="J475" s="2">
        <v>3.953703703703703E-2</v>
      </c>
      <c r="K475" s="2">
        <v>4.5833333333333337E-2</v>
      </c>
      <c r="L475" s="2">
        <v>6.2962962962962964E-3</v>
      </c>
      <c r="M475" t="s">
        <v>1252</v>
      </c>
      <c r="O475" t="s">
        <v>70</v>
      </c>
      <c r="P475" t="s">
        <v>54</v>
      </c>
      <c r="Q475" t="s">
        <v>2657</v>
      </c>
      <c r="R475" t="s">
        <v>72</v>
      </c>
      <c r="S475" t="s">
        <v>73</v>
      </c>
      <c r="T475" t="s">
        <v>58</v>
      </c>
      <c r="U475" t="s">
        <v>54</v>
      </c>
      <c r="V475" t="s">
        <v>54</v>
      </c>
      <c r="W475">
        <v>59.930031700000001</v>
      </c>
      <c r="X475">
        <v>30.284076299999999</v>
      </c>
      <c r="Y475">
        <v>59.941414999999999</v>
      </c>
      <c r="Z475">
        <v>30.366456299999999</v>
      </c>
      <c r="AA475" t="s">
        <v>54</v>
      </c>
      <c r="AB475" t="s">
        <v>54</v>
      </c>
      <c r="AC475" t="s">
        <v>59</v>
      </c>
      <c r="AD475" t="s">
        <v>60</v>
      </c>
      <c r="AE475" t="s">
        <v>2658</v>
      </c>
      <c r="AF475" t="s">
        <v>1014</v>
      </c>
      <c r="AG475">
        <v>58.38</v>
      </c>
      <c r="AH475">
        <v>525</v>
      </c>
      <c r="AI475">
        <v>8.99</v>
      </c>
      <c r="AJ475">
        <v>16.63</v>
      </c>
      <c r="AK475" t="s">
        <v>2659</v>
      </c>
      <c r="AL475">
        <v>0</v>
      </c>
      <c r="AM475">
        <v>-5</v>
      </c>
      <c r="AN475">
        <v>0.88</v>
      </c>
      <c r="AO475">
        <v>3.93</v>
      </c>
      <c r="AP475">
        <v>0.88</v>
      </c>
      <c r="AQ475" t="s">
        <v>96</v>
      </c>
      <c r="AR475" t="s">
        <v>65</v>
      </c>
      <c r="AS475" t="s">
        <v>66</v>
      </c>
    </row>
    <row r="476" spans="1:45" x14ac:dyDescent="0.45">
      <c r="A476" t="s">
        <v>2660</v>
      </c>
      <c r="B476" t="s">
        <v>46</v>
      </c>
      <c r="C476" t="s">
        <v>47</v>
      </c>
      <c r="D476" t="s">
        <v>2661</v>
      </c>
      <c r="E476" t="s">
        <v>2662</v>
      </c>
      <c r="F476" t="s">
        <v>50</v>
      </c>
      <c r="G476" t="s">
        <v>51</v>
      </c>
      <c r="H476" s="1">
        <v>43067.756249999999</v>
      </c>
      <c r="I476" s="1">
        <v>43067.806944444441</v>
      </c>
      <c r="J476" s="2">
        <v>4.3287037037037041E-2</v>
      </c>
      <c r="K476" s="2">
        <v>5.0694444444444452E-2</v>
      </c>
      <c r="L476" s="2">
        <v>7.4074074074074068E-3</v>
      </c>
      <c r="M476" t="s">
        <v>52</v>
      </c>
      <c r="N476">
        <v>1</v>
      </c>
      <c r="O476" t="s">
        <v>566</v>
      </c>
      <c r="P476" t="s">
        <v>54</v>
      </c>
      <c r="Q476" t="s">
        <v>1483</v>
      </c>
      <c r="R476" t="s">
        <v>567</v>
      </c>
      <c r="S476" t="s">
        <v>568</v>
      </c>
      <c r="T476" t="s">
        <v>58</v>
      </c>
      <c r="U476" t="s">
        <v>54</v>
      </c>
      <c r="V476" t="s">
        <v>54</v>
      </c>
      <c r="W476">
        <v>59.929707000000001</v>
      </c>
      <c r="X476">
        <v>30.286466999999998</v>
      </c>
      <c r="Y476">
        <v>59.941414999999999</v>
      </c>
      <c r="Z476">
        <v>30.366456299999999</v>
      </c>
      <c r="AA476" t="s">
        <v>54</v>
      </c>
      <c r="AB476" t="s">
        <v>54</v>
      </c>
      <c r="AC476" t="s">
        <v>59</v>
      </c>
      <c r="AD476" t="s">
        <v>60</v>
      </c>
      <c r="AE476" t="s">
        <v>2663</v>
      </c>
      <c r="AF476" t="s">
        <v>1014</v>
      </c>
      <c r="AG476">
        <v>58.38</v>
      </c>
      <c r="AH476">
        <v>469</v>
      </c>
      <c r="AI476">
        <v>8.0299999999999994</v>
      </c>
      <c r="AJ476">
        <v>18.2</v>
      </c>
      <c r="AK476" t="s">
        <v>2664</v>
      </c>
      <c r="AL476">
        <v>0</v>
      </c>
      <c r="AM476">
        <v>-5</v>
      </c>
      <c r="AN476">
        <v>0.88</v>
      </c>
      <c r="AO476">
        <v>3.88</v>
      </c>
      <c r="AP476">
        <v>0.88</v>
      </c>
      <c r="AQ476" t="s">
        <v>96</v>
      </c>
      <c r="AR476" t="s">
        <v>65</v>
      </c>
      <c r="AS476" t="s">
        <v>66</v>
      </c>
    </row>
    <row r="477" spans="1:45" x14ac:dyDescent="0.45">
      <c r="A477" t="s">
        <v>2665</v>
      </c>
      <c r="B477" t="s">
        <v>46</v>
      </c>
      <c r="C477" t="s">
        <v>215</v>
      </c>
      <c r="D477" t="s">
        <v>2666</v>
      </c>
      <c r="E477" t="s">
        <v>2667</v>
      </c>
      <c r="F477" t="s">
        <v>50</v>
      </c>
      <c r="G477" t="s">
        <v>51</v>
      </c>
      <c r="H477" s="1">
        <v>43068.445833333331</v>
      </c>
      <c r="I477" s="1">
        <v>43068.457638888889</v>
      </c>
      <c r="J477" s="2">
        <v>9.2013888888888892E-3</v>
      </c>
      <c r="K477" s="2">
        <v>1.1805555555555555E-2</v>
      </c>
      <c r="L477" s="2">
        <v>2.6041666666666665E-3</v>
      </c>
      <c r="M477" t="s">
        <v>1252</v>
      </c>
      <c r="O477" t="s">
        <v>70</v>
      </c>
      <c r="P477" t="s">
        <v>54</v>
      </c>
      <c r="Q477" t="s">
        <v>2668</v>
      </c>
      <c r="R477" t="s">
        <v>72</v>
      </c>
      <c r="S477" t="s">
        <v>73</v>
      </c>
      <c r="T477" t="s">
        <v>58</v>
      </c>
      <c r="U477" t="s">
        <v>54</v>
      </c>
      <c r="V477" t="s">
        <v>54</v>
      </c>
      <c r="W477">
        <v>59.941414999999999</v>
      </c>
      <c r="X477">
        <v>30.366456299999999</v>
      </c>
      <c r="Y477">
        <v>59.961756999999999</v>
      </c>
      <c r="Z477">
        <v>30.4021525</v>
      </c>
      <c r="AA477" t="s">
        <v>54</v>
      </c>
      <c r="AB477" t="s">
        <v>54</v>
      </c>
      <c r="AC477" t="s">
        <v>59</v>
      </c>
      <c r="AD477" t="s">
        <v>60</v>
      </c>
      <c r="AE477" t="s">
        <v>1014</v>
      </c>
      <c r="AF477" t="s">
        <v>2463</v>
      </c>
      <c r="AG477">
        <v>58.36</v>
      </c>
      <c r="AH477">
        <v>196</v>
      </c>
      <c r="AI477">
        <v>3.36</v>
      </c>
      <c r="AJ477">
        <v>5.29</v>
      </c>
      <c r="AK477" t="s">
        <v>2669</v>
      </c>
      <c r="AL477">
        <v>1</v>
      </c>
      <c r="AM477">
        <v>-3</v>
      </c>
      <c r="AN477">
        <v>0.89</v>
      </c>
      <c r="AO477">
        <v>3.89</v>
      </c>
      <c r="AP477">
        <v>0.91</v>
      </c>
      <c r="AQ477" t="s">
        <v>64</v>
      </c>
      <c r="AR477" t="s">
        <v>65</v>
      </c>
      <c r="AS477" t="s">
        <v>66</v>
      </c>
    </row>
    <row r="478" spans="1:45" x14ac:dyDescent="0.45">
      <c r="A478" t="s">
        <v>2670</v>
      </c>
      <c r="B478" t="s">
        <v>46</v>
      </c>
      <c r="C478" t="s">
        <v>47</v>
      </c>
      <c r="D478" t="s">
        <v>2671</v>
      </c>
      <c r="E478" t="s">
        <v>1047</v>
      </c>
      <c r="F478" t="s">
        <v>50</v>
      </c>
      <c r="G478" t="s">
        <v>51</v>
      </c>
      <c r="H478" s="1">
        <v>43068.520833333336</v>
      </c>
      <c r="I478" s="1">
        <v>43068.529166666667</v>
      </c>
      <c r="J478" s="2">
        <v>4.6180555555555558E-3</v>
      </c>
      <c r="K478" s="2">
        <v>8.3333333333333332E-3</v>
      </c>
      <c r="L478" s="2">
        <v>3.7152777777777774E-3</v>
      </c>
      <c r="M478" t="s">
        <v>52</v>
      </c>
      <c r="N478">
        <v>1</v>
      </c>
      <c r="O478" t="s">
        <v>807</v>
      </c>
      <c r="P478" t="s">
        <v>54</v>
      </c>
      <c r="Q478" t="s">
        <v>406</v>
      </c>
      <c r="R478" t="s">
        <v>184</v>
      </c>
      <c r="S478" t="s">
        <v>808</v>
      </c>
      <c r="T478" t="s">
        <v>58</v>
      </c>
      <c r="U478" t="s">
        <v>54</v>
      </c>
      <c r="V478" t="s">
        <v>54</v>
      </c>
      <c r="W478">
        <v>59.959811999999999</v>
      </c>
      <c r="X478">
        <v>30.4329</v>
      </c>
      <c r="Y478">
        <v>59.959994999999999</v>
      </c>
      <c r="Z478">
        <v>30.48029</v>
      </c>
      <c r="AA478" t="s">
        <v>54</v>
      </c>
      <c r="AB478" t="s">
        <v>54</v>
      </c>
      <c r="AC478" t="s">
        <v>59</v>
      </c>
      <c r="AD478" t="s">
        <v>60</v>
      </c>
      <c r="AE478" t="s">
        <v>2672</v>
      </c>
      <c r="AF478" t="s">
        <v>2673</v>
      </c>
      <c r="AG478">
        <v>58.36</v>
      </c>
      <c r="AH478">
        <v>119</v>
      </c>
      <c r="AI478">
        <v>2.04</v>
      </c>
      <c r="AJ478">
        <v>2.77</v>
      </c>
      <c r="AK478" t="s">
        <v>2674</v>
      </c>
      <c r="AL478">
        <v>1</v>
      </c>
      <c r="AM478">
        <v>-3</v>
      </c>
      <c r="AN478">
        <v>0.9</v>
      </c>
      <c r="AO478">
        <v>3.9</v>
      </c>
      <c r="AP478">
        <v>0.99</v>
      </c>
      <c r="AQ478" t="s">
        <v>111</v>
      </c>
      <c r="AR478" t="s">
        <v>112</v>
      </c>
      <c r="AS478" t="s">
        <v>66</v>
      </c>
    </row>
    <row r="479" spans="1:45" x14ac:dyDescent="0.45">
      <c r="A479" t="s">
        <v>2675</v>
      </c>
      <c r="B479" t="s">
        <v>46</v>
      </c>
      <c r="C479" t="s">
        <v>47</v>
      </c>
      <c r="D479" s="3" t="s">
        <v>2676</v>
      </c>
      <c r="E479" t="s">
        <v>2677</v>
      </c>
      <c r="F479" t="s">
        <v>50</v>
      </c>
      <c r="G479" t="s">
        <v>51</v>
      </c>
      <c r="H479" s="1">
        <v>43069.553472222222</v>
      </c>
      <c r="I479" s="1">
        <v>43069.580555555556</v>
      </c>
      <c r="J479" s="2">
        <v>2.0509259259259258E-2</v>
      </c>
      <c r="K479" s="2">
        <v>2.7083333333333334E-2</v>
      </c>
      <c r="L479" s="2">
        <v>6.5740740740740733E-3</v>
      </c>
      <c r="M479" t="s">
        <v>52</v>
      </c>
      <c r="N479">
        <v>1</v>
      </c>
      <c r="O479" t="s">
        <v>709</v>
      </c>
      <c r="P479" t="s">
        <v>54</v>
      </c>
      <c r="Q479" t="s">
        <v>2678</v>
      </c>
      <c r="R479" t="s">
        <v>220</v>
      </c>
      <c r="S479" t="s">
        <v>710</v>
      </c>
      <c r="T479" t="s">
        <v>58</v>
      </c>
      <c r="U479" t="s">
        <v>54</v>
      </c>
      <c r="V479" t="s">
        <v>54</v>
      </c>
      <c r="W479">
        <v>59.941414999999999</v>
      </c>
      <c r="X479">
        <v>30.366456299999999</v>
      </c>
      <c r="Y479">
        <v>59.802914000000001</v>
      </c>
      <c r="Z479">
        <v>30.26784</v>
      </c>
      <c r="AA479" t="s">
        <v>54</v>
      </c>
      <c r="AB479" t="s">
        <v>54</v>
      </c>
      <c r="AC479" t="s">
        <v>59</v>
      </c>
      <c r="AD479" t="s">
        <v>60</v>
      </c>
      <c r="AE479" t="s">
        <v>1014</v>
      </c>
      <c r="AF479" t="s">
        <v>230</v>
      </c>
      <c r="AG479">
        <v>58.46</v>
      </c>
      <c r="AH479">
        <v>642</v>
      </c>
      <c r="AI479">
        <v>10.98</v>
      </c>
      <c r="AJ479">
        <v>33.15</v>
      </c>
      <c r="AK479" t="s">
        <v>2679</v>
      </c>
      <c r="AL479">
        <v>-1</v>
      </c>
      <c r="AM479">
        <v>-6</v>
      </c>
      <c r="AN479">
        <v>0.91</v>
      </c>
      <c r="AO479">
        <v>4.66</v>
      </c>
      <c r="AP479">
        <v>0.91</v>
      </c>
      <c r="AQ479" t="s">
        <v>64</v>
      </c>
      <c r="AR479" t="s">
        <v>65</v>
      </c>
      <c r="AS479" t="s">
        <v>66</v>
      </c>
    </row>
    <row r="480" spans="1:45" x14ac:dyDescent="0.45">
      <c r="A480" t="s">
        <v>2680</v>
      </c>
      <c r="B480" t="s">
        <v>46</v>
      </c>
      <c r="C480" t="s">
        <v>47</v>
      </c>
      <c r="D480" t="s">
        <v>2681</v>
      </c>
      <c r="E480" t="s">
        <v>2682</v>
      </c>
      <c r="F480" t="s">
        <v>50</v>
      </c>
      <c r="G480" t="s">
        <v>51</v>
      </c>
      <c r="H480" s="1">
        <v>43070.527083333334</v>
      </c>
      <c r="I480" s="1">
        <v>43070.542361111111</v>
      </c>
      <c r="J480" s="2">
        <v>7.8819444444444432E-3</v>
      </c>
      <c r="K480" s="2">
        <v>1.5277777777777777E-2</v>
      </c>
      <c r="L480" s="2">
        <v>7.3958333333333341E-3</v>
      </c>
      <c r="M480" t="s">
        <v>52</v>
      </c>
      <c r="N480">
        <v>1</v>
      </c>
      <c r="O480" t="s">
        <v>70</v>
      </c>
      <c r="P480" t="s">
        <v>54</v>
      </c>
      <c r="Q480" t="s">
        <v>172</v>
      </c>
      <c r="R480" t="s">
        <v>72</v>
      </c>
      <c r="S480" t="s">
        <v>73</v>
      </c>
      <c r="T480" t="s">
        <v>58</v>
      </c>
      <c r="U480" t="s">
        <v>54</v>
      </c>
      <c r="V480" t="s">
        <v>54</v>
      </c>
      <c r="W480">
        <v>59.954033000000003</v>
      </c>
      <c r="X480">
        <v>30.356643999999999</v>
      </c>
      <c r="Y480">
        <v>59.961910000000003</v>
      </c>
      <c r="Z480">
        <v>30.402166000000001</v>
      </c>
      <c r="AA480" t="s">
        <v>54</v>
      </c>
      <c r="AB480" t="s">
        <v>54</v>
      </c>
      <c r="AC480" t="s">
        <v>59</v>
      </c>
      <c r="AD480" t="s">
        <v>60</v>
      </c>
      <c r="AE480" t="s">
        <v>2683</v>
      </c>
      <c r="AF480" t="s">
        <v>2463</v>
      </c>
      <c r="AG480">
        <v>58.89</v>
      </c>
      <c r="AH480">
        <v>174</v>
      </c>
      <c r="AI480">
        <v>2.95</v>
      </c>
      <c r="AJ480">
        <v>3.77</v>
      </c>
      <c r="AK480" t="s">
        <v>2684</v>
      </c>
      <c r="AL480">
        <v>0</v>
      </c>
      <c r="AM480">
        <v>-5</v>
      </c>
      <c r="AN480">
        <v>0.98</v>
      </c>
      <c r="AO480">
        <v>5.6</v>
      </c>
      <c r="AP480">
        <v>1</v>
      </c>
      <c r="AQ480" t="s">
        <v>650</v>
      </c>
      <c r="AR480" t="s">
        <v>651</v>
      </c>
      <c r="AS480" t="s">
        <v>66</v>
      </c>
    </row>
    <row r="481" spans="1:45" x14ac:dyDescent="0.45">
      <c r="A481" t="s">
        <v>2685</v>
      </c>
      <c r="B481" t="s">
        <v>46</v>
      </c>
      <c r="C481" t="s">
        <v>47</v>
      </c>
      <c r="D481" t="s">
        <v>2686</v>
      </c>
      <c r="E481" t="s">
        <v>2687</v>
      </c>
      <c r="F481" t="s">
        <v>50</v>
      </c>
      <c r="G481" t="s">
        <v>51</v>
      </c>
      <c r="H481" s="1">
        <v>43071.04583333333</v>
      </c>
      <c r="I481" s="1">
        <v>43071.063194444447</v>
      </c>
      <c r="J481" s="2">
        <v>1.3344907407407408E-2</v>
      </c>
      <c r="K481" s="2">
        <v>1.7361111111111112E-2</v>
      </c>
      <c r="L481" s="2">
        <v>4.0162037037037033E-3</v>
      </c>
      <c r="M481" t="s">
        <v>89</v>
      </c>
      <c r="N481">
        <v>1</v>
      </c>
      <c r="O481" t="s">
        <v>2688</v>
      </c>
      <c r="P481" t="s">
        <v>54</v>
      </c>
      <c r="Q481" t="s">
        <v>117</v>
      </c>
      <c r="R481" t="s">
        <v>298</v>
      </c>
      <c r="S481" t="s">
        <v>2689</v>
      </c>
      <c r="T481" t="s">
        <v>58</v>
      </c>
      <c r="U481" t="s">
        <v>54</v>
      </c>
      <c r="V481" t="s">
        <v>54</v>
      </c>
      <c r="W481">
        <v>59.927149999999997</v>
      </c>
      <c r="X481">
        <v>30.359082999999998</v>
      </c>
      <c r="Y481">
        <v>59.941414999999999</v>
      </c>
      <c r="Z481">
        <v>30.366456299999999</v>
      </c>
      <c r="AA481" t="s">
        <v>54</v>
      </c>
      <c r="AB481" t="s">
        <v>54</v>
      </c>
      <c r="AC481" t="s">
        <v>59</v>
      </c>
      <c r="AD481" t="s">
        <v>60</v>
      </c>
      <c r="AE481" t="s">
        <v>2690</v>
      </c>
      <c r="AF481" t="s">
        <v>1014</v>
      </c>
      <c r="AG481">
        <v>58.89</v>
      </c>
      <c r="AH481">
        <v>655</v>
      </c>
      <c r="AI481">
        <v>11.12</v>
      </c>
      <c r="AJ481">
        <v>11.1</v>
      </c>
      <c r="AK481" t="s">
        <v>2691</v>
      </c>
      <c r="AL481">
        <v>1</v>
      </c>
      <c r="AM481">
        <v>1</v>
      </c>
      <c r="AN481">
        <v>0.94</v>
      </c>
      <c r="AO481">
        <v>0.63</v>
      </c>
      <c r="AP481">
        <v>0.87</v>
      </c>
      <c r="AQ481" t="s">
        <v>96</v>
      </c>
      <c r="AR481" t="s">
        <v>65</v>
      </c>
      <c r="AS481" t="s">
        <v>66</v>
      </c>
    </row>
    <row r="482" spans="1:45" x14ac:dyDescent="0.45">
      <c r="A482" t="s">
        <v>2692</v>
      </c>
      <c r="B482" t="s">
        <v>46</v>
      </c>
      <c r="C482" t="s">
        <v>47</v>
      </c>
      <c r="D482" t="s">
        <v>2693</v>
      </c>
      <c r="E482" t="s">
        <v>2694</v>
      </c>
      <c r="F482" t="s">
        <v>50</v>
      </c>
      <c r="G482" t="s">
        <v>51</v>
      </c>
      <c r="H482" s="1">
        <v>43071.447222222225</v>
      </c>
      <c r="I482" s="1">
        <v>43071.467361111114</v>
      </c>
      <c r="J482" s="2">
        <v>1.7199074074074071E-2</v>
      </c>
      <c r="K482" s="2">
        <v>2.013888888888889E-2</v>
      </c>
      <c r="L482" s="2">
        <v>2.9398148148148148E-3</v>
      </c>
      <c r="M482" t="s">
        <v>52</v>
      </c>
      <c r="N482">
        <v>1</v>
      </c>
      <c r="O482" t="s">
        <v>1915</v>
      </c>
      <c r="P482" t="s">
        <v>54</v>
      </c>
      <c r="Q482" t="s">
        <v>2695</v>
      </c>
      <c r="R482" t="s">
        <v>82</v>
      </c>
      <c r="S482" t="s">
        <v>1917</v>
      </c>
      <c r="T482" t="s">
        <v>58</v>
      </c>
      <c r="U482" t="s">
        <v>54</v>
      </c>
      <c r="V482" t="s">
        <v>54</v>
      </c>
      <c r="W482">
        <v>59.941414999999999</v>
      </c>
      <c r="X482">
        <v>30.366456299999999</v>
      </c>
      <c r="Y482">
        <v>59.924720000000001</v>
      </c>
      <c r="Z482">
        <v>30.357354999999998</v>
      </c>
      <c r="AA482" t="s">
        <v>54</v>
      </c>
      <c r="AB482" t="s">
        <v>54</v>
      </c>
      <c r="AC482" t="s">
        <v>59</v>
      </c>
      <c r="AD482" t="s">
        <v>60</v>
      </c>
      <c r="AE482" t="s">
        <v>1014</v>
      </c>
      <c r="AF482" t="s">
        <v>2696</v>
      </c>
      <c r="AG482">
        <v>58.89</v>
      </c>
      <c r="AH482">
        <v>435</v>
      </c>
      <c r="AI482">
        <v>7.39</v>
      </c>
      <c r="AJ482">
        <v>12.65</v>
      </c>
      <c r="AK482" t="s">
        <v>2697</v>
      </c>
      <c r="AL482">
        <v>0</v>
      </c>
      <c r="AM482">
        <v>-3</v>
      </c>
      <c r="AN482">
        <v>0.93</v>
      </c>
      <c r="AO482">
        <v>3.17</v>
      </c>
      <c r="AP482">
        <v>0.78</v>
      </c>
      <c r="AQ482" t="s">
        <v>64</v>
      </c>
      <c r="AR482" t="s">
        <v>65</v>
      </c>
      <c r="AS482" t="s">
        <v>66</v>
      </c>
    </row>
    <row r="483" spans="1:45" x14ac:dyDescent="0.45">
      <c r="A483" t="s">
        <v>2698</v>
      </c>
      <c r="B483" t="s">
        <v>46</v>
      </c>
      <c r="C483" t="s">
        <v>47</v>
      </c>
      <c r="D483" t="s">
        <v>2699</v>
      </c>
      <c r="E483" t="s">
        <v>2700</v>
      </c>
      <c r="F483" t="s">
        <v>50</v>
      </c>
      <c r="G483" t="s">
        <v>51</v>
      </c>
      <c r="H483" s="1">
        <v>43071.743750000001</v>
      </c>
      <c r="I483" s="1">
        <v>43071.770138888889</v>
      </c>
      <c r="J483" s="2">
        <v>1.8981481481481481E-2</v>
      </c>
      <c r="K483" s="2">
        <v>2.6388888888888889E-2</v>
      </c>
      <c r="L483" s="2">
        <v>7.4074074074074068E-3</v>
      </c>
      <c r="M483" t="s">
        <v>52</v>
      </c>
      <c r="N483">
        <v>1</v>
      </c>
      <c r="O483" t="s">
        <v>2701</v>
      </c>
      <c r="P483" t="s">
        <v>54</v>
      </c>
      <c r="Q483" t="s">
        <v>2702</v>
      </c>
      <c r="R483" t="s">
        <v>82</v>
      </c>
      <c r="S483" t="s">
        <v>2703</v>
      </c>
      <c r="T483" t="s">
        <v>58</v>
      </c>
      <c r="U483" t="s">
        <v>54</v>
      </c>
      <c r="V483" t="s">
        <v>54</v>
      </c>
      <c r="W483">
        <v>59.924520000000001</v>
      </c>
      <c r="X483">
        <v>30.357492000000001</v>
      </c>
      <c r="Y483">
        <v>59.941414999999999</v>
      </c>
      <c r="Z483">
        <v>30.366456299999999</v>
      </c>
      <c r="AA483" t="s">
        <v>54</v>
      </c>
      <c r="AB483" t="s">
        <v>54</v>
      </c>
      <c r="AC483" t="s">
        <v>59</v>
      </c>
      <c r="AD483" t="s">
        <v>60</v>
      </c>
      <c r="AE483" t="s">
        <v>2696</v>
      </c>
      <c r="AF483" t="s">
        <v>1014</v>
      </c>
      <c r="AG483">
        <v>58.89</v>
      </c>
      <c r="AH483">
        <v>340</v>
      </c>
      <c r="AI483">
        <v>5.77</v>
      </c>
      <c r="AJ483">
        <v>10.93</v>
      </c>
      <c r="AK483" t="s">
        <v>2704</v>
      </c>
      <c r="AL483">
        <v>1</v>
      </c>
      <c r="AM483">
        <v>-3</v>
      </c>
      <c r="AN483">
        <v>0.9</v>
      </c>
      <c r="AO483">
        <v>3.81</v>
      </c>
      <c r="AP483">
        <v>0.91</v>
      </c>
      <c r="AQ483" t="s">
        <v>96</v>
      </c>
      <c r="AR483" t="s">
        <v>65</v>
      </c>
      <c r="AS483" t="s">
        <v>66</v>
      </c>
    </row>
    <row r="484" spans="1:45" x14ac:dyDescent="0.45">
      <c r="A484" t="s">
        <v>2705</v>
      </c>
      <c r="B484" t="s">
        <v>46</v>
      </c>
      <c r="C484" t="s">
        <v>47</v>
      </c>
      <c r="D484" s="3" t="s">
        <v>2706</v>
      </c>
      <c r="E484" t="s">
        <v>2707</v>
      </c>
      <c r="F484" t="s">
        <v>50</v>
      </c>
      <c r="G484" t="s">
        <v>51</v>
      </c>
      <c r="H484" s="1">
        <v>43073.397222222222</v>
      </c>
      <c r="I484" s="1">
        <v>43073.415972222225</v>
      </c>
      <c r="J484" s="2">
        <v>1.3784722222222224E-2</v>
      </c>
      <c r="K484" s="2">
        <v>1.8749999999999999E-2</v>
      </c>
      <c r="L484" s="2">
        <v>4.9652777777777777E-3</v>
      </c>
      <c r="M484" t="s">
        <v>52</v>
      </c>
      <c r="N484">
        <v>1</v>
      </c>
      <c r="O484" t="s">
        <v>536</v>
      </c>
      <c r="P484" t="s">
        <v>54</v>
      </c>
      <c r="Q484" t="s">
        <v>101</v>
      </c>
      <c r="R484" t="s">
        <v>82</v>
      </c>
      <c r="S484" t="s">
        <v>537</v>
      </c>
      <c r="T484" t="s">
        <v>58</v>
      </c>
      <c r="U484" t="s">
        <v>54</v>
      </c>
      <c r="V484" t="s">
        <v>54</v>
      </c>
      <c r="W484">
        <v>59.958390000000001</v>
      </c>
      <c r="X484">
        <v>30.475936999999998</v>
      </c>
      <c r="Y484">
        <v>59.961910000000003</v>
      </c>
      <c r="Z484">
        <v>30.402166000000001</v>
      </c>
      <c r="AA484" t="s">
        <v>54</v>
      </c>
      <c r="AB484" t="s">
        <v>54</v>
      </c>
      <c r="AC484" t="s">
        <v>59</v>
      </c>
      <c r="AD484" t="s">
        <v>60</v>
      </c>
      <c r="AE484" t="s">
        <v>2708</v>
      </c>
      <c r="AF484" t="s">
        <v>2463</v>
      </c>
      <c r="AG484">
        <v>58.81</v>
      </c>
      <c r="AH484">
        <v>157</v>
      </c>
      <c r="AI484">
        <v>2.67</v>
      </c>
      <c r="AJ484">
        <v>5.5</v>
      </c>
      <c r="AK484" t="s">
        <v>2709</v>
      </c>
      <c r="AL484">
        <v>-1</v>
      </c>
      <c r="AM484">
        <v>-4</v>
      </c>
      <c r="AN484">
        <v>0.93</v>
      </c>
      <c r="AO484">
        <v>2.48</v>
      </c>
      <c r="AP484">
        <v>0.9</v>
      </c>
      <c r="AQ484" t="s">
        <v>96</v>
      </c>
      <c r="AR484" t="s">
        <v>65</v>
      </c>
      <c r="AS484" t="s">
        <v>66</v>
      </c>
    </row>
    <row r="485" spans="1:45" x14ac:dyDescent="0.45">
      <c r="A485" t="s">
        <v>2710</v>
      </c>
      <c r="B485" t="s">
        <v>46</v>
      </c>
      <c r="C485" t="s">
        <v>47</v>
      </c>
      <c r="D485" t="s">
        <v>2711</v>
      </c>
      <c r="E485" s="3" t="s">
        <v>2712</v>
      </c>
      <c r="F485" t="s">
        <v>50</v>
      </c>
      <c r="G485" t="s">
        <v>51</v>
      </c>
      <c r="H485" s="1">
        <v>43073.79791666667</v>
      </c>
      <c r="I485" s="1">
        <v>43073.814583333333</v>
      </c>
      <c r="J485" s="2">
        <v>6.8634259259259256E-3</v>
      </c>
      <c r="K485" s="2">
        <v>1.6666666666666666E-2</v>
      </c>
      <c r="L485" s="2">
        <v>9.8032407407407408E-3</v>
      </c>
      <c r="M485" t="s">
        <v>52</v>
      </c>
      <c r="N485">
        <v>1</v>
      </c>
      <c r="O485" t="s">
        <v>2713</v>
      </c>
      <c r="P485" t="s">
        <v>54</v>
      </c>
      <c r="Q485" t="s">
        <v>2714</v>
      </c>
      <c r="R485" t="s">
        <v>184</v>
      </c>
      <c r="S485" t="s">
        <v>2715</v>
      </c>
      <c r="T485" t="s">
        <v>58</v>
      </c>
      <c r="U485" t="s">
        <v>54</v>
      </c>
      <c r="V485" t="s">
        <v>54</v>
      </c>
      <c r="W485">
        <v>59.961910000000003</v>
      </c>
      <c r="X485">
        <v>30.402246000000002</v>
      </c>
      <c r="Y485">
        <v>59.940327000000003</v>
      </c>
      <c r="Z485">
        <v>30.417860000000001</v>
      </c>
      <c r="AA485" t="s">
        <v>54</v>
      </c>
      <c r="AB485" t="s">
        <v>54</v>
      </c>
      <c r="AC485" t="s">
        <v>59</v>
      </c>
      <c r="AD485" t="s">
        <v>60</v>
      </c>
      <c r="AE485" t="s">
        <v>2463</v>
      </c>
      <c r="AF485" t="s">
        <v>2716</v>
      </c>
      <c r="AG485">
        <v>58.81</v>
      </c>
      <c r="AH485">
        <v>155</v>
      </c>
      <c r="AI485">
        <v>2.64</v>
      </c>
      <c r="AJ485">
        <v>3.32</v>
      </c>
      <c r="AK485" t="s">
        <v>2717</v>
      </c>
      <c r="AL485">
        <v>0</v>
      </c>
      <c r="AM485">
        <v>-3</v>
      </c>
      <c r="AN485">
        <v>0.91</v>
      </c>
      <c r="AO485">
        <v>2.75</v>
      </c>
      <c r="AP485">
        <v>0.91</v>
      </c>
      <c r="AQ485" t="s">
        <v>96</v>
      </c>
      <c r="AR485" t="s">
        <v>65</v>
      </c>
      <c r="AS485" t="s">
        <v>66</v>
      </c>
    </row>
    <row r="486" spans="1:45" x14ac:dyDescent="0.45">
      <c r="A486" t="s">
        <v>2718</v>
      </c>
      <c r="B486" t="s">
        <v>46</v>
      </c>
      <c r="C486" t="s">
        <v>47</v>
      </c>
      <c r="D486" t="s">
        <v>2719</v>
      </c>
      <c r="E486" t="s">
        <v>2720</v>
      </c>
      <c r="F486" t="s">
        <v>50</v>
      </c>
      <c r="G486" t="s">
        <v>51</v>
      </c>
      <c r="H486" s="1">
        <v>43074.449305555558</v>
      </c>
      <c r="I486" s="1">
        <v>43074.464583333334</v>
      </c>
      <c r="J486" s="2">
        <v>8.1365740740740738E-3</v>
      </c>
      <c r="K486" s="2">
        <v>1.5277777777777777E-2</v>
      </c>
      <c r="L486" s="2">
        <v>7.1412037037037043E-3</v>
      </c>
      <c r="M486" t="s">
        <v>52</v>
      </c>
      <c r="N486">
        <v>1</v>
      </c>
      <c r="O486" t="s">
        <v>418</v>
      </c>
      <c r="P486" t="s">
        <v>54</v>
      </c>
      <c r="Q486" t="s">
        <v>107</v>
      </c>
      <c r="R486" t="s">
        <v>260</v>
      </c>
      <c r="S486" t="s">
        <v>419</v>
      </c>
      <c r="T486" t="s">
        <v>58</v>
      </c>
      <c r="U486" t="s">
        <v>54</v>
      </c>
      <c r="V486" t="s">
        <v>54</v>
      </c>
      <c r="W486">
        <v>59.960014000000001</v>
      </c>
      <c r="X486">
        <v>30.480692000000001</v>
      </c>
      <c r="Y486">
        <v>59.961910000000003</v>
      </c>
      <c r="Z486">
        <v>30.402166000000001</v>
      </c>
      <c r="AA486" t="s">
        <v>54</v>
      </c>
      <c r="AB486" t="s">
        <v>54</v>
      </c>
      <c r="AC486" t="s">
        <v>59</v>
      </c>
      <c r="AD486" t="s">
        <v>60</v>
      </c>
      <c r="AE486" t="s">
        <v>2708</v>
      </c>
      <c r="AF486" t="s">
        <v>2463</v>
      </c>
      <c r="AG486">
        <v>58.8</v>
      </c>
      <c r="AH486">
        <v>200</v>
      </c>
      <c r="AI486">
        <v>3.4</v>
      </c>
      <c r="AJ486">
        <v>5.15</v>
      </c>
      <c r="AK486" t="s">
        <v>2721</v>
      </c>
      <c r="AL486">
        <v>-1</v>
      </c>
      <c r="AM486">
        <v>-6</v>
      </c>
      <c r="AN486">
        <v>0.83</v>
      </c>
      <c r="AO486">
        <v>3.56</v>
      </c>
      <c r="AP486">
        <v>0.98</v>
      </c>
      <c r="AQ486" t="s">
        <v>111</v>
      </c>
      <c r="AR486" t="s">
        <v>112</v>
      </c>
      <c r="AS486" t="s">
        <v>66</v>
      </c>
    </row>
    <row r="487" spans="1:45" x14ac:dyDescent="0.45">
      <c r="A487" t="s">
        <v>2722</v>
      </c>
      <c r="B487" t="s">
        <v>46</v>
      </c>
      <c r="C487" t="s">
        <v>215</v>
      </c>
      <c r="D487" t="s">
        <v>2723</v>
      </c>
      <c r="E487" t="s">
        <v>2724</v>
      </c>
      <c r="F487" t="s">
        <v>50</v>
      </c>
      <c r="G487" t="s">
        <v>51</v>
      </c>
      <c r="H487" s="1">
        <v>43074.875</v>
      </c>
      <c r="I487" s="1">
        <v>43074.883333333331</v>
      </c>
      <c r="J487" s="2">
        <v>5.6944444444444438E-3</v>
      </c>
      <c r="K487" s="2">
        <v>8.3333333333333332E-3</v>
      </c>
      <c r="L487" s="2">
        <v>2.6388888888888885E-3</v>
      </c>
      <c r="M487" t="s">
        <v>1252</v>
      </c>
      <c r="O487" t="s">
        <v>183</v>
      </c>
      <c r="P487" t="s">
        <v>54</v>
      </c>
      <c r="Q487" t="s">
        <v>2213</v>
      </c>
      <c r="R487" t="s">
        <v>184</v>
      </c>
      <c r="S487" t="s">
        <v>185</v>
      </c>
      <c r="T487" t="s">
        <v>58</v>
      </c>
      <c r="U487" t="s">
        <v>54</v>
      </c>
      <c r="V487" t="s">
        <v>54</v>
      </c>
      <c r="W487">
        <v>59.958716000000003</v>
      </c>
      <c r="X487">
        <v>30.406413300000001</v>
      </c>
      <c r="Y487">
        <v>59.941414999999999</v>
      </c>
      <c r="Z487">
        <v>30.366456299999999</v>
      </c>
      <c r="AA487" t="s">
        <v>54</v>
      </c>
      <c r="AB487" t="s">
        <v>54</v>
      </c>
      <c r="AC487" t="s">
        <v>59</v>
      </c>
      <c r="AD487" t="s">
        <v>60</v>
      </c>
      <c r="AE487" t="s">
        <v>2725</v>
      </c>
      <c r="AF487" t="s">
        <v>1014</v>
      </c>
      <c r="AG487">
        <v>58.8</v>
      </c>
      <c r="AH487">
        <v>176</v>
      </c>
      <c r="AI487">
        <v>2.99</v>
      </c>
      <c r="AJ487">
        <v>6</v>
      </c>
      <c r="AK487" t="s">
        <v>2726</v>
      </c>
      <c r="AL487">
        <v>-1</v>
      </c>
      <c r="AM487">
        <v>-3</v>
      </c>
      <c r="AN487">
        <v>0.94</v>
      </c>
      <c r="AO487">
        <v>1.43</v>
      </c>
      <c r="AP487">
        <v>0.85</v>
      </c>
      <c r="AQ487" t="s">
        <v>96</v>
      </c>
      <c r="AR487" t="s">
        <v>65</v>
      </c>
      <c r="AS487" t="s">
        <v>66</v>
      </c>
    </row>
    <row r="488" spans="1:45" x14ac:dyDescent="0.45">
      <c r="A488" t="s">
        <v>2727</v>
      </c>
      <c r="B488" t="s">
        <v>46</v>
      </c>
      <c r="C488" t="s">
        <v>47</v>
      </c>
      <c r="D488" t="s">
        <v>2728</v>
      </c>
      <c r="E488" t="s">
        <v>2729</v>
      </c>
      <c r="F488" t="s">
        <v>50</v>
      </c>
      <c r="G488" t="s">
        <v>51</v>
      </c>
      <c r="H488" s="1">
        <v>43076.836111111108</v>
      </c>
      <c r="I488" s="1">
        <v>43076.853472222225</v>
      </c>
      <c r="J488" s="2">
        <v>1.3182870370370371E-2</v>
      </c>
      <c r="K488" s="2">
        <v>1.7361111111111112E-2</v>
      </c>
      <c r="L488" s="2">
        <v>4.1782407407407402E-3</v>
      </c>
      <c r="M488" t="s">
        <v>52</v>
      </c>
      <c r="N488">
        <v>1</v>
      </c>
      <c r="O488" t="s">
        <v>2730</v>
      </c>
      <c r="P488" t="s">
        <v>54</v>
      </c>
      <c r="Q488" t="s">
        <v>285</v>
      </c>
      <c r="R488" t="s">
        <v>220</v>
      </c>
      <c r="S488" t="s">
        <v>2731</v>
      </c>
      <c r="T488" t="s">
        <v>58</v>
      </c>
      <c r="U488" t="s">
        <v>54</v>
      </c>
      <c r="V488" t="s">
        <v>54</v>
      </c>
      <c r="W488">
        <v>59.96208</v>
      </c>
      <c r="X488">
        <v>30.402653000000001</v>
      </c>
      <c r="Y488">
        <v>59.941414999999999</v>
      </c>
      <c r="Z488">
        <v>30.366456299999999</v>
      </c>
      <c r="AA488" t="s">
        <v>54</v>
      </c>
      <c r="AB488" t="s">
        <v>54</v>
      </c>
      <c r="AC488" t="s">
        <v>59</v>
      </c>
      <c r="AD488" t="s">
        <v>60</v>
      </c>
      <c r="AE488" t="s">
        <v>2463</v>
      </c>
      <c r="AF488" t="s">
        <v>1014</v>
      </c>
      <c r="AG488">
        <v>59.23</v>
      </c>
      <c r="AH488">
        <v>182</v>
      </c>
      <c r="AI488">
        <v>3.07</v>
      </c>
      <c r="AJ488">
        <v>7.16</v>
      </c>
      <c r="AK488" t="s">
        <v>2732</v>
      </c>
      <c r="AL488">
        <v>-4</v>
      </c>
      <c r="AM488">
        <v>-9</v>
      </c>
      <c r="AN488">
        <v>0.84</v>
      </c>
      <c r="AO488">
        <v>4.1900000000000004</v>
      </c>
      <c r="AP488">
        <v>0.91</v>
      </c>
      <c r="AQ488" t="s">
        <v>96</v>
      </c>
      <c r="AR488" t="s">
        <v>65</v>
      </c>
      <c r="AS488" t="s">
        <v>66</v>
      </c>
    </row>
    <row r="489" spans="1:45" x14ac:dyDescent="0.45">
      <c r="A489" t="s">
        <v>2733</v>
      </c>
      <c r="B489" t="s">
        <v>46</v>
      </c>
      <c r="C489" t="s">
        <v>47</v>
      </c>
      <c r="D489" t="s">
        <v>2734</v>
      </c>
      <c r="E489" s="3" t="s">
        <v>2735</v>
      </c>
      <c r="F489" t="s">
        <v>50</v>
      </c>
      <c r="G489" t="s">
        <v>51</v>
      </c>
      <c r="H489" s="1">
        <v>43077.79791666667</v>
      </c>
      <c r="I489" s="1">
        <v>43077.814583333333</v>
      </c>
      <c r="J489" s="2">
        <v>1.4467592592592593E-2</v>
      </c>
      <c r="K489" s="2">
        <v>1.6666666666666666E-2</v>
      </c>
      <c r="L489" s="2">
        <v>2.1990740740740742E-3</v>
      </c>
      <c r="M489" t="s">
        <v>52</v>
      </c>
      <c r="N489">
        <v>1</v>
      </c>
      <c r="O489" t="s">
        <v>362</v>
      </c>
      <c r="P489" t="s">
        <v>54</v>
      </c>
      <c r="Q489" t="s">
        <v>140</v>
      </c>
      <c r="R489" t="s">
        <v>364</v>
      </c>
      <c r="S489" t="s">
        <v>365</v>
      </c>
      <c r="T489" t="s">
        <v>58</v>
      </c>
      <c r="U489" t="s">
        <v>54</v>
      </c>
      <c r="V489" t="s">
        <v>54</v>
      </c>
      <c r="W489">
        <v>59.96208</v>
      </c>
      <c r="X489">
        <v>30.402653000000001</v>
      </c>
      <c r="Y489">
        <v>59.927875999999998</v>
      </c>
      <c r="Z489">
        <v>30.342030000000001</v>
      </c>
      <c r="AA489" t="s">
        <v>54</v>
      </c>
      <c r="AB489" t="s">
        <v>54</v>
      </c>
      <c r="AC489" t="s">
        <v>59</v>
      </c>
      <c r="AD489" t="s">
        <v>60</v>
      </c>
      <c r="AE489" t="s">
        <v>2463</v>
      </c>
      <c r="AF489" t="s">
        <v>2736</v>
      </c>
      <c r="AG489">
        <v>59.06</v>
      </c>
      <c r="AH489">
        <v>277</v>
      </c>
      <c r="AI489">
        <v>4.6900000000000004</v>
      </c>
      <c r="AJ489">
        <v>7.85</v>
      </c>
      <c r="AK489" t="s">
        <v>2737</v>
      </c>
      <c r="AL489">
        <v>1</v>
      </c>
      <c r="AM489">
        <v>-4</v>
      </c>
      <c r="AN489">
        <v>0.98</v>
      </c>
      <c r="AO489">
        <v>4.1399999999999997</v>
      </c>
      <c r="AP489">
        <v>1</v>
      </c>
      <c r="AQ489" t="s">
        <v>111</v>
      </c>
      <c r="AR489" t="s">
        <v>112</v>
      </c>
      <c r="AS489" t="s">
        <v>66</v>
      </c>
    </row>
    <row r="490" spans="1:45" x14ac:dyDescent="0.45">
      <c r="A490" t="s">
        <v>2738</v>
      </c>
      <c r="B490" t="s">
        <v>46</v>
      </c>
      <c r="C490" t="s">
        <v>47</v>
      </c>
      <c r="D490" t="s">
        <v>2739</v>
      </c>
      <c r="E490" t="s">
        <v>2740</v>
      </c>
      <c r="F490" t="s">
        <v>50</v>
      </c>
      <c r="G490" t="s">
        <v>51</v>
      </c>
      <c r="H490" s="1">
        <v>43078.411111111112</v>
      </c>
      <c r="I490" s="1">
        <v>43078.443749999999</v>
      </c>
      <c r="J490" s="2">
        <v>2.75E-2</v>
      </c>
      <c r="K490" s="2">
        <v>3.2638888888888891E-2</v>
      </c>
      <c r="L490" s="2">
        <v>5.138888888888889E-3</v>
      </c>
      <c r="M490" t="s">
        <v>52</v>
      </c>
      <c r="N490">
        <v>1</v>
      </c>
      <c r="O490" t="s">
        <v>70</v>
      </c>
      <c r="P490" t="s">
        <v>54</v>
      </c>
      <c r="Q490" t="s">
        <v>530</v>
      </c>
      <c r="R490" t="s">
        <v>72</v>
      </c>
      <c r="S490" t="s">
        <v>73</v>
      </c>
      <c r="T490" t="s">
        <v>58</v>
      </c>
      <c r="U490" t="s">
        <v>54</v>
      </c>
      <c r="V490" t="s">
        <v>54</v>
      </c>
      <c r="W490">
        <v>59.941414999999999</v>
      </c>
      <c r="X490">
        <v>30.366456299999999</v>
      </c>
      <c r="Y490">
        <v>59.802914000000001</v>
      </c>
      <c r="Z490">
        <v>30.26784</v>
      </c>
      <c r="AA490" t="s">
        <v>54</v>
      </c>
      <c r="AB490" t="s">
        <v>54</v>
      </c>
      <c r="AC490" t="s">
        <v>59</v>
      </c>
      <c r="AD490" t="s">
        <v>60</v>
      </c>
      <c r="AE490" t="s">
        <v>1014</v>
      </c>
      <c r="AF490" t="s">
        <v>230</v>
      </c>
      <c r="AG490">
        <v>59.06</v>
      </c>
      <c r="AH490">
        <v>782</v>
      </c>
      <c r="AI490">
        <v>13.24</v>
      </c>
      <c r="AJ490">
        <v>33.04</v>
      </c>
      <c r="AK490" t="s">
        <v>2741</v>
      </c>
      <c r="AL490">
        <v>2</v>
      </c>
      <c r="AM490">
        <v>-2</v>
      </c>
      <c r="AN490">
        <v>0.9</v>
      </c>
      <c r="AO490">
        <v>4.47</v>
      </c>
      <c r="AP490">
        <v>1</v>
      </c>
      <c r="AQ490" t="s">
        <v>111</v>
      </c>
      <c r="AR490" t="s">
        <v>112</v>
      </c>
      <c r="AS490" t="s">
        <v>66</v>
      </c>
    </row>
    <row r="491" spans="1:45" x14ac:dyDescent="0.45">
      <c r="A491" t="s">
        <v>2742</v>
      </c>
      <c r="B491" t="s">
        <v>46</v>
      </c>
      <c r="C491" t="s">
        <v>47</v>
      </c>
      <c r="D491" t="s">
        <v>2743</v>
      </c>
      <c r="E491" t="s">
        <v>2744</v>
      </c>
      <c r="F491" t="s">
        <v>50</v>
      </c>
      <c r="G491" t="s">
        <v>51</v>
      </c>
      <c r="H491" s="1">
        <v>43078.524305555555</v>
      </c>
      <c r="I491" s="1">
        <v>43078.558333333334</v>
      </c>
      <c r="J491" s="2">
        <v>2.3391203703703702E-2</v>
      </c>
      <c r="K491" s="2">
        <v>3.4027777777777775E-2</v>
      </c>
      <c r="L491" s="2">
        <v>1.0636574074074074E-2</v>
      </c>
      <c r="M491" t="s">
        <v>52</v>
      </c>
      <c r="N491">
        <v>1</v>
      </c>
      <c r="O491" t="s">
        <v>192</v>
      </c>
      <c r="P491" t="s">
        <v>54</v>
      </c>
      <c r="Q491" t="s">
        <v>2745</v>
      </c>
      <c r="R491" t="s">
        <v>193</v>
      </c>
      <c r="S491" t="s">
        <v>194</v>
      </c>
      <c r="T491" t="s">
        <v>58</v>
      </c>
      <c r="U491" t="s">
        <v>54</v>
      </c>
      <c r="V491" t="s">
        <v>54</v>
      </c>
      <c r="W491">
        <v>59.852955000000001</v>
      </c>
      <c r="X491">
        <v>30.337854</v>
      </c>
      <c r="Y491">
        <v>59.961910000000003</v>
      </c>
      <c r="Z491">
        <v>30.402166000000001</v>
      </c>
      <c r="AA491" t="s">
        <v>54</v>
      </c>
      <c r="AB491" t="s">
        <v>54</v>
      </c>
      <c r="AC491" t="s">
        <v>59</v>
      </c>
      <c r="AD491" t="s">
        <v>60</v>
      </c>
      <c r="AE491" t="s">
        <v>2746</v>
      </c>
      <c r="AF491" t="s">
        <v>2463</v>
      </c>
      <c r="AG491">
        <v>59.06</v>
      </c>
      <c r="AH491">
        <v>350</v>
      </c>
      <c r="AI491">
        <v>5.93</v>
      </c>
      <c r="AJ491">
        <v>16.54</v>
      </c>
      <c r="AK491" t="s">
        <v>2747</v>
      </c>
      <c r="AL491">
        <v>2</v>
      </c>
      <c r="AM491">
        <v>-2</v>
      </c>
      <c r="AN491">
        <v>0.88</v>
      </c>
      <c r="AO491">
        <v>4.43</v>
      </c>
      <c r="AP491">
        <v>0.98</v>
      </c>
      <c r="AQ491" t="s">
        <v>111</v>
      </c>
      <c r="AR491" t="s">
        <v>112</v>
      </c>
      <c r="AS491" t="s">
        <v>66</v>
      </c>
    </row>
    <row r="492" spans="1:45" x14ac:dyDescent="0.45">
      <c r="A492" t="s">
        <v>2748</v>
      </c>
      <c r="B492" t="s">
        <v>46</v>
      </c>
      <c r="C492" t="s">
        <v>47</v>
      </c>
      <c r="D492" t="s">
        <v>2749</v>
      </c>
      <c r="E492" t="s">
        <v>2750</v>
      </c>
      <c r="F492" t="s">
        <v>50</v>
      </c>
      <c r="G492" t="s">
        <v>51</v>
      </c>
      <c r="H492" s="1">
        <v>43078.566666666666</v>
      </c>
      <c r="I492" s="1">
        <v>43078.584722222222</v>
      </c>
      <c r="J492" s="2">
        <v>1.1655092592592594E-2</v>
      </c>
      <c r="K492" s="2">
        <v>1.8055555555555557E-2</v>
      </c>
      <c r="L492" s="2">
        <v>6.4004629629629628E-3</v>
      </c>
      <c r="M492" t="s">
        <v>52</v>
      </c>
      <c r="N492">
        <v>1</v>
      </c>
      <c r="O492" t="s">
        <v>2079</v>
      </c>
      <c r="P492" t="s">
        <v>54</v>
      </c>
      <c r="Q492" t="s">
        <v>229</v>
      </c>
      <c r="R492" t="s">
        <v>184</v>
      </c>
      <c r="S492" t="s">
        <v>2080</v>
      </c>
      <c r="T492" t="s">
        <v>58</v>
      </c>
      <c r="U492" t="s">
        <v>54</v>
      </c>
      <c r="V492" t="s">
        <v>54</v>
      </c>
      <c r="W492">
        <v>59.962040000000002</v>
      </c>
      <c r="X492">
        <v>30.402386</v>
      </c>
      <c r="Y492">
        <v>59.941414999999999</v>
      </c>
      <c r="Z492">
        <v>30.366456299999999</v>
      </c>
      <c r="AA492" t="s">
        <v>54</v>
      </c>
      <c r="AB492" t="s">
        <v>54</v>
      </c>
      <c r="AC492" t="s">
        <v>59</v>
      </c>
      <c r="AD492" t="s">
        <v>60</v>
      </c>
      <c r="AE492" t="s">
        <v>2463</v>
      </c>
      <c r="AF492" t="s">
        <v>1014</v>
      </c>
      <c r="AG492">
        <v>59.06</v>
      </c>
      <c r="AH492">
        <v>177</v>
      </c>
      <c r="AI492">
        <v>3</v>
      </c>
      <c r="AJ492">
        <v>6.58</v>
      </c>
      <c r="AK492" t="s">
        <v>2751</v>
      </c>
      <c r="AL492">
        <v>2</v>
      </c>
      <c r="AM492">
        <v>-2</v>
      </c>
      <c r="AN492">
        <v>0.87</v>
      </c>
      <c r="AO492">
        <v>4.43</v>
      </c>
      <c r="AP492">
        <v>1</v>
      </c>
      <c r="AQ492" t="s">
        <v>111</v>
      </c>
      <c r="AR492" t="s">
        <v>112</v>
      </c>
      <c r="AS492" t="s">
        <v>66</v>
      </c>
    </row>
    <row r="493" spans="1:45" x14ac:dyDescent="0.45">
      <c r="A493" t="s">
        <v>2752</v>
      </c>
      <c r="B493" t="s">
        <v>46</v>
      </c>
      <c r="C493" t="s">
        <v>47</v>
      </c>
      <c r="D493" t="s">
        <v>2753</v>
      </c>
      <c r="E493" t="s">
        <v>2754</v>
      </c>
      <c r="F493" t="s">
        <v>50</v>
      </c>
      <c r="G493" t="s">
        <v>51</v>
      </c>
      <c r="H493" s="1">
        <v>43079.590277777781</v>
      </c>
      <c r="I493" s="1">
        <v>43079.618055555555</v>
      </c>
      <c r="J493" s="2">
        <v>1.877314814814815E-2</v>
      </c>
      <c r="K493" s="2">
        <v>2.7777777777777776E-2</v>
      </c>
      <c r="L493" s="2">
        <v>9.0046296296296298E-3</v>
      </c>
      <c r="M493" t="s">
        <v>52</v>
      </c>
      <c r="N493">
        <v>1</v>
      </c>
      <c r="O493" t="s">
        <v>116</v>
      </c>
      <c r="P493" t="s">
        <v>54</v>
      </c>
      <c r="Q493" t="s">
        <v>1361</v>
      </c>
      <c r="R493" t="s">
        <v>118</v>
      </c>
      <c r="S493" t="s">
        <v>119</v>
      </c>
      <c r="T493" t="s">
        <v>58</v>
      </c>
      <c r="U493" t="s">
        <v>54</v>
      </c>
      <c r="V493" t="s">
        <v>54</v>
      </c>
      <c r="W493">
        <v>59.941414999999999</v>
      </c>
      <c r="X493">
        <v>30.366456299999999</v>
      </c>
      <c r="Y493">
        <v>59.927867999999997</v>
      </c>
      <c r="Z493">
        <v>30.341971999999998</v>
      </c>
      <c r="AA493" t="s">
        <v>54</v>
      </c>
      <c r="AB493" t="s">
        <v>54</v>
      </c>
      <c r="AC493" t="s">
        <v>59</v>
      </c>
      <c r="AD493" t="s">
        <v>60</v>
      </c>
      <c r="AE493" t="s">
        <v>1014</v>
      </c>
      <c r="AF493" t="s">
        <v>2755</v>
      </c>
      <c r="AG493">
        <v>59.06</v>
      </c>
      <c r="AH493">
        <v>279</v>
      </c>
      <c r="AI493">
        <v>4.72</v>
      </c>
      <c r="AJ493">
        <v>10.56</v>
      </c>
      <c r="AK493" t="s">
        <v>2756</v>
      </c>
      <c r="AL493">
        <v>1</v>
      </c>
      <c r="AM493">
        <v>-3</v>
      </c>
      <c r="AN493">
        <v>0.95</v>
      </c>
      <c r="AO493">
        <v>3.63</v>
      </c>
      <c r="AP493">
        <v>0.92</v>
      </c>
      <c r="AQ493" t="s">
        <v>64</v>
      </c>
      <c r="AR493" t="s">
        <v>65</v>
      </c>
      <c r="AS493" t="s">
        <v>66</v>
      </c>
    </row>
    <row r="494" spans="1:45" x14ac:dyDescent="0.45">
      <c r="A494" t="s">
        <v>2757</v>
      </c>
      <c r="B494" t="s">
        <v>46</v>
      </c>
      <c r="C494" t="s">
        <v>47</v>
      </c>
      <c r="D494" t="s">
        <v>2758</v>
      </c>
      <c r="E494" t="s">
        <v>2759</v>
      </c>
      <c r="F494" t="s">
        <v>50</v>
      </c>
      <c r="G494" t="s">
        <v>51</v>
      </c>
      <c r="H494" s="1">
        <v>43079.625</v>
      </c>
      <c r="I494" s="1">
        <v>43079.652777777781</v>
      </c>
      <c r="J494" s="2">
        <v>2.1921296296296296E-2</v>
      </c>
      <c r="K494" s="2">
        <v>2.7777777777777776E-2</v>
      </c>
      <c r="L494" s="2">
        <v>5.8564814814814825E-3</v>
      </c>
      <c r="M494" t="s">
        <v>52</v>
      </c>
      <c r="N494">
        <v>1</v>
      </c>
      <c r="O494" t="s">
        <v>1915</v>
      </c>
      <c r="P494" t="s">
        <v>54</v>
      </c>
      <c r="Q494" t="s">
        <v>2760</v>
      </c>
      <c r="R494" t="s">
        <v>82</v>
      </c>
      <c r="S494" t="s">
        <v>1917</v>
      </c>
      <c r="T494" t="s">
        <v>58</v>
      </c>
      <c r="U494" t="s">
        <v>54</v>
      </c>
      <c r="V494" t="s">
        <v>54</v>
      </c>
      <c r="W494">
        <v>59.927875999999998</v>
      </c>
      <c r="X494">
        <v>30.342030000000001</v>
      </c>
      <c r="Y494">
        <v>59.959994999999999</v>
      </c>
      <c r="Z494">
        <v>30.48029</v>
      </c>
      <c r="AA494" t="s">
        <v>54</v>
      </c>
      <c r="AB494" t="s">
        <v>54</v>
      </c>
      <c r="AC494" t="s">
        <v>59</v>
      </c>
      <c r="AD494" t="s">
        <v>60</v>
      </c>
      <c r="AE494" t="s">
        <v>2755</v>
      </c>
      <c r="AF494" t="s">
        <v>2761</v>
      </c>
      <c r="AG494">
        <v>59.06</v>
      </c>
      <c r="AH494">
        <v>350</v>
      </c>
      <c r="AI494">
        <v>5.93</v>
      </c>
      <c r="AJ494">
        <v>11.67</v>
      </c>
      <c r="AK494" t="s">
        <v>2762</v>
      </c>
      <c r="AL494">
        <v>1</v>
      </c>
      <c r="AM494">
        <v>-3</v>
      </c>
      <c r="AN494">
        <v>0.96</v>
      </c>
      <c r="AO494">
        <v>3.36</v>
      </c>
      <c r="AP494">
        <v>0.99</v>
      </c>
      <c r="AQ494" t="s">
        <v>111</v>
      </c>
      <c r="AR494" t="s">
        <v>112</v>
      </c>
      <c r="AS494" t="s">
        <v>66</v>
      </c>
    </row>
    <row r="495" spans="1:45" x14ac:dyDescent="0.45">
      <c r="A495" t="s">
        <v>2763</v>
      </c>
      <c r="B495" t="s">
        <v>46</v>
      </c>
      <c r="C495" t="s">
        <v>47</v>
      </c>
      <c r="D495" t="s">
        <v>2764</v>
      </c>
      <c r="E495" t="s">
        <v>2765</v>
      </c>
      <c r="F495" t="s">
        <v>50</v>
      </c>
      <c r="G495" t="s">
        <v>51</v>
      </c>
      <c r="H495" s="1">
        <v>43080.417361111111</v>
      </c>
      <c r="I495" s="1">
        <v>43080.428472222222</v>
      </c>
      <c r="J495" s="2">
        <v>8.4606481481481494E-3</v>
      </c>
      <c r="K495" s="2">
        <v>1.1111111111111112E-2</v>
      </c>
      <c r="L495" s="2">
        <v>2.6504629629629625E-3</v>
      </c>
      <c r="M495" t="s">
        <v>52</v>
      </c>
      <c r="N495">
        <v>1</v>
      </c>
      <c r="O495" t="s">
        <v>1264</v>
      </c>
      <c r="P495" t="s">
        <v>54</v>
      </c>
      <c r="Q495" t="s">
        <v>285</v>
      </c>
      <c r="R495" t="s">
        <v>604</v>
      </c>
      <c r="S495" t="s">
        <v>1265</v>
      </c>
      <c r="T495" t="s">
        <v>58</v>
      </c>
      <c r="U495" t="s">
        <v>54</v>
      </c>
      <c r="V495" t="s">
        <v>54</v>
      </c>
      <c r="W495">
        <v>59.941414999999999</v>
      </c>
      <c r="X495">
        <v>30.366456299999999</v>
      </c>
      <c r="Y495">
        <v>59.961910000000003</v>
      </c>
      <c r="Z495">
        <v>30.402166000000001</v>
      </c>
      <c r="AA495" t="s">
        <v>54</v>
      </c>
      <c r="AB495" t="s">
        <v>54</v>
      </c>
      <c r="AC495" t="s">
        <v>59</v>
      </c>
      <c r="AD495" t="s">
        <v>60</v>
      </c>
      <c r="AE495" t="s">
        <v>1014</v>
      </c>
      <c r="AF495" t="s">
        <v>2463</v>
      </c>
      <c r="AG495">
        <v>58.95</v>
      </c>
      <c r="AH495">
        <v>158</v>
      </c>
      <c r="AI495">
        <v>2.68</v>
      </c>
      <c r="AJ495">
        <v>4.8600000000000003</v>
      </c>
      <c r="AK495" t="s">
        <v>2766</v>
      </c>
      <c r="AL495">
        <v>-1</v>
      </c>
      <c r="AM495">
        <v>-3</v>
      </c>
      <c r="AN495">
        <v>0.92</v>
      </c>
      <c r="AO495">
        <v>1.55</v>
      </c>
      <c r="AP495">
        <v>1</v>
      </c>
      <c r="AQ495" t="s">
        <v>111</v>
      </c>
      <c r="AR495" t="s">
        <v>112</v>
      </c>
      <c r="AS495" t="s">
        <v>66</v>
      </c>
    </row>
    <row r="496" spans="1:45" x14ac:dyDescent="0.45">
      <c r="A496" t="s">
        <v>2767</v>
      </c>
      <c r="B496" t="s">
        <v>46</v>
      </c>
      <c r="C496" t="s">
        <v>47</v>
      </c>
      <c r="D496" t="s">
        <v>2768</v>
      </c>
      <c r="E496" t="s">
        <v>2769</v>
      </c>
      <c r="F496" t="s">
        <v>50</v>
      </c>
      <c r="G496" t="s">
        <v>51</v>
      </c>
      <c r="H496" s="1">
        <v>43080.477777777778</v>
      </c>
      <c r="I496" s="1">
        <v>43080.513888888891</v>
      </c>
      <c r="J496" s="2">
        <v>2.7442129629629632E-2</v>
      </c>
      <c r="K496" s="2">
        <v>3.6111111111111115E-2</v>
      </c>
      <c r="L496" s="2">
        <v>8.6689814814814806E-3</v>
      </c>
      <c r="M496" t="s">
        <v>52</v>
      </c>
      <c r="N496">
        <v>1</v>
      </c>
      <c r="O496" t="s">
        <v>1915</v>
      </c>
      <c r="P496" t="s">
        <v>54</v>
      </c>
      <c r="Q496" t="s">
        <v>472</v>
      </c>
      <c r="R496" t="s">
        <v>82</v>
      </c>
      <c r="S496" t="s">
        <v>1917</v>
      </c>
      <c r="T496" t="s">
        <v>58</v>
      </c>
      <c r="U496" t="s">
        <v>54</v>
      </c>
      <c r="V496" t="s">
        <v>54</v>
      </c>
      <c r="W496">
        <v>59.941414999999999</v>
      </c>
      <c r="X496">
        <v>30.366456299999999</v>
      </c>
      <c r="Y496">
        <v>59.931640000000002</v>
      </c>
      <c r="Z496">
        <v>30.284105</v>
      </c>
      <c r="AA496" t="s">
        <v>54</v>
      </c>
      <c r="AB496" t="s">
        <v>54</v>
      </c>
      <c r="AC496" t="s">
        <v>59</v>
      </c>
      <c r="AD496" t="s">
        <v>60</v>
      </c>
      <c r="AE496" t="s">
        <v>1014</v>
      </c>
      <c r="AF496" t="s">
        <v>2770</v>
      </c>
      <c r="AG496">
        <v>58.95</v>
      </c>
      <c r="AH496">
        <v>336</v>
      </c>
      <c r="AI496">
        <v>5.7</v>
      </c>
      <c r="AJ496">
        <v>14.1</v>
      </c>
      <c r="AK496" t="s">
        <v>2771</v>
      </c>
      <c r="AL496">
        <v>-1</v>
      </c>
      <c r="AM496">
        <v>-3</v>
      </c>
      <c r="AN496">
        <v>0.92</v>
      </c>
      <c r="AO496">
        <v>1.48</v>
      </c>
      <c r="AP496">
        <v>1</v>
      </c>
      <c r="AQ496" t="s">
        <v>111</v>
      </c>
      <c r="AR496" t="s">
        <v>112</v>
      </c>
      <c r="AS496" t="s">
        <v>66</v>
      </c>
    </row>
    <row r="497" spans="1:45" x14ac:dyDescent="0.45">
      <c r="A497" t="s">
        <v>2772</v>
      </c>
      <c r="B497" t="s">
        <v>46</v>
      </c>
      <c r="C497" t="s">
        <v>47</v>
      </c>
      <c r="D497" t="s">
        <v>2773</v>
      </c>
      <c r="E497" t="s">
        <v>2774</v>
      </c>
      <c r="F497" t="s">
        <v>50</v>
      </c>
      <c r="G497" t="s">
        <v>51</v>
      </c>
      <c r="H497" s="1">
        <v>43080.574999999997</v>
      </c>
      <c r="I497" s="1">
        <v>43080.611111111109</v>
      </c>
      <c r="J497" s="2">
        <v>2.8333333333333332E-2</v>
      </c>
      <c r="K497" s="2">
        <v>3.6111111111111115E-2</v>
      </c>
      <c r="L497" s="2">
        <v>7.7777777777777767E-3</v>
      </c>
      <c r="M497" t="s">
        <v>52</v>
      </c>
      <c r="N497">
        <v>1</v>
      </c>
      <c r="O497" t="s">
        <v>1991</v>
      </c>
      <c r="P497" t="s">
        <v>54</v>
      </c>
      <c r="Q497" t="s">
        <v>172</v>
      </c>
      <c r="R497" t="s">
        <v>72</v>
      </c>
      <c r="S497" t="s">
        <v>1993</v>
      </c>
      <c r="T497" t="s">
        <v>58</v>
      </c>
      <c r="U497" t="s">
        <v>54</v>
      </c>
      <c r="V497" t="s">
        <v>54</v>
      </c>
      <c r="W497">
        <v>59.931570000000001</v>
      </c>
      <c r="X497">
        <v>30.284120000000001</v>
      </c>
      <c r="Y497">
        <v>59.941414999999999</v>
      </c>
      <c r="Z497">
        <v>30.366456299999999</v>
      </c>
      <c r="AA497" t="s">
        <v>54</v>
      </c>
      <c r="AB497" t="s">
        <v>54</v>
      </c>
      <c r="AC497" t="s">
        <v>59</v>
      </c>
      <c r="AD497" t="s">
        <v>60</v>
      </c>
      <c r="AE497" t="s">
        <v>2775</v>
      </c>
      <c r="AF497" t="s">
        <v>1014</v>
      </c>
      <c r="AG497">
        <v>58.95</v>
      </c>
      <c r="AH497">
        <v>369</v>
      </c>
      <c r="AI497">
        <v>6.26</v>
      </c>
      <c r="AJ497">
        <v>16.7</v>
      </c>
      <c r="AK497" t="s">
        <v>2776</v>
      </c>
      <c r="AL497">
        <v>-1</v>
      </c>
      <c r="AM497">
        <v>-4</v>
      </c>
      <c r="AN497">
        <v>0.86</v>
      </c>
      <c r="AO497">
        <v>2.6</v>
      </c>
      <c r="AP497">
        <v>0.86</v>
      </c>
      <c r="AQ497" t="s">
        <v>64</v>
      </c>
      <c r="AR497" t="s">
        <v>65</v>
      </c>
      <c r="AS497" t="s">
        <v>66</v>
      </c>
    </row>
    <row r="498" spans="1:45" x14ac:dyDescent="0.45">
      <c r="A498" t="s">
        <v>2777</v>
      </c>
      <c r="B498" t="s">
        <v>46</v>
      </c>
      <c r="C498" t="s">
        <v>47</v>
      </c>
      <c r="D498" t="s">
        <v>2778</v>
      </c>
      <c r="E498" t="s">
        <v>2779</v>
      </c>
      <c r="F498" t="s">
        <v>50</v>
      </c>
      <c r="G498" t="s">
        <v>51</v>
      </c>
      <c r="H498" s="1">
        <v>43080.85</v>
      </c>
      <c r="I498" s="1">
        <v>43080.86041666667</v>
      </c>
      <c r="J498" s="2">
        <v>6.8634259259259256E-3</v>
      </c>
      <c r="K498" s="2">
        <v>1.0416666666666666E-2</v>
      </c>
      <c r="L498" s="2">
        <v>3.5532407407407405E-3</v>
      </c>
      <c r="M498" t="s">
        <v>52</v>
      </c>
      <c r="N498">
        <v>1</v>
      </c>
      <c r="O498" t="s">
        <v>70</v>
      </c>
      <c r="P498" t="s">
        <v>54</v>
      </c>
      <c r="Q498" t="s">
        <v>2046</v>
      </c>
      <c r="R498" t="s">
        <v>72</v>
      </c>
      <c r="S498" t="s">
        <v>73</v>
      </c>
      <c r="T498" t="s">
        <v>58</v>
      </c>
      <c r="U498" t="s">
        <v>54</v>
      </c>
      <c r="V498" t="s">
        <v>54</v>
      </c>
      <c r="W498">
        <v>59.958843000000002</v>
      </c>
      <c r="X498">
        <v>30.409592</v>
      </c>
      <c r="Y498">
        <v>59.941414999999999</v>
      </c>
      <c r="Z498">
        <v>30.366456299999999</v>
      </c>
      <c r="AA498" t="s">
        <v>54</v>
      </c>
      <c r="AB498" t="s">
        <v>54</v>
      </c>
      <c r="AC498" t="s">
        <v>59</v>
      </c>
      <c r="AD498" t="s">
        <v>60</v>
      </c>
      <c r="AE498" t="s">
        <v>2780</v>
      </c>
      <c r="AF498" t="s">
        <v>1014</v>
      </c>
      <c r="AG498">
        <v>58.95</v>
      </c>
      <c r="AH498">
        <v>148</v>
      </c>
      <c r="AI498">
        <v>2.5099999999999998</v>
      </c>
      <c r="AJ498">
        <v>4.55</v>
      </c>
      <c r="AK498" t="s">
        <v>2781</v>
      </c>
      <c r="AL498">
        <v>-2</v>
      </c>
      <c r="AM498">
        <v>-2</v>
      </c>
      <c r="AN498">
        <v>0.92</v>
      </c>
      <c r="AO498">
        <v>0.97</v>
      </c>
      <c r="AP498">
        <v>0.9</v>
      </c>
      <c r="AQ498" t="s">
        <v>96</v>
      </c>
      <c r="AR498" t="s">
        <v>65</v>
      </c>
      <c r="AS498" t="s">
        <v>66</v>
      </c>
    </row>
    <row r="499" spans="1:45" x14ac:dyDescent="0.45">
      <c r="A499" t="s">
        <v>2782</v>
      </c>
      <c r="B499" t="s">
        <v>46</v>
      </c>
      <c r="C499" t="s">
        <v>47</v>
      </c>
      <c r="D499" t="s">
        <v>2783</v>
      </c>
      <c r="E499" t="s">
        <v>2784</v>
      </c>
      <c r="F499" t="s">
        <v>50</v>
      </c>
      <c r="G499" t="s">
        <v>51</v>
      </c>
      <c r="H499" s="1">
        <v>43081.455555555556</v>
      </c>
      <c r="I499" s="1">
        <v>43081.472916666666</v>
      </c>
      <c r="J499" s="2">
        <v>1.074074074074074E-2</v>
      </c>
      <c r="K499" s="2">
        <v>1.7361111111111112E-2</v>
      </c>
      <c r="L499" s="2">
        <v>6.6203703703703702E-3</v>
      </c>
      <c r="M499" t="s">
        <v>52</v>
      </c>
      <c r="N499">
        <v>1</v>
      </c>
      <c r="O499" t="s">
        <v>70</v>
      </c>
      <c r="P499" t="s">
        <v>54</v>
      </c>
      <c r="Q499" t="s">
        <v>458</v>
      </c>
      <c r="R499" t="s">
        <v>72</v>
      </c>
      <c r="S499" t="s">
        <v>73</v>
      </c>
      <c r="T499" t="s">
        <v>58</v>
      </c>
      <c r="U499" t="s">
        <v>54</v>
      </c>
      <c r="V499" t="s">
        <v>54</v>
      </c>
      <c r="W499">
        <v>59.941414999999999</v>
      </c>
      <c r="X499">
        <v>30.366456299999999</v>
      </c>
      <c r="Y499">
        <v>59.961910000000003</v>
      </c>
      <c r="Z499">
        <v>30.402166000000001</v>
      </c>
      <c r="AA499" t="s">
        <v>54</v>
      </c>
      <c r="AB499" t="s">
        <v>54</v>
      </c>
      <c r="AC499" t="s">
        <v>59</v>
      </c>
      <c r="AD499" t="s">
        <v>60</v>
      </c>
      <c r="AE499" t="s">
        <v>1014</v>
      </c>
      <c r="AF499" t="s">
        <v>2463</v>
      </c>
      <c r="AG499">
        <v>59.22</v>
      </c>
      <c r="AH499">
        <v>211</v>
      </c>
      <c r="AI499">
        <v>3.56</v>
      </c>
      <c r="AJ499">
        <v>5.63</v>
      </c>
      <c r="AK499" t="s">
        <v>2785</v>
      </c>
      <c r="AL499">
        <v>-2</v>
      </c>
      <c r="AM499">
        <v>-8</v>
      </c>
      <c r="AN499">
        <v>0.96</v>
      </c>
      <c r="AO499">
        <v>6.55</v>
      </c>
      <c r="AP499">
        <v>1</v>
      </c>
      <c r="AQ499" t="s">
        <v>111</v>
      </c>
      <c r="AR499" t="s">
        <v>112</v>
      </c>
      <c r="AS499" t="s">
        <v>66</v>
      </c>
    </row>
    <row r="500" spans="1:45" x14ac:dyDescent="0.45">
      <c r="A500" t="s">
        <v>2786</v>
      </c>
      <c r="B500" t="s">
        <v>46</v>
      </c>
      <c r="C500" t="s">
        <v>47</v>
      </c>
      <c r="D500" t="s">
        <v>2787</v>
      </c>
      <c r="E500" t="s">
        <v>2788</v>
      </c>
      <c r="F500" t="s">
        <v>50</v>
      </c>
      <c r="G500" t="s">
        <v>51</v>
      </c>
      <c r="H500" s="1">
        <v>43081.895833333336</v>
      </c>
      <c r="I500" s="1">
        <v>43081.911805555559</v>
      </c>
      <c r="J500" s="2">
        <v>1.0486111111111111E-2</v>
      </c>
      <c r="K500" s="2">
        <v>1.5972222222222224E-2</v>
      </c>
      <c r="L500" s="2">
        <v>5.4861111111111117E-3</v>
      </c>
      <c r="M500" t="s">
        <v>52</v>
      </c>
      <c r="N500">
        <v>1</v>
      </c>
      <c r="O500" t="s">
        <v>192</v>
      </c>
      <c r="P500" t="s">
        <v>54</v>
      </c>
      <c r="Q500" t="s">
        <v>229</v>
      </c>
      <c r="R500" t="s">
        <v>193</v>
      </c>
      <c r="S500" t="s">
        <v>194</v>
      </c>
      <c r="T500" t="s">
        <v>58</v>
      </c>
      <c r="U500" t="s">
        <v>54</v>
      </c>
      <c r="V500" t="s">
        <v>54</v>
      </c>
      <c r="W500">
        <v>59.96208</v>
      </c>
      <c r="X500">
        <v>30.402653000000001</v>
      </c>
      <c r="Y500">
        <v>59.941414999999999</v>
      </c>
      <c r="Z500">
        <v>30.366456299999999</v>
      </c>
      <c r="AA500" t="s">
        <v>54</v>
      </c>
      <c r="AB500" t="s">
        <v>54</v>
      </c>
      <c r="AC500" t="s">
        <v>59</v>
      </c>
      <c r="AD500" t="s">
        <v>60</v>
      </c>
      <c r="AE500" t="s">
        <v>2463</v>
      </c>
      <c r="AF500" t="s">
        <v>1014</v>
      </c>
      <c r="AG500">
        <v>59.22</v>
      </c>
      <c r="AH500">
        <v>166</v>
      </c>
      <c r="AI500">
        <v>2.8</v>
      </c>
      <c r="AJ500">
        <v>6.79</v>
      </c>
      <c r="AK500" t="s">
        <v>2789</v>
      </c>
      <c r="AL500">
        <v>1</v>
      </c>
      <c r="AM500">
        <v>-4</v>
      </c>
      <c r="AN500">
        <v>0.95</v>
      </c>
      <c r="AO500">
        <v>6.69</v>
      </c>
      <c r="AP500">
        <v>1</v>
      </c>
      <c r="AQ500" t="s">
        <v>111</v>
      </c>
      <c r="AR500" t="s">
        <v>112</v>
      </c>
      <c r="AS500" t="s">
        <v>160</v>
      </c>
    </row>
    <row r="501" spans="1:45" x14ac:dyDescent="0.45">
      <c r="A501" t="s">
        <v>2790</v>
      </c>
      <c r="B501" t="s">
        <v>46</v>
      </c>
      <c r="C501" t="s">
        <v>47</v>
      </c>
      <c r="D501" t="s">
        <v>2791</v>
      </c>
      <c r="E501" t="s">
        <v>2792</v>
      </c>
      <c r="F501" t="s">
        <v>50</v>
      </c>
      <c r="G501" t="s">
        <v>51</v>
      </c>
      <c r="H501" s="1">
        <v>43082.469444444447</v>
      </c>
      <c r="I501" s="1">
        <v>43082.486111111109</v>
      </c>
      <c r="J501" s="2">
        <v>1.2430555555555554E-2</v>
      </c>
      <c r="K501" s="2">
        <v>1.6666666666666666E-2</v>
      </c>
      <c r="L501" s="2">
        <v>4.2361111111111106E-3</v>
      </c>
      <c r="M501" t="s">
        <v>52</v>
      </c>
      <c r="N501">
        <v>1</v>
      </c>
      <c r="O501" t="s">
        <v>709</v>
      </c>
      <c r="P501" t="s">
        <v>54</v>
      </c>
      <c r="Q501" t="s">
        <v>131</v>
      </c>
      <c r="R501" t="s">
        <v>220</v>
      </c>
      <c r="S501" t="s">
        <v>710</v>
      </c>
      <c r="T501" t="s">
        <v>58</v>
      </c>
      <c r="U501" t="s">
        <v>54</v>
      </c>
      <c r="V501" t="s">
        <v>54</v>
      </c>
      <c r="W501">
        <v>59.941414999999999</v>
      </c>
      <c r="X501">
        <v>30.366456299999999</v>
      </c>
      <c r="Y501">
        <v>59.961910000000003</v>
      </c>
      <c r="Z501">
        <v>30.402166000000001</v>
      </c>
      <c r="AA501" t="s">
        <v>54</v>
      </c>
      <c r="AB501" t="s">
        <v>54</v>
      </c>
      <c r="AC501" t="s">
        <v>59</v>
      </c>
      <c r="AD501" t="s">
        <v>60</v>
      </c>
      <c r="AE501" t="s">
        <v>1014</v>
      </c>
      <c r="AF501" t="s">
        <v>2463</v>
      </c>
      <c r="AG501">
        <v>58.55</v>
      </c>
      <c r="AH501">
        <v>148</v>
      </c>
      <c r="AI501">
        <v>2.5299999999999998</v>
      </c>
      <c r="AJ501">
        <v>5.41</v>
      </c>
      <c r="AK501" t="s">
        <v>2793</v>
      </c>
      <c r="AL501">
        <v>1</v>
      </c>
      <c r="AM501">
        <v>-5</v>
      </c>
      <c r="AN501">
        <v>0.88</v>
      </c>
      <c r="AO501">
        <v>6.72</v>
      </c>
      <c r="AP501">
        <v>0.88</v>
      </c>
      <c r="AQ501" t="s">
        <v>64</v>
      </c>
      <c r="AR501" t="s">
        <v>65</v>
      </c>
      <c r="AS501" t="s">
        <v>66</v>
      </c>
    </row>
    <row r="502" spans="1:45" x14ac:dyDescent="0.45">
      <c r="A502" t="s">
        <v>2794</v>
      </c>
      <c r="B502" t="s">
        <v>46</v>
      </c>
      <c r="C502" t="s">
        <v>47</v>
      </c>
      <c r="D502" t="s">
        <v>2795</v>
      </c>
      <c r="E502" t="s">
        <v>2796</v>
      </c>
      <c r="F502" t="s">
        <v>50</v>
      </c>
      <c r="G502" t="s">
        <v>51</v>
      </c>
      <c r="H502" s="1">
        <v>43082.794444444444</v>
      </c>
      <c r="I502" s="1">
        <v>43082.8125</v>
      </c>
      <c r="J502" s="2">
        <v>1.2951388888888887E-2</v>
      </c>
      <c r="K502" s="2">
        <v>1.8055555555555557E-2</v>
      </c>
      <c r="L502" s="2">
        <v>5.1041666666666666E-3</v>
      </c>
      <c r="M502" t="s">
        <v>52</v>
      </c>
      <c r="N502">
        <v>1</v>
      </c>
      <c r="O502" t="s">
        <v>2797</v>
      </c>
      <c r="P502" t="s">
        <v>54</v>
      </c>
      <c r="Q502" t="s">
        <v>140</v>
      </c>
      <c r="R502" t="s">
        <v>193</v>
      </c>
      <c r="S502" t="s">
        <v>2798</v>
      </c>
      <c r="T502" t="s">
        <v>58</v>
      </c>
      <c r="U502" t="s">
        <v>54</v>
      </c>
      <c r="V502" t="s">
        <v>54</v>
      </c>
      <c r="W502">
        <v>59.96208</v>
      </c>
      <c r="X502">
        <v>30.402653000000001</v>
      </c>
      <c r="Y502">
        <v>59.941414999999999</v>
      </c>
      <c r="Z502">
        <v>30.366456299999999</v>
      </c>
      <c r="AA502" t="s">
        <v>54</v>
      </c>
      <c r="AB502" t="s">
        <v>54</v>
      </c>
      <c r="AC502" t="s">
        <v>59</v>
      </c>
      <c r="AD502" t="s">
        <v>60</v>
      </c>
      <c r="AE502" t="s">
        <v>2463</v>
      </c>
      <c r="AF502" t="s">
        <v>1014</v>
      </c>
      <c r="AG502">
        <v>58.55</v>
      </c>
      <c r="AH502">
        <v>191</v>
      </c>
      <c r="AI502">
        <v>3.26</v>
      </c>
      <c r="AJ502">
        <v>4.76</v>
      </c>
      <c r="AK502" t="s">
        <v>2799</v>
      </c>
      <c r="AL502">
        <v>-1</v>
      </c>
      <c r="AM502">
        <v>-6</v>
      </c>
      <c r="AN502">
        <v>0.87</v>
      </c>
      <c r="AO502">
        <v>4.17</v>
      </c>
      <c r="AP502">
        <v>0.55000000000000004</v>
      </c>
      <c r="AQ502" t="s">
        <v>96</v>
      </c>
      <c r="AR502" t="s">
        <v>97</v>
      </c>
      <c r="AS502" t="s">
        <v>66</v>
      </c>
    </row>
    <row r="503" spans="1:45" x14ac:dyDescent="0.45">
      <c r="A503" t="s">
        <v>2800</v>
      </c>
      <c r="B503" t="s">
        <v>46</v>
      </c>
      <c r="C503" t="s">
        <v>47</v>
      </c>
      <c r="D503" t="s">
        <v>2801</v>
      </c>
      <c r="E503" t="s">
        <v>2802</v>
      </c>
      <c r="F503" t="s">
        <v>50</v>
      </c>
      <c r="G503" t="s">
        <v>51</v>
      </c>
      <c r="H503" s="1">
        <v>43083.426388888889</v>
      </c>
      <c r="I503" s="1">
        <v>43083.444444444445</v>
      </c>
      <c r="J503" s="2">
        <v>1.1180555555555556E-2</v>
      </c>
      <c r="K503" s="2">
        <v>1.8055555555555557E-2</v>
      </c>
      <c r="L503" s="2">
        <v>6.875E-3</v>
      </c>
      <c r="M503" t="s">
        <v>52</v>
      </c>
      <c r="N503">
        <v>1</v>
      </c>
      <c r="O503" t="s">
        <v>70</v>
      </c>
      <c r="P503" t="s">
        <v>54</v>
      </c>
      <c r="Q503" t="s">
        <v>101</v>
      </c>
      <c r="R503" t="s">
        <v>72</v>
      </c>
      <c r="S503" t="s">
        <v>73</v>
      </c>
      <c r="T503" t="s">
        <v>58</v>
      </c>
      <c r="U503" t="s">
        <v>54</v>
      </c>
      <c r="V503" t="s">
        <v>54</v>
      </c>
      <c r="W503">
        <v>59.941414999999999</v>
      </c>
      <c r="X503">
        <v>30.366456299999999</v>
      </c>
      <c r="Y503">
        <v>59.961910000000003</v>
      </c>
      <c r="Z503">
        <v>30.402166000000001</v>
      </c>
      <c r="AA503" t="s">
        <v>54</v>
      </c>
      <c r="AB503" t="s">
        <v>54</v>
      </c>
      <c r="AC503" t="s">
        <v>59</v>
      </c>
      <c r="AD503" t="s">
        <v>60</v>
      </c>
      <c r="AE503" t="s">
        <v>1014</v>
      </c>
      <c r="AF503" t="s">
        <v>2463</v>
      </c>
      <c r="AG503">
        <v>58.85</v>
      </c>
      <c r="AH503">
        <v>181</v>
      </c>
      <c r="AI503">
        <v>3.08</v>
      </c>
      <c r="AJ503">
        <v>4.8</v>
      </c>
      <c r="AK503" t="s">
        <v>2803</v>
      </c>
      <c r="AL503">
        <v>-1</v>
      </c>
      <c r="AM503">
        <v>-5</v>
      </c>
      <c r="AN503">
        <v>0.82</v>
      </c>
      <c r="AO503">
        <v>3.71</v>
      </c>
      <c r="AP503">
        <v>0.75</v>
      </c>
      <c r="AQ503" t="s">
        <v>64</v>
      </c>
      <c r="AR503" t="s">
        <v>65</v>
      </c>
      <c r="AS503" t="s">
        <v>66</v>
      </c>
    </row>
    <row r="504" spans="1:45" x14ac:dyDescent="0.45">
      <c r="A504" t="s">
        <v>2804</v>
      </c>
      <c r="B504" t="s">
        <v>46</v>
      </c>
      <c r="C504" t="s">
        <v>47</v>
      </c>
      <c r="D504" t="s">
        <v>2805</v>
      </c>
      <c r="E504" t="s">
        <v>2806</v>
      </c>
      <c r="F504" t="s">
        <v>50</v>
      </c>
      <c r="G504" t="s">
        <v>51</v>
      </c>
      <c r="H504" s="1">
        <v>43083.865277777775</v>
      </c>
      <c r="I504" s="1">
        <v>43083.884722222225</v>
      </c>
      <c r="J504" s="2">
        <v>1.4236111111111111E-2</v>
      </c>
      <c r="K504" s="2">
        <v>1.9444444444444445E-2</v>
      </c>
      <c r="L504" s="2">
        <v>5.208333333333333E-3</v>
      </c>
      <c r="M504" t="s">
        <v>52</v>
      </c>
      <c r="N504">
        <v>1</v>
      </c>
      <c r="O504" t="s">
        <v>615</v>
      </c>
      <c r="P504" t="s">
        <v>54</v>
      </c>
      <c r="Q504" t="s">
        <v>2807</v>
      </c>
      <c r="R504" t="s">
        <v>244</v>
      </c>
      <c r="S504" t="s">
        <v>616</v>
      </c>
      <c r="T504" t="s">
        <v>58</v>
      </c>
      <c r="U504" t="s">
        <v>54</v>
      </c>
      <c r="V504" t="s">
        <v>54</v>
      </c>
      <c r="W504">
        <v>59.962020000000003</v>
      </c>
      <c r="X504">
        <v>30.402484999999999</v>
      </c>
      <c r="Y504">
        <v>59.932853999999999</v>
      </c>
      <c r="Z504">
        <v>30.348755000000001</v>
      </c>
      <c r="AA504" t="s">
        <v>54</v>
      </c>
      <c r="AB504" t="s">
        <v>54</v>
      </c>
      <c r="AC504" t="s">
        <v>59</v>
      </c>
      <c r="AD504" t="s">
        <v>60</v>
      </c>
      <c r="AE504" t="s">
        <v>2463</v>
      </c>
      <c r="AF504" t="s">
        <v>2808</v>
      </c>
      <c r="AG504">
        <v>58.85</v>
      </c>
      <c r="AH504">
        <v>185.03</v>
      </c>
      <c r="AI504">
        <v>3.14</v>
      </c>
      <c r="AJ504">
        <v>7.05</v>
      </c>
      <c r="AK504" t="s">
        <v>2809</v>
      </c>
      <c r="AL504">
        <v>-1</v>
      </c>
      <c r="AM504">
        <v>-6</v>
      </c>
      <c r="AN504">
        <v>0.83</v>
      </c>
      <c r="AO504">
        <v>4.16</v>
      </c>
      <c r="AP504">
        <v>0.78</v>
      </c>
      <c r="AQ504" t="s">
        <v>96</v>
      </c>
      <c r="AR504" t="s">
        <v>65</v>
      </c>
      <c r="AS504" t="s">
        <v>66</v>
      </c>
    </row>
    <row r="505" spans="1:45" x14ac:dyDescent="0.45">
      <c r="A505" t="s">
        <v>2810</v>
      </c>
      <c r="B505" t="s">
        <v>46</v>
      </c>
      <c r="C505" t="s">
        <v>47</v>
      </c>
      <c r="D505" t="s">
        <v>2811</v>
      </c>
      <c r="E505" t="s">
        <v>2812</v>
      </c>
      <c r="F505" t="s">
        <v>50</v>
      </c>
      <c r="G505" t="s">
        <v>51</v>
      </c>
      <c r="H505" s="1">
        <v>43083.904166666667</v>
      </c>
      <c r="I505" s="1">
        <v>43083.922222222223</v>
      </c>
      <c r="J505" s="2">
        <v>1.636574074074074E-2</v>
      </c>
      <c r="K505" s="2">
        <v>1.8055555555555557E-2</v>
      </c>
      <c r="L505" s="2">
        <v>1.689814814814815E-3</v>
      </c>
      <c r="M505" t="s">
        <v>52</v>
      </c>
      <c r="N505">
        <v>1</v>
      </c>
      <c r="O505" t="s">
        <v>183</v>
      </c>
      <c r="P505" t="s">
        <v>54</v>
      </c>
      <c r="Q505" t="s">
        <v>81</v>
      </c>
      <c r="R505" t="s">
        <v>184</v>
      </c>
      <c r="S505" t="s">
        <v>185</v>
      </c>
      <c r="T505" t="s">
        <v>58</v>
      </c>
      <c r="U505" t="s">
        <v>54</v>
      </c>
      <c r="V505" t="s">
        <v>54</v>
      </c>
      <c r="W505">
        <v>59.927242</v>
      </c>
      <c r="X505">
        <v>30.358968999999998</v>
      </c>
      <c r="Y505">
        <v>59.941414999999999</v>
      </c>
      <c r="Z505">
        <v>30.366456299999999</v>
      </c>
      <c r="AA505" t="s">
        <v>54</v>
      </c>
      <c r="AB505" t="s">
        <v>54</v>
      </c>
      <c r="AC505" t="s">
        <v>59</v>
      </c>
      <c r="AD505" t="s">
        <v>60</v>
      </c>
      <c r="AE505" t="s">
        <v>2813</v>
      </c>
      <c r="AF505" t="s">
        <v>1014</v>
      </c>
      <c r="AG505">
        <v>58.85</v>
      </c>
      <c r="AH505">
        <v>288</v>
      </c>
      <c r="AI505">
        <v>4.8899999999999997</v>
      </c>
      <c r="AJ505">
        <v>10.43</v>
      </c>
      <c r="AK505" t="s">
        <v>2814</v>
      </c>
      <c r="AL505">
        <v>-1</v>
      </c>
      <c r="AM505">
        <v>-6</v>
      </c>
      <c r="AN505">
        <v>0.82</v>
      </c>
      <c r="AO505">
        <v>4.74</v>
      </c>
      <c r="AP505">
        <v>0.76</v>
      </c>
      <c r="AQ505" t="s">
        <v>96</v>
      </c>
      <c r="AR505" t="s">
        <v>65</v>
      </c>
      <c r="AS505" t="s">
        <v>66</v>
      </c>
    </row>
    <row r="506" spans="1:45" x14ac:dyDescent="0.45">
      <c r="A506" t="s">
        <v>2815</v>
      </c>
      <c r="B506" t="s">
        <v>46</v>
      </c>
      <c r="C506" t="s">
        <v>47</v>
      </c>
      <c r="D506" t="s">
        <v>2816</v>
      </c>
      <c r="E506" t="s">
        <v>2817</v>
      </c>
      <c r="F506" t="s">
        <v>50</v>
      </c>
      <c r="G506" t="s">
        <v>51</v>
      </c>
      <c r="H506" s="1">
        <v>43084.456250000003</v>
      </c>
      <c r="I506" s="1">
        <v>43084.477083333331</v>
      </c>
      <c r="J506" s="2">
        <v>1.3148148148148147E-2</v>
      </c>
      <c r="K506" s="2">
        <v>2.0833333333333332E-2</v>
      </c>
      <c r="L506" s="2">
        <v>7.6851851851851847E-3</v>
      </c>
      <c r="M506" t="s">
        <v>52</v>
      </c>
      <c r="N506">
        <v>1</v>
      </c>
      <c r="O506" t="s">
        <v>183</v>
      </c>
      <c r="P506" t="s">
        <v>54</v>
      </c>
      <c r="Q506" t="s">
        <v>2015</v>
      </c>
      <c r="R506" t="s">
        <v>184</v>
      </c>
      <c r="S506" t="s">
        <v>185</v>
      </c>
      <c r="T506" t="s">
        <v>58</v>
      </c>
      <c r="U506" t="s">
        <v>54</v>
      </c>
      <c r="V506" t="s">
        <v>54</v>
      </c>
      <c r="W506">
        <v>59.941414999999999</v>
      </c>
      <c r="X506">
        <v>30.366456299999999</v>
      </c>
      <c r="Y506">
        <v>59.961910000000003</v>
      </c>
      <c r="Z506">
        <v>30.402166000000001</v>
      </c>
      <c r="AA506" t="s">
        <v>54</v>
      </c>
      <c r="AB506" t="s">
        <v>54</v>
      </c>
      <c r="AC506" t="s">
        <v>59</v>
      </c>
      <c r="AD506" t="s">
        <v>60</v>
      </c>
      <c r="AE506" t="s">
        <v>1014</v>
      </c>
      <c r="AF506" t="s">
        <v>2463</v>
      </c>
      <c r="AG506">
        <v>58.84</v>
      </c>
      <c r="AH506">
        <v>205</v>
      </c>
      <c r="AI506">
        <v>3.48</v>
      </c>
      <c r="AJ506">
        <v>5.44</v>
      </c>
      <c r="AK506" t="s">
        <v>2818</v>
      </c>
      <c r="AL506">
        <v>-1</v>
      </c>
      <c r="AM506">
        <v>-5</v>
      </c>
      <c r="AN506">
        <v>0.93</v>
      </c>
      <c r="AO506">
        <v>3.79</v>
      </c>
      <c r="AP506">
        <v>1</v>
      </c>
      <c r="AQ506" t="s">
        <v>111</v>
      </c>
      <c r="AR506" t="s">
        <v>112</v>
      </c>
      <c r="AS506" t="s">
        <v>66</v>
      </c>
    </row>
    <row r="507" spans="1:45" x14ac:dyDescent="0.45">
      <c r="A507" t="s">
        <v>2819</v>
      </c>
      <c r="B507" t="s">
        <v>46</v>
      </c>
      <c r="C507" t="s">
        <v>47</v>
      </c>
      <c r="D507" t="s">
        <v>2820</v>
      </c>
      <c r="E507" t="s">
        <v>2821</v>
      </c>
      <c r="F507" t="s">
        <v>50</v>
      </c>
      <c r="G507" t="s">
        <v>51</v>
      </c>
      <c r="H507" s="1">
        <v>43084.832638888889</v>
      </c>
      <c r="I507" s="1">
        <v>43084.847222222219</v>
      </c>
      <c r="J507" s="2">
        <v>9.780092592592592E-3</v>
      </c>
      <c r="K507" s="2">
        <v>1.4583333333333332E-2</v>
      </c>
      <c r="L507" s="2">
        <v>4.8032407407407407E-3</v>
      </c>
      <c r="M507" t="s">
        <v>52</v>
      </c>
      <c r="N507">
        <v>1</v>
      </c>
      <c r="O507" t="s">
        <v>70</v>
      </c>
      <c r="P507" t="s">
        <v>54</v>
      </c>
      <c r="Q507" t="s">
        <v>458</v>
      </c>
      <c r="R507" t="s">
        <v>72</v>
      </c>
      <c r="S507" t="s">
        <v>73</v>
      </c>
      <c r="T507" t="s">
        <v>58</v>
      </c>
      <c r="U507" t="s">
        <v>54</v>
      </c>
      <c r="V507" t="s">
        <v>54</v>
      </c>
      <c r="W507">
        <v>59.958855</v>
      </c>
      <c r="X507">
        <v>30.409523</v>
      </c>
      <c r="Y507">
        <v>59.946199999999997</v>
      </c>
      <c r="Z507">
        <v>30.474257999999999</v>
      </c>
      <c r="AA507" t="s">
        <v>54</v>
      </c>
      <c r="AB507" t="s">
        <v>54</v>
      </c>
      <c r="AC507" t="s">
        <v>59</v>
      </c>
      <c r="AD507" t="s">
        <v>60</v>
      </c>
      <c r="AE507" t="s">
        <v>2822</v>
      </c>
      <c r="AF507" t="s">
        <v>2823</v>
      </c>
      <c r="AG507">
        <v>58.84</v>
      </c>
      <c r="AH507">
        <v>219</v>
      </c>
      <c r="AI507">
        <v>3.72</v>
      </c>
      <c r="AJ507">
        <v>4.99</v>
      </c>
      <c r="AK507" t="s">
        <v>2824</v>
      </c>
      <c r="AL507">
        <v>2</v>
      </c>
      <c r="AM507">
        <v>-2</v>
      </c>
      <c r="AN507">
        <v>0.89</v>
      </c>
      <c r="AO507">
        <v>3.81</v>
      </c>
      <c r="AP507">
        <v>1</v>
      </c>
      <c r="AQ507" t="s">
        <v>111</v>
      </c>
      <c r="AR507" t="s">
        <v>112</v>
      </c>
      <c r="AS507" t="s">
        <v>66</v>
      </c>
    </row>
    <row r="508" spans="1:45" x14ac:dyDescent="0.45">
      <c r="A508" t="s">
        <v>2825</v>
      </c>
      <c r="B508" t="s">
        <v>46</v>
      </c>
      <c r="C508" t="s">
        <v>47</v>
      </c>
      <c r="D508" t="s">
        <v>2826</v>
      </c>
      <c r="E508" t="s">
        <v>2827</v>
      </c>
      <c r="F508" t="s">
        <v>50</v>
      </c>
      <c r="G508" t="s">
        <v>51</v>
      </c>
      <c r="H508" s="1">
        <v>43084.859722222223</v>
      </c>
      <c r="I508" s="1">
        <v>43084.866666666669</v>
      </c>
      <c r="J508" s="2">
        <v>3.1481481481481482E-3</v>
      </c>
      <c r="K508" s="2">
        <v>6.9444444444444441E-3</v>
      </c>
      <c r="L508" s="2">
        <v>3.7962962962962963E-3</v>
      </c>
      <c r="M508" t="s">
        <v>52</v>
      </c>
      <c r="N508">
        <v>1</v>
      </c>
      <c r="O508" t="s">
        <v>2828</v>
      </c>
      <c r="P508" t="s">
        <v>54</v>
      </c>
      <c r="Q508" t="s">
        <v>1483</v>
      </c>
      <c r="R508" t="s">
        <v>82</v>
      </c>
      <c r="S508" t="s">
        <v>2829</v>
      </c>
      <c r="T508" t="s">
        <v>58</v>
      </c>
      <c r="U508" t="s">
        <v>54</v>
      </c>
      <c r="V508" t="s">
        <v>54</v>
      </c>
      <c r="W508">
        <v>59.943829999999998</v>
      </c>
      <c r="X508">
        <v>30.478313</v>
      </c>
      <c r="Y508">
        <v>59.959994999999999</v>
      </c>
      <c r="Z508">
        <v>30.48029</v>
      </c>
      <c r="AA508" t="s">
        <v>54</v>
      </c>
      <c r="AB508" t="s">
        <v>54</v>
      </c>
      <c r="AC508" t="s">
        <v>59</v>
      </c>
      <c r="AD508" t="s">
        <v>60</v>
      </c>
      <c r="AE508" t="s">
        <v>2830</v>
      </c>
      <c r="AF508" t="s">
        <v>2673</v>
      </c>
      <c r="AG508">
        <v>58.84</v>
      </c>
      <c r="AH508">
        <v>106</v>
      </c>
      <c r="AI508">
        <v>1.8</v>
      </c>
      <c r="AJ508">
        <v>2.19</v>
      </c>
      <c r="AK508" t="s">
        <v>2831</v>
      </c>
      <c r="AL508">
        <v>2</v>
      </c>
      <c r="AM508">
        <v>-2</v>
      </c>
      <c r="AN508">
        <v>0.89</v>
      </c>
      <c r="AO508">
        <v>4.16</v>
      </c>
      <c r="AP508">
        <v>0.99</v>
      </c>
      <c r="AQ508" t="s">
        <v>111</v>
      </c>
      <c r="AR508" t="s">
        <v>112</v>
      </c>
      <c r="AS508" t="s">
        <v>160</v>
      </c>
    </row>
    <row r="509" spans="1:45" x14ac:dyDescent="0.45">
      <c r="A509" t="s">
        <v>2832</v>
      </c>
      <c r="B509" t="s">
        <v>46</v>
      </c>
      <c r="C509" t="s">
        <v>47</v>
      </c>
      <c r="D509" t="s">
        <v>2833</v>
      </c>
      <c r="E509" t="s">
        <v>2834</v>
      </c>
      <c r="F509" t="s">
        <v>50</v>
      </c>
      <c r="G509" t="s">
        <v>51</v>
      </c>
      <c r="H509" s="1">
        <v>43085.493055555555</v>
      </c>
      <c r="I509" s="1">
        <v>43085.509722222225</v>
      </c>
      <c r="J509" s="2">
        <v>1.2731481481481481E-2</v>
      </c>
      <c r="K509" s="2">
        <v>1.6666666666666666E-2</v>
      </c>
      <c r="L509" s="2">
        <v>3.9351851851851857E-3</v>
      </c>
      <c r="M509" t="s">
        <v>52</v>
      </c>
      <c r="N509">
        <v>1</v>
      </c>
      <c r="O509" t="s">
        <v>1915</v>
      </c>
      <c r="P509" t="s">
        <v>54</v>
      </c>
      <c r="Q509" t="s">
        <v>107</v>
      </c>
      <c r="R509" t="s">
        <v>82</v>
      </c>
      <c r="S509" t="s">
        <v>1917</v>
      </c>
      <c r="T509" t="s">
        <v>58</v>
      </c>
      <c r="U509" t="s">
        <v>54</v>
      </c>
      <c r="V509" t="s">
        <v>54</v>
      </c>
      <c r="W509">
        <v>59.912089999999999</v>
      </c>
      <c r="X509">
        <v>30.445948000000001</v>
      </c>
      <c r="Y509">
        <v>59.941414999999999</v>
      </c>
      <c r="Z509">
        <v>30.366456299999999</v>
      </c>
      <c r="AA509" t="s">
        <v>54</v>
      </c>
      <c r="AB509" t="s">
        <v>54</v>
      </c>
      <c r="AC509" t="s">
        <v>59</v>
      </c>
      <c r="AD509" t="s">
        <v>60</v>
      </c>
      <c r="AE509" t="s">
        <v>2835</v>
      </c>
      <c r="AF509" t="s">
        <v>1014</v>
      </c>
      <c r="AG509">
        <v>58.84</v>
      </c>
      <c r="AH509">
        <v>267</v>
      </c>
      <c r="AI509">
        <v>4.54</v>
      </c>
      <c r="AJ509">
        <v>7.85</v>
      </c>
      <c r="AK509" t="s">
        <v>2836</v>
      </c>
      <c r="AL509">
        <v>0</v>
      </c>
      <c r="AM509">
        <v>-3</v>
      </c>
      <c r="AN509">
        <v>0.98</v>
      </c>
      <c r="AO509">
        <v>2.61</v>
      </c>
      <c r="AP509">
        <v>1</v>
      </c>
      <c r="AQ509" t="s">
        <v>111</v>
      </c>
      <c r="AR509" t="s">
        <v>112</v>
      </c>
      <c r="AS509" t="s">
        <v>66</v>
      </c>
    </row>
    <row r="510" spans="1:45" x14ac:dyDescent="0.45">
      <c r="A510" t="s">
        <v>2837</v>
      </c>
      <c r="B510" t="s">
        <v>46</v>
      </c>
      <c r="C510" t="s">
        <v>47</v>
      </c>
      <c r="D510" s="3" t="s">
        <v>2838</v>
      </c>
      <c r="E510" t="s">
        <v>1123</v>
      </c>
      <c r="F510" t="s">
        <v>50</v>
      </c>
      <c r="G510" t="s">
        <v>51</v>
      </c>
      <c r="H510" s="1">
        <v>43085.602083333331</v>
      </c>
      <c r="I510" s="1">
        <v>43085.629166666666</v>
      </c>
      <c r="J510" s="2">
        <v>1.8506944444444444E-2</v>
      </c>
      <c r="K510" s="2">
        <v>2.7083333333333334E-2</v>
      </c>
      <c r="L510" s="2">
        <v>8.5763888888888886E-3</v>
      </c>
      <c r="M510" t="s">
        <v>52</v>
      </c>
      <c r="N510">
        <v>1.2</v>
      </c>
      <c r="O510" t="s">
        <v>391</v>
      </c>
      <c r="P510" t="s">
        <v>54</v>
      </c>
      <c r="Q510" t="s">
        <v>55</v>
      </c>
      <c r="R510" t="s">
        <v>392</v>
      </c>
      <c r="S510" t="s">
        <v>393</v>
      </c>
      <c r="T510" t="s">
        <v>58</v>
      </c>
      <c r="U510" t="s">
        <v>54</v>
      </c>
      <c r="V510" t="s">
        <v>54</v>
      </c>
      <c r="W510">
        <v>59.941414999999999</v>
      </c>
      <c r="X510">
        <v>30.366456299999999</v>
      </c>
      <c r="Y510">
        <v>59.955303000000001</v>
      </c>
      <c r="Z510">
        <v>30.355066000000001</v>
      </c>
      <c r="AA510" t="s">
        <v>54</v>
      </c>
      <c r="AB510" t="s">
        <v>54</v>
      </c>
      <c r="AC510" t="s">
        <v>59</v>
      </c>
      <c r="AD510" t="s">
        <v>60</v>
      </c>
      <c r="AE510" t="s">
        <v>1014</v>
      </c>
      <c r="AF510" t="s">
        <v>2683</v>
      </c>
      <c r="AG510">
        <v>58.84</v>
      </c>
      <c r="AH510">
        <v>281.70999999999998</v>
      </c>
      <c r="AI510">
        <v>4.79</v>
      </c>
      <c r="AJ510">
        <v>9.66</v>
      </c>
      <c r="AK510" t="s">
        <v>2839</v>
      </c>
      <c r="AL510">
        <v>0</v>
      </c>
      <c r="AM510">
        <v>-2</v>
      </c>
      <c r="AN510">
        <v>0.95</v>
      </c>
      <c r="AO510">
        <v>1.56</v>
      </c>
      <c r="AP510">
        <v>0.97</v>
      </c>
      <c r="AQ510" t="s">
        <v>111</v>
      </c>
      <c r="AR510" t="s">
        <v>112</v>
      </c>
      <c r="AS510" t="s">
        <v>66</v>
      </c>
    </row>
    <row r="511" spans="1:45" x14ac:dyDescent="0.45">
      <c r="A511" t="s">
        <v>2840</v>
      </c>
      <c r="B511" t="s">
        <v>46</v>
      </c>
      <c r="C511" t="s">
        <v>47</v>
      </c>
      <c r="D511" t="s">
        <v>2841</v>
      </c>
      <c r="E511" t="s">
        <v>2842</v>
      </c>
      <c r="F511" t="s">
        <v>50</v>
      </c>
      <c r="G511" t="s">
        <v>51</v>
      </c>
      <c r="H511" s="1">
        <v>43087.46597222222</v>
      </c>
      <c r="I511" s="1">
        <v>43087.490972222222</v>
      </c>
      <c r="J511" s="2">
        <v>1.3877314814814815E-2</v>
      </c>
      <c r="K511" s="2">
        <v>2.4999999999999998E-2</v>
      </c>
      <c r="L511" s="2">
        <v>1.1122685185185185E-2</v>
      </c>
      <c r="M511" t="s">
        <v>89</v>
      </c>
      <c r="N511">
        <v>1</v>
      </c>
      <c r="O511" t="s">
        <v>2843</v>
      </c>
      <c r="P511" t="s">
        <v>54</v>
      </c>
      <c r="Q511" t="s">
        <v>2844</v>
      </c>
      <c r="R511" t="s">
        <v>343</v>
      </c>
      <c r="S511" t="s">
        <v>2845</v>
      </c>
      <c r="T511" t="s">
        <v>153</v>
      </c>
      <c r="U511" t="s">
        <v>54</v>
      </c>
      <c r="V511" t="s">
        <v>54</v>
      </c>
      <c r="W511">
        <v>59.940486999999997</v>
      </c>
      <c r="X511">
        <v>30.455670000000001</v>
      </c>
      <c r="Y511">
        <v>59.961987000000001</v>
      </c>
      <c r="Z511">
        <v>30.402259999999998</v>
      </c>
      <c r="AA511" t="s">
        <v>54</v>
      </c>
      <c r="AB511" t="s">
        <v>54</v>
      </c>
      <c r="AC511" t="s">
        <v>59</v>
      </c>
      <c r="AD511" t="s">
        <v>60</v>
      </c>
      <c r="AE511" t="s">
        <v>2333</v>
      </c>
      <c r="AF511" t="s">
        <v>2463</v>
      </c>
      <c r="AG511">
        <v>58.68</v>
      </c>
      <c r="AH511">
        <v>495</v>
      </c>
      <c r="AI511">
        <v>8.43</v>
      </c>
      <c r="AJ511">
        <v>7.69</v>
      </c>
      <c r="AK511" t="s">
        <v>2846</v>
      </c>
      <c r="AL511">
        <v>0</v>
      </c>
      <c r="AM511">
        <v>-4</v>
      </c>
      <c r="AN511">
        <v>0.86</v>
      </c>
      <c r="AO511">
        <v>4.1399999999999997</v>
      </c>
      <c r="AP511">
        <v>0.78</v>
      </c>
      <c r="AQ511" t="s">
        <v>64</v>
      </c>
      <c r="AR511" t="s">
        <v>65</v>
      </c>
      <c r="AS511" t="s">
        <v>66</v>
      </c>
    </row>
    <row r="512" spans="1:45" x14ac:dyDescent="0.45">
      <c r="A512" t="s">
        <v>2847</v>
      </c>
      <c r="B512" t="s">
        <v>46</v>
      </c>
      <c r="C512" t="s">
        <v>47</v>
      </c>
      <c r="D512" t="s">
        <v>2848</v>
      </c>
      <c r="E512" t="s">
        <v>2849</v>
      </c>
      <c r="F512" t="s">
        <v>50</v>
      </c>
      <c r="G512" t="s">
        <v>51</v>
      </c>
      <c r="H512" s="1">
        <v>43087.84375</v>
      </c>
      <c r="I512" s="1">
        <v>43087.861111111109</v>
      </c>
      <c r="J512" s="2">
        <v>1.2106481481481482E-2</v>
      </c>
      <c r="K512" s="2">
        <v>1.7361111111111112E-2</v>
      </c>
      <c r="L512" s="2">
        <v>5.2546296296296299E-3</v>
      </c>
      <c r="M512" t="s">
        <v>52</v>
      </c>
      <c r="N512">
        <v>1</v>
      </c>
      <c r="O512" t="s">
        <v>235</v>
      </c>
      <c r="P512" t="s">
        <v>54</v>
      </c>
      <c r="Q512" t="s">
        <v>993</v>
      </c>
      <c r="R512" t="s">
        <v>184</v>
      </c>
      <c r="S512" t="s">
        <v>236</v>
      </c>
      <c r="T512" t="s">
        <v>58</v>
      </c>
      <c r="U512" t="s">
        <v>54</v>
      </c>
      <c r="V512" t="s">
        <v>54</v>
      </c>
      <c r="W512">
        <v>59.96208</v>
      </c>
      <c r="X512">
        <v>30.402653000000001</v>
      </c>
      <c r="Y512">
        <v>59.927199999999999</v>
      </c>
      <c r="Z512">
        <v>30.358920999999999</v>
      </c>
      <c r="AA512" t="s">
        <v>54</v>
      </c>
      <c r="AB512" t="s">
        <v>54</v>
      </c>
      <c r="AC512" t="s">
        <v>59</v>
      </c>
      <c r="AD512" t="s">
        <v>60</v>
      </c>
      <c r="AE512" t="s">
        <v>2463</v>
      </c>
      <c r="AF512" t="s">
        <v>2808</v>
      </c>
      <c r="AG512">
        <v>58.68</v>
      </c>
      <c r="AH512">
        <v>191</v>
      </c>
      <c r="AI512">
        <v>3.25</v>
      </c>
      <c r="AJ512">
        <v>8.0299999999999994</v>
      </c>
      <c r="AK512" t="s">
        <v>2850</v>
      </c>
      <c r="AL512">
        <v>0</v>
      </c>
      <c r="AM512">
        <v>-4</v>
      </c>
      <c r="AN512">
        <v>0.8</v>
      </c>
      <c r="AO512">
        <v>3.76</v>
      </c>
      <c r="AP512">
        <v>0.8</v>
      </c>
      <c r="AQ512" t="s">
        <v>96</v>
      </c>
      <c r="AR512" t="s">
        <v>65</v>
      </c>
      <c r="AS512" t="s">
        <v>66</v>
      </c>
    </row>
    <row r="513" spans="1:45" x14ac:dyDescent="0.45">
      <c r="A513" t="s">
        <v>2851</v>
      </c>
      <c r="B513" t="s">
        <v>46</v>
      </c>
      <c r="C513" t="s">
        <v>47</v>
      </c>
      <c r="D513" t="s">
        <v>2852</v>
      </c>
      <c r="E513" t="s">
        <v>2853</v>
      </c>
      <c r="F513" t="s">
        <v>50</v>
      </c>
      <c r="G513" t="s">
        <v>51</v>
      </c>
      <c r="H513" s="1">
        <v>43087.890277777777</v>
      </c>
      <c r="I513" s="1">
        <v>43087.908333333333</v>
      </c>
      <c r="J513" s="2">
        <v>1.3032407407407407E-2</v>
      </c>
      <c r="K513" s="2">
        <v>1.8055555555555557E-2</v>
      </c>
      <c r="L513" s="2">
        <v>5.0231481481481481E-3</v>
      </c>
      <c r="M513" t="s">
        <v>52</v>
      </c>
      <c r="N513">
        <v>1</v>
      </c>
      <c r="O513" t="s">
        <v>53</v>
      </c>
      <c r="P513" t="s">
        <v>54</v>
      </c>
      <c r="Q513" t="s">
        <v>2854</v>
      </c>
      <c r="R513" t="s">
        <v>56</v>
      </c>
      <c r="S513" t="s">
        <v>57</v>
      </c>
      <c r="T513" t="s">
        <v>58</v>
      </c>
      <c r="U513" t="s">
        <v>54</v>
      </c>
      <c r="V513" t="s">
        <v>54</v>
      </c>
      <c r="W513">
        <v>59.928759999999997</v>
      </c>
      <c r="X513">
        <v>30.359983</v>
      </c>
      <c r="Y513">
        <v>59.941414999999999</v>
      </c>
      <c r="Z513">
        <v>30.366456299999999</v>
      </c>
      <c r="AA513" t="s">
        <v>54</v>
      </c>
      <c r="AB513" t="s">
        <v>54</v>
      </c>
      <c r="AC513" t="s">
        <v>59</v>
      </c>
      <c r="AD513" t="s">
        <v>60</v>
      </c>
      <c r="AE513" t="s">
        <v>2855</v>
      </c>
      <c r="AF513" t="s">
        <v>1014</v>
      </c>
      <c r="AG513">
        <v>58.68</v>
      </c>
      <c r="AH513">
        <v>341</v>
      </c>
      <c r="AI513">
        <v>5.81</v>
      </c>
      <c r="AJ513">
        <v>10.98</v>
      </c>
      <c r="AK513" t="s">
        <v>2856</v>
      </c>
      <c r="AL513">
        <v>0</v>
      </c>
      <c r="AM513">
        <v>-4</v>
      </c>
      <c r="AN513">
        <v>0.84</v>
      </c>
      <c r="AO513">
        <v>2.95</v>
      </c>
      <c r="AP513">
        <v>0.95</v>
      </c>
      <c r="AQ513" t="s">
        <v>111</v>
      </c>
      <c r="AR513" t="s">
        <v>112</v>
      </c>
      <c r="AS513" t="s">
        <v>66</v>
      </c>
    </row>
    <row r="514" spans="1:45" x14ac:dyDescent="0.45">
      <c r="A514" t="s">
        <v>2857</v>
      </c>
      <c r="B514" t="s">
        <v>46</v>
      </c>
      <c r="C514" t="s">
        <v>47</v>
      </c>
      <c r="D514" t="s">
        <v>2858</v>
      </c>
      <c r="E514" t="s">
        <v>2859</v>
      </c>
      <c r="F514" t="s">
        <v>50</v>
      </c>
      <c r="G514" t="s">
        <v>51</v>
      </c>
      <c r="H514" s="1">
        <v>43088.429861111108</v>
      </c>
      <c r="I514" s="1">
        <v>43088.459722222222</v>
      </c>
      <c r="J514" s="2">
        <v>2.1990740740740741E-2</v>
      </c>
      <c r="K514" s="2">
        <v>2.9861111111111113E-2</v>
      </c>
      <c r="L514" s="2">
        <v>7.8703703703703713E-3</v>
      </c>
      <c r="M514" t="s">
        <v>52</v>
      </c>
      <c r="N514">
        <v>1</v>
      </c>
      <c r="O514" t="s">
        <v>768</v>
      </c>
      <c r="P514" t="s">
        <v>54</v>
      </c>
      <c r="Q514" t="s">
        <v>2860</v>
      </c>
      <c r="R514" t="s">
        <v>72</v>
      </c>
      <c r="S514" t="s">
        <v>769</v>
      </c>
      <c r="T514" t="s">
        <v>58</v>
      </c>
      <c r="U514" t="s">
        <v>54</v>
      </c>
      <c r="V514" t="s">
        <v>54</v>
      </c>
      <c r="W514">
        <v>59.941414999999999</v>
      </c>
      <c r="X514">
        <v>30.366456299999999</v>
      </c>
      <c r="Y514">
        <v>59.961987000000001</v>
      </c>
      <c r="Z514">
        <v>30.402259999999998</v>
      </c>
      <c r="AA514" t="s">
        <v>54</v>
      </c>
      <c r="AB514" t="s">
        <v>54</v>
      </c>
      <c r="AC514" t="s">
        <v>59</v>
      </c>
      <c r="AD514" t="s">
        <v>60</v>
      </c>
      <c r="AE514" t="s">
        <v>1014</v>
      </c>
      <c r="AF514" t="s">
        <v>2463</v>
      </c>
      <c r="AG514">
        <v>58.78</v>
      </c>
      <c r="AH514">
        <v>179</v>
      </c>
      <c r="AI514">
        <v>3.05</v>
      </c>
      <c r="AJ514">
        <v>5.79</v>
      </c>
      <c r="AK514" t="s">
        <v>2861</v>
      </c>
      <c r="AL514">
        <v>-2</v>
      </c>
      <c r="AM514">
        <v>-4</v>
      </c>
      <c r="AN514">
        <v>0.94</v>
      </c>
      <c r="AO514">
        <v>1.48</v>
      </c>
      <c r="AP514">
        <v>0.98</v>
      </c>
      <c r="AQ514" t="s">
        <v>111</v>
      </c>
      <c r="AR514" t="s">
        <v>112</v>
      </c>
      <c r="AS514" t="s">
        <v>66</v>
      </c>
    </row>
    <row r="515" spans="1:45" x14ac:dyDescent="0.45">
      <c r="A515" t="s">
        <v>2862</v>
      </c>
      <c r="B515" t="s">
        <v>46</v>
      </c>
      <c r="C515" t="s">
        <v>47</v>
      </c>
      <c r="D515" t="s">
        <v>2863</v>
      </c>
      <c r="E515" t="s">
        <v>2864</v>
      </c>
      <c r="F515" t="s">
        <v>50</v>
      </c>
      <c r="G515" t="s">
        <v>51</v>
      </c>
      <c r="H515" s="1">
        <v>43088.628472222219</v>
      </c>
      <c r="I515" s="1">
        <v>43088.650694444441</v>
      </c>
      <c r="J515" s="2">
        <v>1.0972222222222223E-2</v>
      </c>
      <c r="K515" s="2">
        <v>2.2222222222222223E-2</v>
      </c>
      <c r="L515" s="2">
        <v>1.1249999999999998E-2</v>
      </c>
      <c r="M515" t="s">
        <v>52</v>
      </c>
      <c r="N515">
        <v>1</v>
      </c>
      <c r="O515" t="s">
        <v>2730</v>
      </c>
      <c r="P515" t="s">
        <v>54</v>
      </c>
      <c r="Q515" t="s">
        <v>117</v>
      </c>
      <c r="R515" t="s">
        <v>220</v>
      </c>
      <c r="S515" t="s">
        <v>2731</v>
      </c>
      <c r="T515" t="s">
        <v>58</v>
      </c>
      <c r="U515" t="s">
        <v>54</v>
      </c>
      <c r="V515" t="s">
        <v>54</v>
      </c>
      <c r="W515">
        <v>59.941414999999999</v>
      </c>
      <c r="X515">
        <v>30.366456299999999</v>
      </c>
      <c r="Y515">
        <v>59.937733000000001</v>
      </c>
      <c r="Z515">
        <v>30.436191999999998</v>
      </c>
      <c r="AA515" t="s">
        <v>54</v>
      </c>
      <c r="AB515" t="s">
        <v>54</v>
      </c>
      <c r="AC515" t="s">
        <v>59</v>
      </c>
      <c r="AD515" t="s">
        <v>60</v>
      </c>
      <c r="AE515" t="s">
        <v>1014</v>
      </c>
      <c r="AF515" t="s">
        <v>2865</v>
      </c>
      <c r="AG515">
        <v>58.78</v>
      </c>
      <c r="AH515">
        <v>140</v>
      </c>
      <c r="AI515">
        <v>2.38</v>
      </c>
      <c r="AJ515">
        <v>5.01</v>
      </c>
      <c r="AK515" t="s">
        <v>2866</v>
      </c>
      <c r="AL515">
        <v>-2</v>
      </c>
      <c r="AM515">
        <v>-2</v>
      </c>
      <c r="AN515">
        <v>0.91</v>
      </c>
      <c r="AO515">
        <v>0.77</v>
      </c>
      <c r="AP515">
        <v>0.93</v>
      </c>
      <c r="AQ515" t="s">
        <v>64</v>
      </c>
      <c r="AR515" t="s">
        <v>65</v>
      </c>
      <c r="AS515" t="s">
        <v>66</v>
      </c>
    </row>
    <row r="516" spans="1:45" x14ac:dyDescent="0.45">
      <c r="A516" t="s">
        <v>2867</v>
      </c>
      <c r="B516" t="s">
        <v>46</v>
      </c>
      <c r="C516" t="s">
        <v>47</v>
      </c>
      <c r="D516" t="s">
        <v>2868</v>
      </c>
      <c r="E516" t="s">
        <v>2869</v>
      </c>
      <c r="F516" t="s">
        <v>50</v>
      </c>
      <c r="G516" t="s">
        <v>51</v>
      </c>
      <c r="H516" s="1">
        <v>43088.743750000001</v>
      </c>
      <c r="I516" s="1">
        <v>43088.772916666669</v>
      </c>
      <c r="J516" s="2">
        <v>1.8530092592592595E-2</v>
      </c>
      <c r="K516" s="2">
        <v>2.9166666666666664E-2</v>
      </c>
      <c r="L516" s="2">
        <v>1.0636574074074074E-2</v>
      </c>
      <c r="M516" t="s">
        <v>52</v>
      </c>
      <c r="N516">
        <v>1</v>
      </c>
      <c r="O516" t="s">
        <v>139</v>
      </c>
      <c r="P516" t="s">
        <v>54</v>
      </c>
      <c r="Q516" t="s">
        <v>2870</v>
      </c>
      <c r="R516" t="s">
        <v>118</v>
      </c>
      <c r="S516" t="s">
        <v>141</v>
      </c>
      <c r="T516" t="s">
        <v>58</v>
      </c>
      <c r="U516" t="s">
        <v>54</v>
      </c>
      <c r="V516" t="s">
        <v>54</v>
      </c>
      <c r="W516">
        <v>59.937809999999999</v>
      </c>
      <c r="X516">
        <v>30.43666</v>
      </c>
      <c r="Y516">
        <v>59.941414999999999</v>
      </c>
      <c r="Z516">
        <v>30.366456299999999</v>
      </c>
      <c r="AA516" t="s">
        <v>54</v>
      </c>
      <c r="AB516" t="s">
        <v>54</v>
      </c>
      <c r="AC516" t="s">
        <v>59</v>
      </c>
      <c r="AD516" t="s">
        <v>60</v>
      </c>
      <c r="AE516" t="s">
        <v>2865</v>
      </c>
      <c r="AF516" t="s">
        <v>1014</v>
      </c>
      <c r="AG516">
        <v>58.78</v>
      </c>
      <c r="AH516">
        <v>248</v>
      </c>
      <c r="AI516">
        <v>4.22</v>
      </c>
      <c r="AJ516">
        <v>5.47</v>
      </c>
      <c r="AK516" t="s">
        <v>2871</v>
      </c>
      <c r="AL516">
        <v>-3</v>
      </c>
      <c r="AM516">
        <v>-3</v>
      </c>
      <c r="AN516">
        <v>0.94</v>
      </c>
      <c r="AO516">
        <v>0.31</v>
      </c>
      <c r="AP516">
        <v>0.97</v>
      </c>
      <c r="AQ516" t="s">
        <v>111</v>
      </c>
      <c r="AR516" t="s">
        <v>112</v>
      </c>
      <c r="AS516" t="s">
        <v>66</v>
      </c>
    </row>
    <row r="517" spans="1:45" x14ac:dyDescent="0.45">
      <c r="A517" t="s">
        <v>2872</v>
      </c>
      <c r="B517" t="s">
        <v>46</v>
      </c>
      <c r="C517" t="s">
        <v>47</v>
      </c>
      <c r="D517" t="s">
        <v>2873</v>
      </c>
      <c r="E517" t="s">
        <v>2874</v>
      </c>
      <c r="F517" t="s">
        <v>50</v>
      </c>
      <c r="G517" t="s">
        <v>51</v>
      </c>
      <c r="H517" s="1">
        <v>43089.56527777778</v>
      </c>
      <c r="I517" s="1">
        <v>43089.597916666666</v>
      </c>
      <c r="J517" s="2">
        <v>1.7800925925925925E-2</v>
      </c>
      <c r="K517" s="2">
        <v>3.2638888888888891E-2</v>
      </c>
      <c r="L517" s="2">
        <v>1.4837962962962963E-2</v>
      </c>
      <c r="M517" t="s">
        <v>52</v>
      </c>
      <c r="N517">
        <v>1</v>
      </c>
      <c r="O517" t="s">
        <v>183</v>
      </c>
      <c r="P517" t="s">
        <v>54</v>
      </c>
      <c r="Q517" t="s">
        <v>107</v>
      </c>
      <c r="R517" t="s">
        <v>184</v>
      </c>
      <c r="S517" t="s">
        <v>185</v>
      </c>
      <c r="T517" t="s">
        <v>58</v>
      </c>
      <c r="U517" t="s">
        <v>54</v>
      </c>
      <c r="V517" t="s">
        <v>54</v>
      </c>
      <c r="W517">
        <v>59.941414999999999</v>
      </c>
      <c r="X517">
        <v>30.366456299999999</v>
      </c>
      <c r="Y517">
        <v>59.977350000000001</v>
      </c>
      <c r="Z517">
        <v>30.342421999999999</v>
      </c>
      <c r="AA517" t="s">
        <v>54</v>
      </c>
      <c r="AB517" t="s">
        <v>54</v>
      </c>
      <c r="AC517" t="s">
        <v>59</v>
      </c>
      <c r="AD517" t="s">
        <v>60</v>
      </c>
      <c r="AE517" t="s">
        <v>1014</v>
      </c>
      <c r="AF517" t="s">
        <v>2875</v>
      </c>
      <c r="AG517">
        <v>58.73</v>
      </c>
      <c r="AH517">
        <v>232</v>
      </c>
      <c r="AI517">
        <v>3.95</v>
      </c>
      <c r="AJ517">
        <v>9.5399999999999991</v>
      </c>
      <c r="AK517" t="s">
        <v>2876</v>
      </c>
      <c r="AL517">
        <v>-2</v>
      </c>
      <c r="AM517">
        <v>-7</v>
      </c>
      <c r="AN517">
        <v>0.93</v>
      </c>
      <c r="AO517">
        <v>3.57</v>
      </c>
      <c r="AP517">
        <v>1</v>
      </c>
      <c r="AQ517" t="s">
        <v>111</v>
      </c>
      <c r="AR517" t="s">
        <v>112</v>
      </c>
      <c r="AS517" t="s">
        <v>66</v>
      </c>
    </row>
    <row r="518" spans="1:45" x14ac:dyDescent="0.45">
      <c r="A518" t="s">
        <v>2877</v>
      </c>
      <c r="B518" t="s">
        <v>46</v>
      </c>
      <c r="C518" t="s">
        <v>47</v>
      </c>
      <c r="D518" t="s">
        <v>2878</v>
      </c>
      <c r="E518" t="s">
        <v>2879</v>
      </c>
      <c r="F518" t="s">
        <v>50</v>
      </c>
      <c r="G518" t="s">
        <v>51</v>
      </c>
      <c r="H518" s="1">
        <v>43089.629861111112</v>
      </c>
      <c r="I518" s="1">
        <v>43089.65902777778</v>
      </c>
      <c r="J518" s="2">
        <v>1.9699074074074074E-2</v>
      </c>
      <c r="K518" s="2">
        <v>2.9166666666666664E-2</v>
      </c>
      <c r="L518" s="2">
        <v>9.4675925925925917E-3</v>
      </c>
      <c r="M518" t="s">
        <v>52</v>
      </c>
      <c r="N518">
        <v>1</v>
      </c>
      <c r="O518" t="s">
        <v>284</v>
      </c>
      <c r="P518" t="s">
        <v>54</v>
      </c>
      <c r="Q518" t="s">
        <v>172</v>
      </c>
      <c r="R518" t="s">
        <v>244</v>
      </c>
      <c r="S518" t="s">
        <v>286</v>
      </c>
      <c r="T518" t="s">
        <v>58</v>
      </c>
      <c r="U518" t="s">
        <v>54</v>
      </c>
      <c r="V518" t="s">
        <v>54</v>
      </c>
      <c r="W518">
        <v>59.977398000000001</v>
      </c>
      <c r="X518">
        <v>30.342606</v>
      </c>
      <c r="Y518">
        <v>59.941414999999999</v>
      </c>
      <c r="Z518">
        <v>30.366456299999999</v>
      </c>
      <c r="AA518" t="s">
        <v>54</v>
      </c>
      <c r="AB518" t="s">
        <v>54</v>
      </c>
      <c r="AC518" t="s">
        <v>59</v>
      </c>
      <c r="AD518" t="s">
        <v>60</v>
      </c>
      <c r="AE518" t="s">
        <v>2875</v>
      </c>
      <c r="AF518" t="s">
        <v>1014</v>
      </c>
      <c r="AG518">
        <v>58.73</v>
      </c>
      <c r="AH518">
        <v>410</v>
      </c>
      <c r="AI518">
        <v>6.98</v>
      </c>
      <c r="AJ518">
        <v>10.91</v>
      </c>
      <c r="AK518" t="s">
        <v>2880</v>
      </c>
      <c r="AL518">
        <v>-3</v>
      </c>
      <c r="AM518">
        <v>-7</v>
      </c>
      <c r="AN518">
        <v>0.94</v>
      </c>
      <c r="AO518">
        <v>2.75</v>
      </c>
      <c r="AP518">
        <v>0.99</v>
      </c>
      <c r="AQ518" t="s">
        <v>111</v>
      </c>
      <c r="AR518" t="s">
        <v>112</v>
      </c>
      <c r="AS518" t="s">
        <v>66</v>
      </c>
    </row>
    <row r="519" spans="1:45" x14ac:dyDescent="0.45">
      <c r="A519" t="s">
        <v>2881</v>
      </c>
      <c r="B519" t="s">
        <v>46</v>
      </c>
      <c r="C519" t="s">
        <v>47</v>
      </c>
      <c r="D519" t="s">
        <v>2882</v>
      </c>
      <c r="E519" t="s">
        <v>2883</v>
      </c>
      <c r="F519" t="s">
        <v>50</v>
      </c>
      <c r="G519" t="s">
        <v>51</v>
      </c>
      <c r="H519" s="1">
        <v>43089.871527777781</v>
      </c>
      <c r="I519" s="1">
        <v>43089.888194444444</v>
      </c>
      <c r="J519" s="2">
        <v>1.0891203703703703E-2</v>
      </c>
      <c r="K519" s="2">
        <v>1.6666666666666666E-2</v>
      </c>
      <c r="L519" s="2">
        <v>5.7754629629629623E-3</v>
      </c>
      <c r="M519" t="s">
        <v>52</v>
      </c>
      <c r="N519">
        <v>1</v>
      </c>
      <c r="O519" t="s">
        <v>2134</v>
      </c>
      <c r="P519" t="s">
        <v>54</v>
      </c>
      <c r="Q519" t="s">
        <v>131</v>
      </c>
      <c r="R519" t="s">
        <v>494</v>
      </c>
      <c r="S519">
        <v>307</v>
      </c>
      <c r="T519" t="s">
        <v>58</v>
      </c>
      <c r="U519" t="s">
        <v>54</v>
      </c>
      <c r="V519" t="s">
        <v>54</v>
      </c>
      <c r="W519">
        <v>59.962054999999999</v>
      </c>
      <c r="X519">
        <v>30.40239</v>
      </c>
      <c r="Y519">
        <v>59.941414999999999</v>
      </c>
      <c r="Z519">
        <v>30.366456299999999</v>
      </c>
      <c r="AA519" t="s">
        <v>54</v>
      </c>
      <c r="AB519" t="s">
        <v>54</v>
      </c>
      <c r="AC519" t="s">
        <v>59</v>
      </c>
      <c r="AD519" t="s">
        <v>60</v>
      </c>
      <c r="AE519" t="s">
        <v>2463</v>
      </c>
      <c r="AF519" t="s">
        <v>1014</v>
      </c>
      <c r="AG519">
        <v>58.73</v>
      </c>
      <c r="AH519">
        <v>187</v>
      </c>
      <c r="AI519">
        <v>3.18</v>
      </c>
      <c r="AJ519">
        <v>6.2</v>
      </c>
      <c r="AK519" t="s">
        <v>2884</v>
      </c>
      <c r="AL519">
        <v>-3</v>
      </c>
      <c r="AM519">
        <v>-9</v>
      </c>
      <c r="AN519">
        <v>0.94</v>
      </c>
      <c r="AO519">
        <v>4.3600000000000003</v>
      </c>
      <c r="AP519">
        <v>0.99</v>
      </c>
      <c r="AQ519" t="s">
        <v>111</v>
      </c>
      <c r="AR519" t="s">
        <v>112</v>
      </c>
      <c r="AS519" t="s">
        <v>66</v>
      </c>
    </row>
    <row r="520" spans="1:45" x14ac:dyDescent="0.45">
      <c r="A520" t="s">
        <v>2885</v>
      </c>
      <c r="B520" t="s">
        <v>46</v>
      </c>
      <c r="C520" t="s">
        <v>47</v>
      </c>
      <c r="D520" t="s">
        <v>2886</v>
      </c>
      <c r="E520" t="s">
        <v>2887</v>
      </c>
      <c r="F520" t="s">
        <v>50</v>
      </c>
      <c r="G520" t="s">
        <v>51</v>
      </c>
      <c r="H520" s="1">
        <v>43090.439583333333</v>
      </c>
      <c r="I520" s="1">
        <v>43090.463194444441</v>
      </c>
      <c r="J520" s="2">
        <v>1.5995370370370372E-2</v>
      </c>
      <c r="K520" s="2">
        <v>2.361111111111111E-2</v>
      </c>
      <c r="L520" s="2">
        <v>7.6157407407407415E-3</v>
      </c>
      <c r="M520" t="s">
        <v>52</v>
      </c>
      <c r="N520">
        <v>1</v>
      </c>
      <c r="O520" t="s">
        <v>2701</v>
      </c>
      <c r="P520" t="s">
        <v>54</v>
      </c>
      <c r="Q520" t="s">
        <v>117</v>
      </c>
      <c r="R520" t="s">
        <v>82</v>
      </c>
      <c r="S520" t="s">
        <v>2703</v>
      </c>
      <c r="T520" t="s">
        <v>58</v>
      </c>
      <c r="U520" t="s">
        <v>54</v>
      </c>
      <c r="V520" t="s">
        <v>54</v>
      </c>
      <c r="W520">
        <v>59.941414999999999</v>
      </c>
      <c r="X520">
        <v>30.366456299999999</v>
      </c>
      <c r="Y520">
        <v>59.961987000000001</v>
      </c>
      <c r="Z520">
        <v>30.402259999999998</v>
      </c>
      <c r="AA520" t="s">
        <v>54</v>
      </c>
      <c r="AB520" t="s">
        <v>54</v>
      </c>
      <c r="AC520" t="s">
        <v>59</v>
      </c>
      <c r="AD520" t="s">
        <v>60</v>
      </c>
      <c r="AE520" t="s">
        <v>1014</v>
      </c>
      <c r="AF520" t="s">
        <v>2463</v>
      </c>
      <c r="AG520">
        <v>58.45</v>
      </c>
      <c r="AH520">
        <v>221</v>
      </c>
      <c r="AI520">
        <v>3.78</v>
      </c>
      <c r="AJ520">
        <v>5.18</v>
      </c>
      <c r="AK520" t="s">
        <v>2888</v>
      </c>
      <c r="AL520">
        <v>-1</v>
      </c>
      <c r="AM520">
        <v>-6</v>
      </c>
      <c r="AN520">
        <v>0.96</v>
      </c>
      <c r="AO520">
        <v>4.74</v>
      </c>
      <c r="AP520">
        <v>1</v>
      </c>
      <c r="AQ520" t="s">
        <v>650</v>
      </c>
      <c r="AR520" t="s">
        <v>651</v>
      </c>
      <c r="AS520" t="s">
        <v>66</v>
      </c>
    </row>
    <row r="521" spans="1:45" x14ac:dyDescent="0.45">
      <c r="A521" t="s">
        <v>2889</v>
      </c>
      <c r="B521" t="s">
        <v>46</v>
      </c>
      <c r="C521" t="s">
        <v>47</v>
      </c>
      <c r="D521" t="s">
        <v>2890</v>
      </c>
      <c r="E521" t="s">
        <v>2891</v>
      </c>
      <c r="F521" t="s">
        <v>50</v>
      </c>
      <c r="G521" t="s">
        <v>51</v>
      </c>
      <c r="H521" s="1">
        <v>43090.75</v>
      </c>
      <c r="I521" s="1">
        <v>43090.807638888888</v>
      </c>
      <c r="J521" s="2">
        <v>3.6886574074074079E-2</v>
      </c>
      <c r="K521" s="2">
        <v>5.7638888888888885E-2</v>
      </c>
      <c r="L521" s="2">
        <v>2.0752314814814814E-2</v>
      </c>
      <c r="M521" t="s">
        <v>89</v>
      </c>
      <c r="N521">
        <v>1</v>
      </c>
      <c r="O521" t="s">
        <v>90</v>
      </c>
      <c r="P521" t="s">
        <v>54</v>
      </c>
      <c r="Q521" t="s">
        <v>472</v>
      </c>
      <c r="R521" t="s">
        <v>91</v>
      </c>
      <c r="S521" t="s">
        <v>92</v>
      </c>
      <c r="T521" t="s">
        <v>58</v>
      </c>
      <c r="U521" t="s">
        <v>54</v>
      </c>
      <c r="V521" t="s">
        <v>54</v>
      </c>
      <c r="W521">
        <v>59.961987000000001</v>
      </c>
      <c r="X521">
        <v>30.402259999999998</v>
      </c>
      <c r="Y521">
        <v>60.126956999999997</v>
      </c>
      <c r="Z521">
        <v>30.446895999999999</v>
      </c>
      <c r="AA521" t="s">
        <v>54</v>
      </c>
      <c r="AB521" t="s">
        <v>54</v>
      </c>
      <c r="AC521" t="s">
        <v>59</v>
      </c>
      <c r="AD521" t="s">
        <v>60</v>
      </c>
      <c r="AE521" t="s">
        <v>2463</v>
      </c>
      <c r="AF521" t="s">
        <v>2892</v>
      </c>
      <c r="AG521">
        <v>58.45</v>
      </c>
      <c r="AH521">
        <v>1370</v>
      </c>
      <c r="AI521">
        <v>23.44</v>
      </c>
      <c r="AJ521">
        <v>30.98</v>
      </c>
      <c r="AK521" t="s">
        <v>2893</v>
      </c>
      <c r="AL521">
        <v>-2</v>
      </c>
      <c r="AM521">
        <v>-5</v>
      </c>
      <c r="AN521">
        <v>0.98</v>
      </c>
      <c r="AO521">
        <v>2.76</v>
      </c>
      <c r="AP521">
        <v>1</v>
      </c>
      <c r="AQ521" t="s">
        <v>111</v>
      </c>
      <c r="AR521" t="s">
        <v>112</v>
      </c>
      <c r="AS521" t="s">
        <v>66</v>
      </c>
    </row>
    <row r="522" spans="1:45" x14ac:dyDescent="0.45">
      <c r="A522" t="s">
        <v>2894</v>
      </c>
      <c r="B522" t="s">
        <v>46</v>
      </c>
      <c r="C522" t="s">
        <v>47</v>
      </c>
      <c r="D522" s="3" t="s">
        <v>2895</v>
      </c>
      <c r="E522" t="s">
        <v>2896</v>
      </c>
      <c r="F522" t="s">
        <v>50</v>
      </c>
      <c r="G522" t="s">
        <v>51</v>
      </c>
      <c r="H522" s="1">
        <v>43090.963888888888</v>
      </c>
      <c r="I522" s="1">
        <v>43091.017361111109</v>
      </c>
      <c r="J522" s="2">
        <v>4.2372685185185187E-2</v>
      </c>
      <c r="K522" s="2">
        <v>5.347222222222222E-2</v>
      </c>
      <c r="L522" s="2">
        <v>1.1099537037037038E-2</v>
      </c>
      <c r="M522" t="s">
        <v>52</v>
      </c>
      <c r="N522">
        <v>1</v>
      </c>
      <c r="O522" t="s">
        <v>1915</v>
      </c>
      <c r="P522" t="s">
        <v>54</v>
      </c>
      <c r="Q522" t="s">
        <v>2897</v>
      </c>
      <c r="R522" t="s">
        <v>82</v>
      </c>
      <c r="S522" t="s">
        <v>1917</v>
      </c>
      <c r="T522" t="s">
        <v>58</v>
      </c>
      <c r="U522" t="s">
        <v>54</v>
      </c>
      <c r="V522" t="s">
        <v>54</v>
      </c>
      <c r="W522">
        <v>60.1265</v>
      </c>
      <c r="X522">
        <v>30.447566999999999</v>
      </c>
      <c r="Y522">
        <v>59.961987000000001</v>
      </c>
      <c r="Z522">
        <v>30.402259999999998</v>
      </c>
      <c r="AA522" t="s">
        <v>54</v>
      </c>
      <c r="AB522" t="s">
        <v>54</v>
      </c>
      <c r="AC522" t="s">
        <v>59</v>
      </c>
      <c r="AD522" t="s">
        <v>60</v>
      </c>
      <c r="AE522" t="s">
        <v>2892</v>
      </c>
      <c r="AF522" t="s">
        <v>2463</v>
      </c>
      <c r="AG522">
        <v>58.32</v>
      </c>
      <c r="AH522">
        <v>657.23</v>
      </c>
      <c r="AI522">
        <v>11.27</v>
      </c>
      <c r="AJ522">
        <v>32.51</v>
      </c>
      <c r="AK522" t="s">
        <v>2898</v>
      </c>
      <c r="AL522">
        <v>0</v>
      </c>
      <c r="AM522">
        <v>-3</v>
      </c>
      <c r="AN522">
        <v>0.95</v>
      </c>
      <c r="AO522">
        <v>2.62</v>
      </c>
      <c r="AP522">
        <v>0.99</v>
      </c>
      <c r="AQ522" t="s">
        <v>111</v>
      </c>
      <c r="AR522" t="s">
        <v>112</v>
      </c>
      <c r="AS522" t="s">
        <v>66</v>
      </c>
    </row>
    <row r="523" spans="1:45" x14ac:dyDescent="0.45">
      <c r="A523" t="s">
        <v>2899</v>
      </c>
      <c r="B523" t="s">
        <v>46</v>
      </c>
      <c r="C523" t="s">
        <v>47</v>
      </c>
      <c r="D523" t="s">
        <v>2900</v>
      </c>
      <c r="E523" t="s">
        <v>2901</v>
      </c>
      <c r="F523" t="s">
        <v>50</v>
      </c>
      <c r="G523" t="s">
        <v>51</v>
      </c>
      <c r="H523" s="1">
        <v>43091.038888888892</v>
      </c>
      <c r="I523" s="1">
        <v>43091.052083333336</v>
      </c>
      <c r="J523" s="2">
        <v>7.9398148148148145E-3</v>
      </c>
      <c r="K523" s="2">
        <v>1.3194444444444444E-2</v>
      </c>
      <c r="L523" s="2">
        <v>5.2546296296296299E-3</v>
      </c>
      <c r="M523" t="s">
        <v>52</v>
      </c>
      <c r="N523">
        <v>1</v>
      </c>
      <c r="O523" t="s">
        <v>2595</v>
      </c>
      <c r="P523" t="s">
        <v>54</v>
      </c>
      <c r="Q523" t="s">
        <v>2902</v>
      </c>
      <c r="R523" t="s">
        <v>184</v>
      </c>
      <c r="S523" t="s">
        <v>2596</v>
      </c>
      <c r="T523" t="s">
        <v>58</v>
      </c>
      <c r="U523" t="s">
        <v>54</v>
      </c>
      <c r="V523" t="s">
        <v>54</v>
      </c>
      <c r="W523">
        <v>59.961987000000001</v>
      </c>
      <c r="X523">
        <v>30.402259999999998</v>
      </c>
      <c r="Y523">
        <v>59.941414999999999</v>
      </c>
      <c r="Z523">
        <v>30.366456299999999</v>
      </c>
      <c r="AA523" t="s">
        <v>54</v>
      </c>
      <c r="AB523" t="s">
        <v>54</v>
      </c>
      <c r="AC523" t="s">
        <v>59</v>
      </c>
      <c r="AD523" t="s">
        <v>60</v>
      </c>
      <c r="AE523" t="s">
        <v>2463</v>
      </c>
      <c r="AF523" t="s">
        <v>1014</v>
      </c>
      <c r="AG523">
        <v>58.32</v>
      </c>
      <c r="AH523">
        <v>225</v>
      </c>
      <c r="AI523">
        <v>3.86</v>
      </c>
      <c r="AJ523">
        <v>5.7</v>
      </c>
      <c r="AK523" t="s">
        <v>2903</v>
      </c>
      <c r="AL523">
        <v>0</v>
      </c>
      <c r="AM523">
        <v>-4</v>
      </c>
      <c r="AN523">
        <v>0.93</v>
      </c>
      <c r="AO523">
        <v>3.51</v>
      </c>
      <c r="AP523">
        <v>1</v>
      </c>
      <c r="AQ523" t="s">
        <v>111</v>
      </c>
      <c r="AR523" t="s">
        <v>112</v>
      </c>
      <c r="AS523" t="s">
        <v>66</v>
      </c>
    </row>
    <row r="524" spans="1:45" x14ac:dyDescent="0.45">
      <c r="A524" t="s">
        <v>2904</v>
      </c>
      <c r="B524" t="s">
        <v>46</v>
      </c>
      <c r="C524" t="s">
        <v>47</v>
      </c>
      <c r="D524" t="s">
        <v>2905</v>
      </c>
      <c r="E524" t="s">
        <v>2906</v>
      </c>
      <c r="F524" t="s">
        <v>50</v>
      </c>
      <c r="G524" t="s">
        <v>51</v>
      </c>
      <c r="H524" s="1">
        <v>43093.479861111111</v>
      </c>
      <c r="I524" s="1">
        <v>43093.497916666667</v>
      </c>
      <c r="J524" s="2">
        <v>1.2314814814814815E-2</v>
      </c>
      <c r="K524" s="2">
        <v>1.8055555555555557E-2</v>
      </c>
      <c r="L524" s="2">
        <v>5.7407407407407416E-3</v>
      </c>
      <c r="M524" t="s">
        <v>52</v>
      </c>
      <c r="N524">
        <v>1</v>
      </c>
      <c r="O524" t="s">
        <v>2907</v>
      </c>
      <c r="P524" t="s">
        <v>54</v>
      </c>
      <c r="Q524" t="s">
        <v>172</v>
      </c>
      <c r="R524" t="s">
        <v>193</v>
      </c>
      <c r="S524" t="s">
        <v>2908</v>
      </c>
      <c r="T524" t="s">
        <v>58</v>
      </c>
      <c r="U524" t="s">
        <v>54</v>
      </c>
      <c r="V524" t="s">
        <v>54</v>
      </c>
      <c r="W524">
        <v>59.961987000000001</v>
      </c>
      <c r="X524">
        <v>30.402259999999998</v>
      </c>
      <c r="Y524">
        <v>59.941414999999999</v>
      </c>
      <c r="Z524">
        <v>30.366456299999999</v>
      </c>
      <c r="AA524" t="s">
        <v>54</v>
      </c>
      <c r="AB524" t="s">
        <v>54</v>
      </c>
      <c r="AC524" t="s">
        <v>59</v>
      </c>
      <c r="AD524" t="s">
        <v>60</v>
      </c>
      <c r="AE524" t="s">
        <v>2463</v>
      </c>
      <c r="AF524" t="s">
        <v>1014</v>
      </c>
      <c r="AG524">
        <v>58.34</v>
      </c>
      <c r="AH524">
        <v>284</v>
      </c>
      <c r="AI524">
        <v>4.87</v>
      </c>
      <c r="AJ524">
        <v>7.79</v>
      </c>
      <c r="AK524" t="s">
        <v>2909</v>
      </c>
      <c r="AL524">
        <v>-2</v>
      </c>
      <c r="AM524">
        <v>-9</v>
      </c>
      <c r="AN524">
        <v>0.82</v>
      </c>
      <c r="AO524">
        <v>7.78</v>
      </c>
      <c r="AP524">
        <v>0.92</v>
      </c>
      <c r="AQ524" t="s">
        <v>64</v>
      </c>
      <c r="AR524" t="s">
        <v>65</v>
      </c>
      <c r="AS524" t="s">
        <v>66</v>
      </c>
    </row>
    <row r="525" spans="1:45" x14ac:dyDescent="0.45">
      <c r="A525" t="s">
        <v>2910</v>
      </c>
      <c r="B525" t="s">
        <v>46</v>
      </c>
      <c r="C525" t="s">
        <v>47</v>
      </c>
      <c r="D525" t="s">
        <v>2911</v>
      </c>
      <c r="E525" t="s">
        <v>2912</v>
      </c>
      <c r="F525" t="s">
        <v>50</v>
      </c>
      <c r="G525" t="s">
        <v>51</v>
      </c>
      <c r="H525" s="1">
        <v>43093.60833333333</v>
      </c>
      <c r="I525" s="1">
        <v>43093.630555555559</v>
      </c>
      <c r="J525" s="2">
        <v>1.6006944444444445E-2</v>
      </c>
      <c r="K525" s="2">
        <v>2.2222222222222223E-2</v>
      </c>
      <c r="L525" s="2">
        <v>6.215277777777777E-3</v>
      </c>
      <c r="M525" t="s">
        <v>52</v>
      </c>
      <c r="N525">
        <v>1</v>
      </c>
      <c r="O525" t="s">
        <v>2913</v>
      </c>
      <c r="P525" t="s">
        <v>54</v>
      </c>
      <c r="Q525" t="s">
        <v>117</v>
      </c>
      <c r="R525" t="s">
        <v>118</v>
      </c>
      <c r="S525" t="s">
        <v>2914</v>
      </c>
      <c r="T525" t="s">
        <v>58</v>
      </c>
      <c r="U525" t="s">
        <v>54</v>
      </c>
      <c r="V525" t="s">
        <v>54</v>
      </c>
      <c r="W525">
        <v>59.929000000000002</v>
      </c>
      <c r="X525">
        <v>30.360447000000001</v>
      </c>
      <c r="Y525">
        <v>59.961987000000001</v>
      </c>
      <c r="Z525">
        <v>30.402259999999998</v>
      </c>
      <c r="AA525" t="s">
        <v>54</v>
      </c>
      <c r="AB525" t="s">
        <v>54</v>
      </c>
      <c r="AC525" t="s">
        <v>59</v>
      </c>
      <c r="AD525" t="s">
        <v>60</v>
      </c>
      <c r="AE525" t="s">
        <v>2915</v>
      </c>
      <c r="AF525" t="s">
        <v>2463</v>
      </c>
      <c r="AG525">
        <v>58.34</v>
      </c>
      <c r="AH525">
        <v>280</v>
      </c>
      <c r="AI525">
        <v>4.8</v>
      </c>
      <c r="AJ525">
        <v>9.11</v>
      </c>
      <c r="AK525" t="s">
        <v>2916</v>
      </c>
      <c r="AL525">
        <v>-2</v>
      </c>
      <c r="AM525">
        <v>-9</v>
      </c>
      <c r="AN525">
        <v>0.79</v>
      </c>
      <c r="AO525">
        <v>8.1999999999999993</v>
      </c>
      <c r="AP525">
        <v>0.98</v>
      </c>
      <c r="AQ525" t="s">
        <v>326</v>
      </c>
      <c r="AR525" t="s">
        <v>2917</v>
      </c>
      <c r="AS525" t="s">
        <v>66</v>
      </c>
    </row>
    <row r="526" spans="1:45" x14ac:dyDescent="0.45">
      <c r="A526" t="s">
        <v>2918</v>
      </c>
      <c r="B526" t="s">
        <v>46</v>
      </c>
      <c r="C526" t="s">
        <v>47</v>
      </c>
      <c r="D526" t="s">
        <v>2919</v>
      </c>
      <c r="E526" t="s">
        <v>2920</v>
      </c>
      <c r="F526" t="s">
        <v>50</v>
      </c>
      <c r="G526" t="s">
        <v>51</v>
      </c>
      <c r="H526" s="1">
        <v>43093.638888888891</v>
      </c>
      <c r="I526" s="1">
        <v>43093.654861111114</v>
      </c>
      <c r="J526" s="2">
        <v>1.1273148148148148E-2</v>
      </c>
      <c r="K526" s="2">
        <v>1.5972222222222224E-2</v>
      </c>
      <c r="L526" s="2">
        <v>4.6990740740740743E-3</v>
      </c>
      <c r="M526" t="s">
        <v>52</v>
      </c>
      <c r="N526">
        <v>1</v>
      </c>
      <c r="O526" t="s">
        <v>2921</v>
      </c>
      <c r="P526" t="s">
        <v>54</v>
      </c>
      <c r="Q526" t="s">
        <v>172</v>
      </c>
      <c r="R526" t="s">
        <v>343</v>
      </c>
      <c r="S526" t="s">
        <v>2922</v>
      </c>
      <c r="T526" t="s">
        <v>58</v>
      </c>
      <c r="U526" t="s">
        <v>54</v>
      </c>
      <c r="V526" t="s">
        <v>54</v>
      </c>
      <c r="W526">
        <v>59.961987000000001</v>
      </c>
      <c r="X526">
        <v>30.402259999999998</v>
      </c>
      <c r="Y526">
        <v>59.941414999999999</v>
      </c>
      <c r="Z526">
        <v>30.366456299999999</v>
      </c>
      <c r="AA526" t="s">
        <v>54</v>
      </c>
      <c r="AB526" t="s">
        <v>54</v>
      </c>
      <c r="AC526" t="s">
        <v>59</v>
      </c>
      <c r="AD526" t="s">
        <v>60</v>
      </c>
      <c r="AE526" t="s">
        <v>2463</v>
      </c>
      <c r="AF526" t="s">
        <v>1014</v>
      </c>
      <c r="AG526">
        <v>58.34</v>
      </c>
      <c r="AH526">
        <v>204</v>
      </c>
      <c r="AI526">
        <v>3.5</v>
      </c>
      <c r="AJ526">
        <v>6.2</v>
      </c>
      <c r="AK526" t="s">
        <v>2923</v>
      </c>
      <c r="AL526">
        <v>-2</v>
      </c>
      <c r="AM526">
        <v>-9</v>
      </c>
      <c r="AN526">
        <v>0.82</v>
      </c>
      <c r="AO526">
        <v>8.02</v>
      </c>
      <c r="AP526">
        <v>0.98</v>
      </c>
      <c r="AQ526" t="s">
        <v>111</v>
      </c>
      <c r="AR526" t="s">
        <v>112</v>
      </c>
      <c r="AS526" t="s">
        <v>66</v>
      </c>
    </row>
    <row r="527" spans="1:45" x14ac:dyDescent="0.45">
      <c r="A527" t="s">
        <v>2924</v>
      </c>
      <c r="B527" t="s">
        <v>46</v>
      </c>
      <c r="C527" t="s">
        <v>47</v>
      </c>
      <c r="D527" t="s">
        <v>2925</v>
      </c>
      <c r="E527" t="s">
        <v>2926</v>
      </c>
      <c r="F527" t="s">
        <v>50</v>
      </c>
      <c r="G527" t="s">
        <v>51</v>
      </c>
      <c r="H527" s="1">
        <v>43094.881249999999</v>
      </c>
      <c r="I527" s="1">
        <v>43094.895138888889</v>
      </c>
      <c r="J527" s="2">
        <v>8.6574074074074071E-3</v>
      </c>
      <c r="K527" s="2">
        <v>1.3888888888888888E-2</v>
      </c>
      <c r="L527" s="2">
        <v>5.2314814814814819E-3</v>
      </c>
      <c r="M527" t="s">
        <v>52</v>
      </c>
      <c r="N527">
        <v>1</v>
      </c>
      <c r="O527" t="s">
        <v>53</v>
      </c>
      <c r="P527" t="s">
        <v>54</v>
      </c>
      <c r="Q527" t="s">
        <v>2015</v>
      </c>
      <c r="R527" t="s">
        <v>56</v>
      </c>
      <c r="S527" t="s">
        <v>57</v>
      </c>
      <c r="T527" t="s">
        <v>58</v>
      </c>
      <c r="U527" t="s">
        <v>54</v>
      </c>
      <c r="V527" t="s">
        <v>54</v>
      </c>
      <c r="W527">
        <v>59.958855</v>
      </c>
      <c r="X527">
        <v>30.409468</v>
      </c>
      <c r="Y527">
        <v>59.941414999999999</v>
      </c>
      <c r="Z527">
        <v>30.366456299999999</v>
      </c>
      <c r="AA527" t="s">
        <v>54</v>
      </c>
      <c r="AB527" t="s">
        <v>54</v>
      </c>
      <c r="AC527" t="s">
        <v>59</v>
      </c>
      <c r="AD527" t="s">
        <v>60</v>
      </c>
      <c r="AE527" t="s">
        <v>2822</v>
      </c>
      <c r="AF527" t="s">
        <v>1014</v>
      </c>
      <c r="AG527">
        <v>58.07</v>
      </c>
      <c r="AH527">
        <v>199</v>
      </c>
      <c r="AI527">
        <v>3.43</v>
      </c>
      <c r="AJ527">
        <v>5.66</v>
      </c>
      <c r="AK527" t="s">
        <v>2927</v>
      </c>
      <c r="AL527">
        <v>-3</v>
      </c>
      <c r="AM527">
        <v>-7</v>
      </c>
      <c r="AN527">
        <v>0.93</v>
      </c>
      <c r="AO527">
        <v>3.04</v>
      </c>
      <c r="AP527">
        <v>0.92</v>
      </c>
      <c r="AQ527" t="s">
        <v>96</v>
      </c>
      <c r="AR527" t="s">
        <v>65</v>
      </c>
      <c r="AS527" t="s">
        <v>66</v>
      </c>
    </row>
    <row r="528" spans="1:45" x14ac:dyDescent="0.45">
      <c r="A528" t="s">
        <v>2928</v>
      </c>
      <c r="B528" t="s">
        <v>46</v>
      </c>
      <c r="C528" t="s">
        <v>47</v>
      </c>
      <c r="D528" t="s">
        <v>2929</v>
      </c>
      <c r="E528" t="s">
        <v>2930</v>
      </c>
      <c r="F528" t="s">
        <v>50</v>
      </c>
      <c r="G528" t="s">
        <v>51</v>
      </c>
      <c r="H528" s="1">
        <v>43095.486805555556</v>
      </c>
      <c r="I528" s="1">
        <v>43095.503472222219</v>
      </c>
      <c r="J528" s="2">
        <v>1.2581018518518519E-2</v>
      </c>
      <c r="K528" s="2">
        <v>1.6666666666666666E-2</v>
      </c>
      <c r="L528" s="2">
        <v>4.0856481481481481E-3</v>
      </c>
      <c r="M528" t="s">
        <v>52</v>
      </c>
      <c r="N528">
        <v>1</v>
      </c>
      <c r="O528" t="s">
        <v>219</v>
      </c>
      <c r="P528" t="s">
        <v>54</v>
      </c>
      <c r="Q528" t="s">
        <v>2931</v>
      </c>
      <c r="R528" t="s">
        <v>220</v>
      </c>
      <c r="S528" t="s">
        <v>221</v>
      </c>
      <c r="T528" t="s">
        <v>58</v>
      </c>
      <c r="U528" t="s">
        <v>54</v>
      </c>
      <c r="V528" t="s">
        <v>54</v>
      </c>
      <c r="W528">
        <v>59.944070000000004</v>
      </c>
      <c r="X528">
        <v>30.357783999999999</v>
      </c>
      <c r="Y528">
        <v>59.961987000000001</v>
      </c>
      <c r="Z528">
        <v>30.402259999999998</v>
      </c>
      <c r="AA528" t="s">
        <v>54</v>
      </c>
      <c r="AB528" t="s">
        <v>54</v>
      </c>
      <c r="AC528" t="s">
        <v>59</v>
      </c>
      <c r="AD528" t="s">
        <v>60</v>
      </c>
      <c r="AE528" t="s">
        <v>2932</v>
      </c>
      <c r="AF528" t="s">
        <v>2463</v>
      </c>
      <c r="AG528">
        <v>57.67</v>
      </c>
      <c r="AH528">
        <v>204</v>
      </c>
      <c r="AI528">
        <v>3.54</v>
      </c>
      <c r="AJ528">
        <v>5.62</v>
      </c>
      <c r="AK528" t="s">
        <v>2933</v>
      </c>
      <c r="AL528">
        <v>2</v>
      </c>
      <c r="AM528">
        <v>-3</v>
      </c>
      <c r="AN528">
        <v>0.89</v>
      </c>
      <c r="AO528">
        <v>5.88</v>
      </c>
      <c r="AP528">
        <v>0.91</v>
      </c>
      <c r="AQ528" t="s">
        <v>64</v>
      </c>
      <c r="AR528" t="s">
        <v>65</v>
      </c>
      <c r="AS528" t="s">
        <v>66</v>
      </c>
    </row>
    <row r="529" spans="1:45" x14ac:dyDescent="0.45">
      <c r="A529" t="s">
        <v>2934</v>
      </c>
      <c r="B529" t="s">
        <v>46</v>
      </c>
      <c r="C529" t="s">
        <v>47</v>
      </c>
      <c r="D529" t="s">
        <v>2935</v>
      </c>
      <c r="E529" t="s">
        <v>2936</v>
      </c>
      <c r="F529" t="s">
        <v>50</v>
      </c>
      <c r="G529" t="s">
        <v>51</v>
      </c>
      <c r="H529" s="1">
        <v>43095.915972222225</v>
      </c>
      <c r="I529" s="1">
        <v>43095.932638888888</v>
      </c>
      <c r="J529" s="2">
        <v>1.0555555555555554E-2</v>
      </c>
      <c r="K529" s="2">
        <v>1.6666666666666666E-2</v>
      </c>
      <c r="L529" s="2">
        <v>6.1111111111111114E-3</v>
      </c>
      <c r="M529" t="s">
        <v>52</v>
      </c>
      <c r="N529">
        <v>1</v>
      </c>
      <c r="O529" t="s">
        <v>640</v>
      </c>
      <c r="P529" t="s">
        <v>54</v>
      </c>
      <c r="Q529" t="s">
        <v>140</v>
      </c>
      <c r="R529" t="s">
        <v>278</v>
      </c>
      <c r="S529" t="s">
        <v>641</v>
      </c>
      <c r="T529" t="s">
        <v>58</v>
      </c>
      <c r="U529" t="s">
        <v>54</v>
      </c>
      <c r="V529" t="s">
        <v>54</v>
      </c>
      <c r="W529">
        <v>59.961987000000001</v>
      </c>
      <c r="X529">
        <v>30.402259999999998</v>
      </c>
      <c r="Y529">
        <v>59.941414999999999</v>
      </c>
      <c r="Z529">
        <v>30.366456299999999</v>
      </c>
      <c r="AA529" t="s">
        <v>54</v>
      </c>
      <c r="AB529" t="s">
        <v>54</v>
      </c>
      <c r="AC529" t="s">
        <v>59</v>
      </c>
      <c r="AD529" t="s">
        <v>60</v>
      </c>
      <c r="AE529" t="s">
        <v>2463</v>
      </c>
      <c r="AF529" t="s">
        <v>1014</v>
      </c>
      <c r="AG529">
        <v>57.67</v>
      </c>
      <c r="AH529">
        <v>233</v>
      </c>
      <c r="AI529">
        <v>4.04</v>
      </c>
      <c r="AJ529">
        <v>6.52</v>
      </c>
      <c r="AK529" t="s">
        <v>2937</v>
      </c>
      <c r="AL529">
        <v>0</v>
      </c>
      <c r="AM529">
        <v>-2</v>
      </c>
      <c r="AN529">
        <v>0.92</v>
      </c>
      <c r="AO529">
        <v>1.63</v>
      </c>
      <c r="AP529">
        <v>1</v>
      </c>
      <c r="AQ529" t="s">
        <v>111</v>
      </c>
      <c r="AR529" t="s">
        <v>112</v>
      </c>
      <c r="AS529" t="s">
        <v>66</v>
      </c>
    </row>
    <row r="530" spans="1:45" x14ac:dyDescent="0.45">
      <c r="A530" t="s">
        <v>2938</v>
      </c>
      <c r="B530" t="s">
        <v>46</v>
      </c>
      <c r="C530" t="s">
        <v>47</v>
      </c>
      <c r="D530" t="s">
        <v>2939</v>
      </c>
      <c r="E530" t="s">
        <v>2940</v>
      </c>
      <c r="F530" t="s">
        <v>50</v>
      </c>
      <c r="G530" t="s">
        <v>51</v>
      </c>
      <c r="H530" s="1">
        <v>43096.446527777778</v>
      </c>
      <c r="I530" s="1">
        <v>43096.465277777781</v>
      </c>
      <c r="J530" s="2">
        <v>1.1307870370370371E-2</v>
      </c>
      <c r="K530" s="2">
        <v>1.8749999999999999E-2</v>
      </c>
      <c r="L530" s="2">
        <v>7.4421296296296293E-3</v>
      </c>
      <c r="M530" t="s">
        <v>52</v>
      </c>
      <c r="N530">
        <v>1</v>
      </c>
      <c r="O530" t="s">
        <v>192</v>
      </c>
      <c r="P530" t="s">
        <v>54</v>
      </c>
      <c r="Q530" t="s">
        <v>2941</v>
      </c>
      <c r="R530" t="s">
        <v>193</v>
      </c>
      <c r="S530" t="s">
        <v>194</v>
      </c>
      <c r="T530" t="s">
        <v>153</v>
      </c>
      <c r="U530" t="s">
        <v>54</v>
      </c>
      <c r="V530" t="s">
        <v>54</v>
      </c>
      <c r="W530">
        <v>59.941414999999999</v>
      </c>
      <c r="X530">
        <v>30.366456299999999</v>
      </c>
      <c r="Y530">
        <v>59.961987000000001</v>
      </c>
      <c r="Z530">
        <v>30.402259999999998</v>
      </c>
      <c r="AA530" t="s">
        <v>54</v>
      </c>
      <c r="AB530" t="s">
        <v>54</v>
      </c>
      <c r="AC530" t="s">
        <v>59</v>
      </c>
      <c r="AD530" t="s">
        <v>60</v>
      </c>
      <c r="AE530" t="s">
        <v>1014</v>
      </c>
      <c r="AF530" t="s">
        <v>2463</v>
      </c>
      <c r="AG530">
        <v>57.73</v>
      </c>
      <c r="AH530">
        <v>190</v>
      </c>
      <c r="AI530">
        <v>3.29</v>
      </c>
      <c r="AJ530">
        <v>5.81</v>
      </c>
      <c r="AK530" t="s">
        <v>2942</v>
      </c>
      <c r="AL530">
        <v>2</v>
      </c>
      <c r="AM530">
        <v>-2</v>
      </c>
      <c r="AN530">
        <v>0.92</v>
      </c>
      <c r="AO530">
        <v>5.0999999999999996</v>
      </c>
      <c r="AP530">
        <v>0.93</v>
      </c>
      <c r="AQ530" t="s">
        <v>64</v>
      </c>
      <c r="AR530" t="s">
        <v>65</v>
      </c>
      <c r="AS530" t="s">
        <v>66</v>
      </c>
    </row>
    <row r="531" spans="1:45" x14ac:dyDescent="0.45">
      <c r="A531" t="s">
        <v>2943</v>
      </c>
      <c r="B531" t="s">
        <v>46</v>
      </c>
      <c r="C531" t="s">
        <v>47</v>
      </c>
      <c r="D531" t="s">
        <v>2944</v>
      </c>
      <c r="E531" t="s">
        <v>2945</v>
      </c>
      <c r="F531" t="s">
        <v>50</v>
      </c>
      <c r="G531" t="s">
        <v>51</v>
      </c>
      <c r="H531" s="1">
        <v>43098.588888888888</v>
      </c>
      <c r="I531" s="1">
        <v>43098.601388888892</v>
      </c>
      <c r="J531" s="2">
        <v>1.0011574074074074E-2</v>
      </c>
      <c r="K531" s="2">
        <v>1.2499999999999999E-2</v>
      </c>
      <c r="L531" s="2">
        <v>2.488425925925926E-3</v>
      </c>
      <c r="M531" t="s">
        <v>52</v>
      </c>
      <c r="N531">
        <v>1</v>
      </c>
      <c r="O531" t="s">
        <v>2946</v>
      </c>
      <c r="P531" t="s">
        <v>54</v>
      </c>
      <c r="Q531" t="s">
        <v>131</v>
      </c>
      <c r="R531" t="s">
        <v>2947</v>
      </c>
      <c r="S531" t="s">
        <v>2948</v>
      </c>
      <c r="T531" t="s">
        <v>58</v>
      </c>
      <c r="U531" t="s">
        <v>54</v>
      </c>
      <c r="V531" t="s">
        <v>54</v>
      </c>
      <c r="W531">
        <v>59.941383000000002</v>
      </c>
      <c r="X531">
        <v>30.394188</v>
      </c>
      <c r="Y531">
        <v>59.961987000000001</v>
      </c>
      <c r="Z531">
        <v>30.402259999999998</v>
      </c>
      <c r="AA531" t="s">
        <v>54</v>
      </c>
      <c r="AB531" t="s">
        <v>54</v>
      </c>
      <c r="AC531" t="s">
        <v>59</v>
      </c>
      <c r="AD531" t="s">
        <v>60</v>
      </c>
      <c r="AE531" t="s">
        <v>2949</v>
      </c>
      <c r="AF531" t="s">
        <v>2463</v>
      </c>
      <c r="AG531">
        <v>57.56</v>
      </c>
      <c r="AH531">
        <v>199</v>
      </c>
      <c r="AI531">
        <v>3.46</v>
      </c>
      <c r="AJ531">
        <v>3.54</v>
      </c>
      <c r="AK531" t="s">
        <v>2950</v>
      </c>
      <c r="AL531">
        <v>2</v>
      </c>
      <c r="AM531">
        <v>-2</v>
      </c>
      <c r="AN531">
        <v>0.96</v>
      </c>
      <c r="AO531">
        <v>5.1100000000000003</v>
      </c>
      <c r="AP531">
        <v>1</v>
      </c>
      <c r="AQ531" t="s">
        <v>111</v>
      </c>
      <c r="AR531" t="s">
        <v>112</v>
      </c>
      <c r="AS531" t="s">
        <v>66</v>
      </c>
    </row>
    <row r="532" spans="1:45" x14ac:dyDescent="0.45">
      <c r="A532" t="s">
        <v>2951</v>
      </c>
      <c r="B532" t="s">
        <v>46</v>
      </c>
      <c r="C532" t="s">
        <v>47</v>
      </c>
      <c r="D532" t="s">
        <v>2952</v>
      </c>
      <c r="E532" t="s">
        <v>2953</v>
      </c>
      <c r="F532" t="s">
        <v>50</v>
      </c>
      <c r="G532" t="s">
        <v>51</v>
      </c>
      <c r="H532" s="1">
        <v>43099.693749999999</v>
      </c>
      <c r="I532" s="1">
        <v>43099.720833333333</v>
      </c>
      <c r="J532" s="2">
        <v>1.7627314814814814E-2</v>
      </c>
      <c r="K532" s="2">
        <v>2.7083333333333334E-2</v>
      </c>
      <c r="L532" s="2">
        <v>9.4560185185185181E-3</v>
      </c>
      <c r="M532" t="s">
        <v>52</v>
      </c>
      <c r="N532">
        <v>1</v>
      </c>
      <c r="O532" t="s">
        <v>709</v>
      </c>
      <c r="P532" t="s">
        <v>54</v>
      </c>
      <c r="Q532" t="s">
        <v>412</v>
      </c>
      <c r="R532" t="s">
        <v>220</v>
      </c>
      <c r="S532" t="s">
        <v>710</v>
      </c>
      <c r="T532" t="s">
        <v>58</v>
      </c>
      <c r="U532" t="s">
        <v>54</v>
      </c>
      <c r="V532" t="s">
        <v>54</v>
      </c>
      <c r="W532">
        <v>59.941414999999999</v>
      </c>
      <c r="X532">
        <v>30.366456299999999</v>
      </c>
      <c r="Y532">
        <v>59.933210000000003</v>
      </c>
      <c r="Z532">
        <v>30.359687999999998</v>
      </c>
      <c r="AA532" t="s">
        <v>54</v>
      </c>
      <c r="AB532" t="s">
        <v>54</v>
      </c>
      <c r="AC532" t="s">
        <v>59</v>
      </c>
      <c r="AD532" t="s">
        <v>60</v>
      </c>
      <c r="AE532" t="s">
        <v>1014</v>
      </c>
      <c r="AF532" t="s">
        <v>2954</v>
      </c>
      <c r="AG532">
        <v>57.68</v>
      </c>
      <c r="AH532">
        <v>246</v>
      </c>
      <c r="AI532">
        <v>4.2699999999999996</v>
      </c>
      <c r="AJ532">
        <v>8.77</v>
      </c>
      <c r="AK532" t="s">
        <v>2955</v>
      </c>
      <c r="AL532">
        <v>2</v>
      </c>
      <c r="AM532">
        <v>-2</v>
      </c>
      <c r="AN532">
        <v>0.92</v>
      </c>
      <c r="AO532">
        <v>2.86</v>
      </c>
      <c r="AP532">
        <v>0.94</v>
      </c>
      <c r="AQ532" t="s">
        <v>111</v>
      </c>
      <c r="AR532" t="s">
        <v>112</v>
      </c>
      <c r="AS532" t="s">
        <v>66</v>
      </c>
    </row>
    <row r="533" spans="1:45" x14ac:dyDescent="0.45">
      <c r="A533" t="s">
        <v>2956</v>
      </c>
      <c r="B533" t="s">
        <v>46</v>
      </c>
      <c r="C533" t="s">
        <v>47</v>
      </c>
      <c r="D533" t="s">
        <v>2957</v>
      </c>
      <c r="E533" t="s">
        <v>2958</v>
      </c>
      <c r="F533" t="s">
        <v>50</v>
      </c>
      <c r="G533" t="s">
        <v>51</v>
      </c>
      <c r="H533" s="1">
        <v>43099.750694444447</v>
      </c>
      <c r="I533" s="1">
        <v>43099.772916666669</v>
      </c>
      <c r="J533" s="2">
        <v>1.6481481481481482E-2</v>
      </c>
      <c r="K533" s="2">
        <v>2.2222222222222223E-2</v>
      </c>
      <c r="L533" s="2">
        <v>5.7407407407407416E-3</v>
      </c>
      <c r="M533" t="s">
        <v>52</v>
      </c>
      <c r="N533">
        <v>1</v>
      </c>
      <c r="O533" t="s">
        <v>258</v>
      </c>
      <c r="P533" t="s">
        <v>54</v>
      </c>
      <c r="Q533" t="s">
        <v>285</v>
      </c>
      <c r="R533" t="s">
        <v>260</v>
      </c>
      <c r="S533" t="s">
        <v>261</v>
      </c>
      <c r="T533" t="s">
        <v>58</v>
      </c>
      <c r="U533" t="s">
        <v>54</v>
      </c>
      <c r="V533" t="s">
        <v>54</v>
      </c>
      <c r="W533">
        <v>59.935715000000002</v>
      </c>
      <c r="X533">
        <v>30.360937</v>
      </c>
      <c r="Y533">
        <v>59.941414999999999</v>
      </c>
      <c r="Z533">
        <v>30.366456299999999</v>
      </c>
      <c r="AA533" t="s">
        <v>54</v>
      </c>
      <c r="AB533" t="s">
        <v>54</v>
      </c>
      <c r="AC533" t="s">
        <v>59</v>
      </c>
      <c r="AD533" t="s">
        <v>60</v>
      </c>
      <c r="AE533" t="s">
        <v>2959</v>
      </c>
      <c r="AF533" t="s">
        <v>1014</v>
      </c>
      <c r="AG533">
        <v>57.68</v>
      </c>
      <c r="AH533">
        <v>333</v>
      </c>
      <c r="AI533">
        <v>5.77</v>
      </c>
      <c r="AJ533">
        <v>10.039999999999999</v>
      </c>
      <c r="AK533" t="s">
        <v>2960</v>
      </c>
      <c r="AL533">
        <v>1</v>
      </c>
      <c r="AM533">
        <v>-1</v>
      </c>
      <c r="AN533">
        <v>0.94</v>
      </c>
      <c r="AO533">
        <v>1.61</v>
      </c>
      <c r="AP533">
        <v>0.9</v>
      </c>
      <c r="AQ533" t="s">
        <v>96</v>
      </c>
      <c r="AR533" t="s">
        <v>65</v>
      </c>
      <c r="AS533" t="s">
        <v>66</v>
      </c>
    </row>
    <row r="534" spans="1:45" x14ac:dyDescent="0.45">
      <c r="A534" t="s">
        <v>2961</v>
      </c>
      <c r="B534" t="s">
        <v>46</v>
      </c>
      <c r="C534" t="s">
        <v>47</v>
      </c>
      <c r="D534" t="s">
        <v>2962</v>
      </c>
      <c r="E534" t="s">
        <v>2963</v>
      </c>
      <c r="F534" t="s">
        <v>50</v>
      </c>
      <c r="G534" t="s">
        <v>51</v>
      </c>
      <c r="H534" s="1">
        <v>43104.435416666667</v>
      </c>
      <c r="I534" s="1">
        <v>43104.449305555558</v>
      </c>
      <c r="J534" s="2">
        <v>9.4097222222222238E-3</v>
      </c>
      <c r="K534" s="2">
        <v>1.3888888888888888E-2</v>
      </c>
      <c r="L534" s="2">
        <v>4.4791666666666669E-3</v>
      </c>
      <c r="M534" t="s">
        <v>52</v>
      </c>
      <c r="N534">
        <v>1</v>
      </c>
      <c r="O534" t="s">
        <v>70</v>
      </c>
      <c r="P534" t="s">
        <v>54</v>
      </c>
      <c r="Q534" t="s">
        <v>2964</v>
      </c>
      <c r="R534" t="s">
        <v>72</v>
      </c>
      <c r="S534" t="s">
        <v>73</v>
      </c>
      <c r="T534" t="s">
        <v>58</v>
      </c>
      <c r="U534" t="s">
        <v>54</v>
      </c>
      <c r="V534" t="s">
        <v>54</v>
      </c>
      <c r="W534">
        <v>59.941414999999999</v>
      </c>
      <c r="X534">
        <v>30.366456299999999</v>
      </c>
      <c r="Y534">
        <v>60.012253000000001</v>
      </c>
      <c r="Z534">
        <v>30.398492999999998</v>
      </c>
      <c r="AA534" t="s">
        <v>54</v>
      </c>
      <c r="AB534" t="s">
        <v>54</v>
      </c>
      <c r="AC534" t="s">
        <v>59</v>
      </c>
      <c r="AD534" t="s">
        <v>60</v>
      </c>
      <c r="AE534" t="s">
        <v>1014</v>
      </c>
      <c r="AF534" t="s">
        <v>2965</v>
      </c>
      <c r="AG534">
        <v>57.01</v>
      </c>
      <c r="AH534">
        <v>332</v>
      </c>
      <c r="AI534">
        <v>5.82</v>
      </c>
      <c r="AJ534">
        <v>10.7</v>
      </c>
      <c r="AK534" t="s">
        <v>2966</v>
      </c>
      <c r="AL534">
        <v>1</v>
      </c>
      <c r="AM534">
        <v>-3</v>
      </c>
      <c r="AN534">
        <v>0.99</v>
      </c>
      <c r="AO534">
        <v>3.62</v>
      </c>
      <c r="AP534">
        <v>1</v>
      </c>
      <c r="AQ534" t="s">
        <v>111</v>
      </c>
      <c r="AR534" t="s">
        <v>112</v>
      </c>
      <c r="AS534" t="s">
        <v>66</v>
      </c>
    </row>
    <row r="535" spans="1:45" x14ac:dyDescent="0.45">
      <c r="A535" t="s">
        <v>2967</v>
      </c>
      <c r="B535" t="s">
        <v>46</v>
      </c>
      <c r="C535" t="s">
        <v>47</v>
      </c>
      <c r="D535" t="s">
        <v>2968</v>
      </c>
      <c r="E535" t="s">
        <v>2969</v>
      </c>
      <c r="F535" t="s">
        <v>50</v>
      </c>
      <c r="G535" t="s">
        <v>51</v>
      </c>
      <c r="H535" s="1">
        <v>43104.486805555556</v>
      </c>
      <c r="I535" s="1">
        <v>43104.497916666667</v>
      </c>
      <c r="J535" s="2">
        <v>9.8958333333333329E-3</v>
      </c>
      <c r="K535" s="2">
        <v>1.1111111111111112E-2</v>
      </c>
      <c r="L535" s="2">
        <v>1.2152777777777778E-3</v>
      </c>
      <c r="M535" t="s">
        <v>52</v>
      </c>
      <c r="N535">
        <v>1</v>
      </c>
      <c r="O535" t="s">
        <v>471</v>
      </c>
      <c r="P535" t="s">
        <v>54</v>
      </c>
      <c r="Q535" t="s">
        <v>172</v>
      </c>
      <c r="R535" t="s">
        <v>82</v>
      </c>
      <c r="S535" t="s">
        <v>473</v>
      </c>
      <c r="T535" t="s">
        <v>58</v>
      </c>
      <c r="U535" t="s">
        <v>54</v>
      </c>
      <c r="V535" t="s">
        <v>54</v>
      </c>
      <c r="W535">
        <v>60.012813999999999</v>
      </c>
      <c r="X535">
        <v>30.398243000000001</v>
      </c>
      <c r="Y535">
        <v>59.961987000000001</v>
      </c>
      <c r="Z535">
        <v>30.402259999999998</v>
      </c>
      <c r="AA535" t="s">
        <v>54</v>
      </c>
      <c r="AB535" t="s">
        <v>54</v>
      </c>
      <c r="AC535" t="s">
        <v>59</v>
      </c>
      <c r="AD535" t="s">
        <v>60</v>
      </c>
      <c r="AE535" t="s">
        <v>2965</v>
      </c>
      <c r="AF535" t="s">
        <v>2463</v>
      </c>
      <c r="AG535">
        <v>57.01</v>
      </c>
      <c r="AH535">
        <v>194</v>
      </c>
      <c r="AI535">
        <v>3.4</v>
      </c>
      <c r="AJ535">
        <v>8.01</v>
      </c>
      <c r="AK535" t="s">
        <v>2970</v>
      </c>
      <c r="AL535">
        <v>1</v>
      </c>
      <c r="AM535">
        <v>-2</v>
      </c>
      <c r="AN535">
        <v>0.97</v>
      </c>
      <c r="AO535">
        <v>3.08</v>
      </c>
      <c r="AP535">
        <v>1</v>
      </c>
      <c r="AQ535" t="s">
        <v>111</v>
      </c>
      <c r="AR535" t="s">
        <v>112</v>
      </c>
      <c r="AS535" t="s">
        <v>66</v>
      </c>
    </row>
    <row r="536" spans="1:45" x14ac:dyDescent="0.45">
      <c r="A536" t="s">
        <v>2971</v>
      </c>
      <c r="B536" t="s">
        <v>46</v>
      </c>
      <c r="C536" t="s">
        <v>47</v>
      </c>
      <c r="D536" t="s">
        <v>2972</v>
      </c>
      <c r="E536" t="s">
        <v>2973</v>
      </c>
      <c r="F536" t="s">
        <v>50</v>
      </c>
      <c r="G536" t="s">
        <v>51</v>
      </c>
      <c r="H536" s="1">
        <v>43105.525694444441</v>
      </c>
      <c r="I536" s="1">
        <v>43105.532638888886</v>
      </c>
      <c r="J536" s="2">
        <v>3.5069444444444445E-3</v>
      </c>
      <c r="K536" s="2">
        <v>6.9444444444444441E-3</v>
      </c>
      <c r="L536" s="2">
        <v>3.4375E-3</v>
      </c>
      <c r="M536" t="s">
        <v>52</v>
      </c>
      <c r="N536">
        <v>1</v>
      </c>
      <c r="O536" t="s">
        <v>2974</v>
      </c>
      <c r="P536" t="s">
        <v>54</v>
      </c>
      <c r="Q536" t="s">
        <v>1361</v>
      </c>
      <c r="R536" t="s">
        <v>392</v>
      </c>
      <c r="S536" t="s">
        <v>2975</v>
      </c>
      <c r="T536" t="s">
        <v>58</v>
      </c>
      <c r="U536" t="s">
        <v>54</v>
      </c>
      <c r="V536" t="s">
        <v>54</v>
      </c>
      <c r="W536">
        <v>59.949824999999997</v>
      </c>
      <c r="X536">
        <v>30.414501000000001</v>
      </c>
      <c r="Y536">
        <v>59.940002</v>
      </c>
      <c r="Z536">
        <v>30.381903000000001</v>
      </c>
      <c r="AA536" t="s">
        <v>54</v>
      </c>
      <c r="AB536" t="s">
        <v>54</v>
      </c>
      <c r="AC536" t="s">
        <v>59</v>
      </c>
      <c r="AD536" t="s">
        <v>60</v>
      </c>
      <c r="AE536" t="s">
        <v>2976</v>
      </c>
      <c r="AF536" t="s">
        <v>2977</v>
      </c>
      <c r="AG536">
        <v>56.97</v>
      </c>
      <c r="AH536">
        <v>94</v>
      </c>
      <c r="AI536">
        <v>1.65</v>
      </c>
      <c r="AJ536">
        <v>2.69</v>
      </c>
      <c r="AK536" t="s">
        <v>2978</v>
      </c>
      <c r="AL536">
        <v>3</v>
      </c>
      <c r="AM536">
        <v>-1</v>
      </c>
      <c r="AN536">
        <v>0.92</v>
      </c>
      <c r="AO536">
        <v>5.74</v>
      </c>
      <c r="AP536">
        <v>1</v>
      </c>
      <c r="AQ536" t="s">
        <v>111</v>
      </c>
      <c r="AR536" t="s">
        <v>112</v>
      </c>
      <c r="AS536" t="s">
        <v>66</v>
      </c>
    </row>
    <row r="537" spans="1:45" x14ac:dyDescent="0.45">
      <c r="A537" t="s">
        <v>2979</v>
      </c>
      <c r="B537" t="s">
        <v>46</v>
      </c>
      <c r="C537" t="s">
        <v>47</v>
      </c>
      <c r="D537" t="s">
        <v>2980</v>
      </c>
      <c r="E537" t="s">
        <v>2981</v>
      </c>
      <c r="F537" t="s">
        <v>50</v>
      </c>
      <c r="G537" t="s">
        <v>51</v>
      </c>
      <c r="H537" s="1">
        <v>43105.656944444447</v>
      </c>
      <c r="I537" s="1">
        <v>43105.680555555555</v>
      </c>
      <c r="J537" s="2">
        <v>1.7071759259259259E-2</v>
      </c>
      <c r="K537" s="2">
        <v>2.361111111111111E-2</v>
      </c>
      <c r="L537" s="2">
        <v>6.5393518518518517E-3</v>
      </c>
      <c r="M537" t="s">
        <v>52</v>
      </c>
      <c r="N537">
        <v>1</v>
      </c>
      <c r="O537" t="s">
        <v>116</v>
      </c>
      <c r="P537" t="s">
        <v>54</v>
      </c>
      <c r="Q537" t="s">
        <v>146</v>
      </c>
      <c r="R537" t="s">
        <v>118</v>
      </c>
      <c r="S537" t="s">
        <v>119</v>
      </c>
      <c r="T537" t="s">
        <v>58</v>
      </c>
      <c r="U537" t="s">
        <v>54</v>
      </c>
      <c r="V537" t="s">
        <v>54</v>
      </c>
      <c r="W537">
        <v>60.005209999999998</v>
      </c>
      <c r="X537">
        <v>30.230098999999999</v>
      </c>
      <c r="Y537">
        <v>59.940002</v>
      </c>
      <c r="Z537">
        <v>30.381903000000001</v>
      </c>
      <c r="AA537" t="s">
        <v>54</v>
      </c>
      <c r="AB537" t="s">
        <v>54</v>
      </c>
      <c r="AC537" t="s">
        <v>59</v>
      </c>
      <c r="AD537" t="s">
        <v>60</v>
      </c>
      <c r="AE537" t="s">
        <v>2982</v>
      </c>
      <c r="AF537" t="s">
        <v>2977</v>
      </c>
      <c r="AG537">
        <v>56.97</v>
      </c>
      <c r="AH537">
        <v>462</v>
      </c>
      <c r="AI537">
        <v>8.11</v>
      </c>
      <c r="AJ537">
        <v>15.76</v>
      </c>
      <c r="AK537" t="s">
        <v>2983</v>
      </c>
      <c r="AL537">
        <v>3</v>
      </c>
      <c r="AM537">
        <v>0</v>
      </c>
      <c r="AN537">
        <v>0.89</v>
      </c>
      <c r="AO537">
        <v>4.47</v>
      </c>
      <c r="AP537">
        <v>1</v>
      </c>
      <c r="AQ537" t="s">
        <v>111</v>
      </c>
      <c r="AR537" t="s">
        <v>112</v>
      </c>
      <c r="AS537" t="s">
        <v>160</v>
      </c>
    </row>
    <row r="538" spans="1:45" x14ac:dyDescent="0.45">
      <c r="A538" t="s">
        <v>2984</v>
      </c>
      <c r="B538" t="s">
        <v>46</v>
      </c>
      <c r="C538" t="s">
        <v>47</v>
      </c>
      <c r="D538" t="s">
        <v>2985</v>
      </c>
      <c r="E538" t="s">
        <v>2986</v>
      </c>
      <c r="F538" t="s">
        <v>50</v>
      </c>
      <c r="G538" t="s">
        <v>51</v>
      </c>
      <c r="H538" s="1">
        <v>43105.740972222222</v>
      </c>
      <c r="I538" s="1">
        <v>43105.761111111111</v>
      </c>
      <c r="J538" s="2">
        <v>1.7141203703703704E-2</v>
      </c>
      <c r="K538" s="2">
        <v>2.013888888888889E-2</v>
      </c>
      <c r="L538" s="2">
        <v>2.9976851851851848E-3</v>
      </c>
      <c r="M538" t="s">
        <v>52</v>
      </c>
      <c r="N538">
        <v>1</v>
      </c>
      <c r="O538" t="s">
        <v>70</v>
      </c>
      <c r="P538" t="s">
        <v>54</v>
      </c>
      <c r="Q538" t="s">
        <v>2987</v>
      </c>
      <c r="R538" t="s">
        <v>72</v>
      </c>
      <c r="S538" t="s">
        <v>73</v>
      </c>
      <c r="T538" t="s">
        <v>58</v>
      </c>
      <c r="U538" t="s">
        <v>54</v>
      </c>
      <c r="V538" t="s">
        <v>54</v>
      </c>
      <c r="W538">
        <v>59.939779999999999</v>
      </c>
      <c r="X538">
        <v>30.382002</v>
      </c>
      <c r="Y538">
        <v>60.005049999999997</v>
      </c>
      <c r="Z538">
        <v>30.229761</v>
      </c>
      <c r="AA538" t="s">
        <v>54</v>
      </c>
      <c r="AB538" t="s">
        <v>54</v>
      </c>
      <c r="AC538" t="s">
        <v>59</v>
      </c>
      <c r="AD538" t="s">
        <v>60</v>
      </c>
      <c r="AE538" t="s">
        <v>2977</v>
      </c>
      <c r="AF538" t="s">
        <v>2982</v>
      </c>
      <c r="AG538">
        <v>56.97</v>
      </c>
      <c r="AH538">
        <v>418</v>
      </c>
      <c r="AI538">
        <v>7.34</v>
      </c>
      <c r="AJ538">
        <v>16</v>
      </c>
      <c r="AK538" t="s">
        <v>2988</v>
      </c>
      <c r="AL538">
        <v>3</v>
      </c>
      <c r="AM538">
        <v>-1</v>
      </c>
      <c r="AN538">
        <v>0.9</v>
      </c>
      <c r="AO538">
        <v>4.96</v>
      </c>
      <c r="AP538">
        <v>1</v>
      </c>
      <c r="AQ538" t="s">
        <v>111</v>
      </c>
      <c r="AR538" t="s">
        <v>112</v>
      </c>
      <c r="AS538" t="s">
        <v>66</v>
      </c>
    </row>
    <row r="539" spans="1:45" x14ac:dyDescent="0.45">
      <c r="A539" t="s">
        <v>2989</v>
      </c>
      <c r="B539" t="s">
        <v>46</v>
      </c>
      <c r="C539" t="s">
        <v>47</v>
      </c>
      <c r="D539" t="s">
        <v>2990</v>
      </c>
      <c r="E539" t="s">
        <v>2991</v>
      </c>
      <c r="F539" t="s">
        <v>50</v>
      </c>
      <c r="G539" t="s">
        <v>51</v>
      </c>
      <c r="H539" s="1">
        <v>43105.770833333336</v>
      </c>
      <c r="I539" s="1">
        <v>43105.786111111112</v>
      </c>
      <c r="J539" s="2">
        <v>1.3194444444444444E-2</v>
      </c>
      <c r="K539" s="2">
        <v>1.5277777777777777E-2</v>
      </c>
      <c r="L539" s="2">
        <v>2.0833333333333333E-3</v>
      </c>
      <c r="M539" t="s">
        <v>52</v>
      </c>
      <c r="N539">
        <v>1</v>
      </c>
      <c r="O539" t="s">
        <v>615</v>
      </c>
      <c r="P539" t="s">
        <v>54</v>
      </c>
      <c r="Q539" t="s">
        <v>2992</v>
      </c>
      <c r="R539" t="s">
        <v>244</v>
      </c>
      <c r="S539" t="s">
        <v>616</v>
      </c>
      <c r="T539" t="s">
        <v>58</v>
      </c>
      <c r="U539" t="s">
        <v>54</v>
      </c>
      <c r="V539" t="s">
        <v>54</v>
      </c>
      <c r="W539">
        <v>59.939779999999999</v>
      </c>
      <c r="X539">
        <v>30.382002</v>
      </c>
      <c r="Y539">
        <v>59.941414999999999</v>
      </c>
      <c r="Z539">
        <v>30.366456299999999</v>
      </c>
      <c r="AA539" t="s">
        <v>54</v>
      </c>
      <c r="AB539" t="s">
        <v>54</v>
      </c>
      <c r="AC539" t="s">
        <v>59</v>
      </c>
      <c r="AD539" t="s">
        <v>60</v>
      </c>
      <c r="AE539" t="s">
        <v>2977</v>
      </c>
      <c r="AF539" t="s">
        <v>1014</v>
      </c>
      <c r="AG539">
        <v>56.97</v>
      </c>
      <c r="AH539">
        <v>214</v>
      </c>
      <c r="AI539">
        <v>3.76</v>
      </c>
      <c r="AJ539">
        <v>9.51</v>
      </c>
      <c r="AK539" t="s">
        <v>2993</v>
      </c>
      <c r="AL539">
        <v>3</v>
      </c>
      <c r="AM539">
        <v>-2</v>
      </c>
      <c r="AN539">
        <v>0.88</v>
      </c>
      <c r="AO539">
        <v>5.95</v>
      </c>
      <c r="AP539">
        <v>1</v>
      </c>
      <c r="AQ539" t="s">
        <v>111</v>
      </c>
      <c r="AR539" t="s">
        <v>112</v>
      </c>
      <c r="AS539" t="s">
        <v>66</v>
      </c>
    </row>
    <row r="540" spans="1:45" x14ac:dyDescent="0.45">
      <c r="A540" t="s">
        <v>2994</v>
      </c>
      <c r="B540" t="s">
        <v>46</v>
      </c>
      <c r="C540" t="s">
        <v>47</v>
      </c>
      <c r="D540" t="s">
        <v>2995</v>
      </c>
      <c r="E540" t="s">
        <v>2996</v>
      </c>
      <c r="F540" t="s">
        <v>50</v>
      </c>
      <c r="G540" t="s">
        <v>51</v>
      </c>
      <c r="H540" s="1">
        <v>43107.681250000001</v>
      </c>
      <c r="I540" s="1">
        <v>43107.699305555558</v>
      </c>
      <c r="J540" s="2">
        <v>1.2881944444444446E-2</v>
      </c>
      <c r="K540" s="2">
        <v>1.8055555555555557E-2</v>
      </c>
      <c r="L540" s="2">
        <v>5.1736111111111115E-3</v>
      </c>
      <c r="M540" t="s">
        <v>52</v>
      </c>
      <c r="N540">
        <v>1</v>
      </c>
      <c r="O540" t="s">
        <v>2730</v>
      </c>
      <c r="P540" t="s">
        <v>54</v>
      </c>
      <c r="Q540" t="s">
        <v>2997</v>
      </c>
      <c r="R540" t="s">
        <v>220</v>
      </c>
      <c r="S540" t="s">
        <v>2731</v>
      </c>
      <c r="T540" t="s">
        <v>58</v>
      </c>
      <c r="U540" t="s">
        <v>54</v>
      </c>
      <c r="V540" t="s">
        <v>54</v>
      </c>
      <c r="W540">
        <v>59.941414999999999</v>
      </c>
      <c r="X540">
        <v>30.366456299999999</v>
      </c>
      <c r="Y540">
        <v>59.893529999999998</v>
      </c>
      <c r="Z540">
        <v>30.518996999999999</v>
      </c>
      <c r="AA540" t="s">
        <v>54</v>
      </c>
      <c r="AB540" t="s">
        <v>54</v>
      </c>
      <c r="AC540" t="s">
        <v>59</v>
      </c>
      <c r="AD540" t="s">
        <v>60</v>
      </c>
      <c r="AE540" t="s">
        <v>1014</v>
      </c>
      <c r="AF540" t="s">
        <v>2998</v>
      </c>
      <c r="AG540">
        <v>56.95</v>
      </c>
      <c r="AH540">
        <v>234</v>
      </c>
      <c r="AI540">
        <v>4.1100000000000003</v>
      </c>
      <c r="AJ540">
        <v>12.92</v>
      </c>
      <c r="AK540" t="s">
        <v>2999</v>
      </c>
      <c r="AL540">
        <v>-2</v>
      </c>
      <c r="AM540">
        <v>-9</v>
      </c>
      <c r="AN540">
        <v>0.77</v>
      </c>
      <c r="AO540">
        <v>8.1</v>
      </c>
      <c r="AP540">
        <v>0.64</v>
      </c>
      <c r="AQ540" t="s">
        <v>326</v>
      </c>
      <c r="AR540" t="s">
        <v>327</v>
      </c>
      <c r="AS540" t="s">
        <v>66</v>
      </c>
    </row>
    <row r="541" spans="1:45" x14ac:dyDescent="0.45">
      <c r="A541" t="s">
        <v>3000</v>
      </c>
      <c r="B541" t="s">
        <v>46</v>
      </c>
      <c r="C541" t="s">
        <v>47</v>
      </c>
      <c r="D541" t="s">
        <v>3001</v>
      </c>
      <c r="E541" t="s">
        <v>3002</v>
      </c>
      <c r="F541" t="s">
        <v>50</v>
      </c>
      <c r="G541" t="s">
        <v>51</v>
      </c>
      <c r="H541" s="1">
        <v>43107.759722222225</v>
      </c>
      <c r="I541" s="1">
        <v>43107.780555555553</v>
      </c>
      <c r="J541" s="2">
        <v>9.5601851851851855E-3</v>
      </c>
      <c r="K541" s="2">
        <v>2.0833333333333332E-2</v>
      </c>
      <c r="L541" s="2">
        <v>1.1273148148148148E-2</v>
      </c>
      <c r="M541" t="s">
        <v>52</v>
      </c>
      <c r="N541">
        <v>1</v>
      </c>
      <c r="O541" t="s">
        <v>70</v>
      </c>
      <c r="P541" t="s">
        <v>54</v>
      </c>
      <c r="Q541" t="s">
        <v>3003</v>
      </c>
      <c r="R541" t="s">
        <v>72</v>
      </c>
      <c r="S541" t="s">
        <v>73</v>
      </c>
      <c r="T541" t="s">
        <v>58</v>
      </c>
      <c r="U541" t="s">
        <v>54</v>
      </c>
      <c r="V541" t="s">
        <v>54</v>
      </c>
      <c r="W541">
        <v>59.893450000000001</v>
      </c>
      <c r="X541">
        <v>30.515408000000001</v>
      </c>
      <c r="Y541">
        <v>59.911169999999998</v>
      </c>
      <c r="Z541">
        <v>30.444849000000001</v>
      </c>
      <c r="AA541" t="s">
        <v>54</v>
      </c>
      <c r="AB541" t="s">
        <v>54</v>
      </c>
      <c r="AC541" t="s">
        <v>59</v>
      </c>
      <c r="AD541" t="s">
        <v>60</v>
      </c>
      <c r="AE541" t="s">
        <v>978</v>
      </c>
      <c r="AF541" t="s">
        <v>2835</v>
      </c>
      <c r="AG541">
        <v>56.95</v>
      </c>
      <c r="AH541">
        <v>153</v>
      </c>
      <c r="AI541">
        <v>2.69</v>
      </c>
      <c r="AJ541">
        <v>6.49</v>
      </c>
      <c r="AK541" t="s">
        <v>3004</v>
      </c>
      <c r="AL541">
        <v>-2</v>
      </c>
      <c r="AM541">
        <v>-7</v>
      </c>
      <c r="AN541">
        <v>0.76</v>
      </c>
      <c r="AO541">
        <v>5</v>
      </c>
      <c r="AP541">
        <v>0.45</v>
      </c>
      <c r="AQ541" t="s">
        <v>96</v>
      </c>
      <c r="AR541" t="s">
        <v>97</v>
      </c>
      <c r="AS541" t="s">
        <v>66</v>
      </c>
    </row>
    <row r="542" spans="1:45" x14ac:dyDescent="0.45">
      <c r="A542" t="s">
        <v>3005</v>
      </c>
      <c r="B542" t="s">
        <v>46</v>
      </c>
      <c r="C542" t="s">
        <v>47</v>
      </c>
      <c r="D542" t="s">
        <v>3006</v>
      </c>
      <c r="E542" t="s">
        <v>3007</v>
      </c>
      <c r="F542" t="s">
        <v>50</v>
      </c>
      <c r="G542" t="s">
        <v>51</v>
      </c>
      <c r="H542" s="1">
        <v>43107.788888888892</v>
      </c>
      <c r="I542" s="1">
        <v>43107.806250000001</v>
      </c>
      <c r="J542" s="2">
        <v>1.2418981481481482E-2</v>
      </c>
      <c r="K542" s="2">
        <v>1.7361111111111112E-2</v>
      </c>
      <c r="L542" s="2">
        <v>4.9421296296296288E-3</v>
      </c>
      <c r="M542" t="s">
        <v>52</v>
      </c>
      <c r="N542">
        <v>1</v>
      </c>
      <c r="O542" t="s">
        <v>1264</v>
      </c>
      <c r="P542" t="s">
        <v>54</v>
      </c>
      <c r="Q542" t="s">
        <v>3008</v>
      </c>
      <c r="R542" t="s">
        <v>604</v>
      </c>
      <c r="S542" t="s">
        <v>1265</v>
      </c>
      <c r="T542" t="s">
        <v>58</v>
      </c>
      <c r="U542" t="s">
        <v>54</v>
      </c>
      <c r="V542" t="s">
        <v>54</v>
      </c>
      <c r="W542">
        <v>59.911369999999998</v>
      </c>
      <c r="X542">
        <v>30.445618</v>
      </c>
      <c r="Y542">
        <v>59.941414999999999</v>
      </c>
      <c r="Z542">
        <v>30.366456299999999</v>
      </c>
      <c r="AA542" t="s">
        <v>54</v>
      </c>
      <c r="AB542" t="s">
        <v>54</v>
      </c>
      <c r="AC542" t="s">
        <v>59</v>
      </c>
      <c r="AD542" t="s">
        <v>60</v>
      </c>
      <c r="AE542" t="s">
        <v>2835</v>
      </c>
      <c r="AF542" t="s">
        <v>1014</v>
      </c>
      <c r="AG542">
        <v>56.95</v>
      </c>
      <c r="AH542">
        <v>235</v>
      </c>
      <c r="AI542">
        <v>4.13</v>
      </c>
      <c r="AJ542">
        <v>7.93</v>
      </c>
      <c r="AK542" t="s">
        <v>3009</v>
      </c>
      <c r="AL542">
        <v>-2</v>
      </c>
      <c r="AM542">
        <v>-7</v>
      </c>
      <c r="AN542">
        <v>0.77</v>
      </c>
      <c r="AO542">
        <v>5.47</v>
      </c>
      <c r="AP542">
        <v>0.42</v>
      </c>
      <c r="AQ542" t="s">
        <v>96</v>
      </c>
      <c r="AR542" t="s">
        <v>97</v>
      </c>
      <c r="AS542" t="s">
        <v>66</v>
      </c>
    </row>
    <row r="543" spans="1:45" x14ac:dyDescent="0.45">
      <c r="A543" t="s">
        <v>3010</v>
      </c>
      <c r="B543" t="s">
        <v>46</v>
      </c>
      <c r="C543" t="s">
        <v>47</v>
      </c>
      <c r="D543" t="s">
        <v>3011</v>
      </c>
      <c r="E543" t="s">
        <v>3012</v>
      </c>
      <c r="F543" t="s">
        <v>50</v>
      </c>
      <c r="G543" t="s">
        <v>51</v>
      </c>
      <c r="H543" s="1">
        <v>43109.436805555553</v>
      </c>
      <c r="I543" s="1">
        <v>43109.449305555558</v>
      </c>
      <c r="J543" s="2">
        <v>5.5555555555555558E-3</v>
      </c>
      <c r="K543" s="2">
        <v>1.2499999999999999E-2</v>
      </c>
      <c r="L543" s="2">
        <v>6.9444444444444441E-3</v>
      </c>
      <c r="M543" t="s">
        <v>52</v>
      </c>
      <c r="N543">
        <v>1</v>
      </c>
      <c r="O543" t="s">
        <v>183</v>
      </c>
      <c r="P543" t="s">
        <v>54</v>
      </c>
      <c r="Q543" t="s">
        <v>458</v>
      </c>
      <c r="R543" t="s">
        <v>184</v>
      </c>
      <c r="S543" t="s">
        <v>185</v>
      </c>
      <c r="T543" t="s">
        <v>58</v>
      </c>
      <c r="U543" t="s">
        <v>54</v>
      </c>
      <c r="V543" t="s">
        <v>54</v>
      </c>
      <c r="W543">
        <v>59.941085999999999</v>
      </c>
      <c r="X543">
        <v>30.394359999999999</v>
      </c>
      <c r="Y543">
        <v>59.961987000000001</v>
      </c>
      <c r="Z543">
        <v>30.402259999999998</v>
      </c>
      <c r="AA543" t="s">
        <v>54</v>
      </c>
      <c r="AB543" t="s">
        <v>54</v>
      </c>
      <c r="AC543" t="s">
        <v>59</v>
      </c>
      <c r="AD543" t="s">
        <v>60</v>
      </c>
      <c r="AE543" t="s">
        <v>2949</v>
      </c>
      <c r="AF543" t="s">
        <v>2463</v>
      </c>
      <c r="AG543">
        <v>56.97</v>
      </c>
      <c r="AH543">
        <v>105</v>
      </c>
      <c r="AI543">
        <v>1.84</v>
      </c>
      <c r="AJ543">
        <v>3.59</v>
      </c>
      <c r="AK543" t="s">
        <v>3013</v>
      </c>
      <c r="AL543">
        <v>-2</v>
      </c>
      <c r="AM543">
        <v>-6</v>
      </c>
      <c r="AN543">
        <v>0.92</v>
      </c>
      <c r="AO543">
        <v>3.11</v>
      </c>
      <c r="AP543">
        <v>0.92</v>
      </c>
      <c r="AQ543" t="s">
        <v>64</v>
      </c>
      <c r="AR543" t="s">
        <v>65</v>
      </c>
      <c r="AS543" t="s">
        <v>66</v>
      </c>
    </row>
    <row r="544" spans="1:45" x14ac:dyDescent="0.45">
      <c r="A544" t="s">
        <v>3014</v>
      </c>
      <c r="B544" t="s">
        <v>46</v>
      </c>
      <c r="C544" t="s">
        <v>47</v>
      </c>
      <c r="D544" t="s">
        <v>3015</v>
      </c>
      <c r="E544" t="s">
        <v>3016</v>
      </c>
      <c r="F544" t="s">
        <v>50</v>
      </c>
      <c r="G544" t="s">
        <v>51</v>
      </c>
      <c r="H544" s="1">
        <v>43110.379861111112</v>
      </c>
      <c r="I544" s="1">
        <v>43110.401388888888</v>
      </c>
      <c r="J544" s="2">
        <v>1.6631944444444446E-2</v>
      </c>
      <c r="K544" s="2">
        <v>2.1527777777777781E-2</v>
      </c>
      <c r="L544" s="2">
        <v>4.8958333333333328E-3</v>
      </c>
      <c r="M544" t="s">
        <v>52</v>
      </c>
      <c r="N544">
        <v>1</v>
      </c>
      <c r="O544" t="s">
        <v>219</v>
      </c>
      <c r="P544" t="s">
        <v>54</v>
      </c>
      <c r="Q544" t="s">
        <v>458</v>
      </c>
      <c r="R544" t="s">
        <v>220</v>
      </c>
      <c r="S544" t="s">
        <v>221</v>
      </c>
      <c r="T544" t="s">
        <v>58</v>
      </c>
      <c r="U544" t="s">
        <v>54</v>
      </c>
      <c r="V544" t="s">
        <v>54</v>
      </c>
      <c r="W544">
        <v>59.941414999999999</v>
      </c>
      <c r="X544">
        <v>30.366456299999999</v>
      </c>
      <c r="Y544">
        <v>59.940987</v>
      </c>
      <c r="Z544">
        <v>30.394055999999999</v>
      </c>
      <c r="AA544" t="s">
        <v>54</v>
      </c>
      <c r="AB544" t="s">
        <v>54</v>
      </c>
      <c r="AC544" t="s">
        <v>59</v>
      </c>
      <c r="AD544" t="s">
        <v>60</v>
      </c>
      <c r="AE544" t="s">
        <v>1014</v>
      </c>
      <c r="AF544" t="s">
        <v>2949</v>
      </c>
      <c r="AG544">
        <v>57.05</v>
      </c>
      <c r="AH544">
        <v>179</v>
      </c>
      <c r="AI544">
        <v>3.14</v>
      </c>
      <c r="AJ544">
        <v>7.29</v>
      </c>
      <c r="AK544" t="s">
        <v>3017</v>
      </c>
      <c r="AL544">
        <v>-1</v>
      </c>
      <c r="AM544">
        <v>-3</v>
      </c>
      <c r="AN544">
        <v>0.98</v>
      </c>
      <c r="AO544">
        <v>1.62</v>
      </c>
      <c r="AP544">
        <v>1</v>
      </c>
      <c r="AQ544" t="s">
        <v>111</v>
      </c>
      <c r="AR544" t="s">
        <v>112</v>
      </c>
      <c r="AS544" t="s">
        <v>66</v>
      </c>
    </row>
    <row r="545" spans="1:45" x14ac:dyDescent="0.45">
      <c r="A545" t="s">
        <v>3018</v>
      </c>
      <c r="B545" t="s">
        <v>46</v>
      </c>
      <c r="C545" t="s">
        <v>47</v>
      </c>
      <c r="D545" t="s">
        <v>3019</v>
      </c>
      <c r="E545" t="s">
        <v>3020</v>
      </c>
      <c r="F545" t="s">
        <v>50</v>
      </c>
      <c r="G545" t="s">
        <v>51</v>
      </c>
      <c r="H545" s="1">
        <v>43110.406944444447</v>
      </c>
      <c r="I545" s="1">
        <v>43110.418749999997</v>
      </c>
      <c r="J545" s="2">
        <v>6.6435185185185182E-3</v>
      </c>
      <c r="K545" s="2">
        <v>1.1805555555555555E-2</v>
      </c>
      <c r="L545" s="2">
        <v>5.162037037037037E-3</v>
      </c>
      <c r="M545" t="s">
        <v>52</v>
      </c>
      <c r="N545">
        <v>1</v>
      </c>
      <c r="O545" t="s">
        <v>183</v>
      </c>
      <c r="P545" t="s">
        <v>54</v>
      </c>
      <c r="Q545" t="s">
        <v>1230</v>
      </c>
      <c r="R545" t="s">
        <v>184</v>
      </c>
      <c r="S545" t="s">
        <v>185</v>
      </c>
      <c r="T545" t="s">
        <v>58</v>
      </c>
      <c r="U545" t="s">
        <v>54</v>
      </c>
      <c r="V545" t="s">
        <v>54</v>
      </c>
      <c r="W545">
        <v>59.941389999999998</v>
      </c>
      <c r="X545">
        <v>30.394337</v>
      </c>
      <c r="Y545">
        <v>59.961987000000001</v>
      </c>
      <c r="Z545">
        <v>30.402259999999998</v>
      </c>
      <c r="AA545" t="s">
        <v>54</v>
      </c>
      <c r="AB545" t="s">
        <v>54</v>
      </c>
      <c r="AC545" t="s">
        <v>59</v>
      </c>
      <c r="AD545" t="s">
        <v>60</v>
      </c>
      <c r="AE545" t="s">
        <v>2949</v>
      </c>
      <c r="AF545" t="s">
        <v>2463</v>
      </c>
      <c r="AG545">
        <v>57.05</v>
      </c>
      <c r="AH545">
        <v>120</v>
      </c>
      <c r="AI545">
        <v>2.1</v>
      </c>
      <c r="AJ545">
        <v>3.64</v>
      </c>
      <c r="AK545" t="s">
        <v>3021</v>
      </c>
      <c r="AL545">
        <v>0</v>
      </c>
      <c r="AM545">
        <v>-4</v>
      </c>
      <c r="AN545">
        <v>0.95</v>
      </c>
      <c r="AO545">
        <v>3</v>
      </c>
      <c r="AP545">
        <v>1</v>
      </c>
      <c r="AQ545" t="s">
        <v>111</v>
      </c>
      <c r="AR545" t="s">
        <v>112</v>
      </c>
      <c r="AS545" t="s">
        <v>66</v>
      </c>
    </row>
    <row r="546" spans="1:45" x14ac:dyDescent="0.45">
      <c r="A546" t="s">
        <v>3022</v>
      </c>
      <c r="B546" t="s">
        <v>46</v>
      </c>
      <c r="C546" t="s">
        <v>47</v>
      </c>
      <c r="D546" t="s">
        <v>3023</v>
      </c>
      <c r="E546" t="s">
        <v>3024</v>
      </c>
      <c r="F546" t="s">
        <v>50</v>
      </c>
      <c r="G546" t="s">
        <v>51</v>
      </c>
      <c r="H546" s="1">
        <v>43110.849305555559</v>
      </c>
      <c r="I546" s="1">
        <v>43110.863888888889</v>
      </c>
      <c r="J546" s="2">
        <v>1.0474537037037037E-2</v>
      </c>
      <c r="K546" s="2">
        <v>1.4583333333333332E-2</v>
      </c>
      <c r="L546" s="2">
        <v>4.108796296296297E-3</v>
      </c>
      <c r="M546" t="s">
        <v>52</v>
      </c>
      <c r="N546">
        <v>1</v>
      </c>
      <c r="O546" t="s">
        <v>116</v>
      </c>
      <c r="P546" t="s">
        <v>54</v>
      </c>
      <c r="Q546" t="s">
        <v>55</v>
      </c>
      <c r="R546" t="s">
        <v>118</v>
      </c>
      <c r="S546" t="s">
        <v>119</v>
      </c>
      <c r="T546" t="s">
        <v>58</v>
      </c>
      <c r="U546" t="s">
        <v>54</v>
      </c>
      <c r="V546" t="s">
        <v>54</v>
      </c>
      <c r="W546">
        <v>59.961620000000003</v>
      </c>
      <c r="X546">
        <v>30.407851999999998</v>
      </c>
      <c r="Y546">
        <v>59.941414999999999</v>
      </c>
      <c r="Z546">
        <v>30.366456299999999</v>
      </c>
      <c r="AA546" t="s">
        <v>54</v>
      </c>
      <c r="AB546" t="s">
        <v>54</v>
      </c>
      <c r="AC546" t="s">
        <v>59</v>
      </c>
      <c r="AD546" t="s">
        <v>60</v>
      </c>
      <c r="AE546" t="s">
        <v>3025</v>
      </c>
      <c r="AF546" t="s">
        <v>1014</v>
      </c>
      <c r="AG546">
        <v>57.05</v>
      </c>
      <c r="AH546">
        <v>151</v>
      </c>
      <c r="AI546">
        <v>2.65</v>
      </c>
      <c r="AJ546">
        <v>5.97</v>
      </c>
      <c r="AK546" t="s">
        <v>3026</v>
      </c>
      <c r="AL546">
        <v>-1</v>
      </c>
      <c r="AM546">
        <v>-6</v>
      </c>
      <c r="AN546">
        <v>0.94</v>
      </c>
      <c r="AO546">
        <v>4.32</v>
      </c>
      <c r="AP546">
        <v>1</v>
      </c>
      <c r="AQ546" t="s">
        <v>111</v>
      </c>
      <c r="AR546" t="s">
        <v>112</v>
      </c>
      <c r="AS546" t="s">
        <v>66</v>
      </c>
    </row>
    <row r="547" spans="1:45" x14ac:dyDescent="0.45">
      <c r="A547" t="s">
        <v>3027</v>
      </c>
      <c r="B547" t="s">
        <v>46</v>
      </c>
      <c r="C547" t="s">
        <v>47</v>
      </c>
      <c r="D547" t="s">
        <v>3028</v>
      </c>
      <c r="E547" t="s">
        <v>3029</v>
      </c>
      <c r="F547" t="s">
        <v>50</v>
      </c>
      <c r="G547" t="s">
        <v>51</v>
      </c>
      <c r="H547" s="1">
        <v>43111.441666666666</v>
      </c>
      <c r="I547" s="1">
        <v>43111.456944444442</v>
      </c>
      <c r="J547" s="2">
        <v>1.0289351851851852E-2</v>
      </c>
      <c r="K547" s="2">
        <v>1.5277777777777777E-2</v>
      </c>
      <c r="L547" s="2">
        <v>4.9884259259259265E-3</v>
      </c>
      <c r="M547" t="s">
        <v>52</v>
      </c>
      <c r="N547">
        <v>1</v>
      </c>
      <c r="O547" t="s">
        <v>3030</v>
      </c>
      <c r="P547" t="s">
        <v>54</v>
      </c>
      <c r="Q547" t="s">
        <v>285</v>
      </c>
      <c r="R547" t="s">
        <v>72</v>
      </c>
      <c r="S547" t="s">
        <v>3031</v>
      </c>
      <c r="T547" t="s">
        <v>58</v>
      </c>
      <c r="U547" t="s">
        <v>54</v>
      </c>
      <c r="V547" t="s">
        <v>54</v>
      </c>
      <c r="W547">
        <v>59.941414999999999</v>
      </c>
      <c r="X547">
        <v>30.366456299999999</v>
      </c>
      <c r="Y547">
        <v>59.961987000000001</v>
      </c>
      <c r="Z547">
        <v>30.402259999999998</v>
      </c>
      <c r="AA547" t="s">
        <v>54</v>
      </c>
      <c r="AB547" t="s">
        <v>54</v>
      </c>
      <c r="AC547" t="s">
        <v>59</v>
      </c>
      <c r="AD547" t="s">
        <v>60</v>
      </c>
      <c r="AE547" t="s">
        <v>1014</v>
      </c>
      <c r="AF547" t="s">
        <v>2463</v>
      </c>
      <c r="AG547">
        <v>56.54</v>
      </c>
      <c r="AH547">
        <v>147</v>
      </c>
      <c r="AI547">
        <v>2.6</v>
      </c>
      <c r="AJ547">
        <v>5.87</v>
      </c>
      <c r="AK547" t="s">
        <v>3032</v>
      </c>
      <c r="AL547">
        <v>-2</v>
      </c>
      <c r="AM547">
        <v>-7</v>
      </c>
      <c r="AN547">
        <v>0.83</v>
      </c>
      <c r="AO547">
        <v>3.5</v>
      </c>
      <c r="AP547">
        <v>1</v>
      </c>
      <c r="AQ547" t="s">
        <v>111</v>
      </c>
      <c r="AR547" t="s">
        <v>112</v>
      </c>
      <c r="AS547" t="s">
        <v>66</v>
      </c>
    </row>
    <row r="548" spans="1:45" x14ac:dyDescent="0.45">
      <c r="A548" t="s">
        <v>3033</v>
      </c>
      <c r="B548" t="s">
        <v>46</v>
      </c>
      <c r="C548" t="s">
        <v>47</v>
      </c>
      <c r="D548" t="s">
        <v>3034</v>
      </c>
      <c r="E548" t="s">
        <v>3035</v>
      </c>
      <c r="F548" t="s">
        <v>50</v>
      </c>
      <c r="G548" t="s">
        <v>51</v>
      </c>
      <c r="H548" s="1">
        <v>43112.317361111112</v>
      </c>
      <c r="I548" s="1">
        <v>43112.347222222219</v>
      </c>
      <c r="J548" s="2">
        <v>1.8564814814814815E-2</v>
      </c>
      <c r="K548" s="2">
        <v>2.9861111111111113E-2</v>
      </c>
      <c r="L548" s="2">
        <v>1.1296296296296296E-2</v>
      </c>
      <c r="M548" t="s">
        <v>52</v>
      </c>
      <c r="N548">
        <v>1</v>
      </c>
      <c r="O548" t="s">
        <v>70</v>
      </c>
      <c r="P548" t="s">
        <v>54</v>
      </c>
      <c r="Q548" t="s">
        <v>107</v>
      </c>
      <c r="R548" t="s">
        <v>72</v>
      </c>
      <c r="S548" t="s">
        <v>73</v>
      </c>
      <c r="T548" t="s">
        <v>58</v>
      </c>
      <c r="U548" t="s">
        <v>54</v>
      </c>
      <c r="V548" t="s">
        <v>54</v>
      </c>
      <c r="W548">
        <v>59.941414999999999</v>
      </c>
      <c r="X548">
        <v>30.366456299999999</v>
      </c>
      <c r="Y548">
        <v>59.940987</v>
      </c>
      <c r="Z548">
        <v>30.394055999999999</v>
      </c>
      <c r="AA548" t="s">
        <v>54</v>
      </c>
      <c r="AB548" t="s">
        <v>54</v>
      </c>
      <c r="AC548" t="s">
        <v>59</v>
      </c>
      <c r="AD548" t="s">
        <v>60</v>
      </c>
      <c r="AE548" t="s">
        <v>1014</v>
      </c>
      <c r="AF548" t="s">
        <v>2949</v>
      </c>
      <c r="AG548">
        <v>56.62</v>
      </c>
      <c r="AH548">
        <v>257</v>
      </c>
      <c r="AI548">
        <v>4.54</v>
      </c>
      <c r="AJ548">
        <v>7.37</v>
      </c>
      <c r="AK548" t="s">
        <v>3036</v>
      </c>
      <c r="AL548">
        <v>-6</v>
      </c>
      <c r="AM548">
        <v>-6</v>
      </c>
      <c r="AN548">
        <v>0.93</v>
      </c>
      <c r="AO548">
        <v>0.31</v>
      </c>
      <c r="AP548">
        <v>0.95</v>
      </c>
      <c r="AQ548" t="s">
        <v>111</v>
      </c>
      <c r="AR548" t="s">
        <v>112</v>
      </c>
      <c r="AS548" t="s">
        <v>66</v>
      </c>
    </row>
    <row r="549" spans="1:45" x14ac:dyDescent="0.45">
      <c r="A549" t="s">
        <v>3037</v>
      </c>
      <c r="B549" t="s">
        <v>46</v>
      </c>
      <c r="C549" t="s">
        <v>47</v>
      </c>
      <c r="D549" t="s">
        <v>3038</v>
      </c>
      <c r="E549" t="s">
        <v>3039</v>
      </c>
      <c r="F549" t="s">
        <v>50</v>
      </c>
      <c r="G549" t="s">
        <v>51</v>
      </c>
      <c r="H549" s="1">
        <v>43112.368750000001</v>
      </c>
      <c r="I549" s="1">
        <v>43112.376388888886</v>
      </c>
      <c r="J549" s="2">
        <v>6.9097222222222225E-3</v>
      </c>
      <c r="K549" s="2">
        <v>7.6388888888888886E-3</v>
      </c>
      <c r="L549" s="2">
        <v>7.291666666666667E-4</v>
      </c>
      <c r="M549" t="s">
        <v>52</v>
      </c>
      <c r="N549">
        <v>1</v>
      </c>
      <c r="O549" t="s">
        <v>3040</v>
      </c>
      <c r="P549" t="s">
        <v>54</v>
      </c>
      <c r="Q549" t="s">
        <v>1483</v>
      </c>
      <c r="R549" t="s">
        <v>3041</v>
      </c>
      <c r="S549" t="s">
        <v>3042</v>
      </c>
      <c r="T549" t="s">
        <v>58</v>
      </c>
      <c r="U549" t="s">
        <v>54</v>
      </c>
      <c r="V549" t="s">
        <v>54</v>
      </c>
      <c r="W549">
        <v>59.941386999999999</v>
      </c>
      <c r="X549">
        <v>30.394584999999999</v>
      </c>
      <c r="Y549">
        <v>59.961987000000001</v>
      </c>
      <c r="Z549">
        <v>30.402259999999998</v>
      </c>
      <c r="AA549" t="s">
        <v>54</v>
      </c>
      <c r="AB549" t="s">
        <v>54</v>
      </c>
      <c r="AC549" t="s">
        <v>59</v>
      </c>
      <c r="AD549" t="s">
        <v>60</v>
      </c>
      <c r="AE549" t="s">
        <v>2949</v>
      </c>
      <c r="AF549" t="s">
        <v>2463</v>
      </c>
      <c r="AG549">
        <v>56.62</v>
      </c>
      <c r="AH549">
        <v>114</v>
      </c>
      <c r="AI549">
        <v>2.0099999999999998</v>
      </c>
      <c r="AJ549">
        <v>3.65</v>
      </c>
      <c r="AK549" t="s">
        <v>3043</v>
      </c>
      <c r="AL549">
        <v>-5</v>
      </c>
      <c r="AM549">
        <v>-5</v>
      </c>
      <c r="AN549">
        <v>0.95</v>
      </c>
      <c r="AO549">
        <v>0.64</v>
      </c>
      <c r="AP549">
        <v>0.98</v>
      </c>
      <c r="AQ549" t="s">
        <v>111</v>
      </c>
      <c r="AR549" t="s">
        <v>112</v>
      </c>
      <c r="AS549" t="s">
        <v>66</v>
      </c>
    </row>
    <row r="550" spans="1:45" x14ac:dyDescent="0.45">
      <c r="A550" t="s">
        <v>3044</v>
      </c>
      <c r="B550" t="s">
        <v>46</v>
      </c>
      <c r="C550" t="s">
        <v>47</v>
      </c>
      <c r="D550" t="s">
        <v>3045</v>
      </c>
      <c r="E550" t="s">
        <v>3046</v>
      </c>
      <c r="F550" t="s">
        <v>50</v>
      </c>
      <c r="G550" t="s">
        <v>51</v>
      </c>
      <c r="H550" s="1">
        <v>43112.762499999997</v>
      </c>
      <c r="I550" s="1">
        <v>43112.775000000001</v>
      </c>
      <c r="J550" s="2">
        <v>7.037037037037037E-3</v>
      </c>
      <c r="K550" s="2">
        <v>1.2499999999999999E-2</v>
      </c>
      <c r="L550" s="2">
        <v>5.4629629629629637E-3</v>
      </c>
      <c r="M550" t="s">
        <v>52</v>
      </c>
      <c r="N550">
        <v>1</v>
      </c>
      <c r="O550" t="s">
        <v>1915</v>
      </c>
      <c r="P550" t="s">
        <v>54</v>
      </c>
      <c r="Q550" t="s">
        <v>3047</v>
      </c>
      <c r="R550" t="s">
        <v>82</v>
      </c>
      <c r="S550" t="s">
        <v>1917</v>
      </c>
      <c r="T550" t="s">
        <v>58</v>
      </c>
      <c r="U550" t="s">
        <v>54</v>
      </c>
      <c r="V550" t="s">
        <v>54</v>
      </c>
      <c r="W550">
        <v>59.961562999999998</v>
      </c>
      <c r="X550">
        <v>30.407623000000001</v>
      </c>
      <c r="Y550">
        <v>59.940987</v>
      </c>
      <c r="Z550">
        <v>30.394055999999999</v>
      </c>
      <c r="AA550" t="s">
        <v>54</v>
      </c>
      <c r="AB550" t="s">
        <v>54</v>
      </c>
      <c r="AC550" t="s">
        <v>59</v>
      </c>
      <c r="AD550" t="s">
        <v>60</v>
      </c>
      <c r="AE550" t="s">
        <v>2463</v>
      </c>
      <c r="AF550" t="s">
        <v>2949</v>
      </c>
      <c r="AG550">
        <v>56.62</v>
      </c>
      <c r="AH550">
        <v>207</v>
      </c>
      <c r="AI550">
        <v>3.66</v>
      </c>
      <c r="AJ550">
        <v>4.8</v>
      </c>
      <c r="AK550" t="s">
        <v>3048</v>
      </c>
      <c r="AL550">
        <v>-6</v>
      </c>
      <c r="AM550">
        <v>-6</v>
      </c>
      <c r="AN550">
        <v>0.94</v>
      </c>
      <c r="AO550">
        <v>1.1000000000000001</v>
      </c>
      <c r="AP550">
        <v>0.9</v>
      </c>
      <c r="AQ550" t="s">
        <v>111</v>
      </c>
      <c r="AR550" t="s">
        <v>65</v>
      </c>
      <c r="AS550" t="s">
        <v>66</v>
      </c>
    </row>
    <row r="551" spans="1:45" x14ac:dyDescent="0.45">
      <c r="A551" t="s">
        <v>3049</v>
      </c>
      <c r="B551" t="s">
        <v>46</v>
      </c>
      <c r="C551" t="s">
        <v>47</v>
      </c>
      <c r="D551" t="s">
        <v>3050</v>
      </c>
      <c r="E551" t="s">
        <v>3051</v>
      </c>
      <c r="F551" t="s">
        <v>50</v>
      </c>
      <c r="G551" t="s">
        <v>51</v>
      </c>
      <c r="H551" s="1">
        <v>43114.506249999999</v>
      </c>
      <c r="I551" s="1">
        <v>43114.522916666669</v>
      </c>
      <c r="J551" s="2">
        <v>1.3171296296296294E-2</v>
      </c>
      <c r="K551" s="2">
        <v>1.6666666666666666E-2</v>
      </c>
      <c r="L551" s="2">
        <v>3.4953703703703705E-3</v>
      </c>
      <c r="M551" t="s">
        <v>52</v>
      </c>
      <c r="N551">
        <v>1</v>
      </c>
      <c r="O551" t="s">
        <v>3052</v>
      </c>
      <c r="P551" t="s">
        <v>54</v>
      </c>
      <c r="Q551" t="s">
        <v>146</v>
      </c>
      <c r="R551" t="s">
        <v>118</v>
      </c>
      <c r="S551" t="s">
        <v>3053</v>
      </c>
      <c r="T551" t="s">
        <v>58</v>
      </c>
      <c r="U551" t="s">
        <v>54</v>
      </c>
      <c r="V551" t="s">
        <v>54</v>
      </c>
      <c r="W551">
        <v>59.952311999999999</v>
      </c>
      <c r="X551">
        <v>30.483557000000001</v>
      </c>
      <c r="Y551">
        <v>59.961987000000001</v>
      </c>
      <c r="Z551">
        <v>30.402259999999998</v>
      </c>
      <c r="AA551" t="s">
        <v>54</v>
      </c>
      <c r="AB551" t="s">
        <v>54</v>
      </c>
      <c r="AC551" t="s">
        <v>59</v>
      </c>
      <c r="AD551" t="s">
        <v>60</v>
      </c>
      <c r="AE551" t="s">
        <v>3054</v>
      </c>
      <c r="AF551" t="s">
        <v>2463</v>
      </c>
      <c r="AG551">
        <v>56.62</v>
      </c>
      <c r="AH551">
        <v>156</v>
      </c>
      <c r="AI551">
        <v>2.76</v>
      </c>
      <c r="AJ551">
        <v>6.84</v>
      </c>
      <c r="AK551" t="s">
        <v>3055</v>
      </c>
      <c r="AL551">
        <v>-5</v>
      </c>
      <c r="AM551">
        <v>-5</v>
      </c>
      <c r="AN551">
        <v>0.93</v>
      </c>
      <c r="AO551">
        <v>0.86</v>
      </c>
      <c r="AP551">
        <v>0.99</v>
      </c>
      <c r="AQ551" t="s">
        <v>111</v>
      </c>
      <c r="AR551" t="s">
        <v>112</v>
      </c>
      <c r="AS551" t="s">
        <v>66</v>
      </c>
    </row>
    <row r="552" spans="1:45" x14ac:dyDescent="0.45">
      <c r="A552" t="s">
        <v>3056</v>
      </c>
      <c r="B552" t="s">
        <v>46</v>
      </c>
      <c r="C552" t="s">
        <v>47</v>
      </c>
      <c r="D552" s="3" t="s">
        <v>3057</v>
      </c>
      <c r="E552" t="s">
        <v>3058</v>
      </c>
      <c r="F552" t="s">
        <v>50</v>
      </c>
      <c r="G552" t="s">
        <v>51</v>
      </c>
      <c r="H552" s="1">
        <v>43114.795138888891</v>
      </c>
      <c r="I552" s="1">
        <v>43114.811111111114</v>
      </c>
      <c r="J552" s="2">
        <v>9.4907407407407406E-3</v>
      </c>
      <c r="K552" s="2">
        <v>1.5972222222222224E-2</v>
      </c>
      <c r="L552" s="2">
        <v>6.4814814814814813E-3</v>
      </c>
      <c r="M552" t="s">
        <v>52</v>
      </c>
      <c r="N552">
        <v>1</v>
      </c>
      <c r="O552" t="s">
        <v>536</v>
      </c>
      <c r="P552" t="s">
        <v>54</v>
      </c>
      <c r="Q552" t="s">
        <v>146</v>
      </c>
      <c r="R552" t="s">
        <v>82</v>
      </c>
      <c r="S552" t="s">
        <v>537</v>
      </c>
      <c r="T552" t="s">
        <v>58</v>
      </c>
      <c r="U552" t="s">
        <v>54</v>
      </c>
      <c r="V552" t="s">
        <v>54</v>
      </c>
      <c r="W552">
        <v>59.961987000000001</v>
      </c>
      <c r="X552">
        <v>30.402259999999998</v>
      </c>
      <c r="Y552">
        <v>59.942830000000001</v>
      </c>
      <c r="Z552">
        <v>30.379465</v>
      </c>
      <c r="AA552" t="s">
        <v>54</v>
      </c>
      <c r="AB552" t="s">
        <v>54</v>
      </c>
      <c r="AC552" t="s">
        <v>59</v>
      </c>
      <c r="AD552" t="s">
        <v>60</v>
      </c>
      <c r="AE552" t="s">
        <v>2463</v>
      </c>
      <c r="AF552" t="s">
        <v>3059</v>
      </c>
      <c r="AG552">
        <v>56.62</v>
      </c>
      <c r="AH552">
        <v>136</v>
      </c>
      <c r="AI552">
        <v>2.4</v>
      </c>
      <c r="AJ552">
        <v>5.87</v>
      </c>
      <c r="AK552" t="s">
        <v>3060</v>
      </c>
      <c r="AL552">
        <v>-5</v>
      </c>
      <c r="AM552">
        <v>-9</v>
      </c>
      <c r="AN552">
        <v>0.86</v>
      </c>
      <c r="AO552">
        <v>2.8</v>
      </c>
      <c r="AP552">
        <v>1</v>
      </c>
      <c r="AQ552" t="s">
        <v>111</v>
      </c>
      <c r="AR552" t="s">
        <v>112</v>
      </c>
      <c r="AS552" t="s">
        <v>66</v>
      </c>
    </row>
    <row r="553" spans="1:45" x14ac:dyDescent="0.45">
      <c r="A553" t="s">
        <v>3061</v>
      </c>
      <c r="B553" t="s">
        <v>46</v>
      </c>
      <c r="C553" t="s">
        <v>47</v>
      </c>
      <c r="D553" t="s">
        <v>3062</v>
      </c>
      <c r="E553" t="s">
        <v>3063</v>
      </c>
      <c r="F553" t="s">
        <v>50</v>
      </c>
      <c r="G553" t="s">
        <v>51</v>
      </c>
      <c r="H553" s="1">
        <v>43114.883333333331</v>
      </c>
      <c r="I553" s="1">
        <v>43114.890972222223</v>
      </c>
      <c r="J553" s="2">
        <v>2.3958333333333336E-3</v>
      </c>
      <c r="K553" s="2">
        <v>7.6388888888888886E-3</v>
      </c>
      <c r="L553" s="2">
        <v>5.2430555555555555E-3</v>
      </c>
      <c r="M553" t="s">
        <v>52</v>
      </c>
      <c r="N553">
        <v>1</v>
      </c>
      <c r="O553" t="s">
        <v>2730</v>
      </c>
      <c r="P553" t="s">
        <v>54</v>
      </c>
      <c r="Q553" t="s">
        <v>172</v>
      </c>
      <c r="R553" t="s">
        <v>220</v>
      </c>
      <c r="S553" t="s">
        <v>2731</v>
      </c>
      <c r="T553" t="s">
        <v>58</v>
      </c>
      <c r="U553" t="s">
        <v>54</v>
      </c>
      <c r="V553" t="s">
        <v>54</v>
      </c>
      <c r="W553">
        <v>59.942689999999999</v>
      </c>
      <c r="X553">
        <v>30.393782000000002</v>
      </c>
      <c r="Y553">
        <v>59.959994999999999</v>
      </c>
      <c r="Z553">
        <v>30.48029</v>
      </c>
      <c r="AA553" t="s">
        <v>54</v>
      </c>
      <c r="AB553" t="s">
        <v>54</v>
      </c>
      <c r="AC553" t="s">
        <v>59</v>
      </c>
      <c r="AD553" t="s">
        <v>60</v>
      </c>
      <c r="AE553" t="s">
        <v>3064</v>
      </c>
      <c r="AF553" t="s">
        <v>3065</v>
      </c>
      <c r="AG553">
        <v>56.62</v>
      </c>
      <c r="AH553">
        <v>70.05</v>
      </c>
      <c r="AI553">
        <v>1.24</v>
      </c>
      <c r="AJ553">
        <v>1.72</v>
      </c>
      <c r="AK553" t="s">
        <v>3066</v>
      </c>
      <c r="AL553">
        <v>-6</v>
      </c>
      <c r="AM553">
        <v>-9</v>
      </c>
      <c r="AN553">
        <v>0.9</v>
      </c>
      <c r="AO553">
        <v>2.25</v>
      </c>
      <c r="AP553">
        <v>1</v>
      </c>
      <c r="AQ553" t="s">
        <v>111</v>
      </c>
      <c r="AR553" t="s">
        <v>112</v>
      </c>
      <c r="AS553" t="s">
        <v>66</v>
      </c>
    </row>
    <row r="554" spans="1:45" x14ac:dyDescent="0.45">
      <c r="A554" t="s">
        <v>3067</v>
      </c>
      <c r="B554" t="s">
        <v>46</v>
      </c>
      <c r="C554" t="s">
        <v>47</v>
      </c>
      <c r="D554" t="s">
        <v>3068</v>
      </c>
      <c r="E554" t="s">
        <v>3069</v>
      </c>
      <c r="F554" t="s">
        <v>50</v>
      </c>
      <c r="G554" t="s">
        <v>51</v>
      </c>
      <c r="H554" s="1">
        <v>43114.895833333336</v>
      </c>
      <c r="I554" s="1">
        <v>43114.908333333333</v>
      </c>
      <c r="J554" s="2">
        <v>6.122685185185185E-3</v>
      </c>
      <c r="K554" s="2">
        <v>1.2499999999999999E-2</v>
      </c>
      <c r="L554" s="2">
        <v>6.3773148148148148E-3</v>
      </c>
      <c r="M554" t="s">
        <v>52</v>
      </c>
      <c r="N554">
        <v>1</v>
      </c>
      <c r="O554" t="s">
        <v>709</v>
      </c>
      <c r="P554" t="s">
        <v>54</v>
      </c>
      <c r="Q554" t="s">
        <v>1361</v>
      </c>
      <c r="R554" t="s">
        <v>220</v>
      </c>
      <c r="S554" t="s">
        <v>710</v>
      </c>
      <c r="T554" t="s">
        <v>58</v>
      </c>
      <c r="U554" t="s">
        <v>54</v>
      </c>
      <c r="V554" t="s">
        <v>54</v>
      </c>
      <c r="W554">
        <v>59.939182000000002</v>
      </c>
      <c r="X554">
        <v>30.417334</v>
      </c>
      <c r="Y554">
        <v>59.940987</v>
      </c>
      <c r="Z554">
        <v>30.394055999999999</v>
      </c>
      <c r="AA554" t="s">
        <v>54</v>
      </c>
      <c r="AB554" t="s">
        <v>54</v>
      </c>
      <c r="AC554" t="s">
        <v>59</v>
      </c>
      <c r="AD554" t="s">
        <v>60</v>
      </c>
      <c r="AE554" t="s">
        <v>2716</v>
      </c>
      <c r="AF554" t="s">
        <v>3070</v>
      </c>
      <c r="AG554">
        <v>56.62</v>
      </c>
      <c r="AH554">
        <v>137</v>
      </c>
      <c r="AI554">
        <v>2.42</v>
      </c>
      <c r="AJ554">
        <v>3.43</v>
      </c>
      <c r="AK554" t="s">
        <v>3071</v>
      </c>
      <c r="AL554">
        <v>-6</v>
      </c>
      <c r="AM554">
        <v>-10</v>
      </c>
      <c r="AN554">
        <v>0.89</v>
      </c>
      <c r="AO554">
        <v>2.33</v>
      </c>
      <c r="AP554">
        <v>1</v>
      </c>
      <c r="AQ554" t="s">
        <v>111</v>
      </c>
      <c r="AR554" t="s">
        <v>112</v>
      </c>
      <c r="AS554" t="s">
        <v>66</v>
      </c>
    </row>
    <row r="555" spans="1:45" x14ac:dyDescent="0.45">
      <c r="A555" t="s">
        <v>3072</v>
      </c>
      <c r="B555" t="s">
        <v>46</v>
      </c>
      <c r="C555" t="s">
        <v>47</v>
      </c>
      <c r="D555" t="s">
        <v>3073</v>
      </c>
      <c r="E555" t="s">
        <v>3069</v>
      </c>
      <c r="F555" t="s">
        <v>50</v>
      </c>
      <c r="G555" t="s">
        <v>51</v>
      </c>
      <c r="H555" s="1">
        <v>43114.911111111112</v>
      </c>
      <c r="I555" s="1">
        <v>43114.92083333333</v>
      </c>
      <c r="J555" s="2">
        <v>8.611111111111111E-3</v>
      </c>
      <c r="K555" s="2">
        <v>9.7222222222222224E-3</v>
      </c>
      <c r="L555" s="2">
        <v>1.1111111111111111E-3</v>
      </c>
      <c r="M555" t="s">
        <v>52</v>
      </c>
      <c r="N555">
        <v>1</v>
      </c>
      <c r="O555" t="s">
        <v>709</v>
      </c>
      <c r="P555" t="s">
        <v>54</v>
      </c>
      <c r="Q555" t="s">
        <v>1361</v>
      </c>
      <c r="R555" t="s">
        <v>220</v>
      </c>
      <c r="S555" t="s">
        <v>710</v>
      </c>
      <c r="T555" t="s">
        <v>58</v>
      </c>
      <c r="U555" t="s">
        <v>54</v>
      </c>
      <c r="V555" t="s">
        <v>54</v>
      </c>
      <c r="W555">
        <v>59.942687999999997</v>
      </c>
      <c r="X555">
        <v>30.393878999999998</v>
      </c>
      <c r="Y555">
        <v>59.941414999999999</v>
      </c>
      <c r="Z555">
        <v>30.366456299999999</v>
      </c>
      <c r="AA555" t="s">
        <v>54</v>
      </c>
      <c r="AB555" t="s">
        <v>54</v>
      </c>
      <c r="AC555" t="s">
        <v>59</v>
      </c>
      <c r="AD555" t="s">
        <v>60</v>
      </c>
      <c r="AE555" t="s">
        <v>3074</v>
      </c>
      <c r="AF555" t="s">
        <v>1014</v>
      </c>
      <c r="AG555">
        <v>56.62</v>
      </c>
      <c r="AH555">
        <v>161</v>
      </c>
      <c r="AI555">
        <v>2.84</v>
      </c>
      <c r="AJ555">
        <v>7.11</v>
      </c>
      <c r="AK555" t="s">
        <v>3075</v>
      </c>
      <c r="AL555">
        <v>-6</v>
      </c>
      <c r="AM555">
        <v>-10</v>
      </c>
      <c r="AN555">
        <v>0.88</v>
      </c>
      <c r="AO555">
        <v>2.5099999999999998</v>
      </c>
      <c r="AP555">
        <v>1</v>
      </c>
      <c r="AQ555" t="s">
        <v>111</v>
      </c>
      <c r="AR555" t="s">
        <v>112</v>
      </c>
      <c r="AS555" t="s">
        <v>66</v>
      </c>
    </row>
    <row r="556" spans="1:45" x14ac:dyDescent="0.45">
      <c r="A556" t="s">
        <v>3076</v>
      </c>
      <c r="B556" t="s">
        <v>46</v>
      </c>
      <c r="C556" t="s">
        <v>215</v>
      </c>
      <c r="D556" t="s">
        <v>3077</v>
      </c>
      <c r="E556" s="3" t="s">
        <v>3078</v>
      </c>
      <c r="F556" t="s">
        <v>50</v>
      </c>
      <c r="G556" t="s">
        <v>51</v>
      </c>
      <c r="H556" s="1">
        <v>43115.228472222225</v>
      </c>
      <c r="I556" s="1">
        <v>43115.243055555555</v>
      </c>
      <c r="J556" s="2">
        <v>8.3333333333333332E-3</v>
      </c>
      <c r="K556" s="2">
        <v>1.4583333333333332E-2</v>
      </c>
      <c r="L556" s="2">
        <v>6.2499999999999995E-3</v>
      </c>
      <c r="M556" t="s">
        <v>1252</v>
      </c>
      <c r="N556">
        <v>1</v>
      </c>
      <c r="O556" t="s">
        <v>183</v>
      </c>
      <c r="P556" t="s">
        <v>54</v>
      </c>
      <c r="Q556" t="s">
        <v>285</v>
      </c>
      <c r="R556" t="s">
        <v>184</v>
      </c>
      <c r="S556" t="s">
        <v>185</v>
      </c>
      <c r="T556" t="s">
        <v>58</v>
      </c>
      <c r="U556" t="s">
        <v>54</v>
      </c>
      <c r="V556" t="s">
        <v>54</v>
      </c>
      <c r="W556">
        <v>59.941414999999999</v>
      </c>
      <c r="X556">
        <v>30.366456299999999</v>
      </c>
      <c r="Y556">
        <v>59.941459700000003</v>
      </c>
      <c r="Z556">
        <v>30.391965299999999</v>
      </c>
      <c r="AA556" t="s">
        <v>54</v>
      </c>
      <c r="AB556" t="s">
        <v>54</v>
      </c>
      <c r="AC556" t="s">
        <v>59</v>
      </c>
      <c r="AD556" t="s">
        <v>60</v>
      </c>
      <c r="AE556" t="s">
        <v>1014</v>
      </c>
      <c r="AF556" t="s">
        <v>2949</v>
      </c>
      <c r="AG556">
        <v>56.35</v>
      </c>
      <c r="AH556">
        <v>203</v>
      </c>
      <c r="AI556">
        <v>3.6</v>
      </c>
      <c r="AJ556">
        <v>7.4</v>
      </c>
      <c r="AK556" t="s">
        <v>3079</v>
      </c>
      <c r="AL556">
        <v>-7</v>
      </c>
      <c r="AM556">
        <v>-12</v>
      </c>
      <c r="AN556">
        <v>0.87</v>
      </c>
      <c r="AO556">
        <v>2.96</v>
      </c>
      <c r="AP556">
        <v>1</v>
      </c>
      <c r="AQ556" t="s">
        <v>111</v>
      </c>
      <c r="AR556" t="s">
        <v>112</v>
      </c>
      <c r="AS556" t="s">
        <v>66</v>
      </c>
    </row>
    <row r="557" spans="1:45" x14ac:dyDescent="0.45">
      <c r="A557" t="s">
        <v>3080</v>
      </c>
      <c r="B557" t="s">
        <v>46</v>
      </c>
      <c r="C557" t="s">
        <v>47</v>
      </c>
      <c r="D557" t="s">
        <v>3081</v>
      </c>
      <c r="E557" t="s">
        <v>2390</v>
      </c>
      <c r="F557" t="s">
        <v>50</v>
      </c>
      <c r="G557" t="s">
        <v>51</v>
      </c>
      <c r="H557" s="1">
        <v>43115.383333333331</v>
      </c>
      <c r="I557" s="1">
        <v>43115.400694444441</v>
      </c>
      <c r="J557" s="2">
        <v>1.1504629629629629E-2</v>
      </c>
      <c r="K557" s="2">
        <v>1.7361111111111112E-2</v>
      </c>
      <c r="L557" s="2">
        <v>5.8564814814814825E-3</v>
      </c>
      <c r="M557" t="s">
        <v>52</v>
      </c>
      <c r="N557">
        <v>1</v>
      </c>
      <c r="O557" t="s">
        <v>709</v>
      </c>
      <c r="P557" t="s">
        <v>54</v>
      </c>
      <c r="Q557" t="s">
        <v>2392</v>
      </c>
      <c r="R557" t="s">
        <v>220</v>
      </c>
      <c r="S557" t="s">
        <v>710</v>
      </c>
      <c r="T557" t="s">
        <v>58</v>
      </c>
      <c r="U557" t="s">
        <v>54</v>
      </c>
      <c r="V557" t="s">
        <v>54</v>
      </c>
      <c r="W557">
        <v>59.941380000000002</v>
      </c>
      <c r="X557">
        <v>30.394456999999999</v>
      </c>
      <c r="Y557">
        <v>59.961987000000001</v>
      </c>
      <c r="Z557">
        <v>30.402259999999998</v>
      </c>
      <c r="AA557" t="s">
        <v>54</v>
      </c>
      <c r="AB557" t="s">
        <v>54</v>
      </c>
      <c r="AC557" t="s">
        <v>59</v>
      </c>
      <c r="AD557" t="s">
        <v>60</v>
      </c>
      <c r="AE557" t="s">
        <v>3070</v>
      </c>
      <c r="AF557" t="s">
        <v>2463</v>
      </c>
      <c r="AG557">
        <v>56.35</v>
      </c>
      <c r="AH557">
        <v>117</v>
      </c>
      <c r="AI557">
        <v>2.08</v>
      </c>
      <c r="AJ557">
        <v>4.01</v>
      </c>
      <c r="AK557" t="s">
        <v>3082</v>
      </c>
      <c r="AL557">
        <v>-8</v>
      </c>
      <c r="AM557">
        <v>-14</v>
      </c>
      <c r="AN557">
        <v>0.89</v>
      </c>
      <c r="AO557">
        <v>3.12</v>
      </c>
      <c r="AP557">
        <v>0.9</v>
      </c>
      <c r="AQ557" t="s">
        <v>96</v>
      </c>
      <c r="AR557" t="s">
        <v>65</v>
      </c>
      <c r="AS557" t="s">
        <v>66</v>
      </c>
    </row>
    <row r="558" spans="1:45" x14ac:dyDescent="0.45">
      <c r="A558" t="s">
        <v>3083</v>
      </c>
      <c r="B558" t="s">
        <v>46</v>
      </c>
      <c r="C558" t="s">
        <v>47</v>
      </c>
      <c r="D558" t="s">
        <v>3084</v>
      </c>
      <c r="E558" t="s">
        <v>3085</v>
      </c>
      <c r="F558" t="s">
        <v>50</v>
      </c>
      <c r="G558" t="s">
        <v>51</v>
      </c>
      <c r="H558" s="1">
        <v>43115.571527777778</v>
      </c>
      <c r="I558" s="1">
        <v>43115.585416666669</v>
      </c>
      <c r="J558" s="2">
        <v>7.8935185185185185E-3</v>
      </c>
      <c r="K558" s="2">
        <v>1.3888888888888888E-2</v>
      </c>
      <c r="L558" s="2">
        <v>5.9953703703703697E-3</v>
      </c>
      <c r="M558" t="s">
        <v>52</v>
      </c>
      <c r="N558">
        <v>1</v>
      </c>
      <c r="O558" t="s">
        <v>709</v>
      </c>
      <c r="P558" t="s">
        <v>54</v>
      </c>
      <c r="Q558" t="s">
        <v>3086</v>
      </c>
      <c r="R558" t="s">
        <v>220</v>
      </c>
      <c r="S558" t="s">
        <v>710</v>
      </c>
      <c r="T558" t="s">
        <v>58</v>
      </c>
      <c r="U558" t="s">
        <v>54</v>
      </c>
      <c r="V558" t="s">
        <v>54</v>
      </c>
      <c r="W558">
        <v>59.962043999999999</v>
      </c>
      <c r="X558">
        <v>30.402350999999999</v>
      </c>
      <c r="Y558">
        <v>59.940987</v>
      </c>
      <c r="Z558">
        <v>30.394055999999999</v>
      </c>
      <c r="AA558" t="s">
        <v>54</v>
      </c>
      <c r="AB558" t="s">
        <v>54</v>
      </c>
      <c r="AC558" t="s">
        <v>59</v>
      </c>
      <c r="AD558" t="s">
        <v>60</v>
      </c>
      <c r="AE558" t="s">
        <v>2463</v>
      </c>
      <c r="AF558" t="s">
        <v>3087</v>
      </c>
      <c r="AG558">
        <v>56.35</v>
      </c>
      <c r="AH558">
        <v>134</v>
      </c>
      <c r="AI558">
        <v>2.38</v>
      </c>
      <c r="AJ558">
        <v>3.8</v>
      </c>
      <c r="AK558" t="s">
        <v>3088</v>
      </c>
      <c r="AL558">
        <v>-9</v>
      </c>
      <c r="AM558">
        <v>-15</v>
      </c>
      <c r="AN558">
        <v>0.83</v>
      </c>
      <c r="AO558">
        <v>3.88</v>
      </c>
      <c r="AP558">
        <v>0.93</v>
      </c>
      <c r="AQ558" t="s">
        <v>64</v>
      </c>
      <c r="AR558" t="s">
        <v>65</v>
      </c>
      <c r="AS558" t="s">
        <v>66</v>
      </c>
    </row>
    <row r="559" spans="1:45" x14ac:dyDescent="0.45">
      <c r="A559" t="s">
        <v>3089</v>
      </c>
      <c r="B559" t="s">
        <v>46</v>
      </c>
      <c r="C559" t="s">
        <v>47</v>
      </c>
      <c r="D559" t="s">
        <v>3090</v>
      </c>
      <c r="E559" t="s">
        <v>3091</v>
      </c>
      <c r="F559" t="s">
        <v>50</v>
      </c>
      <c r="G559" t="s">
        <v>51</v>
      </c>
      <c r="H559" s="1">
        <v>43115.651388888888</v>
      </c>
      <c r="I559" s="1">
        <v>43115.661805555559</v>
      </c>
      <c r="J559" s="2">
        <v>5.4861111111111117E-3</v>
      </c>
      <c r="K559" s="2">
        <v>1.0416666666666666E-2</v>
      </c>
      <c r="L559" s="2">
        <v>4.9305555555555552E-3</v>
      </c>
      <c r="M559" t="s">
        <v>52</v>
      </c>
      <c r="N559">
        <v>1</v>
      </c>
      <c r="O559" t="s">
        <v>521</v>
      </c>
      <c r="P559" t="s">
        <v>54</v>
      </c>
      <c r="Q559" t="s">
        <v>172</v>
      </c>
      <c r="R559" t="s">
        <v>82</v>
      </c>
      <c r="S559" t="s">
        <v>522</v>
      </c>
      <c r="T559" t="s">
        <v>58</v>
      </c>
      <c r="U559" t="s">
        <v>54</v>
      </c>
      <c r="V559" t="s">
        <v>54</v>
      </c>
      <c r="W559">
        <v>59.941433000000004</v>
      </c>
      <c r="X559">
        <v>30.394209</v>
      </c>
      <c r="Y559">
        <v>59.961987000000001</v>
      </c>
      <c r="Z559">
        <v>30.402259999999998</v>
      </c>
      <c r="AA559" t="s">
        <v>54</v>
      </c>
      <c r="AB559" t="s">
        <v>54</v>
      </c>
      <c r="AC559" t="s">
        <v>59</v>
      </c>
      <c r="AD559" t="s">
        <v>60</v>
      </c>
      <c r="AE559" t="s">
        <v>2949</v>
      </c>
      <c r="AF559" t="s">
        <v>2463</v>
      </c>
      <c r="AG559">
        <v>56.35</v>
      </c>
      <c r="AH559">
        <v>142</v>
      </c>
      <c r="AI559">
        <v>2.52</v>
      </c>
      <c r="AJ559">
        <v>3.62</v>
      </c>
      <c r="AK559" t="s">
        <v>3092</v>
      </c>
      <c r="AL559">
        <v>-9</v>
      </c>
      <c r="AM559">
        <v>-14</v>
      </c>
      <c r="AN559">
        <v>0.84</v>
      </c>
      <c r="AO559">
        <v>3.63</v>
      </c>
      <c r="AP559">
        <v>0.95</v>
      </c>
      <c r="AQ559" t="s">
        <v>111</v>
      </c>
      <c r="AR559" t="s">
        <v>112</v>
      </c>
      <c r="AS559" t="s">
        <v>66</v>
      </c>
    </row>
    <row r="560" spans="1:45" x14ac:dyDescent="0.45">
      <c r="A560" t="s">
        <v>3093</v>
      </c>
      <c r="B560" t="s">
        <v>46</v>
      </c>
      <c r="C560" t="s">
        <v>47</v>
      </c>
      <c r="D560" t="s">
        <v>3094</v>
      </c>
      <c r="E560" t="s">
        <v>3095</v>
      </c>
      <c r="F560" t="s">
        <v>50</v>
      </c>
      <c r="G560" t="s">
        <v>51</v>
      </c>
      <c r="H560" s="1">
        <v>43116.402083333334</v>
      </c>
      <c r="I560" s="1">
        <v>43116.419444444444</v>
      </c>
      <c r="J560" s="2">
        <v>1.087962962962963E-2</v>
      </c>
      <c r="K560" s="2">
        <v>1.7361111111111112E-2</v>
      </c>
      <c r="L560" s="2">
        <v>6.4814814814814813E-3</v>
      </c>
      <c r="M560" t="s">
        <v>52</v>
      </c>
      <c r="N560">
        <v>1</v>
      </c>
      <c r="O560" t="s">
        <v>70</v>
      </c>
      <c r="P560" t="s">
        <v>54</v>
      </c>
      <c r="Q560" t="s">
        <v>71</v>
      </c>
      <c r="R560" t="s">
        <v>72</v>
      </c>
      <c r="S560" t="s">
        <v>73</v>
      </c>
      <c r="T560" t="s">
        <v>58</v>
      </c>
      <c r="U560" t="s">
        <v>54</v>
      </c>
      <c r="V560" t="s">
        <v>54</v>
      </c>
      <c r="W560">
        <v>59.941414999999999</v>
      </c>
      <c r="X560">
        <v>30.366456299999999</v>
      </c>
      <c r="Y560">
        <v>59.914721999999998</v>
      </c>
      <c r="Z560">
        <v>30.476147000000001</v>
      </c>
      <c r="AA560" t="s">
        <v>54</v>
      </c>
      <c r="AB560" t="s">
        <v>54</v>
      </c>
      <c r="AC560" t="s">
        <v>59</v>
      </c>
      <c r="AD560" t="s">
        <v>60</v>
      </c>
      <c r="AE560" t="s">
        <v>1014</v>
      </c>
      <c r="AF560" t="s">
        <v>3096</v>
      </c>
      <c r="AG560">
        <v>56.54</v>
      </c>
      <c r="AH560">
        <v>263</v>
      </c>
      <c r="AI560">
        <v>4.6500000000000004</v>
      </c>
      <c r="AJ560">
        <v>6.29</v>
      </c>
      <c r="AK560" t="s">
        <v>3097</v>
      </c>
      <c r="AL560">
        <v>-11</v>
      </c>
      <c r="AM560">
        <v>-19</v>
      </c>
      <c r="AN560">
        <v>0.86</v>
      </c>
      <c r="AO560">
        <v>5.14</v>
      </c>
      <c r="AP560">
        <v>0.9</v>
      </c>
      <c r="AQ560" t="s">
        <v>96</v>
      </c>
      <c r="AR560" t="s">
        <v>65</v>
      </c>
      <c r="AS560" t="s">
        <v>66</v>
      </c>
    </row>
    <row r="561" spans="1:45" x14ac:dyDescent="0.45">
      <c r="A561" t="s">
        <v>3098</v>
      </c>
      <c r="B561" t="s">
        <v>46</v>
      </c>
      <c r="C561" t="s">
        <v>47</v>
      </c>
      <c r="D561" t="s">
        <v>3099</v>
      </c>
      <c r="E561" t="s">
        <v>3100</v>
      </c>
      <c r="F561" t="s">
        <v>50</v>
      </c>
      <c r="G561" t="s">
        <v>51</v>
      </c>
      <c r="H561" s="1">
        <v>43116.44027777778</v>
      </c>
      <c r="I561" s="1">
        <v>43116.452777777777</v>
      </c>
      <c r="J561" s="2">
        <v>0.01</v>
      </c>
      <c r="K561" s="2">
        <v>1.2499999999999999E-2</v>
      </c>
      <c r="L561" s="2">
        <v>2.5000000000000001E-3</v>
      </c>
      <c r="M561" t="s">
        <v>52</v>
      </c>
      <c r="N561">
        <v>1</v>
      </c>
      <c r="O561" t="s">
        <v>3052</v>
      </c>
      <c r="P561" t="s">
        <v>54</v>
      </c>
      <c r="Q561" t="s">
        <v>445</v>
      </c>
      <c r="R561" t="s">
        <v>118</v>
      </c>
      <c r="S561" t="s">
        <v>3053</v>
      </c>
      <c r="T561" t="s">
        <v>58</v>
      </c>
      <c r="U561" t="s">
        <v>54</v>
      </c>
      <c r="V561" t="s">
        <v>54</v>
      </c>
      <c r="W561">
        <v>59.91498</v>
      </c>
      <c r="X561">
        <v>30.475935</v>
      </c>
      <c r="Y561">
        <v>59.941414999999999</v>
      </c>
      <c r="Z561">
        <v>30.366456299999999</v>
      </c>
      <c r="AA561" t="s">
        <v>54</v>
      </c>
      <c r="AB561" t="s">
        <v>54</v>
      </c>
      <c r="AC561" t="s">
        <v>59</v>
      </c>
      <c r="AD561" t="s">
        <v>60</v>
      </c>
      <c r="AE561" t="s">
        <v>3096</v>
      </c>
      <c r="AF561" t="s">
        <v>1014</v>
      </c>
      <c r="AG561">
        <v>56.54</v>
      </c>
      <c r="AH561">
        <v>299</v>
      </c>
      <c r="AI561">
        <v>5.29</v>
      </c>
      <c r="AJ561">
        <v>6.78</v>
      </c>
      <c r="AK561" t="s">
        <v>3101</v>
      </c>
      <c r="AL561">
        <v>-11</v>
      </c>
      <c r="AM561">
        <v>-20</v>
      </c>
      <c r="AN561">
        <v>0.83</v>
      </c>
      <c r="AO561">
        <v>6.05</v>
      </c>
      <c r="AP561">
        <v>1</v>
      </c>
      <c r="AQ561" t="s">
        <v>111</v>
      </c>
      <c r="AR561" t="s">
        <v>112</v>
      </c>
      <c r="AS561" t="s">
        <v>66</v>
      </c>
    </row>
    <row r="562" spans="1:45" x14ac:dyDescent="0.45">
      <c r="A562" t="s">
        <v>3102</v>
      </c>
      <c r="B562" t="s">
        <v>46</v>
      </c>
      <c r="C562" t="s">
        <v>47</v>
      </c>
      <c r="D562" t="s">
        <v>3103</v>
      </c>
      <c r="E562" t="s">
        <v>844</v>
      </c>
      <c r="F562" t="s">
        <v>50</v>
      </c>
      <c r="G562" t="s">
        <v>51</v>
      </c>
      <c r="H562" s="1">
        <v>43116.463194444441</v>
      </c>
      <c r="I562" s="1">
        <v>43116.498611111114</v>
      </c>
      <c r="J562" s="2">
        <v>3.142361111111111E-2</v>
      </c>
      <c r="K562" s="2">
        <v>3.5416666666666666E-2</v>
      </c>
      <c r="L562" s="2">
        <v>3.9930555555555561E-3</v>
      </c>
      <c r="M562" t="s">
        <v>52</v>
      </c>
      <c r="N562">
        <v>1</v>
      </c>
      <c r="O562" t="s">
        <v>391</v>
      </c>
      <c r="P562" t="s">
        <v>54</v>
      </c>
      <c r="Q562" t="s">
        <v>458</v>
      </c>
      <c r="R562" t="s">
        <v>392</v>
      </c>
      <c r="S562" t="s">
        <v>393</v>
      </c>
      <c r="T562" t="s">
        <v>58</v>
      </c>
      <c r="U562" t="s">
        <v>54</v>
      </c>
      <c r="V562" t="s">
        <v>54</v>
      </c>
      <c r="W562">
        <v>59.941414999999999</v>
      </c>
      <c r="X562">
        <v>30.366456299999999</v>
      </c>
      <c r="Y562">
        <v>59.961987000000001</v>
      </c>
      <c r="Z562">
        <v>30.402259999999998</v>
      </c>
      <c r="AA562" t="s">
        <v>54</v>
      </c>
      <c r="AB562" t="s">
        <v>54</v>
      </c>
      <c r="AC562" t="s">
        <v>59</v>
      </c>
      <c r="AD562" t="s">
        <v>60</v>
      </c>
      <c r="AE562" t="s">
        <v>1014</v>
      </c>
      <c r="AF562" t="s">
        <v>2463</v>
      </c>
      <c r="AG562">
        <v>56.54</v>
      </c>
      <c r="AH562">
        <v>390.93</v>
      </c>
      <c r="AI562">
        <v>6.91</v>
      </c>
      <c r="AJ562">
        <v>18.010000000000002</v>
      </c>
      <c r="AK562" t="s">
        <v>3104</v>
      </c>
      <c r="AL562">
        <v>-11</v>
      </c>
      <c r="AM562">
        <v>-19</v>
      </c>
      <c r="AN562">
        <v>0.81</v>
      </c>
      <c r="AO562">
        <v>5.49</v>
      </c>
      <c r="AP562">
        <v>0.95</v>
      </c>
      <c r="AQ562" t="s">
        <v>111</v>
      </c>
      <c r="AR562" t="s">
        <v>112</v>
      </c>
      <c r="AS562" t="s">
        <v>66</v>
      </c>
    </row>
    <row r="563" spans="1:45" x14ac:dyDescent="0.45">
      <c r="A563" t="s">
        <v>3105</v>
      </c>
      <c r="B563" t="s">
        <v>46</v>
      </c>
      <c r="C563" t="s">
        <v>47</v>
      </c>
      <c r="D563" t="s">
        <v>3106</v>
      </c>
      <c r="E563" t="s">
        <v>3107</v>
      </c>
      <c r="F563" t="s">
        <v>50</v>
      </c>
      <c r="G563" t="s">
        <v>51</v>
      </c>
      <c r="H563" s="1">
        <v>43117.314583333333</v>
      </c>
      <c r="I563" s="1">
        <v>43117.348611111112</v>
      </c>
      <c r="J563" s="2">
        <v>2.4467592592592593E-2</v>
      </c>
      <c r="K563" s="2">
        <v>3.4027777777777775E-2</v>
      </c>
      <c r="L563" s="2">
        <v>9.5601851851851855E-3</v>
      </c>
      <c r="M563" t="s">
        <v>52</v>
      </c>
      <c r="N563">
        <v>1</v>
      </c>
      <c r="O563" t="s">
        <v>53</v>
      </c>
      <c r="P563" t="s">
        <v>54</v>
      </c>
      <c r="Q563" t="s">
        <v>3108</v>
      </c>
      <c r="R563" t="s">
        <v>56</v>
      </c>
      <c r="S563" t="s">
        <v>57</v>
      </c>
      <c r="T563" t="s">
        <v>58</v>
      </c>
      <c r="U563" t="s">
        <v>54</v>
      </c>
      <c r="V563" t="s">
        <v>54</v>
      </c>
      <c r="W563">
        <v>59.941414999999999</v>
      </c>
      <c r="X563">
        <v>30.366456299999999</v>
      </c>
      <c r="Y563">
        <v>59.930366999999997</v>
      </c>
      <c r="Z563">
        <v>30.354317000000002</v>
      </c>
      <c r="AA563" t="s">
        <v>54</v>
      </c>
      <c r="AB563" t="s">
        <v>54</v>
      </c>
      <c r="AC563" t="s">
        <v>59</v>
      </c>
      <c r="AD563" t="s">
        <v>60</v>
      </c>
      <c r="AE563" t="s">
        <v>1014</v>
      </c>
      <c r="AF563" t="s">
        <v>3109</v>
      </c>
      <c r="AG563">
        <v>56.9</v>
      </c>
      <c r="AH563">
        <v>323</v>
      </c>
      <c r="AI563">
        <v>5.68</v>
      </c>
      <c r="AJ563">
        <v>10.06</v>
      </c>
      <c r="AK563" t="s">
        <v>3110</v>
      </c>
      <c r="AL563">
        <v>-9</v>
      </c>
      <c r="AM563">
        <v>-17</v>
      </c>
      <c r="AN563">
        <v>0.8</v>
      </c>
      <c r="AO563">
        <v>6.45</v>
      </c>
      <c r="AP563">
        <v>0.91</v>
      </c>
      <c r="AQ563" t="s">
        <v>96</v>
      </c>
      <c r="AR563" t="s">
        <v>65</v>
      </c>
      <c r="AS563" t="s">
        <v>66</v>
      </c>
    </row>
    <row r="564" spans="1:45" x14ac:dyDescent="0.45">
      <c r="A564" t="s">
        <v>3111</v>
      </c>
      <c r="B564" t="s">
        <v>46</v>
      </c>
      <c r="C564" t="s">
        <v>47</v>
      </c>
      <c r="D564" t="s">
        <v>3112</v>
      </c>
      <c r="E564" t="s">
        <v>3113</v>
      </c>
      <c r="F564" t="s">
        <v>50</v>
      </c>
      <c r="G564" t="s">
        <v>51</v>
      </c>
      <c r="H564" s="1">
        <v>43117.402083333334</v>
      </c>
      <c r="I564" s="1">
        <v>43117.413888888892</v>
      </c>
      <c r="J564" s="2">
        <v>1.0266203703703703E-2</v>
      </c>
      <c r="K564" s="2">
        <v>1.1805555555555555E-2</v>
      </c>
      <c r="L564" s="2">
        <v>1.5393518518518519E-3</v>
      </c>
      <c r="M564" t="s">
        <v>52</v>
      </c>
      <c r="N564">
        <v>1</v>
      </c>
      <c r="O564" t="s">
        <v>566</v>
      </c>
      <c r="P564" t="s">
        <v>54</v>
      </c>
      <c r="Q564" t="s">
        <v>3114</v>
      </c>
      <c r="R564" t="s">
        <v>567</v>
      </c>
      <c r="S564" t="s">
        <v>568</v>
      </c>
      <c r="T564" t="s">
        <v>58</v>
      </c>
      <c r="U564" t="s">
        <v>54</v>
      </c>
      <c r="V564" t="s">
        <v>54</v>
      </c>
      <c r="W564">
        <v>59.930233000000001</v>
      </c>
      <c r="X564">
        <v>30.354433</v>
      </c>
      <c r="Y564">
        <v>59.961987000000001</v>
      </c>
      <c r="Z564">
        <v>30.402259999999998</v>
      </c>
      <c r="AA564" t="s">
        <v>54</v>
      </c>
      <c r="AB564" t="s">
        <v>54</v>
      </c>
      <c r="AC564" t="s">
        <v>59</v>
      </c>
      <c r="AD564" t="s">
        <v>60</v>
      </c>
      <c r="AE564" t="s">
        <v>3109</v>
      </c>
      <c r="AF564" t="s">
        <v>2463</v>
      </c>
      <c r="AG564">
        <v>56.9</v>
      </c>
      <c r="AH564">
        <v>350</v>
      </c>
      <c r="AI564">
        <v>6.15</v>
      </c>
      <c r="AJ564">
        <v>7.35</v>
      </c>
      <c r="AK564" t="s">
        <v>3115</v>
      </c>
      <c r="AL564">
        <v>-8</v>
      </c>
      <c r="AM564">
        <v>-15</v>
      </c>
      <c r="AN564">
        <v>0.79</v>
      </c>
      <c r="AO564">
        <v>5.0999999999999996</v>
      </c>
      <c r="AP564">
        <v>0.77</v>
      </c>
      <c r="AQ564" t="s">
        <v>96</v>
      </c>
      <c r="AR564" t="s">
        <v>65</v>
      </c>
      <c r="AS564" t="s">
        <v>66</v>
      </c>
    </row>
    <row r="565" spans="1:45" x14ac:dyDescent="0.45">
      <c r="A565" t="s">
        <v>3116</v>
      </c>
      <c r="B565" t="s">
        <v>46</v>
      </c>
      <c r="C565" t="s">
        <v>47</v>
      </c>
      <c r="D565" t="s">
        <v>3117</v>
      </c>
      <c r="E565" t="s">
        <v>3118</v>
      </c>
      <c r="F565" t="s">
        <v>50</v>
      </c>
      <c r="G565" t="s">
        <v>51</v>
      </c>
      <c r="H565" s="1">
        <v>43117.4</v>
      </c>
      <c r="I565" s="1">
        <v>43117.420138888891</v>
      </c>
      <c r="J565" s="2">
        <v>1.7812499999999998E-2</v>
      </c>
      <c r="K565" s="2">
        <v>2.013888888888889E-2</v>
      </c>
      <c r="L565" s="2">
        <v>2.3263888888888887E-3</v>
      </c>
      <c r="M565" t="s">
        <v>52</v>
      </c>
      <c r="N565">
        <v>1</v>
      </c>
      <c r="O565" t="s">
        <v>3119</v>
      </c>
      <c r="P565" t="s">
        <v>54</v>
      </c>
      <c r="Q565" t="s">
        <v>131</v>
      </c>
      <c r="R565" t="s">
        <v>193</v>
      </c>
      <c r="S565" t="s">
        <v>3120</v>
      </c>
      <c r="T565" t="s">
        <v>58</v>
      </c>
      <c r="U565" t="s">
        <v>54</v>
      </c>
      <c r="V565" t="s">
        <v>54</v>
      </c>
      <c r="W565">
        <v>59.930107</v>
      </c>
      <c r="X565">
        <v>30.354479000000001</v>
      </c>
      <c r="Y565">
        <v>59.941414999999999</v>
      </c>
      <c r="Z565">
        <v>30.366456299999999</v>
      </c>
      <c r="AA565" t="s">
        <v>54</v>
      </c>
      <c r="AB565" t="s">
        <v>54</v>
      </c>
      <c r="AC565" t="s">
        <v>59</v>
      </c>
      <c r="AD565" t="s">
        <v>60</v>
      </c>
      <c r="AE565" t="s">
        <v>3109</v>
      </c>
      <c r="AF565" t="s">
        <v>1014</v>
      </c>
      <c r="AG565">
        <v>56.9</v>
      </c>
      <c r="AH565">
        <v>482</v>
      </c>
      <c r="AI565">
        <v>8.4700000000000006</v>
      </c>
      <c r="AJ565">
        <v>11.59</v>
      </c>
      <c r="AK565" t="s">
        <v>3121</v>
      </c>
      <c r="AL565">
        <v>-8</v>
      </c>
      <c r="AM565">
        <v>-15</v>
      </c>
      <c r="AN565">
        <v>0.8</v>
      </c>
      <c r="AO565">
        <v>5.0199999999999996</v>
      </c>
      <c r="AP565">
        <v>0.78</v>
      </c>
      <c r="AQ565" t="s">
        <v>96</v>
      </c>
      <c r="AR565" t="s">
        <v>65</v>
      </c>
      <c r="AS565" t="s">
        <v>66</v>
      </c>
    </row>
    <row r="566" spans="1:45" x14ac:dyDescent="0.45">
      <c r="A566" t="s">
        <v>3122</v>
      </c>
      <c r="B566" t="s">
        <v>46</v>
      </c>
      <c r="C566" t="s">
        <v>47</v>
      </c>
      <c r="D566" t="s">
        <v>3123</v>
      </c>
      <c r="E566" t="s">
        <v>3124</v>
      </c>
      <c r="F566" t="s">
        <v>50</v>
      </c>
      <c r="G566" t="s">
        <v>51</v>
      </c>
      <c r="H566" s="1">
        <v>43118.4375</v>
      </c>
      <c r="I566" s="1">
        <v>43118.457638888889</v>
      </c>
      <c r="J566" s="2">
        <v>1.3472222222222221E-2</v>
      </c>
      <c r="K566" s="2">
        <v>2.013888888888889E-2</v>
      </c>
      <c r="L566" s="2">
        <v>6.6666666666666671E-3</v>
      </c>
      <c r="M566" t="s">
        <v>52</v>
      </c>
      <c r="N566">
        <v>1</v>
      </c>
      <c r="O566" t="s">
        <v>70</v>
      </c>
      <c r="P566" t="s">
        <v>54</v>
      </c>
      <c r="Q566" t="s">
        <v>172</v>
      </c>
      <c r="R566" t="s">
        <v>72</v>
      </c>
      <c r="S566" t="s">
        <v>73</v>
      </c>
      <c r="T566" t="s">
        <v>58</v>
      </c>
      <c r="U566" t="s">
        <v>54</v>
      </c>
      <c r="V566" t="s">
        <v>54</v>
      </c>
      <c r="W566">
        <v>59.941414999999999</v>
      </c>
      <c r="X566">
        <v>30.366456299999999</v>
      </c>
      <c r="Y566">
        <v>59.961987000000001</v>
      </c>
      <c r="Z566">
        <v>30.402259999999998</v>
      </c>
      <c r="AA566" t="s">
        <v>54</v>
      </c>
      <c r="AB566" t="s">
        <v>54</v>
      </c>
      <c r="AC566" t="s">
        <v>59</v>
      </c>
      <c r="AD566" t="s">
        <v>60</v>
      </c>
      <c r="AE566" t="s">
        <v>1014</v>
      </c>
      <c r="AF566" t="s">
        <v>2463</v>
      </c>
      <c r="AG566">
        <v>56.53</v>
      </c>
      <c r="AH566">
        <v>156</v>
      </c>
      <c r="AI566">
        <v>2.76</v>
      </c>
      <c r="AJ566">
        <v>5.71</v>
      </c>
      <c r="AK566" t="s">
        <v>3125</v>
      </c>
      <c r="AL566">
        <v>-7</v>
      </c>
      <c r="AM566">
        <v>-13</v>
      </c>
      <c r="AN566">
        <v>0.93</v>
      </c>
      <c r="AO566">
        <v>5.16</v>
      </c>
      <c r="AP566">
        <v>0.87</v>
      </c>
      <c r="AQ566" t="s">
        <v>847</v>
      </c>
      <c r="AR566" t="s">
        <v>848</v>
      </c>
      <c r="AS566" t="s">
        <v>847</v>
      </c>
    </row>
    <row r="567" spans="1:45" x14ac:dyDescent="0.45">
      <c r="A567" t="s">
        <v>3126</v>
      </c>
      <c r="B567" t="s">
        <v>46</v>
      </c>
      <c r="C567" t="s">
        <v>47</v>
      </c>
      <c r="D567" t="s">
        <v>3127</v>
      </c>
      <c r="E567" t="s">
        <v>3128</v>
      </c>
      <c r="F567" t="s">
        <v>50</v>
      </c>
      <c r="G567" t="s">
        <v>51</v>
      </c>
      <c r="H567" s="1">
        <v>43118.898611111108</v>
      </c>
      <c r="I567" s="1">
        <v>43118.915972222225</v>
      </c>
      <c r="J567" s="2">
        <v>1.4074074074074074E-2</v>
      </c>
      <c r="K567" s="2">
        <v>1.7361111111111112E-2</v>
      </c>
      <c r="L567" s="2">
        <v>3.2870370370370367E-3</v>
      </c>
      <c r="M567" t="s">
        <v>52</v>
      </c>
      <c r="N567">
        <v>1</v>
      </c>
      <c r="O567" t="s">
        <v>1915</v>
      </c>
      <c r="P567" t="s">
        <v>54</v>
      </c>
      <c r="Q567" t="s">
        <v>3129</v>
      </c>
      <c r="R567" t="s">
        <v>82</v>
      </c>
      <c r="S567" t="s">
        <v>1917</v>
      </c>
      <c r="T567" t="s">
        <v>58</v>
      </c>
      <c r="U567" t="s">
        <v>54</v>
      </c>
      <c r="V567" t="s">
        <v>54</v>
      </c>
      <c r="W567">
        <v>59.961987000000001</v>
      </c>
      <c r="X567">
        <v>30.402259999999998</v>
      </c>
      <c r="Y567">
        <v>59.941414999999999</v>
      </c>
      <c r="Z567">
        <v>30.366456299999999</v>
      </c>
      <c r="AA567" t="s">
        <v>54</v>
      </c>
      <c r="AB567" t="s">
        <v>54</v>
      </c>
      <c r="AC567" t="s">
        <v>59</v>
      </c>
      <c r="AD567" t="s">
        <v>60</v>
      </c>
      <c r="AE567" t="s">
        <v>2463</v>
      </c>
      <c r="AF567" t="s">
        <v>1014</v>
      </c>
      <c r="AG567">
        <v>56.53</v>
      </c>
      <c r="AH567">
        <v>158</v>
      </c>
      <c r="AI567">
        <v>2.8</v>
      </c>
      <c r="AJ567">
        <v>6.44</v>
      </c>
      <c r="AK567" t="s">
        <v>3130</v>
      </c>
      <c r="AL567">
        <v>-6</v>
      </c>
      <c r="AM567">
        <v>-10</v>
      </c>
      <c r="AN567">
        <v>0.9</v>
      </c>
      <c r="AO567">
        <v>2.5499999999999998</v>
      </c>
      <c r="AP567">
        <v>0.9</v>
      </c>
      <c r="AQ567" t="s">
        <v>96</v>
      </c>
      <c r="AR567" t="s">
        <v>65</v>
      </c>
      <c r="AS567" t="s">
        <v>66</v>
      </c>
    </row>
    <row r="568" spans="1:45" x14ac:dyDescent="0.45">
      <c r="A568" t="s">
        <v>3131</v>
      </c>
      <c r="B568" t="s">
        <v>46</v>
      </c>
      <c r="C568" t="s">
        <v>47</v>
      </c>
      <c r="D568" t="s">
        <v>3132</v>
      </c>
      <c r="E568" t="s">
        <v>986</v>
      </c>
      <c r="F568" t="s">
        <v>50</v>
      </c>
      <c r="G568" t="s">
        <v>51</v>
      </c>
      <c r="H568" s="1">
        <v>43120.479861111111</v>
      </c>
      <c r="I568" s="1">
        <v>43120.494444444441</v>
      </c>
      <c r="J568" s="2">
        <v>8.726851851851852E-3</v>
      </c>
      <c r="K568" s="2">
        <v>1.4583333333333332E-2</v>
      </c>
      <c r="L568" s="2">
        <v>5.8564814814814825E-3</v>
      </c>
      <c r="M568" t="s">
        <v>52</v>
      </c>
      <c r="N568">
        <v>1</v>
      </c>
      <c r="O568" t="s">
        <v>183</v>
      </c>
      <c r="P568" t="s">
        <v>54</v>
      </c>
      <c r="Q568" t="s">
        <v>987</v>
      </c>
      <c r="R568" t="s">
        <v>184</v>
      </c>
      <c r="S568" t="s">
        <v>185</v>
      </c>
      <c r="T568" t="s">
        <v>153</v>
      </c>
      <c r="U568" t="s">
        <v>54</v>
      </c>
      <c r="V568" t="s">
        <v>54</v>
      </c>
      <c r="W568">
        <v>59.941414999999999</v>
      </c>
      <c r="X568">
        <v>30.366456299999999</v>
      </c>
      <c r="Y568">
        <v>59.940327000000003</v>
      </c>
      <c r="Z568">
        <v>30.417860000000001</v>
      </c>
      <c r="AA568" t="s">
        <v>54</v>
      </c>
      <c r="AB568" t="s">
        <v>54</v>
      </c>
      <c r="AC568" t="s">
        <v>59</v>
      </c>
      <c r="AD568" t="s">
        <v>60</v>
      </c>
      <c r="AE568" t="s">
        <v>1014</v>
      </c>
      <c r="AF568" t="s">
        <v>3133</v>
      </c>
      <c r="AG568">
        <v>56.71</v>
      </c>
      <c r="AH568">
        <v>169</v>
      </c>
      <c r="AI568">
        <v>2.98</v>
      </c>
      <c r="AJ568">
        <v>4.83</v>
      </c>
      <c r="AK568" t="s">
        <v>3134</v>
      </c>
      <c r="AL568">
        <v>-6</v>
      </c>
      <c r="AM568">
        <v>-9</v>
      </c>
      <c r="AN568">
        <v>0.92</v>
      </c>
      <c r="AO568">
        <v>1.54</v>
      </c>
      <c r="AP568">
        <v>0.98</v>
      </c>
      <c r="AQ568" t="s">
        <v>111</v>
      </c>
      <c r="AR568" t="s">
        <v>112</v>
      </c>
      <c r="AS568" t="s">
        <v>66</v>
      </c>
    </row>
    <row r="569" spans="1:45" x14ac:dyDescent="0.45">
      <c r="A569" t="s">
        <v>3135</v>
      </c>
      <c r="B569" t="s">
        <v>46</v>
      </c>
      <c r="C569" t="s">
        <v>47</v>
      </c>
      <c r="D569" t="s">
        <v>3136</v>
      </c>
      <c r="E569" t="s">
        <v>3137</v>
      </c>
      <c r="F569" t="s">
        <v>50</v>
      </c>
      <c r="G569" t="s">
        <v>51</v>
      </c>
      <c r="H569" s="1">
        <v>43120.595833333333</v>
      </c>
      <c r="I569" s="1">
        <v>43120.615277777775</v>
      </c>
      <c r="J569" s="2">
        <v>1.6180555555555556E-2</v>
      </c>
      <c r="K569" s="2">
        <v>1.9444444444444445E-2</v>
      </c>
      <c r="L569" s="2">
        <v>3.2638888888888891E-3</v>
      </c>
      <c r="M569" t="s">
        <v>52</v>
      </c>
      <c r="N569">
        <v>1</v>
      </c>
      <c r="O569" t="s">
        <v>1264</v>
      </c>
      <c r="P569" t="s">
        <v>54</v>
      </c>
      <c r="Q569" t="s">
        <v>268</v>
      </c>
      <c r="R569" t="s">
        <v>604</v>
      </c>
      <c r="S569" t="s">
        <v>1265</v>
      </c>
      <c r="T569" t="s">
        <v>58</v>
      </c>
      <c r="U569" t="s">
        <v>54</v>
      </c>
      <c r="V569" t="s">
        <v>54</v>
      </c>
      <c r="W569">
        <v>59.940759999999997</v>
      </c>
      <c r="X569">
        <v>30.419879999999999</v>
      </c>
      <c r="Y569">
        <v>59.941414999999999</v>
      </c>
      <c r="Z569">
        <v>30.366456299999999</v>
      </c>
      <c r="AA569" t="s">
        <v>54</v>
      </c>
      <c r="AB569" t="s">
        <v>54</v>
      </c>
      <c r="AC569" t="s">
        <v>59</v>
      </c>
      <c r="AD569" t="s">
        <v>60</v>
      </c>
      <c r="AE569" t="s">
        <v>3138</v>
      </c>
      <c r="AF569" t="s">
        <v>1014</v>
      </c>
      <c r="AG569">
        <v>56.71</v>
      </c>
      <c r="AH569">
        <v>158</v>
      </c>
      <c r="AI569">
        <v>2.79</v>
      </c>
      <c r="AJ569">
        <v>6.97</v>
      </c>
      <c r="AK569" t="s">
        <v>3139</v>
      </c>
      <c r="AL569">
        <v>-6</v>
      </c>
      <c r="AM569">
        <v>-10</v>
      </c>
      <c r="AN569">
        <v>0.89</v>
      </c>
      <c r="AO569">
        <v>2.58</v>
      </c>
      <c r="AP569">
        <v>0.88</v>
      </c>
      <c r="AQ569" t="s">
        <v>64</v>
      </c>
      <c r="AR569" t="s">
        <v>65</v>
      </c>
      <c r="AS569" t="s">
        <v>66</v>
      </c>
    </row>
    <row r="570" spans="1:45" x14ac:dyDescent="0.45">
      <c r="A570" t="s">
        <v>3140</v>
      </c>
      <c r="B570" t="s">
        <v>46</v>
      </c>
      <c r="C570" t="s">
        <v>47</v>
      </c>
      <c r="D570" t="s">
        <v>3141</v>
      </c>
      <c r="E570" t="s">
        <v>3142</v>
      </c>
      <c r="F570" t="s">
        <v>50</v>
      </c>
      <c r="G570" t="s">
        <v>51</v>
      </c>
      <c r="H570" s="1">
        <v>43122.657638888886</v>
      </c>
      <c r="I570" s="1">
        <v>43122.674305555556</v>
      </c>
      <c r="J570" s="2">
        <v>1.0173611111111111E-2</v>
      </c>
      <c r="K570" s="2">
        <v>1.6666666666666666E-2</v>
      </c>
      <c r="L570" s="2">
        <v>6.4930555555555549E-3</v>
      </c>
      <c r="M570" t="s">
        <v>52</v>
      </c>
      <c r="N570">
        <v>1</v>
      </c>
      <c r="O570" t="s">
        <v>116</v>
      </c>
      <c r="P570" t="s">
        <v>54</v>
      </c>
      <c r="Q570" t="s">
        <v>993</v>
      </c>
      <c r="R570" t="s">
        <v>118</v>
      </c>
      <c r="S570" t="s">
        <v>119</v>
      </c>
      <c r="T570" t="s">
        <v>58</v>
      </c>
      <c r="U570" t="s">
        <v>54</v>
      </c>
      <c r="V570" t="s">
        <v>54</v>
      </c>
      <c r="W570">
        <v>59.961987000000001</v>
      </c>
      <c r="X570">
        <v>30.402259999999998</v>
      </c>
      <c r="Y570">
        <v>59.941414999999999</v>
      </c>
      <c r="Z570">
        <v>30.366456299999999</v>
      </c>
      <c r="AA570" t="s">
        <v>54</v>
      </c>
      <c r="AB570" t="s">
        <v>54</v>
      </c>
      <c r="AC570" t="s">
        <v>59</v>
      </c>
      <c r="AD570" t="s">
        <v>60</v>
      </c>
      <c r="AE570" t="s">
        <v>2463</v>
      </c>
      <c r="AF570" t="s">
        <v>1014</v>
      </c>
      <c r="AG570">
        <v>56.9</v>
      </c>
      <c r="AH570">
        <v>175</v>
      </c>
      <c r="AI570">
        <v>3.08</v>
      </c>
      <c r="AJ570">
        <v>6.18</v>
      </c>
      <c r="AK570" t="s">
        <v>3143</v>
      </c>
      <c r="AL570">
        <v>-10</v>
      </c>
      <c r="AM570">
        <v>-10</v>
      </c>
      <c r="AN570">
        <v>0.92</v>
      </c>
      <c r="AO570">
        <v>0.63</v>
      </c>
      <c r="AP570">
        <v>0.67</v>
      </c>
      <c r="AQ570" t="s">
        <v>64</v>
      </c>
      <c r="AR570" t="s">
        <v>65</v>
      </c>
      <c r="AS570" t="s">
        <v>66</v>
      </c>
    </row>
    <row r="571" spans="1:45" x14ac:dyDescent="0.45">
      <c r="A571" t="s">
        <v>3144</v>
      </c>
      <c r="B571" t="s">
        <v>46</v>
      </c>
      <c r="C571" t="s">
        <v>47</v>
      </c>
      <c r="D571" t="s">
        <v>3145</v>
      </c>
      <c r="E571" t="s">
        <v>3146</v>
      </c>
      <c r="F571" t="s">
        <v>50</v>
      </c>
      <c r="G571" t="s">
        <v>51</v>
      </c>
      <c r="H571" s="1">
        <v>43124.473611111112</v>
      </c>
      <c r="I571" s="1">
        <v>43124.48541666667</v>
      </c>
      <c r="J571" s="2">
        <v>9.0972222222222218E-3</v>
      </c>
      <c r="K571" s="2">
        <v>1.1805555555555555E-2</v>
      </c>
      <c r="L571" s="2">
        <v>2.7083333333333334E-3</v>
      </c>
      <c r="M571" t="s">
        <v>52</v>
      </c>
      <c r="N571">
        <v>1</v>
      </c>
      <c r="O571" t="s">
        <v>70</v>
      </c>
      <c r="P571" t="s">
        <v>54</v>
      </c>
      <c r="Q571" t="s">
        <v>376</v>
      </c>
      <c r="R571" t="s">
        <v>72</v>
      </c>
      <c r="S571" t="s">
        <v>73</v>
      </c>
      <c r="T571" t="s">
        <v>58</v>
      </c>
      <c r="U571" t="s">
        <v>54</v>
      </c>
      <c r="V571" t="s">
        <v>54</v>
      </c>
      <c r="W571">
        <v>59.941414999999999</v>
      </c>
      <c r="X571">
        <v>30.366456299999999</v>
      </c>
      <c r="Y571">
        <v>59.961987000000001</v>
      </c>
      <c r="Z571">
        <v>30.402259999999998</v>
      </c>
      <c r="AA571" t="s">
        <v>54</v>
      </c>
      <c r="AB571" t="s">
        <v>54</v>
      </c>
      <c r="AC571" t="s">
        <v>59</v>
      </c>
      <c r="AD571" t="s">
        <v>60</v>
      </c>
      <c r="AE571" t="s">
        <v>1014</v>
      </c>
      <c r="AF571" t="s">
        <v>2463</v>
      </c>
      <c r="AG571">
        <v>56.53</v>
      </c>
      <c r="AH571">
        <v>151</v>
      </c>
      <c r="AI571">
        <v>2.67</v>
      </c>
      <c r="AJ571">
        <v>5.55</v>
      </c>
      <c r="AK571" t="s">
        <v>3147</v>
      </c>
      <c r="AL571">
        <v>-7</v>
      </c>
      <c r="AM571">
        <v>-14</v>
      </c>
      <c r="AN571">
        <v>0.85</v>
      </c>
      <c r="AO571">
        <v>5.07</v>
      </c>
      <c r="AP571">
        <v>0.9</v>
      </c>
      <c r="AQ571" t="s">
        <v>847</v>
      </c>
      <c r="AR571" t="s">
        <v>888</v>
      </c>
      <c r="AS571" t="s">
        <v>847</v>
      </c>
    </row>
    <row r="572" spans="1:45" x14ac:dyDescent="0.45">
      <c r="A572" t="s">
        <v>3148</v>
      </c>
      <c r="B572" t="s">
        <v>46</v>
      </c>
      <c r="C572" t="s">
        <v>47</v>
      </c>
      <c r="D572" t="s">
        <v>3149</v>
      </c>
      <c r="E572" t="s">
        <v>3150</v>
      </c>
      <c r="F572" t="s">
        <v>50</v>
      </c>
      <c r="G572" t="s">
        <v>51</v>
      </c>
      <c r="H572" s="1">
        <v>43124.880555555559</v>
      </c>
      <c r="I572" s="1">
        <v>43124.902083333334</v>
      </c>
      <c r="J572" s="2">
        <v>1.6921296296296299E-2</v>
      </c>
      <c r="K572" s="2">
        <v>2.1527777777777781E-2</v>
      </c>
      <c r="L572" s="2">
        <v>4.6064814814814814E-3</v>
      </c>
      <c r="M572" t="s">
        <v>52</v>
      </c>
      <c r="N572">
        <v>1</v>
      </c>
      <c r="O572" t="s">
        <v>53</v>
      </c>
      <c r="P572" t="s">
        <v>54</v>
      </c>
      <c r="Q572" t="s">
        <v>131</v>
      </c>
      <c r="R572" t="s">
        <v>56</v>
      </c>
      <c r="S572" t="s">
        <v>57</v>
      </c>
      <c r="T572" t="s">
        <v>58</v>
      </c>
      <c r="U572" t="s">
        <v>54</v>
      </c>
      <c r="V572" t="s">
        <v>54</v>
      </c>
      <c r="W572">
        <v>59.961987000000001</v>
      </c>
      <c r="X572">
        <v>30.402259999999998</v>
      </c>
      <c r="Y572">
        <v>59.941414999999999</v>
      </c>
      <c r="Z572">
        <v>30.366456299999999</v>
      </c>
      <c r="AA572" t="s">
        <v>54</v>
      </c>
      <c r="AB572" t="s">
        <v>54</v>
      </c>
      <c r="AC572" t="s">
        <v>59</v>
      </c>
      <c r="AD572" t="s">
        <v>60</v>
      </c>
      <c r="AE572" t="s">
        <v>2463</v>
      </c>
      <c r="AF572" t="s">
        <v>1014</v>
      </c>
      <c r="AG572">
        <v>56.53</v>
      </c>
      <c r="AH572">
        <v>171</v>
      </c>
      <c r="AI572">
        <v>3.03</v>
      </c>
      <c r="AJ572">
        <v>6.29</v>
      </c>
      <c r="AK572" t="s">
        <v>3151</v>
      </c>
      <c r="AL572">
        <v>-4</v>
      </c>
      <c r="AM572">
        <v>-11</v>
      </c>
      <c r="AN572">
        <v>0.86</v>
      </c>
      <c r="AO572">
        <v>5.76</v>
      </c>
      <c r="AP572">
        <v>1</v>
      </c>
      <c r="AQ572" t="s">
        <v>847</v>
      </c>
      <c r="AR572" t="s">
        <v>848</v>
      </c>
      <c r="AS572" t="s">
        <v>847</v>
      </c>
    </row>
    <row r="573" spans="1:45" x14ac:dyDescent="0.45">
      <c r="A573" t="s">
        <v>3152</v>
      </c>
      <c r="B573" t="s">
        <v>46</v>
      </c>
      <c r="C573" t="s">
        <v>47</v>
      </c>
      <c r="D573" t="s">
        <v>3153</v>
      </c>
      <c r="E573" t="s">
        <v>3154</v>
      </c>
      <c r="F573" t="s">
        <v>50</v>
      </c>
      <c r="G573" t="s">
        <v>51</v>
      </c>
      <c r="H573" s="1">
        <v>43125.440972222219</v>
      </c>
      <c r="I573" s="1">
        <v>43125.456250000003</v>
      </c>
      <c r="J573" s="2">
        <v>1.0613425925925927E-2</v>
      </c>
      <c r="K573" s="2">
        <v>1.5277777777777777E-2</v>
      </c>
      <c r="L573" s="2">
        <v>4.6643518518518518E-3</v>
      </c>
      <c r="M573" t="s">
        <v>52</v>
      </c>
      <c r="N573">
        <v>1</v>
      </c>
      <c r="O573" t="s">
        <v>1159</v>
      </c>
      <c r="P573" t="s">
        <v>54</v>
      </c>
      <c r="Q573" t="s">
        <v>172</v>
      </c>
      <c r="R573" t="s">
        <v>82</v>
      </c>
      <c r="S573" t="s">
        <v>1160</v>
      </c>
      <c r="T573" t="s">
        <v>58</v>
      </c>
      <c r="U573" t="s">
        <v>54</v>
      </c>
      <c r="V573" t="s">
        <v>54</v>
      </c>
      <c r="W573">
        <v>59.941414999999999</v>
      </c>
      <c r="X573">
        <v>30.366456299999999</v>
      </c>
      <c r="Y573">
        <v>59.961987000000001</v>
      </c>
      <c r="Z573">
        <v>30.402259999999998</v>
      </c>
      <c r="AA573" t="s">
        <v>54</v>
      </c>
      <c r="AB573" t="s">
        <v>54</v>
      </c>
      <c r="AC573" t="s">
        <v>59</v>
      </c>
      <c r="AD573" t="s">
        <v>60</v>
      </c>
      <c r="AE573" t="s">
        <v>1014</v>
      </c>
      <c r="AF573" t="s">
        <v>2463</v>
      </c>
      <c r="AG573">
        <v>55.92</v>
      </c>
      <c r="AH573">
        <v>163</v>
      </c>
      <c r="AI573">
        <v>2.92</v>
      </c>
      <c r="AJ573">
        <v>5.62</v>
      </c>
      <c r="AK573" t="s">
        <v>3155</v>
      </c>
      <c r="AL573">
        <v>1</v>
      </c>
      <c r="AM573">
        <v>-5</v>
      </c>
      <c r="AN573">
        <v>0.91</v>
      </c>
      <c r="AO573">
        <v>6.93</v>
      </c>
      <c r="AP573">
        <v>1</v>
      </c>
      <c r="AQ573" t="s">
        <v>847</v>
      </c>
      <c r="AR573" t="s">
        <v>888</v>
      </c>
      <c r="AS573" t="s">
        <v>847</v>
      </c>
    </row>
    <row r="574" spans="1:45" x14ac:dyDescent="0.45">
      <c r="A574" t="s">
        <v>3156</v>
      </c>
      <c r="B574" t="s">
        <v>46</v>
      </c>
      <c r="C574" t="s">
        <v>47</v>
      </c>
      <c r="D574" t="s">
        <v>3157</v>
      </c>
      <c r="E574" t="s">
        <v>3158</v>
      </c>
      <c r="F574" t="s">
        <v>50</v>
      </c>
      <c r="G574" t="s">
        <v>51</v>
      </c>
      <c r="H574" s="1">
        <v>43125.833333333336</v>
      </c>
      <c r="I574" s="1">
        <v>43125.848611111112</v>
      </c>
      <c r="J574" s="2">
        <v>8.7499999999999991E-3</v>
      </c>
      <c r="K574" s="2">
        <v>1.5277777777777777E-2</v>
      </c>
      <c r="L574" s="2">
        <v>6.5277777777777782E-3</v>
      </c>
      <c r="M574" t="s">
        <v>52</v>
      </c>
      <c r="N574">
        <v>1</v>
      </c>
      <c r="O574" t="s">
        <v>116</v>
      </c>
      <c r="P574" t="s">
        <v>54</v>
      </c>
      <c r="Q574" t="s">
        <v>229</v>
      </c>
      <c r="R574" t="s">
        <v>118</v>
      </c>
      <c r="S574" t="s">
        <v>119</v>
      </c>
      <c r="T574" t="s">
        <v>58</v>
      </c>
      <c r="U574" t="s">
        <v>54</v>
      </c>
      <c r="V574" t="s">
        <v>54</v>
      </c>
      <c r="W574">
        <v>59.961998000000001</v>
      </c>
      <c r="X574">
        <v>30.402377999999999</v>
      </c>
      <c r="Y574">
        <v>59.941414999999999</v>
      </c>
      <c r="Z574">
        <v>30.366456299999999</v>
      </c>
      <c r="AA574" t="s">
        <v>54</v>
      </c>
      <c r="AB574" t="s">
        <v>54</v>
      </c>
      <c r="AC574" t="s">
        <v>59</v>
      </c>
      <c r="AD574" t="s">
        <v>60</v>
      </c>
      <c r="AE574" t="s">
        <v>2463</v>
      </c>
      <c r="AF574" t="s">
        <v>1014</v>
      </c>
      <c r="AG574">
        <v>55.92</v>
      </c>
      <c r="AH574">
        <v>200</v>
      </c>
      <c r="AI574">
        <v>3.58</v>
      </c>
      <c r="AJ574">
        <v>7.02</v>
      </c>
      <c r="AK574" t="s">
        <v>3159</v>
      </c>
      <c r="AL574">
        <v>4</v>
      </c>
      <c r="AM574">
        <v>0</v>
      </c>
      <c r="AN574">
        <v>0.89</v>
      </c>
      <c r="AO574">
        <v>5.22</v>
      </c>
      <c r="AP574">
        <v>1</v>
      </c>
      <c r="AQ574" t="s">
        <v>111</v>
      </c>
      <c r="AR574" t="s">
        <v>112</v>
      </c>
      <c r="AS574" t="s">
        <v>66</v>
      </c>
    </row>
    <row r="575" spans="1:45" x14ac:dyDescent="0.45">
      <c r="A575" t="s">
        <v>3160</v>
      </c>
      <c r="B575" t="s">
        <v>46</v>
      </c>
      <c r="C575" t="s">
        <v>47</v>
      </c>
      <c r="D575" t="s">
        <v>3161</v>
      </c>
      <c r="E575" t="s">
        <v>3162</v>
      </c>
      <c r="F575" t="s">
        <v>50</v>
      </c>
      <c r="G575" t="s">
        <v>51</v>
      </c>
      <c r="H575" s="1">
        <v>43126.452777777777</v>
      </c>
      <c r="I575" s="1">
        <v>43126.461805555555</v>
      </c>
      <c r="J575" s="2">
        <v>6.6898148148148142E-3</v>
      </c>
      <c r="K575" s="2">
        <v>9.0277777777777787E-3</v>
      </c>
      <c r="L575" s="2">
        <v>2.3379629629629631E-3</v>
      </c>
      <c r="M575" t="s">
        <v>52</v>
      </c>
      <c r="N575">
        <v>1</v>
      </c>
      <c r="O575" t="s">
        <v>192</v>
      </c>
      <c r="P575" t="s">
        <v>54</v>
      </c>
      <c r="Q575" t="s">
        <v>146</v>
      </c>
      <c r="R575" t="s">
        <v>193</v>
      </c>
      <c r="S575" t="s">
        <v>194</v>
      </c>
      <c r="T575" t="s">
        <v>58</v>
      </c>
      <c r="U575" t="s">
        <v>54</v>
      </c>
      <c r="V575" t="s">
        <v>54</v>
      </c>
      <c r="W575">
        <v>59.941414999999999</v>
      </c>
      <c r="X575">
        <v>30.366456299999999</v>
      </c>
      <c r="Y575">
        <v>59.940224000000001</v>
      </c>
      <c r="Z575">
        <v>30.455511000000001</v>
      </c>
      <c r="AA575" t="s">
        <v>54</v>
      </c>
      <c r="AB575" t="s">
        <v>54</v>
      </c>
      <c r="AC575" t="s">
        <v>59</v>
      </c>
      <c r="AD575" t="s">
        <v>60</v>
      </c>
      <c r="AE575" t="s">
        <v>1014</v>
      </c>
      <c r="AF575" t="s">
        <v>2333</v>
      </c>
      <c r="AG575">
        <v>56.25</v>
      </c>
      <c r="AH575">
        <v>122</v>
      </c>
      <c r="AI575">
        <v>2.17</v>
      </c>
      <c r="AJ575">
        <v>4.0599999999999996</v>
      </c>
      <c r="AK575" t="s">
        <v>3163</v>
      </c>
      <c r="AL575">
        <v>3</v>
      </c>
      <c r="AM575">
        <v>0</v>
      </c>
      <c r="AN575">
        <v>0.85</v>
      </c>
      <c r="AO575">
        <v>3.72</v>
      </c>
      <c r="AP575">
        <v>1</v>
      </c>
      <c r="AQ575" t="s">
        <v>111</v>
      </c>
      <c r="AR575" t="s">
        <v>112</v>
      </c>
      <c r="AS575" t="s">
        <v>66</v>
      </c>
    </row>
    <row r="576" spans="1:45" x14ac:dyDescent="0.45">
      <c r="A576" t="s">
        <v>3164</v>
      </c>
      <c r="B576" t="s">
        <v>46</v>
      </c>
      <c r="C576" t="s">
        <v>47</v>
      </c>
      <c r="D576" t="s">
        <v>3165</v>
      </c>
      <c r="E576" t="s">
        <v>2482</v>
      </c>
      <c r="F576" t="s">
        <v>50</v>
      </c>
      <c r="G576" t="s">
        <v>51</v>
      </c>
      <c r="H576" s="1">
        <v>43126.474999999999</v>
      </c>
      <c r="I576" s="1">
        <v>43126.488888888889</v>
      </c>
      <c r="J576" s="2">
        <v>1.1018518518518518E-2</v>
      </c>
      <c r="K576" s="2">
        <v>1.3888888888888888E-2</v>
      </c>
      <c r="L576" s="2">
        <v>2.8703703703703708E-3</v>
      </c>
      <c r="M576" t="s">
        <v>52</v>
      </c>
      <c r="N576">
        <v>1</v>
      </c>
      <c r="O576" t="s">
        <v>164</v>
      </c>
      <c r="P576" t="s">
        <v>54</v>
      </c>
      <c r="Q576" t="s">
        <v>107</v>
      </c>
      <c r="R576" t="s">
        <v>56</v>
      </c>
      <c r="S576" t="s">
        <v>165</v>
      </c>
      <c r="T576" t="s">
        <v>58</v>
      </c>
      <c r="U576" t="s">
        <v>54</v>
      </c>
      <c r="V576" t="s">
        <v>54</v>
      </c>
      <c r="W576">
        <v>59.940845000000003</v>
      </c>
      <c r="X576">
        <v>30.456337000000001</v>
      </c>
      <c r="Y576">
        <v>59.961987000000001</v>
      </c>
      <c r="Z576">
        <v>30.402259999999998</v>
      </c>
      <c r="AA576" t="s">
        <v>54</v>
      </c>
      <c r="AB576" t="s">
        <v>54</v>
      </c>
      <c r="AC576" t="s">
        <v>59</v>
      </c>
      <c r="AD576" t="s">
        <v>60</v>
      </c>
      <c r="AE576" t="s">
        <v>2333</v>
      </c>
      <c r="AF576" t="s">
        <v>2463</v>
      </c>
      <c r="AG576">
        <v>56.25</v>
      </c>
      <c r="AH576">
        <v>190</v>
      </c>
      <c r="AI576">
        <v>3.38</v>
      </c>
      <c r="AJ576">
        <v>7.31</v>
      </c>
      <c r="AK576" t="s">
        <v>3166</v>
      </c>
      <c r="AL576">
        <v>3</v>
      </c>
      <c r="AM576">
        <v>0</v>
      </c>
      <c r="AN576">
        <v>0.87</v>
      </c>
      <c r="AO576">
        <v>3.76</v>
      </c>
      <c r="AP576">
        <v>0.98</v>
      </c>
      <c r="AQ576" t="s">
        <v>111</v>
      </c>
      <c r="AR576" t="s">
        <v>112</v>
      </c>
      <c r="AS576" t="s">
        <v>66</v>
      </c>
    </row>
    <row r="577" spans="1:45" x14ac:dyDescent="0.45">
      <c r="A577" t="s">
        <v>3167</v>
      </c>
      <c r="B577" t="s">
        <v>46</v>
      </c>
      <c r="C577" t="s">
        <v>47</v>
      </c>
      <c r="D577" t="s">
        <v>3168</v>
      </c>
      <c r="E577" t="s">
        <v>3169</v>
      </c>
      <c r="F577" t="s">
        <v>50</v>
      </c>
      <c r="G577" t="s">
        <v>51</v>
      </c>
      <c r="H577" s="1">
        <v>43127.164583333331</v>
      </c>
      <c r="I577" s="1">
        <v>43127.176388888889</v>
      </c>
      <c r="J577" s="2">
        <v>8.8425925925925911E-3</v>
      </c>
      <c r="K577" s="2">
        <v>1.1805555555555555E-2</v>
      </c>
      <c r="L577" s="2">
        <v>2.9629629629629628E-3</v>
      </c>
      <c r="M577" t="s">
        <v>52</v>
      </c>
      <c r="N577">
        <v>1</v>
      </c>
      <c r="O577" t="s">
        <v>342</v>
      </c>
      <c r="P577" t="s">
        <v>54</v>
      </c>
      <c r="Q577" t="s">
        <v>581</v>
      </c>
      <c r="R577" t="s">
        <v>343</v>
      </c>
      <c r="S577" t="s">
        <v>344</v>
      </c>
      <c r="T577" t="s">
        <v>58</v>
      </c>
      <c r="U577" t="s">
        <v>54</v>
      </c>
      <c r="V577" t="s">
        <v>54</v>
      </c>
      <c r="W577">
        <v>59.934787999999998</v>
      </c>
      <c r="X577">
        <v>30.363316999999999</v>
      </c>
      <c r="Y577">
        <v>59.961987000000001</v>
      </c>
      <c r="Z577">
        <v>30.402259999999998</v>
      </c>
      <c r="AA577" t="s">
        <v>54</v>
      </c>
      <c r="AB577" t="s">
        <v>54</v>
      </c>
      <c r="AC577" t="s">
        <v>59</v>
      </c>
      <c r="AD577" t="s">
        <v>60</v>
      </c>
      <c r="AE577" t="s">
        <v>3170</v>
      </c>
      <c r="AF577" t="s">
        <v>2463</v>
      </c>
      <c r="AG577">
        <v>56.25</v>
      </c>
      <c r="AH577">
        <v>197</v>
      </c>
      <c r="AI577">
        <v>3.5</v>
      </c>
      <c r="AJ577">
        <v>6.41</v>
      </c>
      <c r="AK577" t="s">
        <v>3171</v>
      </c>
      <c r="AL577">
        <v>1</v>
      </c>
      <c r="AM577">
        <v>-2</v>
      </c>
      <c r="AN577">
        <v>0.98</v>
      </c>
      <c r="AO577">
        <v>2.58</v>
      </c>
      <c r="AP577">
        <v>1</v>
      </c>
      <c r="AQ577" t="s">
        <v>111</v>
      </c>
      <c r="AR577" t="s">
        <v>112</v>
      </c>
      <c r="AS577" t="s">
        <v>66</v>
      </c>
    </row>
    <row r="578" spans="1:45" x14ac:dyDescent="0.45">
      <c r="A578" t="s">
        <v>3172</v>
      </c>
      <c r="B578" t="s">
        <v>46</v>
      </c>
      <c r="C578" t="s">
        <v>47</v>
      </c>
      <c r="D578" t="s">
        <v>3173</v>
      </c>
      <c r="E578" t="s">
        <v>3174</v>
      </c>
      <c r="F578" t="s">
        <v>50</v>
      </c>
      <c r="G578" t="s">
        <v>51</v>
      </c>
      <c r="H578" s="1">
        <v>43127.179166666669</v>
      </c>
      <c r="I578" s="1">
        <v>43127.190972222219</v>
      </c>
      <c r="J578" s="2">
        <v>7.5694444444444446E-3</v>
      </c>
      <c r="K578" s="2">
        <v>1.1805555555555555E-2</v>
      </c>
      <c r="L578" s="2">
        <v>4.2361111111111106E-3</v>
      </c>
      <c r="M578" t="s">
        <v>52</v>
      </c>
      <c r="N578">
        <v>1</v>
      </c>
      <c r="O578" t="s">
        <v>53</v>
      </c>
      <c r="P578" t="s">
        <v>54</v>
      </c>
      <c r="Q578" t="s">
        <v>3175</v>
      </c>
      <c r="R578" t="s">
        <v>56</v>
      </c>
      <c r="S578" t="s">
        <v>57</v>
      </c>
      <c r="T578" t="s">
        <v>58</v>
      </c>
      <c r="U578" t="s">
        <v>54</v>
      </c>
      <c r="V578" t="s">
        <v>54</v>
      </c>
      <c r="W578">
        <v>59.961987000000001</v>
      </c>
      <c r="X578">
        <v>30.402259999999998</v>
      </c>
      <c r="Y578">
        <v>59.941414999999999</v>
      </c>
      <c r="Z578">
        <v>30.366456299999999</v>
      </c>
      <c r="AA578" t="s">
        <v>54</v>
      </c>
      <c r="AB578" t="s">
        <v>54</v>
      </c>
      <c r="AC578" t="s">
        <v>59</v>
      </c>
      <c r="AD578" t="s">
        <v>60</v>
      </c>
      <c r="AE578" t="s">
        <v>2463</v>
      </c>
      <c r="AF578" t="s">
        <v>1014</v>
      </c>
      <c r="AG578">
        <v>56.25</v>
      </c>
      <c r="AH578">
        <v>155</v>
      </c>
      <c r="AI578">
        <v>2.76</v>
      </c>
      <c r="AJ578">
        <v>5.89</v>
      </c>
      <c r="AK578" t="s">
        <v>3176</v>
      </c>
      <c r="AL578">
        <v>1</v>
      </c>
      <c r="AM578">
        <v>-1</v>
      </c>
      <c r="AN578">
        <v>0.98</v>
      </c>
      <c r="AO578">
        <v>2.44</v>
      </c>
      <c r="AP578">
        <v>1</v>
      </c>
      <c r="AQ578" t="s">
        <v>111</v>
      </c>
      <c r="AR578" t="s">
        <v>112</v>
      </c>
      <c r="AS578" t="s">
        <v>66</v>
      </c>
    </row>
    <row r="579" spans="1:45" x14ac:dyDescent="0.45">
      <c r="A579" t="s">
        <v>3177</v>
      </c>
      <c r="B579" t="s">
        <v>46</v>
      </c>
      <c r="C579" t="s">
        <v>47</v>
      </c>
      <c r="D579" t="s">
        <v>3178</v>
      </c>
      <c r="E579" t="s">
        <v>3179</v>
      </c>
      <c r="F579" t="s">
        <v>50</v>
      </c>
      <c r="G579" t="s">
        <v>51</v>
      </c>
      <c r="H579" s="1">
        <v>43128.622916666667</v>
      </c>
      <c r="I579" s="1">
        <v>43128.637499999997</v>
      </c>
      <c r="J579" s="2">
        <v>1.1145833333333334E-2</v>
      </c>
      <c r="K579" s="2">
        <v>1.4583333333333332E-2</v>
      </c>
      <c r="L579" s="2">
        <v>3.4375E-3</v>
      </c>
      <c r="M579" t="s">
        <v>52</v>
      </c>
      <c r="N579">
        <v>1</v>
      </c>
      <c r="O579" t="s">
        <v>116</v>
      </c>
      <c r="P579" t="s">
        <v>54</v>
      </c>
      <c r="Q579" t="s">
        <v>3180</v>
      </c>
      <c r="R579" t="s">
        <v>118</v>
      </c>
      <c r="S579" t="s">
        <v>119</v>
      </c>
      <c r="T579" t="s">
        <v>58</v>
      </c>
      <c r="U579" t="s">
        <v>54</v>
      </c>
      <c r="V579" t="s">
        <v>54</v>
      </c>
      <c r="W579">
        <v>59.941414999999999</v>
      </c>
      <c r="X579">
        <v>30.366456299999999</v>
      </c>
      <c r="Y579">
        <v>59.914721999999998</v>
      </c>
      <c r="Z579">
        <v>30.476147000000001</v>
      </c>
      <c r="AA579" t="s">
        <v>54</v>
      </c>
      <c r="AB579" t="s">
        <v>54</v>
      </c>
      <c r="AC579" t="s">
        <v>59</v>
      </c>
      <c r="AD579" t="s">
        <v>60</v>
      </c>
      <c r="AE579" t="s">
        <v>1014</v>
      </c>
      <c r="AF579" t="s">
        <v>3181</v>
      </c>
      <c r="AG579">
        <v>56.24</v>
      </c>
      <c r="AH579">
        <v>152</v>
      </c>
      <c r="AI579">
        <v>2.7</v>
      </c>
      <c r="AJ579">
        <v>6.29</v>
      </c>
      <c r="AK579" t="s">
        <v>3182</v>
      </c>
      <c r="AL579">
        <v>0</v>
      </c>
      <c r="AM579">
        <v>-3</v>
      </c>
      <c r="AN579">
        <v>0.89</v>
      </c>
      <c r="AO579">
        <v>2.56</v>
      </c>
      <c r="AP579">
        <v>0.95</v>
      </c>
      <c r="AQ579" t="s">
        <v>111</v>
      </c>
      <c r="AR579" t="s">
        <v>112</v>
      </c>
      <c r="AS579" t="s">
        <v>66</v>
      </c>
    </row>
    <row r="580" spans="1:45" x14ac:dyDescent="0.45">
      <c r="A580" t="s">
        <v>3183</v>
      </c>
      <c r="B580" t="s">
        <v>46</v>
      </c>
      <c r="C580" t="s">
        <v>47</v>
      </c>
      <c r="D580" t="s">
        <v>3184</v>
      </c>
      <c r="E580" t="s">
        <v>3185</v>
      </c>
      <c r="F580" t="s">
        <v>50</v>
      </c>
      <c r="G580" t="s">
        <v>51</v>
      </c>
      <c r="H580" s="1">
        <v>43128.707638888889</v>
      </c>
      <c r="I580" s="1">
        <v>43128.71597222222</v>
      </c>
      <c r="J580" s="2">
        <v>3.1712962962962958E-3</v>
      </c>
      <c r="K580" s="2">
        <v>8.3333333333333332E-3</v>
      </c>
      <c r="L580" s="2">
        <v>5.162037037037037E-3</v>
      </c>
      <c r="M580" t="s">
        <v>52</v>
      </c>
      <c r="N580">
        <v>1</v>
      </c>
      <c r="O580" t="s">
        <v>53</v>
      </c>
      <c r="P580" t="s">
        <v>54</v>
      </c>
      <c r="Q580" t="s">
        <v>172</v>
      </c>
      <c r="R580" t="s">
        <v>56</v>
      </c>
      <c r="S580" t="s">
        <v>57</v>
      </c>
      <c r="T580" t="s">
        <v>58</v>
      </c>
      <c r="U580" t="s">
        <v>54</v>
      </c>
      <c r="V580" t="s">
        <v>54</v>
      </c>
      <c r="W580">
        <v>59.953445000000002</v>
      </c>
      <c r="X580">
        <v>30.470141999999999</v>
      </c>
      <c r="Y580">
        <v>59.941414999999999</v>
      </c>
      <c r="Z580">
        <v>30.366456299999999</v>
      </c>
      <c r="AA580" t="s">
        <v>54</v>
      </c>
      <c r="AB580" t="s">
        <v>54</v>
      </c>
      <c r="AC580" t="s">
        <v>59</v>
      </c>
      <c r="AD580" t="s">
        <v>60</v>
      </c>
      <c r="AE580" t="s">
        <v>3186</v>
      </c>
      <c r="AF580" t="s">
        <v>1014</v>
      </c>
      <c r="AG580">
        <v>56.24</v>
      </c>
      <c r="AH580">
        <v>82</v>
      </c>
      <c r="AI580">
        <v>1.46</v>
      </c>
      <c r="AJ580">
        <v>2.2200000000000002</v>
      </c>
      <c r="AK580" t="s">
        <v>3187</v>
      </c>
      <c r="AL580">
        <v>0</v>
      </c>
      <c r="AM580">
        <v>-5</v>
      </c>
      <c r="AN580">
        <v>0.89</v>
      </c>
      <c r="AO580">
        <v>4.13</v>
      </c>
      <c r="AP580">
        <v>1</v>
      </c>
      <c r="AQ580" t="s">
        <v>111</v>
      </c>
      <c r="AR580" t="s">
        <v>112</v>
      </c>
      <c r="AS580" t="s">
        <v>66</v>
      </c>
    </row>
    <row r="581" spans="1:45" x14ac:dyDescent="0.45">
      <c r="A581" t="s">
        <v>3188</v>
      </c>
      <c r="B581" t="s">
        <v>46</v>
      </c>
      <c r="C581" t="s">
        <v>47</v>
      </c>
      <c r="D581" t="s">
        <v>3189</v>
      </c>
      <c r="E581" t="s">
        <v>3190</v>
      </c>
      <c r="F581" t="s">
        <v>50</v>
      </c>
      <c r="G581" t="s">
        <v>51</v>
      </c>
      <c r="H581" s="1">
        <v>43129.484722222223</v>
      </c>
      <c r="I581" s="1">
        <v>43129.496527777781</v>
      </c>
      <c r="J581" s="2">
        <v>7.8009259259259256E-3</v>
      </c>
      <c r="K581" s="2">
        <v>1.1805555555555555E-2</v>
      </c>
      <c r="L581" s="2">
        <v>4.0046296296296297E-3</v>
      </c>
      <c r="M581" t="s">
        <v>52</v>
      </c>
      <c r="N581">
        <v>1</v>
      </c>
      <c r="O581" t="s">
        <v>53</v>
      </c>
      <c r="P581" t="s">
        <v>54</v>
      </c>
      <c r="Q581" t="s">
        <v>146</v>
      </c>
      <c r="R581" t="s">
        <v>56</v>
      </c>
      <c r="S581" t="s">
        <v>57</v>
      </c>
      <c r="T581" t="s">
        <v>58</v>
      </c>
      <c r="U581" t="s">
        <v>54</v>
      </c>
      <c r="V581" t="s">
        <v>54</v>
      </c>
      <c r="W581">
        <v>59.941414999999999</v>
      </c>
      <c r="X581">
        <v>30.366456299999999</v>
      </c>
      <c r="Y581">
        <v>59.961987000000001</v>
      </c>
      <c r="Z581">
        <v>30.402259999999998</v>
      </c>
      <c r="AA581" t="s">
        <v>54</v>
      </c>
      <c r="AB581" t="s">
        <v>54</v>
      </c>
      <c r="AC581" t="s">
        <v>59</v>
      </c>
      <c r="AD581" t="s">
        <v>60</v>
      </c>
      <c r="AE581" t="s">
        <v>1014</v>
      </c>
      <c r="AF581" t="s">
        <v>2463</v>
      </c>
      <c r="AG581">
        <v>56.33</v>
      </c>
      <c r="AH581">
        <v>146</v>
      </c>
      <c r="AI581">
        <v>2.59</v>
      </c>
      <c r="AJ581">
        <v>4.78</v>
      </c>
      <c r="AK581" t="s">
        <v>3191</v>
      </c>
      <c r="AL581">
        <v>-1</v>
      </c>
      <c r="AM581">
        <v>-5</v>
      </c>
      <c r="AN581">
        <v>0.91</v>
      </c>
      <c r="AO581">
        <v>3</v>
      </c>
      <c r="AP581">
        <v>1</v>
      </c>
      <c r="AQ581" t="s">
        <v>111</v>
      </c>
      <c r="AR581" t="s">
        <v>112</v>
      </c>
      <c r="AS581" t="s">
        <v>66</v>
      </c>
    </row>
    <row r="582" spans="1:45" x14ac:dyDescent="0.45">
      <c r="A582" t="s">
        <v>3192</v>
      </c>
      <c r="B582" t="s">
        <v>46</v>
      </c>
      <c r="C582" t="s">
        <v>47</v>
      </c>
      <c r="D582" t="s">
        <v>3193</v>
      </c>
      <c r="E582" t="s">
        <v>3194</v>
      </c>
      <c r="F582" t="s">
        <v>50</v>
      </c>
      <c r="G582" t="s">
        <v>51</v>
      </c>
      <c r="H582" s="1">
        <v>43130.361805555556</v>
      </c>
      <c r="I582" s="1">
        <v>43130.390972222223</v>
      </c>
      <c r="J582" s="2">
        <v>2.3252314814814812E-2</v>
      </c>
      <c r="K582" s="2">
        <v>2.9166666666666664E-2</v>
      </c>
      <c r="L582" s="2">
        <v>5.9143518518518521E-3</v>
      </c>
      <c r="M582" t="s">
        <v>52</v>
      </c>
      <c r="N582">
        <v>1</v>
      </c>
      <c r="O582" t="s">
        <v>284</v>
      </c>
      <c r="P582" t="s">
        <v>54</v>
      </c>
      <c r="Q582" t="s">
        <v>131</v>
      </c>
      <c r="R582" t="s">
        <v>244</v>
      </c>
      <c r="S582" t="s">
        <v>286</v>
      </c>
      <c r="T582" t="s">
        <v>58</v>
      </c>
      <c r="U582" t="s">
        <v>54</v>
      </c>
      <c r="V582" t="s">
        <v>54</v>
      </c>
      <c r="W582">
        <v>59.941414999999999</v>
      </c>
      <c r="X582">
        <v>30.366456299999999</v>
      </c>
      <c r="Y582">
        <v>59.94359</v>
      </c>
      <c r="Z582">
        <v>30.352360000000001</v>
      </c>
      <c r="AA582" t="s">
        <v>54</v>
      </c>
      <c r="AB582" t="s">
        <v>54</v>
      </c>
      <c r="AC582" t="s">
        <v>59</v>
      </c>
      <c r="AD582" t="s">
        <v>60</v>
      </c>
      <c r="AE582" t="s">
        <v>1014</v>
      </c>
      <c r="AF582" t="s">
        <v>3195</v>
      </c>
      <c r="AG582">
        <v>56.35</v>
      </c>
      <c r="AH582">
        <v>307</v>
      </c>
      <c r="AI582">
        <v>5.45</v>
      </c>
      <c r="AJ582">
        <v>8.61</v>
      </c>
      <c r="AK582" t="s">
        <v>3196</v>
      </c>
      <c r="AL582">
        <v>-7</v>
      </c>
      <c r="AM582">
        <v>-12</v>
      </c>
      <c r="AN582">
        <v>0.9</v>
      </c>
      <c r="AO582">
        <v>3.68</v>
      </c>
      <c r="AP582">
        <v>0.96</v>
      </c>
      <c r="AQ582" t="s">
        <v>111</v>
      </c>
      <c r="AR582" t="s">
        <v>112</v>
      </c>
      <c r="AS582" t="s">
        <v>66</v>
      </c>
    </row>
    <row r="583" spans="1:45" x14ac:dyDescent="0.45">
      <c r="A583" t="s">
        <v>3197</v>
      </c>
      <c r="B583" t="s">
        <v>46</v>
      </c>
      <c r="C583" t="s">
        <v>47</v>
      </c>
      <c r="D583" t="s">
        <v>3198</v>
      </c>
      <c r="E583" t="s">
        <v>844</v>
      </c>
      <c r="F583" t="s">
        <v>50</v>
      </c>
      <c r="G583" t="s">
        <v>51</v>
      </c>
      <c r="H583" s="1">
        <v>43130.404861111114</v>
      </c>
      <c r="I583" s="1">
        <v>43130.422222222223</v>
      </c>
      <c r="J583" s="2">
        <v>1.40625E-2</v>
      </c>
      <c r="K583" s="2">
        <v>1.7361111111111112E-2</v>
      </c>
      <c r="L583" s="2">
        <v>3.2986111111111111E-3</v>
      </c>
      <c r="M583" t="s">
        <v>52</v>
      </c>
      <c r="N583">
        <v>1</v>
      </c>
      <c r="O583" t="s">
        <v>183</v>
      </c>
      <c r="P583" t="s">
        <v>54</v>
      </c>
      <c r="Q583" t="s">
        <v>3199</v>
      </c>
      <c r="R583" t="s">
        <v>184</v>
      </c>
      <c r="S583" t="s">
        <v>185</v>
      </c>
      <c r="T583" t="s">
        <v>58</v>
      </c>
      <c r="U583" t="s">
        <v>54</v>
      </c>
      <c r="V583" t="s">
        <v>54</v>
      </c>
      <c r="W583">
        <v>59.944125999999997</v>
      </c>
      <c r="X583">
        <v>30.353619999999999</v>
      </c>
      <c r="Y583">
        <v>59.961987000000001</v>
      </c>
      <c r="Z583">
        <v>30.402259999999998</v>
      </c>
      <c r="AA583" t="s">
        <v>54</v>
      </c>
      <c r="AB583" t="s">
        <v>54</v>
      </c>
      <c r="AC583" t="s">
        <v>59</v>
      </c>
      <c r="AD583" t="s">
        <v>60</v>
      </c>
      <c r="AE583" t="s">
        <v>3200</v>
      </c>
      <c r="AF583" t="s">
        <v>2463</v>
      </c>
      <c r="AG583">
        <v>56.35</v>
      </c>
      <c r="AH583">
        <v>226</v>
      </c>
      <c r="AI583">
        <v>4.01</v>
      </c>
      <c r="AJ583">
        <v>5.68</v>
      </c>
      <c r="AK583" t="s">
        <v>3201</v>
      </c>
      <c r="AL583">
        <v>-7</v>
      </c>
      <c r="AM583">
        <v>-12</v>
      </c>
      <c r="AN583">
        <v>0.89</v>
      </c>
      <c r="AO583">
        <v>3.92</v>
      </c>
      <c r="AP583">
        <v>0.99</v>
      </c>
      <c r="AQ583" t="s">
        <v>111</v>
      </c>
      <c r="AR583" t="s">
        <v>112</v>
      </c>
      <c r="AS583" t="s">
        <v>66</v>
      </c>
    </row>
    <row r="584" spans="1:45" x14ac:dyDescent="0.45">
      <c r="A584" t="s">
        <v>3202</v>
      </c>
      <c r="B584" t="s">
        <v>46</v>
      </c>
      <c r="C584" t="s">
        <v>47</v>
      </c>
      <c r="D584" t="s">
        <v>3203</v>
      </c>
      <c r="E584" t="s">
        <v>3204</v>
      </c>
      <c r="F584" t="s">
        <v>50</v>
      </c>
      <c r="G584" t="s">
        <v>51</v>
      </c>
      <c r="H584" s="1">
        <v>43130.88958333333</v>
      </c>
      <c r="I584" s="1">
        <v>43130.907638888886</v>
      </c>
      <c r="J584" s="2">
        <v>1.1215277777777777E-2</v>
      </c>
      <c r="K584" s="2">
        <v>1.8055555555555557E-2</v>
      </c>
      <c r="L584" s="2">
        <v>6.8402777777777776E-3</v>
      </c>
      <c r="M584" t="s">
        <v>52</v>
      </c>
      <c r="N584">
        <v>1</v>
      </c>
      <c r="O584" t="s">
        <v>192</v>
      </c>
      <c r="P584" t="s">
        <v>54</v>
      </c>
      <c r="Q584" t="s">
        <v>458</v>
      </c>
      <c r="R584" t="s">
        <v>193</v>
      </c>
      <c r="S584" t="s">
        <v>194</v>
      </c>
      <c r="T584" t="s">
        <v>58</v>
      </c>
      <c r="U584" t="s">
        <v>54</v>
      </c>
      <c r="V584" t="s">
        <v>54</v>
      </c>
      <c r="W584">
        <v>59.961987000000001</v>
      </c>
      <c r="X584">
        <v>30.402259999999998</v>
      </c>
      <c r="Y584">
        <v>59.941414999999999</v>
      </c>
      <c r="Z584">
        <v>30.366456299999999</v>
      </c>
      <c r="AA584" t="s">
        <v>54</v>
      </c>
      <c r="AB584" t="s">
        <v>54</v>
      </c>
      <c r="AC584" t="s">
        <v>59</v>
      </c>
      <c r="AD584" t="s">
        <v>60</v>
      </c>
      <c r="AE584" t="s">
        <v>2463</v>
      </c>
      <c r="AF584" t="s">
        <v>1014</v>
      </c>
      <c r="AG584">
        <v>56.35</v>
      </c>
      <c r="AH584">
        <v>162</v>
      </c>
      <c r="AI584">
        <v>2.87</v>
      </c>
      <c r="AJ584">
        <v>6.63</v>
      </c>
      <c r="AK584" t="s">
        <v>3205</v>
      </c>
      <c r="AL584">
        <v>-6</v>
      </c>
      <c r="AM584">
        <v>-12</v>
      </c>
      <c r="AN584">
        <v>0.82</v>
      </c>
      <c r="AO584">
        <v>3.55</v>
      </c>
      <c r="AP584">
        <v>0.88</v>
      </c>
      <c r="AQ584" t="s">
        <v>96</v>
      </c>
      <c r="AR584" t="s">
        <v>65</v>
      </c>
      <c r="AS584" t="s">
        <v>66</v>
      </c>
    </row>
    <row r="585" spans="1:45" x14ac:dyDescent="0.45">
      <c r="A585" t="s">
        <v>3206</v>
      </c>
      <c r="B585" t="s">
        <v>46</v>
      </c>
      <c r="C585" t="s">
        <v>47</v>
      </c>
      <c r="D585" t="s">
        <v>3207</v>
      </c>
      <c r="E585" t="s">
        <v>3208</v>
      </c>
      <c r="F585" t="s">
        <v>50</v>
      </c>
      <c r="G585" t="s">
        <v>51</v>
      </c>
      <c r="H585" s="1">
        <v>43131.438194444447</v>
      </c>
      <c r="I585" s="1">
        <v>43131.45416666667</v>
      </c>
      <c r="J585" s="2">
        <v>8.5763888888888886E-3</v>
      </c>
      <c r="K585" s="2">
        <v>1.5972222222222224E-2</v>
      </c>
      <c r="L585" s="2">
        <v>7.3958333333333341E-3</v>
      </c>
      <c r="M585" t="s">
        <v>52</v>
      </c>
      <c r="N585">
        <v>1</v>
      </c>
      <c r="O585" t="s">
        <v>3209</v>
      </c>
      <c r="P585" t="s">
        <v>54</v>
      </c>
      <c r="Q585" t="s">
        <v>412</v>
      </c>
      <c r="R585" t="s">
        <v>1054</v>
      </c>
      <c r="S585" t="s">
        <v>3210</v>
      </c>
      <c r="T585" t="s">
        <v>58</v>
      </c>
      <c r="U585" t="s">
        <v>54</v>
      </c>
      <c r="V585" t="s">
        <v>54</v>
      </c>
      <c r="W585">
        <v>59.941414999999999</v>
      </c>
      <c r="X585">
        <v>30.366456299999999</v>
      </c>
      <c r="Y585">
        <v>59.961987000000001</v>
      </c>
      <c r="Z585">
        <v>30.402259999999998</v>
      </c>
      <c r="AA585" t="s">
        <v>54</v>
      </c>
      <c r="AB585" t="s">
        <v>54</v>
      </c>
      <c r="AC585" t="s">
        <v>59</v>
      </c>
      <c r="AD585" t="s">
        <v>60</v>
      </c>
      <c r="AE585" t="s">
        <v>1014</v>
      </c>
      <c r="AF585" t="s">
        <v>2463</v>
      </c>
      <c r="AG585">
        <v>56.26</v>
      </c>
      <c r="AH585">
        <v>156</v>
      </c>
      <c r="AI585">
        <v>2.77</v>
      </c>
      <c r="AJ585">
        <v>5.01</v>
      </c>
      <c r="AK585" t="s">
        <v>3211</v>
      </c>
      <c r="AL585">
        <v>-8</v>
      </c>
      <c r="AM585">
        <v>-14</v>
      </c>
      <c r="AN585">
        <v>0.84</v>
      </c>
      <c r="AO585">
        <v>3.12</v>
      </c>
      <c r="AP585">
        <v>0.96</v>
      </c>
      <c r="AQ585" t="s">
        <v>111</v>
      </c>
      <c r="AR585" t="s">
        <v>112</v>
      </c>
      <c r="AS585" t="s">
        <v>66</v>
      </c>
    </row>
    <row r="586" spans="1:45" x14ac:dyDescent="0.45">
      <c r="A586" t="s">
        <v>3212</v>
      </c>
      <c r="B586" t="s">
        <v>46</v>
      </c>
      <c r="C586" t="s">
        <v>47</v>
      </c>
      <c r="D586" t="s">
        <v>3213</v>
      </c>
      <c r="E586" t="s">
        <v>3214</v>
      </c>
      <c r="F586" t="s">
        <v>50</v>
      </c>
      <c r="G586" t="s">
        <v>51</v>
      </c>
      <c r="H586" s="1">
        <v>43131.864583333336</v>
      </c>
      <c r="I586" s="1">
        <v>43131.880555555559</v>
      </c>
      <c r="J586" s="2">
        <v>1.3611111111111114E-2</v>
      </c>
      <c r="K586" s="2">
        <v>1.5972222222222224E-2</v>
      </c>
      <c r="L586" s="2">
        <v>2.3611111111111111E-3</v>
      </c>
      <c r="M586" t="s">
        <v>52</v>
      </c>
      <c r="N586">
        <v>1</v>
      </c>
      <c r="O586" t="s">
        <v>1915</v>
      </c>
      <c r="P586" t="s">
        <v>54</v>
      </c>
      <c r="Q586" t="s">
        <v>1944</v>
      </c>
      <c r="R586" t="s">
        <v>82</v>
      </c>
      <c r="S586" t="s">
        <v>1917</v>
      </c>
      <c r="T586" t="s">
        <v>58</v>
      </c>
      <c r="U586" t="s">
        <v>54</v>
      </c>
      <c r="V586" t="s">
        <v>54</v>
      </c>
      <c r="W586">
        <v>59.961987000000001</v>
      </c>
      <c r="X586">
        <v>30.402259999999998</v>
      </c>
      <c r="Y586">
        <v>59.941414999999999</v>
      </c>
      <c r="Z586">
        <v>30.366456299999999</v>
      </c>
      <c r="AA586" t="s">
        <v>54</v>
      </c>
      <c r="AB586" t="s">
        <v>54</v>
      </c>
      <c r="AC586" t="s">
        <v>59</v>
      </c>
      <c r="AD586" t="s">
        <v>60</v>
      </c>
      <c r="AE586" t="s">
        <v>2463</v>
      </c>
      <c r="AF586" t="s">
        <v>1014</v>
      </c>
      <c r="AG586">
        <v>56.26</v>
      </c>
      <c r="AH586">
        <v>172</v>
      </c>
      <c r="AI586">
        <v>3.06</v>
      </c>
      <c r="AJ586">
        <v>6.5</v>
      </c>
      <c r="AK586" t="s">
        <v>3215</v>
      </c>
      <c r="AL586">
        <v>-12</v>
      </c>
      <c r="AM586">
        <v>-12</v>
      </c>
      <c r="AN586">
        <v>0.91</v>
      </c>
      <c r="AO586">
        <v>0.38</v>
      </c>
      <c r="AP586">
        <v>0.48</v>
      </c>
      <c r="AQ586" t="s">
        <v>96</v>
      </c>
      <c r="AR586" t="s">
        <v>97</v>
      </c>
      <c r="AS586" t="s">
        <v>66</v>
      </c>
    </row>
    <row r="587" spans="1:45" x14ac:dyDescent="0.45">
      <c r="A587" t="s">
        <v>3216</v>
      </c>
      <c r="B587" t="s">
        <v>46</v>
      </c>
      <c r="C587" t="s">
        <v>47</v>
      </c>
      <c r="D587" t="s">
        <v>3217</v>
      </c>
      <c r="E587" t="s">
        <v>3218</v>
      </c>
      <c r="F587" t="s">
        <v>50</v>
      </c>
      <c r="G587" t="s">
        <v>51</v>
      </c>
      <c r="H587" s="1">
        <v>43132.413194444445</v>
      </c>
      <c r="I587" s="1">
        <v>43132.429166666669</v>
      </c>
      <c r="J587" s="2">
        <v>1.1550925925925925E-2</v>
      </c>
      <c r="K587" s="2">
        <v>1.5972222222222224E-2</v>
      </c>
      <c r="L587" s="2">
        <v>4.4212962962962956E-3</v>
      </c>
      <c r="M587" t="s">
        <v>52</v>
      </c>
      <c r="N587">
        <v>1</v>
      </c>
      <c r="O587" t="s">
        <v>116</v>
      </c>
      <c r="P587" t="s">
        <v>54</v>
      </c>
      <c r="Q587" t="s">
        <v>107</v>
      </c>
      <c r="R587" t="s">
        <v>118</v>
      </c>
      <c r="S587" t="s">
        <v>119</v>
      </c>
      <c r="T587" t="s">
        <v>58</v>
      </c>
      <c r="U587" t="s">
        <v>54</v>
      </c>
      <c r="V587" t="s">
        <v>54</v>
      </c>
      <c r="W587">
        <v>59.930186999999997</v>
      </c>
      <c r="X587">
        <v>30.354330000000001</v>
      </c>
      <c r="Y587">
        <v>59.961987000000001</v>
      </c>
      <c r="Z587">
        <v>30.402259999999998</v>
      </c>
      <c r="AA587" t="s">
        <v>54</v>
      </c>
      <c r="AB587" t="s">
        <v>54</v>
      </c>
      <c r="AC587" t="s">
        <v>59</v>
      </c>
      <c r="AD587" t="s">
        <v>60</v>
      </c>
      <c r="AE587" t="s">
        <v>3219</v>
      </c>
      <c r="AF587" t="s">
        <v>2463</v>
      </c>
      <c r="AG587">
        <v>56.3</v>
      </c>
      <c r="AH587">
        <v>199</v>
      </c>
      <c r="AI587">
        <v>3.53</v>
      </c>
      <c r="AJ587">
        <v>7.47</v>
      </c>
      <c r="AK587" t="s">
        <v>3220</v>
      </c>
      <c r="AL587">
        <v>-11</v>
      </c>
      <c r="AM587">
        <v>-19</v>
      </c>
      <c r="AN587">
        <v>0.93</v>
      </c>
      <c r="AO587">
        <v>4.66</v>
      </c>
      <c r="AP587">
        <v>0.62</v>
      </c>
      <c r="AQ587" t="s">
        <v>64</v>
      </c>
      <c r="AR587" t="s">
        <v>65</v>
      </c>
      <c r="AS587" t="s">
        <v>66</v>
      </c>
    </row>
    <row r="588" spans="1:45" x14ac:dyDescent="0.45">
      <c r="A588" t="s">
        <v>3221</v>
      </c>
      <c r="B588" t="s">
        <v>46</v>
      </c>
      <c r="C588" t="s">
        <v>47</v>
      </c>
      <c r="D588" t="s">
        <v>3222</v>
      </c>
      <c r="E588" t="s">
        <v>3223</v>
      </c>
      <c r="F588" t="s">
        <v>50</v>
      </c>
      <c r="G588" t="s">
        <v>51</v>
      </c>
      <c r="H588" s="1">
        <v>43133.413194444445</v>
      </c>
      <c r="I588" s="1">
        <v>43133.430555555555</v>
      </c>
      <c r="J588" s="2">
        <v>1.4745370370370372E-2</v>
      </c>
      <c r="K588" s="2">
        <v>1.7361111111111112E-2</v>
      </c>
      <c r="L588" s="2">
        <v>2.615740740740741E-3</v>
      </c>
      <c r="M588" t="s">
        <v>52</v>
      </c>
      <c r="N588">
        <v>1</v>
      </c>
      <c r="O588" t="s">
        <v>70</v>
      </c>
      <c r="P588" t="s">
        <v>54</v>
      </c>
      <c r="Q588" t="s">
        <v>140</v>
      </c>
      <c r="R588" t="s">
        <v>72</v>
      </c>
      <c r="S588" t="s">
        <v>73</v>
      </c>
      <c r="T588" t="s">
        <v>58</v>
      </c>
      <c r="U588" t="s">
        <v>54</v>
      </c>
      <c r="V588" t="s">
        <v>54</v>
      </c>
      <c r="W588">
        <v>59.941414999999999</v>
      </c>
      <c r="X588">
        <v>30.366456299999999</v>
      </c>
      <c r="Y588">
        <v>59.961987000000001</v>
      </c>
      <c r="Z588">
        <v>30.402259999999998</v>
      </c>
      <c r="AA588" t="s">
        <v>54</v>
      </c>
      <c r="AB588" t="s">
        <v>54</v>
      </c>
      <c r="AC588" t="s">
        <v>59</v>
      </c>
      <c r="AD588" t="s">
        <v>60</v>
      </c>
      <c r="AE588" t="s">
        <v>1014</v>
      </c>
      <c r="AF588" t="s">
        <v>2463</v>
      </c>
      <c r="AG588">
        <v>56.05</v>
      </c>
      <c r="AH588">
        <v>276</v>
      </c>
      <c r="AI588">
        <v>4.92</v>
      </c>
      <c r="AJ588">
        <v>5.66</v>
      </c>
      <c r="AK588" t="s">
        <v>3224</v>
      </c>
      <c r="AL588">
        <v>-3</v>
      </c>
      <c r="AM588">
        <v>-3</v>
      </c>
      <c r="AN588">
        <v>0.95</v>
      </c>
      <c r="AO588">
        <v>1.0900000000000001</v>
      </c>
      <c r="AP588">
        <v>1</v>
      </c>
      <c r="AQ588" t="s">
        <v>111</v>
      </c>
      <c r="AR588" t="s">
        <v>112</v>
      </c>
      <c r="AS588" t="s">
        <v>66</v>
      </c>
    </row>
    <row r="589" spans="1:45" x14ac:dyDescent="0.45">
      <c r="A589" t="s">
        <v>3225</v>
      </c>
      <c r="B589" t="s">
        <v>46</v>
      </c>
      <c r="C589" t="s">
        <v>47</v>
      </c>
      <c r="D589" t="s">
        <v>3226</v>
      </c>
      <c r="E589" t="s">
        <v>3227</v>
      </c>
      <c r="F589" t="s">
        <v>50</v>
      </c>
      <c r="G589" t="s">
        <v>51</v>
      </c>
      <c r="H589" s="1">
        <v>43136.863194444442</v>
      </c>
      <c r="I589" s="1">
        <v>43136.880555555559</v>
      </c>
      <c r="J589" s="2">
        <v>1.3321759259259261E-2</v>
      </c>
      <c r="K589" s="2">
        <v>1.7361111111111112E-2</v>
      </c>
      <c r="L589" s="2">
        <v>4.0393518518518521E-3</v>
      </c>
      <c r="M589" t="s">
        <v>52</v>
      </c>
      <c r="N589">
        <v>1</v>
      </c>
      <c r="O589" t="s">
        <v>192</v>
      </c>
      <c r="P589" t="s">
        <v>54</v>
      </c>
      <c r="Q589" t="s">
        <v>172</v>
      </c>
      <c r="R589" t="s">
        <v>193</v>
      </c>
      <c r="S589" t="s">
        <v>194</v>
      </c>
      <c r="T589" t="s">
        <v>58</v>
      </c>
      <c r="U589" t="s">
        <v>54</v>
      </c>
      <c r="V589" t="s">
        <v>54</v>
      </c>
      <c r="W589">
        <v>59.961452000000001</v>
      </c>
      <c r="X589">
        <v>30.407699999999998</v>
      </c>
      <c r="Y589">
        <v>59.941414999999999</v>
      </c>
      <c r="Z589">
        <v>30.366456299999999</v>
      </c>
      <c r="AA589" t="s">
        <v>54</v>
      </c>
      <c r="AB589" t="s">
        <v>54</v>
      </c>
      <c r="AC589" t="s">
        <v>59</v>
      </c>
      <c r="AD589" t="s">
        <v>60</v>
      </c>
      <c r="AE589" t="s">
        <v>2463</v>
      </c>
      <c r="AF589" t="s">
        <v>1014</v>
      </c>
      <c r="AG589">
        <v>57.21</v>
      </c>
      <c r="AH589">
        <v>189</v>
      </c>
      <c r="AI589">
        <v>3.3</v>
      </c>
      <c r="AJ589">
        <v>6.18</v>
      </c>
      <c r="AK589" t="s">
        <v>3228</v>
      </c>
      <c r="AL589">
        <v>-7</v>
      </c>
      <c r="AM589">
        <v>-13</v>
      </c>
      <c r="AN589">
        <v>0.88</v>
      </c>
      <c r="AO589">
        <v>4.29</v>
      </c>
      <c r="AP589">
        <v>0.71</v>
      </c>
      <c r="AQ589" t="s">
        <v>96</v>
      </c>
      <c r="AR589" t="s">
        <v>65</v>
      </c>
      <c r="AS589" t="s">
        <v>847</v>
      </c>
    </row>
    <row r="590" spans="1:45" x14ac:dyDescent="0.45">
      <c r="A590" t="s">
        <v>3229</v>
      </c>
      <c r="B590" t="s">
        <v>46</v>
      </c>
      <c r="C590" t="s">
        <v>47</v>
      </c>
      <c r="D590" t="s">
        <v>3230</v>
      </c>
      <c r="E590" t="s">
        <v>3231</v>
      </c>
      <c r="F590" t="s">
        <v>50</v>
      </c>
      <c r="G590" t="s">
        <v>51</v>
      </c>
      <c r="H590" s="1">
        <v>43137.443055555559</v>
      </c>
      <c r="I590" s="1">
        <v>43137.46597222222</v>
      </c>
      <c r="J590" s="2">
        <v>2.028935185185185E-2</v>
      </c>
      <c r="K590" s="2">
        <v>2.2916666666666669E-2</v>
      </c>
      <c r="L590" s="2">
        <v>2.627314814814815E-3</v>
      </c>
      <c r="M590" t="s">
        <v>52</v>
      </c>
      <c r="N590">
        <v>1</v>
      </c>
      <c r="O590" t="s">
        <v>3232</v>
      </c>
      <c r="P590" t="s">
        <v>54</v>
      </c>
      <c r="Q590" t="s">
        <v>3233</v>
      </c>
      <c r="R590" t="s">
        <v>298</v>
      </c>
      <c r="S590" t="s">
        <v>3234</v>
      </c>
      <c r="T590" t="s">
        <v>153</v>
      </c>
      <c r="U590" t="s">
        <v>54</v>
      </c>
      <c r="V590" t="s">
        <v>54</v>
      </c>
      <c r="W590">
        <v>59.941414999999999</v>
      </c>
      <c r="X590">
        <v>30.366456299999999</v>
      </c>
      <c r="Y590">
        <v>59.961987000000001</v>
      </c>
      <c r="Z590">
        <v>30.402259999999998</v>
      </c>
      <c r="AA590" t="s">
        <v>54</v>
      </c>
      <c r="AB590" t="s">
        <v>54</v>
      </c>
      <c r="AC590" t="s">
        <v>59</v>
      </c>
      <c r="AD590" t="s">
        <v>60</v>
      </c>
      <c r="AE590" t="s">
        <v>1014</v>
      </c>
      <c r="AF590" t="s">
        <v>2463</v>
      </c>
      <c r="AG590">
        <v>57.13</v>
      </c>
      <c r="AH590">
        <v>166</v>
      </c>
      <c r="AI590">
        <v>2.91</v>
      </c>
      <c r="AJ590">
        <v>5.41</v>
      </c>
      <c r="AK590" t="s">
        <v>3235</v>
      </c>
      <c r="AL590">
        <v>-9</v>
      </c>
      <c r="AM590">
        <v>-14</v>
      </c>
      <c r="AN590">
        <v>0.84</v>
      </c>
      <c r="AO590">
        <v>3.37</v>
      </c>
      <c r="AP590">
        <v>0.77</v>
      </c>
      <c r="AQ590" t="s">
        <v>64</v>
      </c>
      <c r="AR590" t="s">
        <v>65</v>
      </c>
      <c r="AS590" t="s">
        <v>847</v>
      </c>
    </row>
    <row r="591" spans="1:45" x14ac:dyDescent="0.45">
      <c r="A591" t="s">
        <v>3236</v>
      </c>
      <c r="B591" t="s">
        <v>46</v>
      </c>
      <c r="C591" t="s">
        <v>47</v>
      </c>
      <c r="D591" t="s">
        <v>3237</v>
      </c>
      <c r="E591" s="3" t="s">
        <v>3238</v>
      </c>
      <c r="F591" t="s">
        <v>50</v>
      </c>
      <c r="G591" t="s">
        <v>51</v>
      </c>
      <c r="H591" s="1">
        <v>43138.445138888892</v>
      </c>
      <c r="I591" s="1">
        <v>43138.461111111108</v>
      </c>
      <c r="J591" s="2">
        <v>1.3113425925925926E-2</v>
      </c>
      <c r="K591" s="2">
        <v>1.5972222222222224E-2</v>
      </c>
      <c r="L591" s="2">
        <v>2.8587962962962963E-3</v>
      </c>
      <c r="M591" t="s">
        <v>52</v>
      </c>
      <c r="N591">
        <v>1</v>
      </c>
      <c r="O591" t="s">
        <v>615</v>
      </c>
      <c r="P591" t="s">
        <v>54</v>
      </c>
      <c r="Q591" t="s">
        <v>376</v>
      </c>
      <c r="R591" t="s">
        <v>244</v>
      </c>
      <c r="S591" t="s">
        <v>616</v>
      </c>
      <c r="T591" t="s">
        <v>58</v>
      </c>
      <c r="U591" t="s">
        <v>54</v>
      </c>
      <c r="V591" t="s">
        <v>54</v>
      </c>
      <c r="W591">
        <v>59.941414999999999</v>
      </c>
      <c r="X591">
        <v>30.366456299999999</v>
      </c>
      <c r="Y591">
        <v>59.961987000000001</v>
      </c>
      <c r="Z591">
        <v>30.402259999999998</v>
      </c>
      <c r="AA591" t="s">
        <v>54</v>
      </c>
      <c r="AB591" t="s">
        <v>54</v>
      </c>
      <c r="AC591" t="s">
        <v>59</v>
      </c>
      <c r="AD591" t="s">
        <v>60</v>
      </c>
      <c r="AE591" t="s">
        <v>1014</v>
      </c>
      <c r="AF591" t="s">
        <v>2463</v>
      </c>
      <c r="AG591">
        <v>57.02</v>
      </c>
      <c r="AH591">
        <v>190</v>
      </c>
      <c r="AI591">
        <v>3.33</v>
      </c>
      <c r="AJ591">
        <v>5.2</v>
      </c>
      <c r="AK591" t="s">
        <v>3239</v>
      </c>
      <c r="AL591">
        <v>-11</v>
      </c>
      <c r="AM591">
        <v>-18</v>
      </c>
      <c r="AN591">
        <v>0.85</v>
      </c>
      <c r="AO591">
        <v>4.95</v>
      </c>
      <c r="AP591">
        <v>0.75</v>
      </c>
      <c r="AQ591" t="s">
        <v>64</v>
      </c>
      <c r="AR591" t="s">
        <v>65</v>
      </c>
      <c r="AS591" t="s">
        <v>847</v>
      </c>
    </row>
    <row r="592" spans="1:45" x14ac:dyDescent="0.45">
      <c r="A592" t="s">
        <v>3240</v>
      </c>
      <c r="B592" t="s">
        <v>46</v>
      </c>
      <c r="C592" t="s">
        <v>47</v>
      </c>
      <c r="D592" t="s">
        <v>3241</v>
      </c>
      <c r="E592" t="s">
        <v>3242</v>
      </c>
      <c r="F592" t="s">
        <v>50</v>
      </c>
      <c r="G592" t="s">
        <v>51</v>
      </c>
      <c r="H592" s="1">
        <v>43139.42291666667</v>
      </c>
      <c r="I592" s="1">
        <v>43139.481249999997</v>
      </c>
      <c r="J592" s="2">
        <v>5.1458333333333328E-2</v>
      </c>
      <c r="K592" s="2">
        <v>5.8333333333333327E-2</v>
      </c>
      <c r="L592" s="2">
        <v>6.875E-3</v>
      </c>
      <c r="M592" t="s">
        <v>52</v>
      </c>
      <c r="N592">
        <v>1</v>
      </c>
      <c r="O592" t="s">
        <v>116</v>
      </c>
      <c r="P592" t="s">
        <v>54</v>
      </c>
      <c r="Q592" t="s">
        <v>3243</v>
      </c>
      <c r="R592" t="s">
        <v>118</v>
      </c>
      <c r="S592" t="s">
        <v>119</v>
      </c>
      <c r="T592" t="s">
        <v>58</v>
      </c>
      <c r="U592" t="s">
        <v>54</v>
      </c>
      <c r="V592" t="s">
        <v>54</v>
      </c>
      <c r="W592">
        <v>59.941414999999999</v>
      </c>
      <c r="X592">
        <v>30.366456299999999</v>
      </c>
      <c r="Y592">
        <v>59.961987000000001</v>
      </c>
      <c r="Z592">
        <v>30.402259999999998</v>
      </c>
      <c r="AA592" t="s">
        <v>54</v>
      </c>
      <c r="AB592" t="s">
        <v>54</v>
      </c>
      <c r="AC592" t="s">
        <v>59</v>
      </c>
      <c r="AD592" t="s">
        <v>60</v>
      </c>
      <c r="AE592" t="s">
        <v>1014</v>
      </c>
      <c r="AF592" t="s">
        <v>2463</v>
      </c>
      <c r="AG592">
        <v>57.84</v>
      </c>
      <c r="AH592">
        <v>555.5</v>
      </c>
      <c r="AI592">
        <v>9.6</v>
      </c>
      <c r="AJ592">
        <v>24.51</v>
      </c>
      <c r="AK592" t="s">
        <v>3244</v>
      </c>
      <c r="AL592">
        <v>-6</v>
      </c>
      <c r="AM592">
        <v>-10</v>
      </c>
      <c r="AN592">
        <v>0.82</v>
      </c>
      <c r="AO592">
        <v>3.02</v>
      </c>
      <c r="AP592">
        <v>0.53</v>
      </c>
      <c r="AQ592" t="s">
        <v>64</v>
      </c>
      <c r="AR592" t="s">
        <v>97</v>
      </c>
      <c r="AS592" t="s">
        <v>847</v>
      </c>
    </row>
    <row r="593" spans="1:45" x14ac:dyDescent="0.45">
      <c r="A593" t="s">
        <v>3245</v>
      </c>
      <c r="B593" t="s">
        <v>46</v>
      </c>
      <c r="C593" t="s">
        <v>47</v>
      </c>
      <c r="D593" t="s">
        <v>3246</v>
      </c>
      <c r="E593" t="s">
        <v>3247</v>
      </c>
      <c r="F593" t="s">
        <v>50</v>
      </c>
      <c r="G593" t="s">
        <v>51</v>
      </c>
      <c r="H593" s="1">
        <v>43139.756944444445</v>
      </c>
      <c r="I593" s="1">
        <v>43139.799305555556</v>
      </c>
      <c r="J593" s="2">
        <v>3.681712962962963E-2</v>
      </c>
      <c r="K593" s="2">
        <v>4.2361111111111106E-2</v>
      </c>
      <c r="L593" s="2">
        <v>5.5439814814814822E-3</v>
      </c>
      <c r="M593" t="s">
        <v>52</v>
      </c>
      <c r="N593">
        <v>1</v>
      </c>
      <c r="O593" t="s">
        <v>219</v>
      </c>
      <c r="P593" t="s">
        <v>54</v>
      </c>
      <c r="Q593" t="s">
        <v>3248</v>
      </c>
      <c r="R593" t="s">
        <v>220</v>
      </c>
      <c r="S593" t="s">
        <v>221</v>
      </c>
      <c r="T593" t="s">
        <v>58</v>
      </c>
      <c r="U593" t="s">
        <v>54</v>
      </c>
      <c r="V593" t="s">
        <v>54</v>
      </c>
      <c r="W593">
        <v>59.961987000000001</v>
      </c>
      <c r="X593">
        <v>30.402259999999998</v>
      </c>
      <c r="Y593">
        <v>59.883595</v>
      </c>
      <c r="Z593">
        <v>30.369232</v>
      </c>
      <c r="AA593" t="s">
        <v>54</v>
      </c>
      <c r="AB593" t="s">
        <v>54</v>
      </c>
      <c r="AC593" t="s">
        <v>59</v>
      </c>
      <c r="AD593" t="s">
        <v>60</v>
      </c>
      <c r="AE593" t="s">
        <v>2463</v>
      </c>
      <c r="AF593" t="s">
        <v>3249</v>
      </c>
      <c r="AG593">
        <v>58.43</v>
      </c>
      <c r="AH593">
        <v>479</v>
      </c>
      <c r="AI593">
        <v>8.1999999999999993</v>
      </c>
      <c r="AJ593">
        <v>13.84</v>
      </c>
      <c r="AK593" t="s">
        <v>3250</v>
      </c>
      <c r="AL593">
        <v>-7</v>
      </c>
      <c r="AM593">
        <v>-11</v>
      </c>
      <c r="AN593">
        <v>0.85</v>
      </c>
      <c r="AO593">
        <v>2.27</v>
      </c>
      <c r="AP593">
        <v>0.43</v>
      </c>
      <c r="AQ593" t="s">
        <v>96</v>
      </c>
      <c r="AR593" t="s">
        <v>97</v>
      </c>
      <c r="AS593" t="s">
        <v>66</v>
      </c>
    </row>
    <row r="594" spans="1:45" x14ac:dyDescent="0.45">
      <c r="A594" t="s">
        <v>3251</v>
      </c>
      <c r="B594" t="s">
        <v>46</v>
      </c>
      <c r="C594" t="s">
        <v>47</v>
      </c>
      <c r="D594" t="s">
        <v>3252</v>
      </c>
      <c r="E594" t="s">
        <v>3253</v>
      </c>
      <c r="F594" t="s">
        <v>50</v>
      </c>
      <c r="G594" t="s">
        <v>51</v>
      </c>
      <c r="H594" s="1">
        <v>43139.865277777775</v>
      </c>
      <c r="I594" s="1">
        <v>43139.885416666664</v>
      </c>
      <c r="J594" s="2">
        <v>1.7453703703703704E-2</v>
      </c>
      <c r="K594" s="2">
        <v>2.013888888888889E-2</v>
      </c>
      <c r="L594" s="2">
        <v>2.685185185185185E-3</v>
      </c>
      <c r="M594" t="s">
        <v>52</v>
      </c>
      <c r="N594">
        <v>1</v>
      </c>
      <c r="O594" t="s">
        <v>615</v>
      </c>
      <c r="P594" t="s">
        <v>54</v>
      </c>
      <c r="Q594" t="s">
        <v>406</v>
      </c>
      <c r="R594" t="s">
        <v>244</v>
      </c>
      <c r="S594" t="s">
        <v>616</v>
      </c>
      <c r="T594" t="s">
        <v>58</v>
      </c>
      <c r="U594" t="s">
        <v>54</v>
      </c>
      <c r="V594" t="s">
        <v>54</v>
      </c>
      <c r="W594">
        <v>59.883240000000001</v>
      </c>
      <c r="X594">
        <v>30.368832000000001</v>
      </c>
      <c r="Y594">
        <v>59.940514</v>
      </c>
      <c r="Z594">
        <v>30.341034000000001</v>
      </c>
      <c r="AA594" t="s">
        <v>54</v>
      </c>
      <c r="AB594" t="s">
        <v>54</v>
      </c>
      <c r="AC594" t="s">
        <v>59</v>
      </c>
      <c r="AD594" t="s">
        <v>60</v>
      </c>
      <c r="AE594" t="s">
        <v>3254</v>
      </c>
      <c r="AF594" t="s">
        <v>3255</v>
      </c>
      <c r="AG594">
        <v>58.43</v>
      </c>
      <c r="AH594">
        <v>225</v>
      </c>
      <c r="AI594">
        <v>3.85</v>
      </c>
      <c r="AJ594">
        <v>9.11</v>
      </c>
      <c r="AK594" t="s">
        <v>3256</v>
      </c>
      <c r="AL594">
        <v>-7</v>
      </c>
      <c r="AM594">
        <v>-12</v>
      </c>
      <c r="AN594">
        <v>0.87</v>
      </c>
      <c r="AO594">
        <v>2.54</v>
      </c>
      <c r="AP594">
        <v>0.81</v>
      </c>
      <c r="AQ594" t="s">
        <v>96</v>
      </c>
      <c r="AR594" t="s">
        <v>65</v>
      </c>
      <c r="AS594" t="s">
        <v>66</v>
      </c>
    </row>
    <row r="595" spans="1:45" x14ac:dyDescent="0.45">
      <c r="A595" t="s">
        <v>3257</v>
      </c>
      <c r="B595" t="s">
        <v>46</v>
      </c>
      <c r="C595" t="s">
        <v>47</v>
      </c>
      <c r="D595" t="s">
        <v>3258</v>
      </c>
      <c r="E595" t="s">
        <v>3259</v>
      </c>
      <c r="F595" t="s">
        <v>50</v>
      </c>
      <c r="G595" t="s">
        <v>51</v>
      </c>
      <c r="H595" s="1">
        <v>43139.98541666667</v>
      </c>
      <c r="I595" s="1">
        <v>43140.011111111111</v>
      </c>
      <c r="J595" s="2">
        <v>1.9583333333333331E-2</v>
      </c>
      <c r="K595" s="2">
        <v>2.5694444444444447E-2</v>
      </c>
      <c r="L595" s="2">
        <v>6.1111111111111114E-3</v>
      </c>
      <c r="M595" t="s">
        <v>52</v>
      </c>
      <c r="N595">
        <v>1.6</v>
      </c>
      <c r="O595" t="s">
        <v>1264</v>
      </c>
      <c r="P595" t="s">
        <v>54</v>
      </c>
      <c r="Q595" t="s">
        <v>1361</v>
      </c>
      <c r="R595" t="s">
        <v>604</v>
      </c>
      <c r="S595" t="s">
        <v>1265</v>
      </c>
      <c r="T595" t="s">
        <v>58</v>
      </c>
      <c r="U595" t="s">
        <v>54</v>
      </c>
      <c r="V595" t="s">
        <v>54</v>
      </c>
      <c r="W595">
        <v>59.940581999999999</v>
      </c>
      <c r="X595">
        <v>30.341256999999999</v>
      </c>
      <c r="Y595">
        <v>59.982939999999999</v>
      </c>
      <c r="Z595">
        <v>30.390339000000001</v>
      </c>
      <c r="AA595" t="s">
        <v>54</v>
      </c>
      <c r="AB595" t="s">
        <v>54</v>
      </c>
      <c r="AC595" t="s">
        <v>59</v>
      </c>
      <c r="AD595" t="s">
        <v>60</v>
      </c>
      <c r="AE595" t="s">
        <v>3255</v>
      </c>
      <c r="AF595" t="s">
        <v>3260</v>
      </c>
      <c r="AG595">
        <v>58.43</v>
      </c>
      <c r="AH595">
        <v>414.21</v>
      </c>
      <c r="AI595">
        <v>7.09</v>
      </c>
      <c r="AJ595">
        <v>11.27</v>
      </c>
      <c r="AK595" t="s">
        <v>3261</v>
      </c>
      <c r="AL595">
        <v>-8</v>
      </c>
      <c r="AM595">
        <v>-11</v>
      </c>
      <c r="AN595">
        <v>0.87</v>
      </c>
      <c r="AO595">
        <v>1.95</v>
      </c>
      <c r="AP595">
        <v>0.86</v>
      </c>
      <c r="AQ595" t="s">
        <v>96</v>
      </c>
      <c r="AR595" t="s">
        <v>65</v>
      </c>
      <c r="AS595" t="s">
        <v>66</v>
      </c>
    </row>
    <row r="596" spans="1:45" x14ac:dyDescent="0.45">
      <c r="A596" t="s">
        <v>3262</v>
      </c>
      <c r="B596" t="s">
        <v>46</v>
      </c>
      <c r="C596" t="s">
        <v>47</v>
      </c>
      <c r="D596" t="s">
        <v>3263</v>
      </c>
      <c r="E596" t="s">
        <v>3264</v>
      </c>
      <c r="F596" t="s">
        <v>50</v>
      </c>
      <c r="G596" t="s">
        <v>51</v>
      </c>
      <c r="H596" s="1">
        <v>43140.015277777777</v>
      </c>
      <c r="I596" s="1">
        <v>43140.033333333333</v>
      </c>
      <c r="J596" s="2">
        <v>9.4560185185185181E-3</v>
      </c>
      <c r="K596" s="2">
        <v>1.8055555555555557E-2</v>
      </c>
      <c r="L596" s="2">
        <v>8.5995370370370357E-3</v>
      </c>
      <c r="M596" t="s">
        <v>52</v>
      </c>
      <c r="N596">
        <v>1</v>
      </c>
      <c r="O596" t="s">
        <v>3265</v>
      </c>
      <c r="P596" t="s">
        <v>54</v>
      </c>
      <c r="Q596" t="s">
        <v>172</v>
      </c>
      <c r="R596" t="s">
        <v>260</v>
      </c>
      <c r="S596" t="s">
        <v>3266</v>
      </c>
      <c r="T596" t="s">
        <v>58</v>
      </c>
      <c r="U596" t="s">
        <v>54</v>
      </c>
      <c r="V596" t="s">
        <v>54</v>
      </c>
      <c r="W596">
        <v>59.961987000000001</v>
      </c>
      <c r="X596">
        <v>30.402259999999998</v>
      </c>
      <c r="Y596">
        <v>59.941414999999999</v>
      </c>
      <c r="Z596">
        <v>30.366456299999999</v>
      </c>
      <c r="AA596" t="s">
        <v>54</v>
      </c>
      <c r="AB596" t="s">
        <v>54</v>
      </c>
      <c r="AC596" t="s">
        <v>59</v>
      </c>
      <c r="AD596" t="s">
        <v>60</v>
      </c>
      <c r="AE596" t="s">
        <v>2463</v>
      </c>
      <c r="AF596" t="s">
        <v>1014</v>
      </c>
      <c r="AG596">
        <v>58.43</v>
      </c>
      <c r="AH596">
        <v>160</v>
      </c>
      <c r="AI596">
        <v>2.74</v>
      </c>
      <c r="AJ596">
        <v>6.18</v>
      </c>
      <c r="AK596" t="s">
        <v>3267</v>
      </c>
      <c r="AL596">
        <v>-8</v>
      </c>
      <c r="AM596">
        <v>-12</v>
      </c>
      <c r="AN596">
        <v>0.88</v>
      </c>
      <c r="AO596">
        <v>2.29</v>
      </c>
      <c r="AP596">
        <v>0.9</v>
      </c>
      <c r="AQ596" t="s">
        <v>96</v>
      </c>
      <c r="AR596" t="s">
        <v>65</v>
      </c>
      <c r="AS596" t="s">
        <v>847</v>
      </c>
    </row>
    <row r="597" spans="1:45" x14ac:dyDescent="0.45">
      <c r="A597" t="s">
        <v>3268</v>
      </c>
      <c r="B597" t="s">
        <v>46</v>
      </c>
      <c r="C597" t="s">
        <v>47</v>
      </c>
      <c r="D597" t="s">
        <v>3269</v>
      </c>
      <c r="E597" t="s">
        <v>3270</v>
      </c>
      <c r="F597" t="s">
        <v>50</v>
      </c>
      <c r="G597" t="s">
        <v>51</v>
      </c>
      <c r="H597" s="1">
        <v>43140.411805555559</v>
      </c>
      <c r="I597" s="1">
        <v>43140.44027777778</v>
      </c>
      <c r="J597" s="2">
        <v>2.3518518518518518E-2</v>
      </c>
      <c r="K597" s="2">
        <v>2.8472222222222222E-2</v>
      </c>
      <c r="L597" s="2">
        <v>4.9537037037037041E-3</v>
      </c>
      <c r="M597" t="s">
        <v>52</v>
      </c>
      <c r="N597">
        <v>1</v>
      </c>
      <c r="O597" t="s">
        <v>70</v>
      </c>
      <c r="P597" t="s">
        <v>54</v>
      </c>
      <c r="Q597" t="s">
        <v>3271</v>
      </c>
      <c r="R597" t="s">
        <v>72</v>
      </c>
      <c r="S597" t="s">
        <v>73</v>
      </c>
      <c r="T597" t="s">
        <v>58</v>
      </c>
      <c r="U597" t="s">
        <v>54</v>
      </c>
      <c r="V597" t="s">
        <v>54</v>
      </c>
      <c r="W597">
        <v>59.941414999999999</v>
      </c>
      <c r="X597">
        <v>30.366456299999999</v>
      </c>
      <c r="Y597">
        <v>59.961987000000001</v>
      </c>
      <c r="Z597">
        <v>30.402259999999998</v>
      </c>
      <c r="AA597" t="s">
        <v>54</v>
      </c>
      <c r="AB597" t="s">
        <v>54</v>
      </c>
      <c r="AC597" t="s">
        <v>59</v>
      </c>
      <c r="AD597" t="s">
        <v>60</v>
      </c>
      <c r="AE597" t="s">
        <v>1014</v>
      </c>
      <c r="AF597" t="s">
        <v>2463</v>
      </c>
      <c r="AG597">
        <v>58.08</v>
      </c>
      <c r="AH597">
        <v>203</v>
      </c>
      <c r="AI597">
        <v>3.49</v>
      </c>
      <c r="AJ597">
        <v>5.15</v>
      </c>
      <c r="AK597" t="s">
        <v>3272</v>
      </c>
      <c r="AL597">
        <v>-7</v>
      </c>
      <c r="AM597">
        <v>-7</v>
      </c>
      <c r="AN597">
        <v>0.92</v>
      </c>
      <c r="AO597">
        <v>1.32</v>
      </c>
      <c r="AP597">
        <v>0.94</v>
      </c>
      <c r="AQ597" t="s">
        <v>111</v>
      </c>
      <c r="AR597" t="s">
        <v>112</v>
      </c>
      <c r="AS597" t="s">
        <v>847</v>
      </c>
    </row>
    <row r="598" spans="1:45" x14ac:dyDescent="0.45">
      <c r="A598" t="s">
        <v>3273</v>
      </c>
      <c r="B598" t="s">
        <v>46</v>
      </c>
      <c r="C598" t="s">
        <v>47</v>
      </c>
      <c r="D598" t="s">
        <v>3274</v>
      </c>
      <c r="E598" t="s">
        <v>3275</v>
      </c>
      <c r="F598" t="s">
        <v>50</v>
      </c>
      <c r="G598" t="s">
        <v>51</v>
      </c>
      <c r="H598" s="1">
        <v>43140.863194444442</v>
      </c>
      <c r="I598" s="1">
        <v>43140.883333333331</v>
      </c>
      <c r="J598" s="2">
        <v>1.2372685185185186E-2</v>
      </c>
      <c r="K598" s="2">
        <v>2.013888888888889E-2</v>
      </c>
      <c r="L598" s="2">
        <v>7.7662037037037031E-3</v>
      </c>
      <c r="M598" t="s">
        <v>52</v>
      </c>
      <c r="N598">
        <v>1</v>
      </c>
      <c r="O598" t="s">
        <v>3276</v>
      </c>
      <c r="P598" t="s">
        <v>54</v>
      </c>
      <c r="Q598" t="s">
        <v>412</v>
      </c>
      <c r="R598" t="s">
        <v>3277</v>
      </c>
      <c r="S598" t="s">
        <v>3278</v>
      </c>
      <c r="T598" t="s">
        <v>58</v>
      </c>
      <c r="U598" t="s">
        <v>54</v>
      </c>
      <c r="V598" t="s">
        <v>54</v>
      </c>
      <c r="W598">
        <v>59.961987000000001</v>
      </c>
      <c r="X598">
        <v>30.402259999999998</v>
      </c>
      <c r="Y598">
        <v>59.941414999999999</v>
      </c>
      <c r="Z598">
        <v>30.366456299999999</v>
      </c>
      <c r="AA598" t="s">
        <v>54</v>
      </c>
      <c r="AB598" t="s">
        <v>54</v>
      </c>
      <c r="AC598" t="s">
        <v>59</v>
      </c>
      <c r="AD598" t="s">
        <v>60</v>
      </c>
      <c r="AE598" t="s">
        <v>2463</v>
      </c>
      <c r="AF598" t="s">
        <v>1014</v>
      </c>
      <c r="AG598">
        <v>58.53</v>
      </c>
      <c r="AH598">
        <v>195</v>
      </c>
      <c r="AI598">
        <v>3.33</v>
      </c>
      <c r="AJ598">
        <v>6.23</v>
      </c>
      <c r="AK598" t="s">
        <v>3279</v>
      </c>
      <c r="AL598">
        <v>-6</v>
      </c>
      <c r="AM598">
        <v>-6</v>
      </c>
      <c r="AN598">
        <v>0.91</v>
      </c>
      <c r="AO598">
        <v>0.28000000000000003</v>
      </c>
      <c r="AP598">
        <v>0.91</v>
      </c>
      <c r="AQ598" t="s">
        <v>96</v>
      </c>
      <c r="AR598" t="s">
        <v>65</v>
      </c>
      <c r="AS598" t="s">
        <v>847</v>
      </c>
    </row>
    <row r="599" spans="1:45" x14ac:dyDescent="0.45">
      <c r="A599" t="s">
        <v>3280</v>
      </c>
      <c r="B599" t="s">
        <v>46</v>
      </c>
      <c r="C599" t="s">
        <v>47</v>
      </c>
      <c r="D599" t="s">
        <v>3281</v>
      </c>
      <c r="E599" t="s">
        <v>3282</v>
      </c>
      <c r="F599" t="s">
        <v>50</v>
      </c>
      <c r="G599" t="s">
        <v>51</v>
      </c>
      <c r="H599" s="1">
        <v>43141.492361111108</v>
      </c>
      <c r="I599" s="1">
        <v>43141.503472222219</v>
      </c>
      <c r="J599" s="2">
        <v>7.7662037037037031E-3</v>
      </c>
      <c r="K599" s="2">
        <v>1.1111111111111112E-2</v>
      </c>
      <c r="L599" s="2">
        <v>3.3449074074074071E-3</v>
      </c>
      <c r="M599" t="s">
        <v>52</v>
      </c>
      <c r="N599">
        <v>1</v>
      </c>
      <c r="O599" t="s">
        <v>219</v>
      </c>
      <c r="P599" t="s">
        <v>54</v>
      </c>
      <c r="Q599" t="s">
        <v>3283</v>
      </c>
      <c r="R599" t="s">
        <v>220</v>
      </c>
      <c r="S599" t="s">
        <v>221</v>
      </c>
      <c r="T599" t="s">
        <v>58</v>
      </c>
      <c r="U599" t="s">
        <v>54</v>
      </c>
      <c r="V599" t="s">
        <v>54</v>
      </c>
      <c r="W599">
        <v>59.932094999999997</v>
      </c>
      <c r="X599">
        <v>30.359857999999999</v>
      </c>
      <c r="Y599">
        <v>59.942684</v>
      </c>
      <c r="Z599">
        <v>30.379304999999999</v>
      </c>
      <c r="AA599" t="s">
        <v>54</v>
      </c>
      <c r="AB599" t="s">
        <v>54</v>
      </c>
      <c r="AC599" t="s">
        <v>59</v>
      </c>
      <c r="AD599" t="s">
        <v>60</v>
      </c>
      <c r="AE599" t="s">
        <v>3284</v>
      </c>
      <c r="AF599" t="s">
        <v>3285</v>
      </c>
      <c r="AG599">
        <v>58.37</v>
      </c>
      <c r="AH599">
        <v>130</v>
      </c>
      <c r="AI599">
        <v>2.23</v>
      </c>
      <c r="AJ599">
        <v>3.09</v>
      </c>
      <c r="AK599" t="s">
        <v>3286</v>
      </c>
      <c r="AL599">
        <v>-5</v>
      </c>
      <c r="AM599">
        <v>-8</v>
      </c>
      <c r="AN599">
        <v>0.89</v>
      </c>
      <c r="AO599">
        <v>2.35</v>
      </c>
      <c r="AP599">
        <v>0.78</v>
      </c>
      <c r="AQ599" t="s">
        <v>64</v>
      </c>
      <c r="AR599" t="s">
        <v>65</v>
      </c>
      <c r="AS599" t="s">
        <v>847</v>
      </c>
    </row>
    <row r="600" spans="1:45" x14ac:dyDescent="0.45">
      <c r="A600" t="s">
        <v>3287</v>
      </c>
      <c r="B600" t="s">
        <v>46</v>
      </c>
      <c r="C600" t="s">
        <v>47</v>
      </c>
      <c r="D600" t="s">
        <v>3288</v>
      </c>
      <c r="E600" t="s">
        <v>3289</v>
      </c>
      <c r="F600" t="s">
        <v>50</v>
      </c>
      <c r="G600" t="s">
        <v>51</v>
      </c>
      <c r="H600" s="1">
        <v>43141.553472222222</v>
      </c>
      <c r="I600" s="1">
        <v>43141.573611111111</v>
      </c>
      <c r="J600" s="2">
        <v>1.6550925925925924E-2</v>
      </c>
      <c r="K600" s="2">
        <v>2.013888888888889E-2</v>
      </c>
      <c r="L600" s="2">
        <v>3.5879629629629629E-3</v>
      </c>
      <c r="M600" t="s">
        <v>52</v>
      </c>
      <c r="N600">
        <v>1</v>
      </c>
      <c r="O600" t="s">
        <v>183</v>
      </c>
      <c r="P600" t="s">
        <v>54</v>
      </c>
      <c r="Q600" t="s">
        <v>3290</v>
      </c>
      <c r="R600" t="s">
        <v>184</v>
      </c>
      <c r="S600" t="s">
        <v>185</v>
      </c>
      <c r="T600" t="s">
        <v>58</v>
      </c>
      <c r="U600" t="s">
        <v>54</v>
      </c>
      <c r="V600" t="s">
        <v>54</v>
      </c>
      <c r="W600">
        <v>59.942677000000003</v>
      </c>
      <c r="X600">
        <v>30.379346999999999</v>
      </c>
      <c r="Y600">
        <v>59.941414999999999</v>
      </c>
      <c r="Z600">
        <v>30.366456299999999</v>
      </c>
      <c r="AA600" t="s">
        <v>54</v>
      </c>
      <c r="AB600" t="s">
        <v>54</v>
      </c>
      <c r="AC600" t="s">
        <v>59</v>
      </c>
      <c r="AD600" t="s">
        <v>60</v>
      </c>
      <c r="AE600" t="s">
        <v>3285</v>
      </c>
      <c r="AF600" t="s">
        <v>1014</v>
      </c>
      <c r="AG600">
        <v>58.37</v>
      </c>
      <c r="AH600">
        <v>214</v>
      </c>
      <c r="AI600">
        <v>3.67</v>
      </c>
      <c r="AJ600">
        <v>8.1300000000000008</v>
      </c>
      <c r="AK600" t="s">
        <v>3291</v>
      </c>
      <c r="AL600">
        <v>-4</v>
      </c>
      <c r="AM600">
        <v>-8</v>
      </c>
      <c r="AN600">
        <v>0.89</v>
      </c>
      <c r="AO600">
        <v>2.78</v>
      </c>
      <c r="AP600">
        <v>0.69</v>
      </c>
      <c r="AQ600" t="s">
        <v>64</v>
      </c>
      <c r="AR600" t="s">
        <v>65</v>
      </c>
      <c r="AS600" t="s">
        <v>847</v>
      </c>
    </row>
    <row r="601" spans="1:45" x14ac:dyDescent="0.45">
      <c r="A601" t="s">
        <v>3292</v>
      </c>
      <c r="B601" t="s">
        <v>46</v>
      </c>
      <c r="C601" t="s">
        <v>47</v>
      </c>
      <c r="D601" t="s">
        <v>3293</v>
      </c>
      <c r="E601" t="s">
        <v>3294</v>
      </c>
      <c r="F601" t="s">
        <v>50</v>
      </c>
      <c r="G601" t="s">
        <v>51</v>
      </c>
      <c r="H601" s="1">
        <v>43143.454861111109</v>
      </c>
      <c r="I601" s="1">
        <v>43143.481249999997</v>
      </c>
      <c r="J601" s="2">
        <v>2.0902777777777781E-2</v>
      </c>
      <c r="K601" s="2">
        <v>2.6388888888888889E-2</v>
      </c>
      <c r="L601" s="2">
        <v>5.4861111111111117E-3</v>
      </c>
      <c r="M601" t="s">
        <v>52</v>
      </c>
      <c r="N601">
        <v>1</v>
      </c>
      <c r="O601" t="s">
        <v>116</v>
      </c>
      <c r="P601" t="s">
        <v>54</v>
      </c>
      <c r="Q601" t="s">
        <v>370</v>
      </c>
      <c r="R601" t="s">
        <v>118</v>
      </c>
      <c r="S601" t="s">
        <v>119</v>
      </c>
      <c r="T601" t="s">
        <v>58</v>
      </c>
      <c r="U601" t="s">
        <v>54</v>
      </c>
      <c r="V601" t="s">
        <v>54</v>
      </c>
      <c r="W601">
        <v>59.941414999999999</v>
      </c>
      <c r="X601">
        <v>30.366456299999999</v>
      </c>
      <c r="Y601">
        <v>59.802914000000001</v>
      </c>
      <c r="Z601">
        <v>30.26784</v>
      </c>
      <c r="AA601" t="s">
        <v>54</v>
      </c>
      <c r="AB601" t="s">
        <v>54</v>
      </c>
      <c r="AC601" t="s">
        <v>59</v>
      </c>
      <c r="AD601" t="s">
        <v>60</v>
      </c>
      <c r="AE601" t="s">
        <v>1014</v>
      </c>
      <c r="AF601" t="s">
        <v>230</v>
      </c>
      <c r="AG601">
        <v>57.79</v>
      </c>
      <c r="AH601">
        <v>695.93</v>
      </c>
      <c r="AI601">
        <v>12.04</v>
      </c>
      <c r="AJ601">
        <v>37.03</v>
      </c>
      <c r="AK601" t="s">
        <v>3295</v>
      </c>
      <c r="AL601">
        <v>-2</v>
      </c>
      <c r="AM601">
        <v>-7</v>
      </c>
      <c r="AN601">
        <v>0.86</v>
      </c>
      <c r="AO601">
        <v>4</v>
      </c>
      <c r="AP601">
        <v>0.98</v>
      </c>
      <c r="AQ601" t="s">
        <v>111</v>
      </c>
      <c r="AR601" t="s">
        <v>112</v>
      </c>
      <c r="AS601" t="s">
        <v>66</v>
      </c>
    </row>
    <row r="602" spans="1:45" x14ac:dyDescent="0.45">
      <c r="A602" t="s">
        <v>3296</v>
      </c>
      <c r="B602" t="s">
        <v>46</v>
      </c>
      <c r="C602" t="s">
        <v>47</v>
      </c>
      <c r="D602" t="s">
        <v>3297</v>
      </c>
      <c r="E602" t="s">
        <v>3298</v>
      </c>
      <c r="F602" t="s">
        <v>50</v>
      </c>
      <c r="G602" t="s">
        <v>51</v>
      </c>
      <c r="H602" s="1">
        <v>43143.623611111114</v>
      </c>
      <c r="I602" s="1">
        <v>43143.669444444444</v>
      </c>
      <c r="J602" s="2">
        <v>4.3425925925925923E-2</v>
      </c>
      <c r="K602" s="2">
        <v>4.5833333333333337E-2</v>
      </c>
      <c r="L602" s="2">
        <v>2.4074074074074076E-3</v>
      </c>
      <c r="M602" t="s">
        <v>52</v>
      </c>
      <c r="N602">
        <v>1</v>
      </c>
      <c r="O602" t="s">
        <v>192</v>
      </c>
      <c r="P602" t="s">
        <v>54</v>
      </c>
      <c r="Q602" t="s">
        <v>3299</v>
      </c>
      <c r="R602" t="s">
        <v>193</v>
      </c>
      <c r="S602" t="s">
        <v>194</v>
      </c>
      <c r="T602" t="s">
        <v>58</v>
      </c>
      <c r="U602" t="s">
        <v>54</v>
      </c>
      <c r="V602" t="s">
        <v>54</v>
      </c>
      <c r="W602">
        <v>55.605800000000002</v>
      </c>
      <c r="X602">
        <v>37.28801</v>
      </c>
      <c r="Y602">
        <v>55.731712000000002</v>
      </c>
      <c r="Z602">
        <v>37.637320000000003</v>
      </c>
      <c r="AA602" t="s">
        <v>54</v>
      </c>
      <c r="AB602" t="s">
        <v>54</v>
      </c>
      <c r="AC602" t="s">
        <v>2047</v>
      </c>
      <c r="AD602" t="s">
        <v>60</v>
      </c>
      <c r="AE602" t="s">
        <v>3300</v>
      </c>
      <c r="AF602" t="s">
        <v>3301</v>
      </c>
      <c r="AG602">
        <v>57.79</v>
      </c>
      <c r="AH602">
        <v>850</v>
      </c>
      <c r="AI602">
        <v>14.71</v>
      </c>
      <c r="AJ602">
        <v>35.79</v>
      </c>
      <c r="AK602" t="s">
        <v>3302</v>
      </c>
      <c r="AL602">
        <v>-4</v>
      </c>
      <c r="AM602">
        <v>-8</v>
      </c>
      <c r="AN602">
        <v>0.61</v>
      </c>
      <c r="AO602">
        <v>3.4</v>
      </c>
      <c r="AP602">
        <v>0.61</v>
      </c>
      <c r="AQ602" t="s">
        <v>64</v>
      </c>
      <c r="AR602" t="s">
        <v>65</v>
      </c>
      <c r="AS602" t="s">
        <v>66</v>
      </c>
    </row>
    <row r="603" spans="1:45" x14ac:dyDescent="0.45">
      <c r="A603" t="s">
        <v>3303</v>
      </c>
      <c r="B603" t="s">
        <v>46</v>
      </c>
      <c r="C603" t="s">
        <v>47</v>
      </c>
      <c r="D603" t="s">
        <v>3304</v>
      </c>
      <c r="E603" t="s">
        <v>3305</v>
      </c>
      <c r="F603" t="s">
        <v>50</v>
      </c>
      <c r="G603" t="s">
        <v>51</v>
      </c>
      <c r="H603" s="1">
        <v>43144.008333333331</v>
      </c>
      <c r="I603" s="1">
        <v>43144.05972222222</v>
      </c>
      <c r="J603" s="2">
        <v>4.7199074074074067E-2</v>
      </c>
      <c r="K603" s="2">
        <v>5.1388888888888894E-2</v>
      </c>
      <c r="L603" s="2">
        <v>4.1898148148148146E-3</v>
      </c>
      <c r="M603" t="s">
        <v>52</v>
      </c>
      <c r="N603">
        <v>1.4</v>
      </c>
      <c r="O603" t="s">
        <v>451</v>
      </c>
      <c r="P603" t="s">
        <v>54</v>
      </c>
      <c r="Q603" t="s">
        <v>107</v>
      </c>
      <c r="R603" t="s">
        <v>118</v>
      </c>
      <c r="S603" t="s">
        <v>452</v>
      </c>
      <c r="T603" t="s">
        <v>58</v>
      </c>
      <c r="U603" t="s">
        <v>54</v>
      </c>
      <c r="V603" t="s">
        <v>54</v>
      </c>
      <c r="W603">
        <v>55.731696999999997</v>
      </c>
      <c r="X603">
        <v>37.637318</v>
      </c>
      <c r="Y603">
        <v>55.599648000000002</v>
      </c>
      <c r="Z603">
        <v>37.271233000000002</v>
      </c>
      <c r="AA603" t="s">
        <v>54</v>
      </c>
      <c r="AB603" t="s">
        <v>54</v>
      </c>
      <c r="AC603" t="s">
        <v>2047</v>
      </c>
      <c r="AD603" t="s">
        <v>60</v>
      </c>
      <c r="AE603" t="s">
        <v>3306</v>
      </c>
      <c r="AF603" t="s">
        <v>3307</v>
      </c>
      <c r="AG603">
        <v>57.79</v>
      </c>
      <c r="AH603">
        <v>1190</v>
      </c>
      <c r="AI603">
        <v>20.59</v>
      </c>
      <c r="AJ603">
        <v>43.15</v>
      </c>
      <c r="AK603" t="s">
        <v>3308</v>
      </c>
      <c r="AL603">
        <v>-11</v>
      </c>
      <c r="AM603">
        <v>-15</v>
      </c>
      <c r="AN603">
        <v>0.81</v>
      </c>
      <c r="AO603">
        <v>1.93</v>
      </c>
      <c r="AP603">
        <v>0.25</v>
      </c>
      <c r="AQ603" t="s">
        <v>96</v>
      </c>
      <c r="AR603" t="s">
        <v>97</v>
      </c>
      <c r="AS603" t="s">
        <v>66</v>
      </c>
    </row>
    <row r="604" spans="1:45" x14ac:dyDescent="0.45">
      <c r="A604" t="s">
        <v>3309</v>
      </c>
      <c r="B604" t="s">
        <v>46</v>
      </c>
      <c r="C604" t="s">
        <v>47</v>
      </c>
      <c r="D604" t="s">
        <v>3310</v>
      </c>
      <c r="E604" t="s">
        <v>3311</v>
      </c>
      <c r="F604" t="s">
        <v>50</v>
      </c>
      <c r="G604" t="s">
        <v>51</v>
      </c>
      <c r="H604" s="1">
        <v>43144.329861111109</v>
      </c>
      <c r="I604" s="1">
        <v>43144.363194444442</v>
      </c>
      <c r="J604" s="2">
        <v>3.1666666666666669E-2</v>
      </c>
      <c r="K604" s="2">
        <v>3.3333333333333333E-2</v>
      </c>
      <c r="L604" s="2">
        <v>1.6666666666666668E-3</v>
      </c>
      <c r="M604" t="s">
        <v>52</v>
      </c>
      <c r="N604">
        <v>1</v>
      </c>
      <c r="O604" t="s">
        <v>243</v>
      </c>
      <c r="P604" t="s">
        <v>54</v>
      </c>
      <c r="Q604" t="s">
        <v>172</v>
      </c>
      <c r="R604" t="s">
        <v>244</v>
      </c>
      <c r="S604" t="s">
        <v>245</v>
      </c>
      <c r="T604" t="s">
        <v>58</v>
      </c>
      <c r="U604" t="s">
        <v>54</v>
      </c>
      <c r="V604" t="s">
        <v>54</v>
      </c>
      <c r="W604">
        <v>59.799199999999999</v>
      </c>
      <c r="X604">
        <v>30.27336</v>
      </c>
      <c r="Y604">
        <v>59.941414999999999</v>
      </c>
      <c r="Z604">
        <v>30.366456299999999</v>
      </c>
      <c r="AA604" t="s">
        <v>54</v>
      </c>
      <c r="AB604" t="s">
        <v>54</v>
      </c>
      <c r="AC604" t="s">
        <v>59</v>
      </c>
      <c r="AD604" t="s">
        <v>60</v>
      </c>
      <c r="AE604" t="s">
        <v>230</v>
      </c>
      <c r="AF604" t="s">
        <v>1014</v>
      </c>
      <c r="AG604">
        <v>57.75</v>
      </c>
      <c r="AH604">
        <v>651</v>
      </c>
      <c r="AI604">
        <v>11.27</v>
      </c>
      <c r="AJ604">
        <v>33.97</v>
      </c>
      <c r="AK604" t="s">
        <v>3312</v>
      </c>
      <c r="AL604">
        <v>-1</v>
      </c>
      <c r="AM604">
        <v>-6</v>
      </c>
      <c r="AN604">
        <v>0.88</v>
      </c>
      <c r="AO604">
        <v>4.84</v>
      </c>
      <c r="AP604">
        <v>0.67</v>
      </c>
      <c r="AQ604" t="s">
        <v>96</v>
      </c>
      <c r="AR604" t="s">
        <v>65</v>
      </c>
      <c r="AS604" t="s">
        <v>66</v>
      </c>
    </row>
    <row r="605" spans="1:45" x14ac:dyDescent="0.45">
      <c r="A605" t="s">
        <v>3313</v>
      </c>
      <c r="B605" t="s">
        <v>46</v>
      </c>
      <c r="C605" t="s">
        <v>47</v>
      </c>
      <c r="D605" t="s">
        <v>3314</v>
      </c>
      <c r="E605" t="s">
        <v>3315</v>
      </c>
      <c r="F605" t="s">
        <v>50</v>
      </c>
      <c r="G605" t="s">
        <v>51</v>
      </c>
      <c r="H605" s="1">
        <v>43144.453472222223</v>
      </c>
      <c r="I605" s="1">
        <v>43144.475694444445</v>
      </c>
      <c r="J605" s="2">
        <v>1.5231481481481483E-2</v>
      </c>
      <c r="K605" s="2">
        <v>2.2222222222222223E-2</v>
      </c>
      <c r="L605" s="2">
        <v>6.9907407407407409E-3</v>
      </c>
      <c r="M605" t="s">
        <v>52</v>
      </c>
      <c r="N605">
        <v>1</v>
      </c>
      <c r="O605" t="s">
        <v>70</v>
      </c>
      <c r="P605" t="s">
        <v>54</v>
      </c>
      <c r="Q605" t="s">
        <v>107</v>
      </c>
      <c r="R605" t="s">
        <v>72</v>
      </c>
      <c r="S605" t="s">
        <v>73</v>
      </c>
      <c r="T605" t="s">
        <v>58</v>
      </c>
      <c r="U605" t="s">
        <v>54</v>
      </c>
      <c r="V605" t="s">
        <v>54</v>
      </c>
      <c r="W605">
        <v>59.941414999999999</v>
      </c>
      <c r="X605">
        <v>30.366456299999999</v>
      </c>
      <c r="Y605">
        <v>59.961987000000001</v>
      </c>
      <c r="Z605">
        <v>30.402259999999998</v>
      </c>
      <c r="AA605" t="s">
        <v>54</v>
      </c>
      <c r="AB605" t="s">
        <v>54</v>
      </c>
      <c r="AC605" t="s">
        <v>59</v>
      </c>
      <c r="AD605" t="s">
        <v>60</v>
      </c>
      <c r="AE605" t="s">
        <v>1014</v>
      </c>
      <c r="AF605" t="s">
        <v>2463</v>
      </c>
      <c r="AG605">
        <v>57.75</v>
      </c>
      <c r="AH605">
        <v>265.79000000000002</v>
      </c>
      <c r="AI605">
        <v>4.5999999999999996</v>
      </c>
      <c r="AJ605">
        <v>6.04</v>
      </c>
      <c r="AK605" t="s">
        <v>3316</v>
      </c>
      <c r="AL605">
        <v>-2</v>
      </c>
      <c r="AM605">
        <v>-7</v>
      </c>
      <c r="AN605">
        <v>0.9</v>
      </c>
      <c r="AO605">
        <v>4.16</v>
      </c>
      <c r="AP605">
        <v>0.81</v>
      </c>
      <c r="AQ605" t="s">
        <v>64</v>
      </c>
      <c r="AR605" t="s">
        <v>65</v>
      </c>
      <c r="AS605" t="s">
        <v>847</v>
      </c>
    </row>
    <row r="606" spans="1:45" x14ac:dyDescent="0.45">
      <c r="A606" t="s">
        <v>3317</v>
      </c>
      <c r="B606" t="s">
        <v>46</v>
      </c>
      <c r="C606" t="s">
        <v>47</v>
      </c>
      <c r="D606" t="s">
        <v>3318</v>
      </c>
      <c r="E606" t="s">
        <v>3319</v>
      </c>
      <c r="F606" t="s">
        <v>50</v>
      </c>
      <c r="G606" t="s">
        <v>51</v>
      </c>
      <c r="H606" s="1">
        <v>43144.884027777778</v>
      </c>
      <c r="I606" s="1">
        <v>43144.9</v>
      </c>
      <c r="J606" s="2">
        <v>1.03125E-2</v>
      </c>
      <c r="K606" s="2">
        <v>1.5972222222222224E-2</v>
      </c>
      <c r="L606" s="2">
        <v>5.6597222222222222E-3</v>
      </c>
      <c r="M606" t="s">
        <v>52</v>
      </c>
      <c r="N606">
        <v>1</v>
      </c>
      <c r="O606" t="s">
        <v>70</v>
      </c>
      <c r="P606" t="s">
        <v>54</v>
      </c>
      <c r="Q606" t="s">
        <v>81</v>
      </c>
      <c r="R606" t="s">
        <v>72</v>
      </c>
      <c r="S606" t="s">
        <v>73</v>
      </c>
      <c r="T606" t="s">
        <v>58</v>
      </c>
      <c r="U606" t="s">
        <v>54</v>
      </c>
      <c r="V606" t="s">
        <v>54</v>
      </c>
      <c r="W606">
        <v>59.959560000000003</v>
      </c>
      <c r="X606">
        <v>30.40476</v>
      </c>
      <c r="Y606">
        <v>59.940327000000003</v>
      </c>
      <c r="Z606">
        <v>30.417860000000001</v>
      </c>
      <c r="AA606" t="s">
        <v>54</v>
      </c>
      <c r="AB606" t="s">
        <v>54</v>
      </c>
      <c r="AC606" t="s">
        <v>59</v>
      </c>
      <c r="AD606" t="s">
        <v>60</v>
      </c>
      <c r="AE606" t="s">
        <v>2463</v>
      </c>
      <c r="AF606" t="s">
        <v>3320</v>
      </c>
      <c r="AG606">
        <v>57.65</v>
      </c>
      <c r="AH606">
        <v>121</v>
      </c>
      <c r="AI606">
        <v>2.1</v>
      </c>
      <c r="AJ606">
        <v>4.57</v>
      </c>
      <c r="AK606" t="s">
        <v>3321</v>
      </c>
      <c r="AL606">
        <v>-4</v>
      </c>
      <c r="AM606">
        <v>-7</v>
      </c>
      <c r="AN606">
        <v>0.76</v>
      </c>
      <c r="AO606">
        <v>2.02</v>
      </c>
      <c r="AP606">
        <v>0.66</v>
      </c>
      <c r="AQ606" t="s">
        <v>96</v>
      </c>
      <c r="AR606" t="s">
        <v>65</v>
      </c>
      <c r="AS606" t="s">
        <v>847</v>
      </c>
    </row>
    <row r="607" spans="1:45" x14ac:dyDescent="0.45">
      <c r="A607" t="s">
        <v>3322</v>
      </c>
      <c r="B607" t="s">
        <v>46</v>
      </c>
      <c r="C607" t="s">
        <v>47</v>
      </c>
      <c r="D607" s="3" t="s">
        <v>3323</v>
      </c>
      <c r="E607" t="s">
        <v>3324</v>
      </c>
      <c r="F607" t="s">
        <v>50</v>
      </c>
      <c r="G607" t="s">
        <v>51</v>
      </c>
      <c r="H607" s="1">
        <v>43144.905555555553</v>
      </c>
      <c r="I607" s="1">
        <v>43144.924305555556</v>
      </c>
      <c r="J607" s="2">
        <v>7.6620370370370366E-3</v>
      </c>
      <c r="K607" s="2">
        <v>1.8749999999999999E-2</v>
      </c>
      <c r="L607" s="2">
        <v>1.1087962962962964E-2</v>
      </c>
      <c r="M607" t="s">
        <v>52</v>
      </c>
      <c r="N607">
        <v>1</v>
      </c>
      <c r="O607" t="s">
        <v>219</v>
      </c>
      <c r="P607" t="s">
        <v>54</v>
      </c>
      <c r="Q607" t="s">
        <v>71</v>
      </c>
      <c r="R607" t="s">
        <v>220</v>
      </c>
      <c r="S607" t="s">
        <v>221</v>
      </c>
      <c r="T607" t="s">
        <v>58</v>
      </c>
      <c r="U607" t="s">
        <v>54</v>
      </c>
      <c r="V607" t="s">
        <v>54</v>
      </c>
      <c r="W607">
        <v>59.939597999999997</v>
      </c>
      <c r="X607">
        <v>30.416712</v>
      </c>
      <c r="Y607">
        <v>59.946953000000001</v>
      </c>
      <c r="Z607">
        <v>30.359217000000001</v>
      </c>
      <c r="AA607" t="s">
        <v>54</v>
      </c>
      <c r="AB607" t="s">
        <v>54</v>
      </c>
      <c r="AC607" t="s">
        <v>59</v>
      </c>
      <c r="AD607" t="s">
        <v>60</v>
      </c>
      <c r="AE607" t="s">
        <v>3320</v>
      </c>
      <c r="AF607" t="s">
        <v>3325</v>
      </c>
      <c r="AG607">
        <v>57.65</v>
      </c>
      <c r="AH607">
        <v>143</v>
      </c>
      <c r="AI607">
        <v>2.48</v>
      </c>
      <c r="AJ607">
        <v>4.99</v>
      </c>
      <c r="AK607" t="s">
        <v>3326</v>
      </c>
      <c r="AL607">
        <v>-4</v>
      </c>
      <c r="AM607">
        <v>-8</v>
      </c>
      <c r="AN607">
        <v>0.78</v>
      </c>
      <c r="AO607">
        <v>2.38</v>
      </c>
      <c r="AP607">
        <v>0.72</v>
      </c>
      <c r="AQ607" t="s">
        <v>96</v>
      </c>
      <c r="AR607" t="s">
        <v>65</v>
      </c>
      <c r="AS607" t="s">
        <v>847</v>
      </c>
    </row>
    <row r="608" spans="1:45" x14ac:dyDescent="0.45">
      <c r="A608" t="s">
        <v>3327</v>
      </c>
      <c r="B608" t="s">
        <v>46</v>
      </c>
      <c r="C608" t="s">
        <v>47</v>
      </c>
      <c r="D608" t="s">
        <v>3328</v>
      </c>
      <c r="E608" t="s">
        <v>3329</v>
      </c>
      <c r="F608" t="s">
        <v>50</v>
      </c>
      <c r="G608" t="s">
        <v>51</v>
      </c>
      <c r="H608" s="1">
        <v>43144.930555555555</v>
      </c>
      <c r="I608" s="1">
        <v>43144.941666666666</v>
      </c>
      <c r="J608" s="2">
        <v>7.6273148148148151E-3</v>
      </c>
      <c r="K608" s="2">
        <v>1.1111111111111112E-2</v>
      </c>
      <c r="L608" s="2">
        <v>3.483796296296296E-3</v>
      </c>
      <c r="M608" t="s">
        <v>52</v>
      </c>
      <c r="N608">
        <v>1</v>
      </c>
      <c r="O608" t="s">
        <v>342</v>
      </c>
      <c r="P608" t="s">
        <v>54</v>
      </c>
      <c r="Q608" t="s">
        <v>1593</v>
      </c>
      <c r="R608" t="s">
        <v>343</v>
      </c>
      <c r="S608" t="s">
        <v>344</v>
      </c>
      <c r="T608" t="s">
        <v>58</v>
      </c>
      <c r="U608" t="s">
        <v>54</v>
      </c>
      <c r="V608" t="s">
        <v>54</v>
      </c>
      <c r="W608">
        <v>59.947110000000002</v>
      </c>
      <c r="X608">
        <v>30.358989999999999</v>
      </c>
      <c r="Y608">
        <v>59.961987000000001</v>
      </c>
      <c r="Z608">
        <v>30.402259999999998</v>
      </c>
      <c r="AA608" t="s">
        <v>54</v>
      </c>
      <c r="AB608" t="s">
        <v>54</v>
      </c>
      <c r="AC608" t="s">
        <v>59</v>
      </c>
      <c r="AD608" t="s">
        <v>60</v>
      </c>
      <c r="AE608" t="s">
        <v>3325</v>
      </c>
      <c r="AF608" t="s">
        <v>2463</v>
      </c>
      <c r="AG608">
        <v>57.65</v>
      </c>
      <c r="AH608">
        <v>177</v>
      </c>
      <c r="AI608">
        <v>3.07</v>
      </c>
      <c r="AJ608">
        <v>5.33</v>
      </c>
      <c r="AK608" t="s">
        <v>3330</v>
      </c>
      <c r="AL608">
        <v>-4</v>
      </c>
      <c r="AM608">
        <v>-8</v>
      </c>
      <c r="AN608">
        <v>0.79</v>
      </c>
      <c r="AO608">
        <v>2.35</v>
      </c>
      <c r="AP608">
        <v>0.69</v>
      </c>
      <c r="AQ608" t="s">
        <v>96</v>
      </c>
      <c r="AR608" t="s">
        <v>65</v>
      </c>
      <c r="AS608" t="s">
        <v>847</v>
      </c>
    </row>
    <row r="609" spans="1:45" x14ac:dyDescent="0.45">
      <c r="A609" t="s">
        <v>3331</v>
      </c>
      <c r="B609" t="s">
        <v>46</v>
      </c>
      <c r="C609" t="s">
        <v>47</v>
      </c>
      <c r="D609" t="s">
        <v>3332</v>
      </c>
      <c r="E609" t="s">
        <v>844</v>
      </c>
      <c r="F609" t="s">
        <v>50</v>
      </c>
      <c r="G609" t="s">
        <v>51</v>
      </c>
      <c r="H609" s="1">
        <v>43144.953472222223</v>
      </c>
      <c r="I609" s="1">
        <v>43144.96597222222</v>
      </c>
      <c r="J609" s="2">
        <v>7.4652777777777781E-3</v>
      </c>
      <c r="K609" s="2">
        <v>1.2499999999999999E-2</v>
      </c>
      <c r="L609" s="2">
        <v>5.0347222222222225E-3</v>
      </c>
      <c r="M609" t="s">
        <v>52</v>
      </c>
      <c r="N609">
        <v>1</v>
      </c>
      <c r="O609" t="s">
        <v>709</v>
      </c>
      <c r="P609" t="s">
        <v>54</v>
      </c>
      <c r="Q609" t="s">
        <v>3333</v>
      </c>
      <c r="R609" t="s">
        <v>220</v>
      </c>
      <c r="S609" t="s">
        <v>710</v>
      </c>
      <c r="T609" t="s">
        <v>58</v>
      </c>
      <c r="U609" t="s">
        <v>54</v>
      </c>
      <c r="V609" t="s">
        <v>54</v>
      </c>
      <c r="W609">
        <v>59.962054999999999</v>
      </c>
      <c r="X609">
        <v>30.402373999999998</v>
      </c>
      <c r="Y609">
        <v>59.941414999999999</v>
      </c>
      <c r="Z609">
        <v>30.366456299999999</v>
      </c>
      <c r="AA609" t="s">
        <v>54</v>
      </c>
      <c r="AB609" t="s">
        <v>54</v>
      </c>
      <c r="AC609" t="s">
        <v>59</v>
      </c>
      <c r="AD609" t="s">
        <v>60</v>
      </c>
      <c r="AE609" t="s">
        <v>2463</v>
      </c>
      <c r="AF609" t="s">
        <v>1014</v>
      </c>
      <c r="AG609">
        <v>57.65</v>
      </c>
      <c r="AH609">
        <v>161</v>
      </c>
      <c r="AI609">
        <v>2.79</v>
      </c>
      <c r="AJ609">
        <v>6.58</v>
      </c>
      <c r="AK609" t="s">
        <v>3334</v>
      </c>
      <c r="AL609">
        <v>-4</v>
      </c>
      <c r="AM609">
        <v>-8</v>
      </c>
      <c r="AN609">
        <v>0.8</v>
      </c>
      <c r="AO609">
        <v>2.4500000000000002</v>
      </c>
      <c r="AP609">
        <v>0.72</v>
      </c>
      <c r="AQ609" t="s">
        <v>96</v>
      </c>
      <c r="AR609" t="s">
        <v>65</v>
      </c>
      <c r="AS609" t="s">
        <v>847</v>
      </c>
    </row>
    <row r="610" spans="1:45" x14ac:dyDescent="0.45">
      <c r="A610" t="s">
        <v>3335</v>
      </c>
      <c r="B610" t="s">
        <v>46</v>
      </c>
      <c r="C610" t="s">
        <v>47</v>
      </c>
      <c r="D610" t="s">
        <v>3336</v>
      </c>
      <c r="E610" t="s">
        <v>3337</v>
      </c>
      <c r="F610" t="s">
        <v>50</v>
      </c>
      <c r="G610" t="s">
        <v>51</v>
      </c>
      <c r="H610" s="1">
        <v>43145.174305555556</v>
      </c>
      <c r="I610" s="1">
        <v>43145.18472222222</v>
      </c>
      <c r="J610" s="2">
        <v>5.138888888888889E-3</v>
      </c>
      <c r="K610" s="2">
        <v>1.0416666666666666E-2</v>
      </c>
      <c r="L610" s="2">
        <v>5.2777777777777771E-3</v>
      </c>
      <c r="M610" t="s">
        <v>52</v>
      </c>
      <c r="N610">
        <v>1</v>
      </c>
      <c r="O610" t="s">
        <v>116</v>
      </c>
      <c r="P610" t="s">
        <v>54</v>
      </c>
      <c r="Q610" t="s">
        <v>1483</v>
      </c>
      <c r="R610" t="s">
        <v>118</v>
      </c>
      <c r="S610" t="s">
        <v>119</v>
      </c>
      <c r="T610" t="s">
        <v>58</v>
      </c>
      <c r="U610" t="s">
        <v>54</v>
      </c>
      <c r="V610" t="s">
        <v>54</v>
      </c>
      <c r="W610">
        <v>59.941414999999999</v>
      </c>
      <c r="X610">
        <v>30.366456299999999</v>
      </c>
      <c r="Y610">
        <v>59.961987000000001</v>
      </c>
      <c r="Z610">
        <v>30.402259999999998</v>
      </c>
      <c r="AA610" t="s">
        <v>54</v>
      </c>
      <c r="AB610" t="s">
        <v>54</v>
      </c>
      <c r="AC610" t="s">
        <v>59</v>
      </c>
      <c r="AD610" t="s">
        <v>60</v>
      </c>
      <c r="AE610" t="s">
        <v>1014</v>
      </c>
      <c r="AF610" t="s">
        <v>2463</v>
      </c>
      <c r="AG610">
        <v>57.7</v>
      </c>
      <c r="AH610">
        <v>152</v>
      </c>
      <c r="AI610">
        <v>2.63</v>
      </c>
      <c r="AJ610">
        <v>4.8</v>
      </c>
      <c r="AK610" t="s">
        <v>3338</v>
      </c>
      <c r="AL610">
        <v>-4</v>
      </c>
      <c r="AM610">
        <v>-8</v>
      </c>
      <c r="AN610">
        <v>0.81</v>
      </c>
      <c r="AO610">
        <v>2.42</v>
      </c>
      <c r="AP610">
        <v>0.91</v>
      </c>
      <c r="AQ610" t="s">
        <v>96</v>
      </c>
      <c r="AR610" t="s">
        <v>65</v>
      </c>
      <c r="AS610" t="s">
        <v>66</v>
      </c>
    </row>
    <row r="611" spans="1:45" x14ac:dyDescent="0.45">
      <c r="A611" t="s">
        <v>3339</v>
      </c>
      <c r="B611" t="s">
        <v>46</v>
      </c>
      <c r="C611" t="s">
        <v>47</v>
      </c>
      <c r="D611" t="s">
        <v>3340</v>
      </c>
      <c r="E611" t="s">
        <v>3341</v>
      </c>
      <c r="F611" t="s">
        <v>50</v>
      </c>
      <c r="G611" t="s">
        <v>51</v>
      </c>
      <c r="H611" s="1">
        <v>43145.245138888888</v>
      </c>
      <c r="I611" s="1">
        <v>43145.256249999999</v>
      </c>
      <c r="J611" s="2">
        <v>7.858796296296296E-3</v>
      </c>
      <c r="K611" s="2">
        <v>1.1111111111111112E-2</v>
      </c>
      <c r="L611" s="2">
        <v>3.2523148148148151E-3</v>
      </c>
      <c r="M611" t="s">
        <v>52</v>
      </c>
      <c r="N611">
        <v>1</v>
      </c>
      <c r="O611" t="s">
        <v>471</v>
      </c>
      <c r="P611" t="s">
        <v>54</v>
      </c>
      <c r="Q611" t="s">
        <v>71</v>
      </c>
      <c r="R611" t="s">
        <v>82</v>
      </c>
      <c r="S611" t="s">
        <v>473</v>
      </c>
      <c r="T611" t="s">
        <v>58</v>
      </c>
      <c r="U611" t="s">
        <v>54</v>
      </c>
      <c r="V611" t="s">
        <v>54</v>
      </c>
      <c r="W611">
        <v>59.962060000000001</v>
      </c>
      <c r="X611">
        <v>30.402372</v>
      </c>
      <c r="Y611">
        <v>59.941414999999999</v>
      </c>
      <c r="Z611">
        <v>30.366456299999999</v>
      </c>
      <c r="AA611" t="s">
        <v>54</v>
      </c>
      <c r="AB611" t="s">
        <v>54</v>
      </c>
      <c r="AC611" t="s">
        <v>59</v>
      </c>
      <c r="AD611" t="s">
        <v>60</v>
      </c>
      <c r="AE611" t="s">
        <v>2463</v>
      </c>
      <c r="AF611" t="s">
        <v>1014</v>
      </c>
      <c r="AG611">
        <v>57.7</v>
      </c>
      <c r="AH611">
        <v>161</v>
      </c>
      <c r="AI611">
        <v>2.79</v>
      </c>
      <c r="AJ611">
        <v>5.89</v>
      </c>
      <c r="AK611" t="s">
        <v>3342</v>
      </c>
      <c r="AL611">
        <v>-6</v>
      </c>
      <c r="AM611">
        <v>-9</v>
      </c>
      <c r="AN611">
        <v>0.85</v>
      </c>
      <c r="AO611">
        <v>1.81</v>
      </c>
      <c r="AP611">
        <v>0.84</v>
      </c>
      <c r="AQ611" t="s">
        <v>96</v>
      </c>
      <c r="AR611" t="s">
        <v>65</v>
      </c>
      <c r="AS611" t="s">
        <v>66</v>
      </c>
    </row>
    <row r="612" spans="1:45" x14ac:dyDescent="0.45">
      <c r="A612" t="s">
        <v>3343</v>
      </c>
      <c r="B612" t="s">
        <v>46</v>
      </c>
      <c r="C612" t="s">
        <v>47</v>
      </c>
      <c r="D612" t="s">
        <v>3344</v>
      </c>
      <c r="E612" t="s">
        <v>3345</v>
      </c>
      <c r="F612" t="s">
        <v>50</v>
      </c>
      <c r="G612" t="s">
        <v>51</v>
      </c>
      <c r="H612" s="1">
        <v>43145.474305555559</v>
      </c>
      <c r="I612" s="1">
        <v>43145.495833333334</v>
      </c>
      <c r="J612" s="2">
        <v>1.4351851851851852E-2</v>
      </c>
      <c r="K612" s="2">
        <v>2.1527777777777781E-2</v>
      </c>
      <c r="L612" s="2">
        <v>7.1759259259259259E-3</v>
      </c>
      <c r="M612" t="s">
        <v>52</v>
      </c>
      <c r="N612">
        <v>1</v>
      </c>
      <c r="O612" t="s">
        <v>1980</v>
      </c>
      <c r="P612" t="s">
        <v>54</v>
      </c>
      <c r="Q612" t="s">
        <v>3346</v>
      </c>
      <c r="R612" t="s">
        <v>1881</v>
      </c>
      <c r="S612" t="s">
        <v>1981</v>
      </c>
      <c r="T612" t="s">
        <v>58</v>
      </c>
      <c r="U612" t="s">
        <v>54</v>
      </c>
      <c r="V612" t="s">
        <v>54</v>
      </c>
      <c r="W612">
        <v>59.941414999999999</v>
      </c>
      <c r="X612">
        <v>30.366456299999999</v>
      </c>
      <c r="Y612">
        <v>59.961987000000001</v>
      </c>
      <c r="Z612">
        <v>30.402259999999998</v>
      </c>
      <c r="AA612" t="s">
        <v>54</v>
      </c>
      <c r="AB612" t="s">
        <v>54</v>
      </c>
      <c r="AC612" t="s">
        <v>59</v>
      </c>
      <c r="AD612" t="s">
        <v>60</v>
      </c>
      <c r="AE612" t="s">
        <v>1014</v>
      </c>
      <c r="AF612" t="s">
        <v>2463</v>
      </c>
      <c r="AG612">
        <v>57.7</v>
      </c>
      <c r="AH612">
        <v>168.38</v>
      </c>
      <c r="AI612">
        <v>2.92</v>
      </c>
      <c r="AJ612">
        <v>5.62</v>
      </c>
      <c r="AK612" t="s">
        <v>3347</v>
      </c>
      <c r="AL612">
        <v>-7</v>
      </c>
      <c r="AM612">
        <v>-12</v>
      </c>
      <c r="AN612">
        <v>0.83</v>
      </c>
      <c r="AO612">
        <v>3.05</v>
      </c>
      <c r="AP612">
        <v>0.83</v>
      </c>
      <c r="AQ612" t="s">
        <v>64</v>
      </c>
      <c r="AR612" t="s">
        <v>65</v>
      </c>
      <c r="AS612" t="s">
        <v>66</v>
      </c>
    </row>
    <row r="613" spans="1:45" x14ac:dyDescent="0.45">
      <c r="A613" t="s">
        <v>3348</v>
      </c>
      <c r="B613" t="s">
        <v>46</v>
      </c>
      <c r="C613" t="s">
        <v>47</v>
      </c>
      <c r="D613" t="s">
        <v>3349</v>
      </c>
      <c r="E613" t="s">
        <v>3350</v>
      </c>
      <c r="F613" t="s">
        <v>50</v>
      </c>
      <c r="G613" t="s">
        <v>51</v>
      </c>
      <c r="H613" s="1">
        <v>43146.447222222225</v>
      </c>
      <c r="I613" s="1">
        <v>43146.462500000001</v>
      </c>
      <c r="J613" s="2">
        <v>7.9166666666666673E-3</v>
      </c>
      <c r="K613" s="2">
        <v>1.5277777777777777E-2</v>
      </c>
      <c r="L613" s="2">
        <v>7.3611111111111108E-3</v>
      </c>
      <c r="M613" t="s">
        <v>52</v>
      </c>
      <c r="N613">
        <v>1</v>
      </c>
      <c r="O613" t="s">
        <v>2201</v>
      </c>
      <c r="P613" t="s">
        <v>54</v>
      </c>
      <c r="Q613" t="s">
        <v>581</v>
      </c>
      <c r="R613" t="s">
        <v>480</v>
      </c>
      <c r="S613" t="s">
        <v>2203</v>
      </c>
      <c r="T613" t="s">
        <v>58</v>
      </c>
      <c r="U613" t="s">
        <v>54</v>
      </c>
      <c r="V613" t="s">
        <v>54</v>
      </c>
      <c r="W613">
        <v>59.941414999999999</v>
      </c>
      <c r="X613">
        <v>30.366456299999999</v>
      </c>
      <c r="Y613">
        <v>59.961987000000001</v>
      </c>
      <c r="Z613">
        <v>30.402259999999998</v>
      </c>
      <c r="AA613" t="s">
        <v>54</v>
      </c>
      <c r="AB613" t="s">
        <v>54</v>
      </c>
      <c r="AC613" t="s">
        <v>59</v>
      </c>
      <c r="AD613" t="s">
        <v>60</v>
      </c>
      <c r="AE613" t="s">
        <v>1014</v>
      </c>
      <c r="AF613" t="s">
        <v>2463</v>
      </c>
      <c r="AG613">
        <v>56.83</v>
      </c>
      <c r="AH613">
        <v>174</v>
      </c>
      <c r="AI613">
        <v>3.06</v>
      </c>
      <c r="AJ613">
        <v>5.78</v>
      </c>
      <c r="AK613" t="s">
        <v>3351</v>
      </c>
      <c r="AL613">
        <v>-12</v>
      </c>
      <c r="AM613">
        <v>-18</v>
      </c>
      <c r="AN613">
        <v>0.84</v>
      </c>
      <c r="AO613">
        <v>2.52</v>
      </c>
      <c r="AP613">
        <v>0.33</v>
      </c>
      <c r="AQ613" t="s">
        <v>64</v>
      </c>
      <c r="AR613" t="s">
        <v>97</v>
      </c>
      <c r="AS613" t="s">
        <v>66</v>
      </c>
    </row>
    <row r="614" spans="1:45" x14ac:dyDescent="0.45">
      <c r="A614" t="s">
        <v>3352</v>
      </c>
      <c r="B614" t="s">
        <v>46</v>
      </c>
      <c r="C614" t="s">
        <v>47</v>
      </c>
      <c r="D614" t="s">
        <v>3353</v>
      </c>
      <c r="E614" t="s">
        <v>3354</v>
      </c>
      <c r="F614" t="s">
        <v>50</v>
      </c>
      <c r="G614" t="s">
        <v>51</v>
      </c>
      <c r="H614" s="1">
        <v>43147.459027777775</v>
      </c>
      <c r="I614" s="1">
        <v>43147.478472222225</v>
      </c>
      <c r="J614" s="2">
        <v>1.2372685185185186E-2</v>
      </c>
      <c r="K614" s="2">
        <v>1.9444444444444445E-2</v>
      </c>
      <c r="L614" s="2">
        <v>7.0717592592592594E-3</v>
      </c>
      <c r="M614" t="s">
        <v>52</v>
      </c>
      <c r="N614">
        <v>1</v>
      </c>
      <c r="O614" t="s">
        <v>479</v>
      </c>
      <c r="P614" t="s">
        <v>54</v>
      </c>
      <c r="Q614" t="s">
        <v>3355</v>
      </c>
      <c r="R614" t="s">
        <v>480</v>
      </c>
      <c r="S614" t="s">
        <v>481</v>
      </c>
      <c r="T614" t="s">
        <v>58</v>
      </c>
      <c r="U614" t="s">
        <v>54</v>
      </c>
      <c r="V614" t="s">
        <v>54</v>
      </c>
      <c r="W614">
        <v>59.941414999999999</v>
      </c>
      <c r="X614">
        <v>30.366456299999999</v>
      </c>
      <c r="Y614">
        <v>59.961987000000001</v>
      </c>
      <c r="Z614">
        <v>30.402259999999998</v>
      </c>
      <c r="AA614" t="s">
        <v>54</v>
      </c>
      <c r="AB614" t="s">
        <v>54</v>
      </c>
      <c r="AC614" t="s">
        <v>59</v>
      </c>
      <c r="AD614" t="s">
        <v>60</v>
      </c>
      <c r="AE614" t="s">
        <v>1014</v>
      </c>
      <c r="AF614" t="s">
        <v>2463</v>
      </c>
      <c r="AG614">
        <v>56.35</v>
      </c>
      <c r="AH614">
        <v>157</v>
      </c>
      <c r="AI614">
        <v>2.79</v>
      </c>
      <c r="AJ614">
        <v>5.05</v>
      </c>
      <c r="AK614" t="s">
        <v>3356</v>
      </c>
      <c r="AL614">
        <v>-8</v>
      </c>
      <c r="AM614">
        <v>-12</v>
      </c>
      <c r="AN614">
        <v>0.87</v>
      </c>
      <c r="AO614">
        <v>2.87</v>
      </c>
      <c r="AP614">
        <v>0.82</v>
      </c>
      <c r="AQ614" t="s">
        <v>64</v>
      </c>
      <c r="AR614" t="s">
        <v>65</v>
      </c>
      <c r="AS614" t="s">
        <v>847</v>
      </c>
    </row>
    <row r="615" spans="1:45" x14ac:dyDescent="0.45">
      <c r="A615" t="s">
        <v>3357</v>
      </c>
      <c r="B615" t="s">
        <v>46</v>
      </c>
      <c r="C615" t="s">
        <v>47</v>
      </c>
      <c r="D615" t="s">
        <v>3358</v>
      </c>
      <c r="E615" t="s">
        <v>3359</v>
      </c>
      <c r="F615" t="s">
        <v>50</v>
      </c>
      <c r="G615" t="s">
        <v>51</v>
      </c>
      <c r="H615" s="1">
        <v>43147.877083333333</v>
      </c>
      <c r="I615" s="1">
        <v>43147.9</v>
      </c>
      <c r="J615" s="2">
        <v>1.1319444444444444E-2</v>
      </c>
      <c r="K615" s="2">
        <v>2.2916666666666669E-2</v>
      </c>
      <c r="L615" s="2">
        <v>1.1597222222222222E-2</v>
      </c>
      <c r="M615" t="s">
        <v>52</v>
      </c>
      <c r="N615">
        <v>1</v>
      </c>
      <c r="O615" t="s">
        <v>70</v>
      </c>
      <c r="P615" t="s">
        <v>54</v>
      </c>
      <c r="Q615" t="s">
        <v>3360</v>
      </c>
      <c r="R615" t="s">
        <v>72</v>
      </c>
      <c r="S615" t="s">
        <v>73</v>
      </c>
      <c r="T615" t="s">
        <v>58</v>
      </c>
      <c r="U615" t="s">
        <v>54</v>
      </c>
      <c r="V615" t="s">
        <v>54</v>
      </c>
      <c r="W615">
        <v>59.962049999999998</v>
      </c>
      <c r="X615">
        <v>30.402360000000002</v>
      </c>
      <c r="Y615">
        <v>59.941414999999999</v>
      </c>
      <c r="Z615">
        <v>30.366456299999999</v>
      </c>
      <c r="AA615" t="s">
        <v>54</v>
      </c>
      <c r="AB615" t="s">
        <v>54</v>
      </c>
      <c r="AC615" t="s">
        <v>59</v>
      </c>
      <c r="AD615" t="s">
        <v>60</v>
      </c>
      <c r="AE615" t="s">
        <v>2463</v>
      </c>
      <c r="AF615" t="s">
        <v>1014</v>
      </c>
      <c r="AG615">
        <v>56.35</v>
      </c>
      <c r="AH615">
        <v>171</v>
      </c>
      <c r="AI615">
        <v>3.03</v>
      </c>
      <c r="AJ615">
        <v>5.89</v>
      </c>
      <c r="AK615" t="s">
        <v>3361</v>
      </c>
      <c r="AL615">
        <v>-6</v>
      </c>
      <c r="AM615">
        <v>-9</v>
      </c>
      <c r="AN615">
        <v>0.76</v>
      </c>
      <c r="AO615">
        <v>1.82</v>
      </c>
      <c r="AP615">
        <v>1</v>
      </c>
      <c r="AQ615" t="s">
        <v>111</v>
      </c>
      <c r="AR615" t="s">
        <v>112</v>
      </c>
      <c r="AS615" t="s">
        <v>847</v>
      </c>
    </row>
    <row r="616" spans="1:45" x14ac:dyDescent="0.45">
      <c r="A616" t="s">
        <v>3362</v>
      </c>
      <c r="B616" t="s">
        <v>46</v>
      </c>
      <c r="C616" t="s">
        <v>47</v>
      </c>
      <c r="D616" t="s">
        <v>3363</v>
      </c>
      <c r="E616" t="s">
        <v>3364</v>
      </c>
      <c r="F616" t="s">
        <v>50</v>
      </c>
      <c r="G616" t="s">
        <v>51</v>
      </c>
      <c r="H616" s="1">
        <v>43150.40347222222</v>
      </c>
      <c r="I616" s="1">
        <v>43150.427083333336</v>
      </c>
      <c r="J616" s="2">
        <v>1.2141203703703704E-2</v>
      </c>
      <c r="K616" s="2">
        <v>2.361111111111111E-2</v>
      </c>
      <c r="L616" s="2">
        <v>1.1469907407407408E-2</v>
      </c>
      <c r="M616" t="s">
        <v>52</v>
      </c>
      <c r="N616">
        <v>1</v>
      </c>
      <c r="O616" t="s">
        <v>1159</v>
      </c>
      <c r="P616" t="s">
        <v>54</v>
      </c>
      <c r="Q616" t="s">
        <v>285</v>
      </c>
      <c r="R616" t="s">
        <v>82</v>
      </c>
      <c r="S616" t="s">
        <v>1160</v>
      </c>
      <c r="T616" t="s">
        <v>58</v>
      </c>
      <c r="U616" t="s">
        <v>54</v>
      </c>
      <c r="V616" t="s">
        <v>54</v>
      </c>
      <c r="W616">
        <v>59.941414999999999</v>
      </c>
      <c r="X616">
        <v>30.366456299999999</v>
      </c>
      <c r="Y616">
        <v>59.940327000000003</v>
      </c>
      <c r="Z616">
        <v>30.417860000000001</v>
      </c>
      <c r="AA616" t="s">
        <v>54</v>
      </c>
      <c r="AB616" t="s">
        <v>54</v>
      </c>
      <c r="AC616" t="s">
        <v>59</v>
      </c>
      <c r="AD616" t="s">
        <v>60</v>
      </c>
      <c r="AE616" t="s">
        <v>1014</v>
      </c>
      <c r="AF616" t="s">
        <v>3320</v>
      </c>
      <c r="AG616">
        <v>56.37</v>
      </c>
      <c r="AH616">
        <v>219</v>
      </c>
      <c r="AI616">
        <v>3.88</v>
      </c>
      <c r="AJ616">
        <v>4.88</v>
      </c>
      <c r="AK616" t="s">
        <v>3365</v>
      </c>
      <c r="AL616">
        <v>-6</v>
      </c>
      <c r="AM616">
        <v>-9</v>
      </c>
      <c r="AN616">
        <v>0.91</v>
      </c>
      <c r="AO616">
        <v>2.2999999999999998</v>
      </c>
      <c r="AP616">
        <v>0.83</v>
      </c>
      <c r="AQ616" t="s">
        <v>650</v>
      </c>
      <c r="AR616" t="s">
        <v>651</v>
      </c>
      <c r="AS616" t="s">
        <v>847</v>
      </c>
    </row>
    <row r="617" spans="1:45" x14ac:dyDescent="0.45">
      <c r="A617" t="s">
        <v>3366</v>
      </c>
      <c r="B617" t="s">
        <v>46</v>
      </c>
      <c r="C617" t="s">
        <v>47</v>
      </c>
      <c r="D617" t="s">
        <v>3367</v>
      </c>
      <c r="E617" t="s">
        <v>844</v>
      </c>
      <c r="F617" t="s">
        <v>50</v>
      </c>
      <c r="G617" t="s">
        <v>51</v>
      </c>
      <c r="H617" s="1">
        <v>43150.48541666667</v>
      </c>
      <c r="I617" s="1">
        <v>43150.49722222222</v>
      </c>
      <c r="J617" s="2">
        <v>9.0393518518518522E-3</v>
      </c>
      <c r="K617" s="2">
        <v>1.1805555555555555E-2</v>
      </c>
      <c r="L617" s="2">
        <v>2.7662037037037034E-3</v>
      </c>
      <c r="M617" t="s">
        <v>52</v>
      </c>
      <c r="N617">
        <v>1</v>
      </c>
      <c r="O617" t="s">
        <v>1915</v>
      </c>
      <c r="P617" t="s">
        <v>54</v>
      </c>
      <c r="Q617" t="s">
        <v>3368</v>
      </c>
      <c r="R617" t="s">
        <v>82</v>
      </c>
      <c r="S617" t="s">
        <v>1917</v>
      </c>
      <c r="T617" t="s">
        <v>58</v>
      </c>
      <c r="U617" t="s">
        <v>54</v>
      </c>
      <c r="V617" t="s">
        <v>54</v>
      </c>
      <c r="W617">
        <v>59.940795999999999</v>
      </c>
      <c r="X617">
        <v>30.419875999999999</v>
      </c>
      <c r="Y617">
        <v>59.961987000000001</v>
      </c>
      <c r="Z617">
        <v>30.402259999999998</v>
      </c>
      <c r="AA617" t="s">
        <v>54</v>
      </c>
      <c r="AB617" t="s">
        <v>54</v>
      </c>
      <c r="AC617" t="s">
        <v>59</v>
      </c>
      <c r="AD617" t="s">
        <v>60</v>
      </c>
      <c r="AE617" t="s">
        <v>3320</v>
      </c>
      <c r="AF617" t="s">
        <v>2463</v>
      </c>
      <c r="AG617">
        <v>56.37</v>
      </c>
      <c r="AH617">
        <v>111</v>
      </c>
      <c r="AI617">
        <v>1.97</v>
      </c>
      <c r="AJ617">
        <v>4.0199999999999996</v>
      </c>
      <c r="AK617" t="s">
        <v>3369</v>
      </c>
      <c r="AL617">
        <v>-5</v>
      </c>
      <c r="AM617">
        <v>-9</v>
      </c>
      <c r="AN617">
        <v>0.87</v>
      </c>
      <c r="AO617">
        <v>2.97</v>
      </c>
      <c r="AP617">
        <v>0.44</v>
      </c>
      <c r="AQ617" t="s">
        <v>64</v>
      </c>
      <c r="AR617" t="s">
        <v>97</v>
      </c>
      <c r="AS617" t="s">
        <v>847</v>
      </c>
    </row>
    <row r="618" spans="1:45" x14ac:dyDescent="0.45">
      <c r="A618" t="s">
        <v>3370</v>
      </c>
      <c r="B618" t="s">
        <v>46</v>
      </c>
      <c r="C618" t="s">
        <v>47</v>
      </c>
      <c r="D618" t="s">
        <v>3371</v>
      </c>
      <c r="E618" t="s">
        <v>3372</v>
      </c>
      <c r="F618" t="s">
        <v>50</v>
      </c>
      <c r="G618" t="s">
        <v>51</v>
      </c>
      <c r="H618" s="1">
        <v>43150.884722222225</v>
      </c>
      <c r="I618" s="1">
        <v>43150.9</v>
      </c>
      <c r="J618" s="2">
        <v>9.8032407407407408E-3</v>
      </c>
      <c r="K618" s="2">
        <v>1.5277777777777777E-2</v>
      </c>
      <c r="L618" s="2">
        <v>5.4745370370370373E-3</v>
      </c>
      <c r="M618" t="s">
        <v>52</v>
      </c>
      <c r="N618">
        <v>1</v>
      </c>
      <c r="O618" t="s">
        <v>1134</v>
      </c>
      <c r="P618" t="s">
        <v>54</v>
      </c>
      <c r="Q618" t="s">
        <v>3373</v>
      </c>
      <c r="R618" t="s">
        <v>220</v>
      </c>
      <c r="S618" t="s">
        <v>1136</v>
      </c>
      <c r="T618" t="s">
        <v>58</v>
      </c>
      <c r="U618" t="s">
        <v>54</v>
      </c>
      <c r="V618" t="s">
        <v>54</v>
      </c>
      <c r="W618">
        <v>59.961987000000001</v>
      </c>
      <c r="X618">
        <v>30.402259999999998</v>
      </c>
      <c r="Y618">
        <v>59.941414999999999</v>
      </c>
      <c r="Z618">
        <v>30.366456299999999</v>
      </c>
      <c r="AA618" t="s">
        <v>54</v>
      </c>
      <c r="AB618" t="s">
        <v>54</v>
      </c>
      <c r="AC618" t="s">
        <v>59</v>
      </c>
      <c r="AD618" t="s">
        <v>60</v>
      </c>
      <c r="AE618" t="s">
        <v>2463</v>
      </c>
      <c r="AF618" t="s">
        <v>1014</v>
      </c>
      <c r="AG618">
        <v>56.37</v>
      </c>
      <c r="AH618">
        <v>163</v>
      </c>
      <c r="AI618">
        <v>2.89</v>
      </c>
      <c r="AJ618">
        <v>6.08</v>
      </c>
      <c r="AK618" t="s">
        <v>3374</v>
      </c>
      <c r="AL618">
        <v>-6</v>
      </c>
      <c r="AM618">
        <v>-11</v>
      </c>
      <c r="AN618">
        <v>0.84</v>
      </c>
      <c r="AO618">
        <v>3.32</v>
      </c>
      <c r="AP618">
        <v>0.45</v>
      </c>
      <c r="AQ618" t="s">
        <v>96</v>
      </c>
      <c r="AR618" t="s">
        <v>97</v>
      </c>
      <c r="AS618" t="s">
        <v>847</v>
      </c>
    </row>
    <row r="619" spans="1:45" x14ac:dyDescent="0.45">
      <c r="A619" t="s">
        <v>3375</v>
      </c>
      <c r="B619" t="s">
        <v>46</v>
      </c>
      <c r="C619" t="s">
        <v>47</v>
      </c>
      <c r="D619" t="s">
        <v>3376</v>
      </c>
      <c r="E619" t="s">
        <v>3377</v>
      </c>
      <c r="F619" t="s">
        <v>50</v>
      </c>
      <c r="G619" t="s">
        <v>51</v>
      </c>
      <c r="H619" s="1">
        <v>43151.515972222223</v>
      </c>
      <c r="I619" s="1">
        <v>43151.532638888886</v>
      </c>
      <c r="J619" s="2">
        <v>1.2673611111111109E-2</v>
      </c>
      <c r="K619" s="2">
        <v>1.6666666666666666E-2</v>
      </c>
      <c r="L619" s="2">
        <v>3.9930555555555561E-3</v>
      </c>
      <c r="M619" t="s">
        <v>52</v>
      </c>
      <c r="N619">
        <v>1</v>
      </c>
      <c r="O619" t="s">
        <v>3378</v>
      </c>
      <c r="P619" t="s">
        <v>54</v>
      </c>
      <c r="Q619" t="s">
        <v>117</v>
      </c>
      <c r="R619" t="s">
        <v>193</v>
      </c>
      <c r="S619" t="s">
        <v>3379</v>
      </c>
      <c r="T619" t="s">
        <v>58</v>
      </c>
      <c r="U619" t="s">
        <v>54</v>
      </c>
      <c r="V619" t="s">
        <v>54</v>
      </c>
      <c r="W619">
        <v>59.941414999999999</v>
      </c>
      <c r="X619">
        <v>30.366456299999999</v>
      </c>
      <c r="Y619">
        <v>59.961987000000001</v>
      </c>
      <c r="Z619">
        <v>30.402259999999998</v>
      </c>
      <c r="AA619" t="s">
        <v>54</v>
      </c>
      <c r="AB619" t="s">
        <v>54</v>
      </c>
      <c r="AC619" t="s">
        <v>59</v>
      </c>
      <c r="AD619" t="s">
        <v>60</v>
      </c>
      <c r="AE619" t="s">
        <v>1014</v>
      </c>
      <c r="AF619" t="s">
        <v>2463</v>
      </c>
      <c r="AG619">
        <v>56.74</v>
      </c>
      <c r="AH619">
        <v>149</v>
      </c>
      <c r="AI619">
        <v>2.63</v>
      </c>
      <c r="AJ619">
        <v>6.32</v>
      </c>
      <c r="AK619" t="s">
        <v>3380</v>
      </c>
      <c r="AL619">
        <v>-10</v>
      </c>
      <c r="AM619">
        <v>-15</v>
      </c>
      <c r="AN619">
        <v>0.87</v>
      </c>
      <c r="AO619">
        <v>3.08</v>
      </c>
      <c r="AP619">
        <v>0.39</v>
      </c>
      <c r="AQ619" t="s">
        <v>64</v>
      </c>
      <c r="AR619" t="s">
        <v>97</v>
      </c>
      <c r="AS619" t="s">
        <v>847</v>
      </c>
    </row>
    <row r="620" spans="1:45" x14ac:dyDescent="0.45">
      <c r="A620" t="s">
        <v>3381</v>
      </c>
      <c r="B620" t="s">
        <v>46</v>
      </c>
      <c r="C620" t="s">
        <v>47</v>
      </c>
      <c r="D620" t="s">
        <v>3382</v>
      </c>
      <c r="E620" t="s">
        <v>3383</v>
      </c>
      <c r="F620" t="s">
        <v>50</v>
      </c>
      <c r="G620" t="s">
        <v>51</v>
      </c>
      <c r="H620" s="1">
        <v>43153.424305555556</v>
      </c>
      <c r="I620" s="1">
        <v>43153.441666666666</v>
      </c>
      <c r="J620" s="2">
        <v>1.0856481481481481E-2</v>
      </c>
      <c r="K620" s="2">
        <v>1.7361111111111112E-2</v>
      </c>
      <c r="L620" s="2">
        <v>6.5046296296296302E-3</v>
      </c>
      <c r="M620" t="s">
        <v>52</v>
      </c>
      <c r="N620">
        <v>1</v>
      </c>
      <c r="O620" t="s">
        <v>1915</v>
      </c>
      <c r="P620" t="s">
        <v>54</v>
      </c>
      <c r="Q620" t="s">
        <v>3384</v>
      </c>
      <c r="R620" t="s">
        <v>82</v>
      </c>
      <c r="S620" t="s">
        <v>1917</v>
      </c>
      <c r="T620" t="s">
        <v>58</v>
      </c>
      <c r="U620" t="s">
        <v>54</v>
      </c>
      <c r="V620" t="s">
        <v>54</v>
      </c>
      <c r="W620">
        <v>59.941414999999999</v>
      </c>
      <c r="X620">
        <v>30.366456299999999</v>
      </c>
      <c r="Y620">
        <v>59.961987000000001</v>
      </c>
      <c r="Z620">
        <v>30.402259999999998</v>
      </c>
      <c r="AA620" t="s">
        <v>54</v>
      </c>
      <c r="AB620" t="s">
        <v>54</v>
      </c>
      <c r="AC620" t="s">
        <v>59</v>
      </c>
      <c r="AD620" t="s">
        <v>60</v>
      </c>
      <c r="AE620" t="s">
        <v>1014</v>
      </c>
      <c r="AF620" t="s">
        <v>2463</v>
      </c>
      <c r="AG620">
        <v>56.77</v>
      </c>
      <c r="AH620">
        <v>223</v>
      </c>
      <c r="AI620">
        <v>3.93</v>
      </c>
      <c r="AJ620">
        <v>5.65</v>
      </c>
      <c r="AK620" t="s">
        <v>3385</v>
      </c>
      <c r="AL620">
        <v>-16</v>
      </c>
      <c r="AM620">
        <v>-21</v>
      </c>
      <c r="AN620">
        <v>0.88</v>
      </c>
      <c r="AO620">
        <v>1.95</v>
      </c>
      <c r="AP620">
        <v>0.72</v>
      </c>
      <c r="AQ620" t="s">
        <v>64</v>
      </c>
      <c r="AR620" t="s">
        <v>65</v>
      </c>
      <c r="AS620" t="s">
        <v>847</v>
      </c>
    </row>
    <row r="621" spans="1:45" x14ac:dyDescent="0.45">
      <c r="A621" t="s">
        <v>3386</v>
      </c>
      <c r="B621" t="s">
        <v>46</v>
      </c>
      <c r="C621" t="s">
        <v>47</v>
      </c>
      <c r="D621" t="s">
        <v>3387</v>
      </c>
      <c r="E621" t="s">
        <v>912</v>
      </c>
      <c r="F621" t="s">
        <v>50</v>
      </c>
      <c r="G621" t="s">
        <v>51</v>
      </c>
      <c r="H621" s="1">
        <v>43154.652777777781</v>
      </c>
      <c r="I621" s="1">
        <v>43154.661805555559</v>
      </c>
      <c r="J621" s="2">
        <v>7.6273148148148151E-3</v>
      </c>
      <c r="K621" s="2">
        <v>9.0277777777777787E-3</v>
      </c>
      <c r="L621" s="2">
        <v>1.4004629629629629E-3</v>
      </c>
      <c r="M621" t="s">
        <v>52</v>
      </c>
      <c r="N621">
        <v>1</v>
      </c>
      <c r="O621" t="s">
        <v>116</v>
      </c>
      <c r="P621" t="s">
        <v>54</v>
      </c>
      <c r="Q621" t="s">
        <v>370</v>
      </c>
      <c r="R621" t="s">
        <v>118</v>
      </c>
      <c r="S621" t="s">
        <v>119</v>
      </c>
      <c r="T621" t="s">
        <v>58</v>
      </c>
      <c r="U621" t="s">
        <v>54</v>
      </c>
      <c r="V621" t="s">
        <v>54</v>
      </c>
      <c r="W621">
        <v>59.953415</v>
      </c>
      <c r="X621">
        <v>30.480672999999999</v>
      </c>
      <c r="Y621">
        <v>59.961987000000001</v>
      </c>
      <c r="Z621">
        <v>30.402259999999998</v>
      </c>
      <c r="AA621" t="s">
        <v>54</v>
      </c>
      <c r="AB621" t="s">
        <v>54</v>
      </c>
      <c r="AC621" t="s">
        <v>59</v>
      </c>
      <c r="AD621" t="s">
        <v>60</v>
      </c>
      <c r="AE621" t="s">
        <v>3388</v>
      </c>
      <c r="AF621" t="s">
        <v>2463</v>
      </c>
      <c r="AG621">
        <v>56.33</v>
      </c>
      <c r="AH621">
        <v>198</v>
      </c>
      <c r="AI621">
        <v>3.51</v>
      </c>
      <c r="AJ621">
        <v>5.36</v>
      </c>
      <c r="AK621" t="s">
        <v>3389</v>
      </c>
      <c r="AL621">
        <v>-9</v>
      </c>
      <c r="AM621">
        <v>-9</v>
      </c>
      <c r="AN621">
        <v>0.8</v>
      </c>
      <c r="AO621">
        <v>1.01</v>
      </c>
      <c r="AP621">
        <v>0.59</v>
      </c>
      <c r="AQ621" t="s">
        <v>650</v>
      </c>
      <c r="AR621" t="s">
        <v>651</v>
      </c>
      <c r="AS621" t="s">
        <v>847</v>
      </c>
    </row>
    <row r="622" spans="1:45" x14ac:dyDescent="0.45">
      <c r="A622" t="s">
        <v>3390</v>
      </c>
      <c r="B622" t="s">
        <v>46</v>
      </c>
      <c r="C622" t="s">
        <v>47</v>
      </c>
      <c r="D622" t="s">
        <v>3391</v>
      </c>
      <c r="E622" t="s">
        <v>3392</v>
      </c>
      <c r="F622" t="s">
        <v>50</v>
      </c>
      <c r="G622" t="s">
        <v>51</v>
      </c>
      <c r="H622" s="1">
        <v>43154.929861111108</v>
      </c>
      <c r="I622" s="1">
        <v>43154.944444444445</v>
      </c>
      <c r="J622" s="2">
        <v>8.4490740740740741E-3</v>
      </c>
      <c r="K622" s="2">
        <v>1.4583333333333332E-2</v>
      </c>
      <c r="L622" s="2">
        <v>6.1342592592592594E-3</v>
      </c>
      <c r="M622" t="s">
        <v>52</v>
      </c>
      <c r="N622">
        <v>1</v>
      </c>
      <c r="O622" t="s">
        <v>1915</v>
      </c>
      <c r="P622" t="s">
        <v>54</v>
      </c>
      <c r="Q622" t="s">
        <v>3393</v>
      </c>
      <c r="R622" t="s">
        <v>82</v>
      </c>
      <c r="S622" t="s">
        <v>1917</v>
      </c>
      <c r="T622" t="s">
        <v>58</v>
      </c>
      <c r="U622" t="s">
        <v>54</v>
      </c>
      <c r="V622" t="s">
        <v>54</v>
      </c>
      <c r="W622">
        <v>59.961987000000001</v>
      </c>
      <c r="X622">
        <v>30.402259999999998</v>
      </c>
      <c r="Y622">
        <v>59.941414999999999</v>
      </c>
      <c r="Z622">
        <v>30.366456299999999</v>
      </c>
      <c r="AA622" t="s">
        <v>54</v>
      </c>
      <c r="AB622" t="s">
        <v>54</v>
      </c>
      <c r="AC622" t="s">
        <v>59</v>
      </c>
      <c r="AD622" t="s">
        <v>60</v>
      </c>
      <c r="AE622" t="s">
        <v>2463</v>
      </c>
      <c r="AF622" t="s">
        <v>1014</v>
      </c>
      <c r="AG622">
        <v>56.33</v>
      </c>
      <c r="AH622">
        <v>222</v>
      </c>
      <c r="AI622">
        <v>3.94</v>
      </c>
      <c r="AJ622">
        <v>6.57</v>
      </c>
      <c r="AK622" t="s">
        <v>3394</v>
      </c>
      <c r="AL622">
        <v>-16</v>
      </c>
      <c r="AM622">
        <v>-19</v>
      </c>
      <c r="AN622">
        <v>0.83</v>
      </c>
      <c r="AO622">
        <v>1.45</v>
      </c>
      <c r="AP622">
        <v>0.36</v>
      </c>
      <c r="AQ622" t="s">
        <v>96</v>
      </c>
      <c r="AR622" t="s">
        <v>97</v>
      </c>
      <c r="AS622" t="s">
        <v>847</v>
      </c>
    </row>
    <row r="623" spans="1:45" x14ac:dyDescent="0.45">
      <c r="A623" t="s">
        <v>3395</v>
      </c>
      <c r="B623" t="s">
        <v>46</v>
      </c>
      <c r="C623" t="s">
        <v>47</v>
      </c>
      <c r="D623" t="s">
        <v>3396</v>
      </c>
      <c r="E623" t="s">
        <v>3397</v>
      </c>
      <c r="F623" t="s">
        <v>50</v>
      </c>
      <c r="G623" t="s">
        <v>51</v>
      </c>
      <c r="H623" s="1">
        <v>43157.436805555553</v>
      </c>
      <c r="I623" s="1">
        <v>43157.453472222223</v>
      </c>
      <c r="J623" s="2">
        <v>1.0543981481481481E-2</v>
      </c>
      <c r="K623" s="2">
        <v>1.6666666666666666E-2</v>
      </c>
      <c r="L623" s="2">
        <v>6.122685185185185E-3</v>
      </c>
      <c r="M623" t="s">
        <v>52</v>
      </c>
      <c r="N623">
        <v>1</v>
      </c>
      <c r="O623" t="s">
        <v>183</v>
      </c>
      <c r="P623" t="s">
        <v>54</v>
      </c>
      <c r="Q623" t="s">
        <v>1185</v>
      </c>
      <c r="R623" t="s">
        <v>184</v>
      </c>
      <c r="S623" t="s">
        <v>185</v>
      </c>
      <c r="T623" t="s">
        <v>58</v>
      </c>
      <c r="U623" t="s">
        <v>54</v>
      </c>
      <c r="V623" t="s">
        <v>54</v>
      </c>
      <c r="W623">
        <v>59.941414999999999</v>
      </c>
      <c r="X623">
        <v>30.366456299999999</v>
      </c>
      <c r="Y623">
        <v>59.961987000000001</v>
      </c>
      <c r="Z623">
        <v>30.402259999999998</v>
      </c>
      <c r="AA623" t="s">
        <v>54</v>
      </c>
      <c r="AB623" t="s">
        <v>54</v>
      </c>
      <c r="AC623" t="s">
        <v>59</v>
      </c>
      <c r="AD623" t="s">
        <v>60</v>
      </c>
      <c r="AE623" t="s">
        <v>1014</v>
      </c>
      <c r="AF623" t="s">
        <v>2463</v>
      </c>
      <c r="AG623">
        <v>55.89</v>
      </c>
      <c r="AH623">
        <v>150</v>
      </c>
      <c r="AI623">
        <v>2.68</v>
      </c>
      <c r="AJ623">
        <v>5.12</v>
      </c>
      <c r="AK623" t="s">
        <v>3398</v>
      </c>
      <c r="AL623">
        <v>-13</v>
      </c>
      <c r="AM623">
        <v>-18</v>
      </c>
      <c r="AN623">
        <v>0.74</v>
      </c>
      <c r="AO623">
        <v>2.13</v>
      </c>
      <c r="AP623">
        <v>0.47</v>
      </c>
      <c r="AQ623" t="s">
        <v>64</v>
      </c>
      <c r="AR623" t="s">
        <v>97</v>
      </c>
      <c r="AS623" t="s">
        <v>847</v>
      </c>
    </row>
    <row r="624" spans="1:45" x14ac:dyDescent="0.45">
      <c r="A624" t="s">
        <v>3399</v>
      </c>
      <c r="B624" t="s">
        <v>46</v>
      </c>
      <c r="C624" t="s">
        <v>47</v>
      </c>
      <c r="D624" t="s">
        <v>3400</v>
      </c>
      <c r="E624" t="s">
        <v>3401</v>
      </c>
      <c r="F624" t="s">
        <v>50</v>
      </c>
      <c r="G624" t="s">
        <v>51</v>
      </c>
      <c r="H624" s="1">
        <v>43157.850694444445</v>
      </c>
      <c r="I624" s="1">
        <v>43157.864583333336</v>
      </c>
      <c r="J624" s="2">
        <v>1.1631944444444445E-2</v>
      </c>
      <c r="K624" s="2">
        <v>1.3888888888888888E-2</v>
      </c>
      <c r="L624" s="2">
        <v>2.2569444444444447E-3</v>
      </c>
      <c r="M624" t="s">
        <v>52</v>
      </c>
      <c r="N624">
        <v>1</v>
      </c>
      <c r="O624" t="s">
        <v>1264</v>
      </c>
      <c r="P624" t="s">
        <v>54</v>
      </c>
      <c r="Q624" t="s">
        <v>131</v>
      </c>
      <c r="R624" t="s">
        <v>604</v>
      </c>
      <c r="S624" t="s">
        <v>1265</v>
      </c>
      <c r="T624" t="s">
        <v>58</v>
      </c>
      <c r="U624" t="s">
        <v>54</v>
      </c>
      <c r="V624" t="s">
        <v>54</v>
      </c>
      <c r="W624">
        <v>59.958835999999998</v>
      </c>
      <c r="X624">
        <v>30.409251999999999</v>
      </c>
      <c r="Y624">
        <v>59.941414999999999</v>
      </c>
      <c r="Z624">
        <v>30.366456299999999</v>
      </c>
      <c r="AA624" t="s">
        <v>54</v>
      </c>
      <c r="AB624" t="s">
        <v>54</v>
      </c>
      <c r="AC624" t="s">
        <v>59</v>
      </c>
      <c r="AD624" t="s">
        <v>60</v>
      </c>
      <c r="AE624" t="s">
        <v>2463</v>
      </c>
      <c r="AF624" t="s">
        <v>1014</v>
      </c>
      <c r="AG624">
        <v>55.89</v>
      </c>
      <c r="AH624">
        <v>148</v>
      </c>
      <c r="AI624">
        <v>2.65</v>
      </c>
      <c r="AJ624">
        <v>5.25</v>
      </c>
      <c r="AK624" t="s">
        <v>3402</v>
      </c>
      <c r="AL624">
        <v>-14</v>
      </c>
      <c r="AM624">
        <v>-22</v>
      </c>
      <c r="AN624">
        <v>0.77</v>
      </c>
      <c r="AO624">
        <v>3.78</v>
      </c>
      <c r="AP624">
        <v>0.46</v>
      </c>
      <c r="AQ624" t="s">
        <v>96</v>
      </c>
      <c r="AR624" t="s">
        <v>97</v>
      </c>
      <c r="AS624" t="s">
        <v>847</v>
      </c>
    </row>
    <row r="625" spans="1:45" x14ac:dyDescent="0.45">
      <c r="A625" t="s">
        <v>3403</v>
      </c>
      <c r="B625" t="s">
        <v>46</v>
      </c>
      <c r="C625" t="s">
        <v>47</v>
      </c>
      <c r="D625" t="s">
        <v>3404</v>
      </c>
      <c r="E625" t="s">
        <v>3405</v>
      </c>
      <c r="F625" t="s">
        <v>50</v>
      </c>
      <c r="G625" t="s">
        <v>51</v>
      </c>
      <c r="H625" s="1">
        <v>43158.422222222223</v>
      </c>
      <c r="I625" s="1">
        <v>43158.4375</v>
      </c>
      <c r="J625" s="2">
        <v>1.1851851851851851E-2</v>
      </c>
      <c r="K625" s="2">
        <v>1.5277777777777777E-2</v>
      </c>
      <c r="L625" s="2">
        <v>3.425925925925926E-3</v>
      </c>
      <c r="M625" t="s">
        <v>52</v>
      </c>
      <c r="N625">
        <v>1</v>
      </c>
      <c r="O625" t="s">
        <v>1915</v>
      </c>
      <c r="P625" t="s">
        <v>54</v>
      </c>
      <c r="Q625" t="s">
        <v>140</v>
      </c>
      <c r="R625" t="s">
        <v>82</v>
      </c>
      <c r="S625" t="s">
        <v>1917</v>
      </c>
      <c r="T625" t="s">
        <v>58</v>
      </c>
      <c r="U625" t="s">
        <v>54</v>
      </c>
      <c r="V625" t="s">
        <v>54</v>
      </c>
      <c r="W625">
        <v>59.941414999999999</v>
      </c>
      <c r="X625">
        <v>30.366456299999999</v>
      </c>
      <c r="Y625">
        <v>59.961987000000001</v>
      </c>
      <c r="Z625">
        <v>30.402259999999998</v>
      </c>
      <c r="AA625" t="s">
        <v>54</v>
      </c>
      <c r="AB625" t="s">
        <v>54</v>
      </c>
      <c r="AC625" t="s">
        <v>59</v>
      </c>
      <c r="AD625" t="s">
        <v>60</v>
      </c>
      <c r="AE625" t="s">
        <v>1014</v>
      </c>
      <c r="AF625" t="s">
        <v>2463</v>
      </c>
      <c r="AG625">
        <v>56.25</v>
      </c>
      <c r="AH625">
        <v>141</v>
      </c>
      <c r="AI625">
        <v>2.5099999999999998</v>
      </c>
      <c r="AJ625">
        <v>5.04</v>
      </c>
      <c r="AK625" t="s">
        <v>3406</v>
      </c>
      <c r="AL625">
        <v>-18</v>
      </c>
      <c r="AM625">
        <v>-28</v>
      </c>
      <c r="AN625">
        <v>0.69</v>
      </c>
      <c r="AO625">
        <v>5.32</v>
      </c>
      <c r="AP625">
        <v>0.62</v>
      </c>
      <c r="AQ625" t="s">
        <v>64</v>
      </c>
      <c r="AR625" t="s">
        <v>65</v>
      </c>
      <c r="AS625" t="s">
        <v>847</v>
      </c>
    </row>
    <row r="626" spans="1:45" x14ac:dyDescent="0.45">
      <c r="A626" t="s">
        <v>3407</v>
      </c>
      <c r="B626" t="s">
        <v>46</v>
      </c>
      <c r="C626" t="s">
        <v>47</v>
      </c>
      <c r="D626" t="s">
        <v>3408</v>
      </c>
      <c r="E626" t="s">
        <v>3409</v>
      </c>
      <c r="F626" t="s">
        <v>50</v>
      </c>
      <c r="G626" t="s">
        <v>51</v>
      </c>
      <c r="H626" s="1">
        <v>43159.501388888886</v>
      </c>
      <c r="I626" s="1">
        <v>43159.527777777781</v>
      </c>
      <c r="J626" s="2">
        <v>1.6898148148148148E-2</v>
      </c>
      <c r="K626" s="2">
        <v>2.6388888888888889E-2</v>
      </c>
      <c r="L626" s="2">
        <v>9.4907407407407406E-3</v>
      </c>
      <c r="M626" t="s">
        <v>52</v>
      </c>
      <c r="N626">
        <v>1</v>
      </c>
      <c r="O626" t="s">
        <v>2201</v>
      </c>
      <c r="P626" t="s">
        <v>54</v>
      </c>
      <c r="Q626" t="s">
        <v>437</v>
      </c>
      <c r="R626" t="s">
        <v>480</v>
      </c>
      <c r="S626" t="s">
        <v>2203</v>
      </c>
      <c r="T626" t="s">
        <v>58</v>
      </c>
      <c r="U626" t="s">
        <v>54</v>
      </c>
      <c r="V626" t="s">
        <v>54</v>
      </c>
      <c r="W626">
        <v>59.931857999999998</v>
      </c>
      <c r="X626">
        <v>30.359735000000001</v>
      </c>
      <c r="Y626">
        <v>59.961987000000001</v>
      </c>
      <c r="Z626">
        <v>30.402259999999998</v>
      </c>
      <c r="AA626" t="s">
        <v>54</v>
      </c>
      <c r="AB626" t="s">
        <v>54</v>
      </c>
      <c r="AC626" t="s">
        <v>59</v>
      </c>
      <c r="AD626" t="s">
        <v>60</v>
      </c>
      <c r="AE626" t="s">
        <v>3284</v>
      </c>
      <c r="AF626" t="s">
        <v>2463</v>
      </c>
      <c r="AG626">
        <v>56.34</v>
      </c>
      <c r="AH626">
        <v>192</v>
      </c>
      <c r="AI626">
        <v>3.41</v>
      </c>
      <c r="AJ626">
        <v>7.77</v>
      </c>
      <c r="AK626" t="s">
        <v>3410</v>
      </c>
      <c r="AL626">
        <v>-18</v>
      </c>
      <c r="AM626">
        <v>-23</v>
      </c>
      <c r="AN626">
        <v>0.7</v>
      </c>
      <c r="AO626">
        <v>2.2200000000000002</v>
      </c>
      <c r="AP626">
        <v>0.64</v>
      </c>
      <c r="AQ626" t="s">
        <v>64</v>
      </c>
      <c r="AR626" t="s">
        <v>65</v>
      </c>
      <c r="AS626" t="s">
        <v>847</v>
      </c>
    </row>
    <row r="627" spans="1:45" x14ac:dyDescent="0.45">
      <c r="A627" t="s">
        <v>3411</v>
      </c>
      <c r="B627" t="s">
        <v>46</v>
      </c>
      <c r="C627" t="s">
        <v>47</v>
      </c>
      <c r="D627" t="s">
        <v>3412</v>
      </c>
      <c r="E627" t="s">
        <v>3413</v>
      </c>
      <c r="F627" t="s">
        <v>50</v>
      </c>
      <c r="G627" t="s">
        <v>51</v>
      </c>
      <c r="H627" s="1">
        <v>43159.850694444445</v>
      </c>
      <c r="I627" s="1">
        <v>43159.868055555555</v>
      </c>
      <c r="J627" s="2">
        <v>1.0763888888888891E-2</v>
      </c>
      <c r="K627" s="2">
        <v>1.7361111111111112E-2</v>
      </c>
      <c r="L627" s="2">
        <v>6.5972222222222222E-3</v>
      </c>
      <c r="M627" t="s">
        <v>52</v>
      </c>
      <c r="N627">
        <v>1</v>
      </c>
      <c r="O627" t="s">
        <v>2595</v>
      </c>
      <c r="P627" t="s">
        <v>54</v>
      </c>
      <c r="Q627" t="s">
        <v>131</v>
      </c>
      <c r="R627" t="s">
        <v>184</v>
      </c>
      <c r="S627" t="s">
        <v>2596</v>
      </c>
      <c r="T627" t="s">
        <v>58</v>
      </c>
      <c r="U627" t="s">
        <v>54</v>
      </c>
      <c r="V627" t="s">
        <v>54</v>
      </c>
      <c r="W627">
        <v>59.961987000000001</v>
      </c>
      <c r="X627">
        <v>30.402259999999998</v>
      </c>
      <c r="Y627">
        <v>59.941414999999999</v>
      </c>
      <c r="Z627">
        <v>30.366456299999999</v>
      </c>
      <c r="AA627" t="s">
        <v>54</v>
      </c>
      <c r="AB627" t="s">
        <v>54</v>
      </c>
      <c r="AC627" t="s">
        <v>59</v>
      </c>
      <c r="AD627" t="s">
        <v>60</v>
      </c>
      <c r="AE627" t="s">
        <v>2463</v>
      </c>
      <c r="AF627" t="s">
        <v>1014</v>
      </c>
      <c r="AG627">
        <v>56.34</v>
      </c>
      <c r="AH627">
        <v>165</v>
      </c>
      <c r="AI627">
        <v>2.93</v>
      </c>
      <c r="AJ627">
        <v>6.5</v>
      </c>
      <c r="AK627" t="s">
        <v>3414</v>
      </c>
      <c r="AL627">
        <v>-15</v>
      </c>
      <c r="AM627">
        <v>-21</v>
      </c>
      <c r="AN627">
        <v>0.82</v>
      </c>
      <c r="AO627">
        <v>2.76</v>
      </c>
      <c r="AP627">
        <v>0.76</v>
      </c>
      <c r="AQ627" t="s">
        <v>96</v>
      </c>
      <c r="AR627" t="s">
        <v>65</v>
      </c>
      <c r="AS627" t="s">
        <v>847</v>
      </c>
    </row>
    <row r="628" spans="1:45" x14ac:dyDescent="0.45">
      <c r="A628" t="s">
        <v>3415</v>
      </c>
      <c r="B628" t="s">
        <v>46</v>
      </c>
      <c r="C628" t="s">
        <v>47</v>
      </c>
      <c r="D628" t="s">
        <v>3416</v>
      </c>
      <c r="E628" t="s">
        <v>3417</v>
      </c>
      <c r="F628" t="s">
        <v>50</v>
      </c>
      <c r="G628" t="s">
        <v>51</v>
      </c>
      <c r="H628" s="1">
        <v>43160.498611111114</v>
      </c>
      <c r="I628" s="1">
        <v>43160.512499999997</v>
      </c>
      <c r="J628" s="2">
        <v>6.9444444444444441E-3</v>
      </c>
      <c r="K628" s="2">
        <v>1.3888888888888888E-2</v>
      </c>
      <c r="L628" s="2">
        <v>6.9444444444444441E-3</v>
      </c>
      <c r="M628" t="s">
        <v>52</v>
      </c>
      <c r="N628">
        <v>1</v>
      </c>
      <c r="O628" t="s">
        <v>70</v>
      </c>
      <c r="P628" t="s">
        <v>54</v>
      </c>
      <c r="Q628" t="s">
        <v>3418</v>
      </c>
      <c r="R628" t="s">
        <v>72</v>
      </c>
      <c r="S628" t="s">
        <v>73</v>
      </c>
      <c r="T628" t="s">
        <v>58</v>
      </c>
      <c r="U628" t="s">
        <v>54</v>
      </c>
      <c r="V628" t="s">
        <v>54</v>
      </c>
      <c r="W628">
        <v>59.941414999999999</v>
      </c>
      <c r="X628">
        <v>30.366456299999999</v>
      </c>
      <c r="Y628">
        <v>59.940327000000003</v>
      </c>
      <c r="Z628">
        <v>30.417860000000001</v>
      </c>
      <c r="AA628" t="s">
        <v>54</v>
      </c>
      <c r="AB628" t="s">
        <v>54</v>
      </c>
      <c r="AC628" t="s">
        <v>59</v>
      </c>
      <c r="AD628" t="s">
        <v>60</v>
      </c>
      <c r="AE628" t="s">
        <v>1014</v>
      </c>
      <c r="AF628" t="s">
        <v>3320</v>
      </c>
      <c r="AG628">
        <v>56.78</v>
      </c>
      <c r="AH628">
        <v>140</v>
      </c>
      <c r="AI628">
        <v>2.4700000000000002</v>
      </c>
      <c r="AJ628">
        <v>4.7300000000000004</v>
      </c>
      <c r="AK628" t="s">
        <v>3419</v>
      </c>
      <c r="AL628">
        <v>-13</v>
      </c>
      <c r="AM628">
        <v>-13</v>
      </c>
      <c r="AN628">
        <v>0.81</v>
      </c>
      <c r="AO628">
        <v>0.28999999999999998</v>
      </c>
      <c r="AP628">
        <v>0.46</v>
      </c>
      <c r="AQ628" t="s">
        <v>64</v>
      </c>
      <c r="AR628" t="s">
        <v>97</v>
      </c>
      <c r="AS628" t="s">
        <v>847</v>
      </c>
    </row>
    <row r="629" spans="1:45" x14ac:dyDescent="0.45">
      <c r="A629" t="s">
        <v>3420</v>
      </c>
      <c r="B629" t="s">
        <v>46</v>
      </c>
      <c r="C629" t="s">
        <v>47</v>
      </c>
      <c r="D629" t="s">
        <v>3421</v>
      </c>
      <c r="E629" s="3" t="s">
        <v>3422</v>
      </c>
      <c r="F629" t="s">
        <v>50</v>
      </c>
      <c r="G629" t="s">
        <v>51</v>
      </c>
      <c r="H629" s="1">
        <v>43160.79791666667</v>
      </c>
      <c r="I629" s="1">
        <v>43160.824305555558</v>
      </c>
      <c r="J629" s="2">
        <v>2.1006944444444443E-2</v>
      </c>
      <c r="K629" s="2">
        <v>2.6388888888888889E-2</v>
      </c>
      <c r="L629" s="2">
        <v>5.3819444444444453E-3</v>
      </c>
      <c r="M629" t="s">
        <v>52</v>
      </c>
      <c r="N629">
        <v>1</v>
      </c>
      <c r="O629" t="s">
        <v>70</v>
      </c>
      <c r="P629" t="s">
        <v>54</v>
      </c>
      <c r="Q629" t="s">
        <v>3423</v>
      </c>
      <c r="R629" t="s">
        <v>72</v>
      </c>
      <c r="S629" t="s">
        <v>73</v>
      </c>
      <c r="T629" t="s">
        <v>58</v>
      </c>
      <c r="U629" t="s">
        <v>54</v>
      </c>
      <c r="V629" t="s">
        <v>54</v>
      </c>
      <c r="W629">
        <v>59.94088</v>
      </c>
      <c r="X629">
        <v>30.420100999999999</v>
      </c>
      <c r="Y629">
        <v>59.941414999999999</v>
      </c>
      <c r="Z629">
        <v>30.366456299999999</v>
      </c>
      <c r="AA629" t="s">
        <v>54</v>
      </c>
      <c r="AB629" t="s">
        <v>54</v>
      </c>
      <c r="AC629" t="s">
        <v>59</v>
      </c>
      <c r="AD629" t="s">
        <v>60</v>
      </c>
      <c r="AE629" t="s">
        <v>3320</v>
      </c>
      <c r="AF629" t="s">
        <v>1014</v>
      </c>
      <c r="AG629">
        <v>56.78</v>
      </c>
      <c r="AH629">
        <v>243</v>
      </c>
      <c r="AI629">
        <v>4.28</v>
      </c>
      <c r="AJ629">
        <v>6.13</v>
      </c>
      <c r="AK629" t="s">
        <v>3424</v>
      </c>
      <c r="AL629">
        <v>-12</v>
      </c>
      <c r="AM629">
        <v>-16</v>
      </c>
      <c r="AN629">
        <v>0.76</v>
      </c>
      <c r="AO629">
        <v>1.67</v>
      </c>
      <c r="AP629">
        <v>0.67</v>
      </c>
      <c r="AQ629" t="s">
        <v>96</v>
      </c>
      <c r="AR629" t="s">
        <v>65</v>
      </c>
      <c r="AS629" t="s">
        <v>66</v>
      </c>
    </row>
    <row r="630" spans="1:45" x14ac:dyDescent="0.45">
      <c r="A630" t="s">
        <v>3425</v>
      </c>
      <c r="B630" t="s">
        <v>46</v>
      </c>
      <c r="C630" t="s">
        <v>47</v>
      </c>
      <c r="D630" t="s">
        <v>3426</v>
      </c>
      <c r="E630" t="s">
        <v>3427</v>
      </c>
      <c r="F630" t="s">
        <v>50</v>
      </c>
      <c r="G630" t="s">
        <v>51</v>
      </c>
      <c r="H630" s="1">
        <v>43161.456944444442</v>
      </c>
      <c r="I630" s="1">
        <v>43161.482638888891</v>
      </c>
      <c r="J630" s="2">
        <v>1.9988425925925927E-2</v>
      </c>
      <c r="K630" s="2">
        <v>2.5694444444444447E-2</v>
      </c>
      <c r="L630" s="2">
        <v>5.7060185185185191E-3</v>
      </c>
      <c r="M630" t="s">
        <v>52</v>
      </c>
      <c r="N630">
        <v>1</v>
      </c>
      <c r="O630" t="s">
        <v>116</v>
      </c>
      <c r="P630" t="s">
        <v>54</v>
      </c>
      <c r="Q630" t="s">
        <v>81</v>
      </c>
      <c r="R630" t="s">
        <v>118</v>
      </c>
      <c r="S630" t="s">
        <v>119</v>
      </c>
      <c r="T630" t="s">
        <v>58</v>
      </c>
      <c r="U630" t="s">
        <v>54</v>
      </c>
      <c r="V630" t="s">
        <v>54</v>
      </c>
      <c r="W630">
        <v>59.918427000000001</v>
      </c>
      <c r="X630">
        <v>30.468378000000001</v>
      </c>
      <c r="Y630">
        <v>59.961987000000001</v>
      </c>
      <c r="Z630">
        <v>30.402259999999998</v>
      </c>
      <c r="AA630" t="s">
        <v>54</v>
      </c>
      <c r="AB630" t="s">
        <v>54</v>
      </c>
      <c r="AC630" t="s">
        <v>59</v>
      </c>
      <c r="AD630" t="s">
        <v>60</v>
      </c>
      <c r="AE630" t="s">
        <v>3428</v>
      </c>
      <c r="AF630" t="s">
        <v>2463</v>
      </c>
      <c r="AG630">
        <v>56.85</v>
      </c>
      <c r="AH630">
        <v>281</v>
      </c>
      <c r="AI630">
        <v>4.9400000000000004</v>
      </c>
      <c r="AJ630">
        <v>10.039999999999999</v>
      </c>
      <c r="AK630" t="s">
        <v>3429</v>
      </c>
      <c r="AL630">
        <v>-15</v>
      </c>
      <c r="AM630">
        <v>-22</v>
      </c>
      <c r="AN630">
        <v>0.83</v>
      </c>
      <c r="AO630">
        <v>3.52</v>
      </c>
      <c r="AP630">
        <v>0.38</v>
      </c>
      <c r="AQ630" t="s">
        <v>64</v>
      </c>
      <c r="AR630" t="s">
        <v>97</v>
      </c>
      <c r="AS630" t="s">
        <v>66</v>
      </c>
    </row>
    <row r="631" spans="1:45" x14ac:dyDescent="0.45">
      <c r="A631" t="s">
        <v>3430</v>
      </c>
      <c r="B631" t="s">
        <v>46</v>
      </c>
      <c r="C631" t="s">
        <v>47</v>
      </c>
      <c r="D631" t="s">
        <v>3431</v>
      </c>
      <c r="E631" t="s">
        <v>3432</v>
      </c>
      <c r="F631" t="s">
        <v>50</v>
      </c>
      <c r="G631" t="s">
        <v>51</v>
      </c>
      <c r="H631" s="1">
        <v>43161.893055555556</v>
      </c>
      <c r="I631" s="1">
        <v>43161.90902777778</v>
      </c>
      <c r="J631" s="2">
        <v>1.0358796296296295E-2</v>
      </c>
      <c r="K631" s="2">
        <v>1.5972222222222224E-2</v>
      </c>
      <c r="L631" s="2">
        <v>5.6134259259259271E-3</v>
      </c>
      <c r="M631" t="s">
        <v>52</v>
      </c>
      <c r="N631">
        <v>1</v>
      </c>
      <c r="O631" t="s">
        <v>3433</v>
      </c>
      <c r="P631" t="s">
        <v>54</v>
      </c>
      <c r="Q631" t="s">
        <v>146</v>
      </c>
      <c r="R631" t="s">
        <v>244</v>
      </c>
      <c r="S631" t="s">
        <v>3434</v>
      </c>
      <c r="T631" t="s">
        <v>58</v>
      </c>
      <c r="U631" t="s">
        <v>54</v>
      </c>
      <c r="V631" t="s">
        <v>54</v>
      </c>
      <c r="W631">
        <v>59.962082000000002</v>
      </c>
      <c r="X631">
        <v>30.402369</v>
      </c>
      <c r="Y631">
        <v>59.941414999999999</v>
      </c>
      <c r="Z631">
        <v>30.366456299999999</v>
      </c>
      <c r="AA631" t="s">
        <v>54</v>
      </c>
      <c r="AB631" t="s">
        <v>54</v>
      </c>
      <c r="AC631" t="s">
        <v>59</v>
      </c>
      <c r="AD631" t="s">
        <v>60</v>
      </c>
      <c r="AE631" t="s">
        <v>2463</v>
      </c>
      <c r="AF631" t="s">
        <v>1014</v>
      </c>
      <c r="AG631">
        <v>56.85</v>
      </c>
      <c r="AH631">
        <v>166</v>
      </c>
      <c r="AI631">
        <v>2.92</v>
      </c>
      <c r="AJ631">
        <v>6.79</v>
      </c>
      <c r="AK631" t="s">
        <v>3435</v>
      </c>
      <c r="AL631">
        <v>-12</v>
      </c>
      <c r="AM631">
        <v>-16</v>
      </c>
      <c r="AN631">
        <v>0.73</v>
      </c>
      <c r="AO631">
        <v>2.06</v>
      </c>
      <c r="AP631">
        <v>0.37</v>
      </c>
      <c r="AQ631" t="s">
        <v>96</v>
      </c>
      <c r="AR631" t="s">
        <v>97</v>
      </c>
      <c r="AS631" t="s">
        <v>66</v>
      </c>
    </row>
    <row r="632" spans="1:45" x14ac:dyDescent="0.45">
      <c r="A632" t="s">
        <v>3436</v>
      </c>
      <c r="B632" t="s">
        <v>46</v>
      </c>
      <c r="C632" t="s">
        <v>47</v>
      </c>
      <c r="D632" t="s">
        <v>3437</v>
      </c>
      <c r="E632" t="s">
        <v>3438</v>
      </c>
      <c r="F632" t="s">
        <v>50</v>
      </c>
      <c r="G632" t="s">
        <v>51</v>
      </c>
      <c r="H632" s="1">
        <v>43164.459722222222</v>
      </c>
      <c r="I632" s="1">
        <v>43164.476388888892</v>
      </c>
      <c r="J632" s="2">
        <v>9.4097222222222238E-3</v>
      </c>
      <c r="K632" s="2">
        <v>1.6666666666666666E-2</v>
      </c>
      <c r="L632" s="2">
        <v>7.2569444444444443E-3</v>
      </c>
      <c r="M632" t="s">
        <v>52</v>
      </c>
      <c r="N632">
        <v>1</v>
      </c>
      <c r="O632" t="s">
        <v>219</v>
      </c>
      <c r="P632" t="s">
        <v>54</v>
      </c>
      <c r="Q632" t="s">
        <v>107</v>
      </c>
      <c r="R632" t="s">
        <v>220</v>
      </c>
      <c r="S632" t="s">
        <v>221</v>
      </c>
      <c r="T632" t="s">
        <v>58</v>
      </c>
      <c r="U632" t="s">
        <v>54</v>
      </c>
      <c r="V632" t="s">
        <v>54</v>
      </c>
      <c r="W632">
        <v>59.941414999999999</v>
      </c>
      <c r="X632">
        <v>30.366456299999999</v>
      </c>
      <c r="Y632">
        <v>59.961987000000001</v>
      </c>
      <c r="Z632">
        <v>30.402259999999998</v>
      </c>
      <c r="AA632" t="s">
        <v>54</v>
      </c>
      <c r="AB632" t="s">
        <v>54</v>
      </c>
      <c r="AC632" t="s">
        <v>59</v>
      </c>
      <c r="AD632" t="s">
        <v>60</v>
      </c>
      <c r="AE632" t="s">
        <v>1014</v>
      </c>
      <c r="AF632" t="s">
        <v>2463</v>
      </c>
      <c r="AG632">
        <v>56.45</v>
      </c>
      <c r="AH632">
        <v>148</v>
      </c>
      <c r="AI632">
        <v>2.62</v>
      </c>
      <c r="AJ632">
        <v>5.47</v>
      </c>
      <c r="AK632" t="s">
        <v>3439</v>
      </c>
      <c r="AL632">
        <v>-9</v>
      </c>
      <c r="AM632">
        <v>-13</v>
      </c>
      <c r="AN632">
        <v>0.75</v>
      </c>
      <c r="AO632">
        <v>2.0099999999999998</v>
      </c>
      <c r="AP632">
        <v>0.94</v>
      </c>
      <c r="AQ632" t="s">
        <v>111</v>
      </c>
      <c r="AR632" t="s">
        <v>112</v>
      </c>
      <c r="AS632" t="s">
        <v>66</v>
      </c>
    </row>
    <row r="633" spans="1:45" x14ac:dyDescent="0.45">
      <c r="A633" t="s">
        <v>3440</v>
      </c>
      <c r="B633" t="s">
        <v>46</v>
      </c>
      <c r="C633" t="s">
        <v>47</v>
      </c>
      <c r="D633" t="s">
        <v>3441</v>
      </c>
      <c r="E633" t="s">
        <v>3442</v>
      </c>
      <c r="F633" t="s">
        <v>50</v>
      </c>
      <c r="G633" t="s">
        <v>51</v>
      </c>
      <c r="H633" s="1">
        <v>43164.842361111114</v>
      </c>
      <c r="I633" s="1">
        <v>43164.854861111111</v>
      </c>
      <c r="J633" s="2">
        <v>7.7083333333333335E-3</v>
      </c>
      <c r="K633" s="2">
        <v>1.2499999999999999E-2</v>
      </c>
      <c r="L633" s="2">
        <v>4.7916666666666672E-3</v>
      </c>
      <c r="M633" t="s">
        <v>52</v>
      </c>
      <c r="N633">
        <v>1</v>
      </c>
      <c r="O633" t="s">
        <v>1382</v>
      </c>
      <c r="P633" t="s">
        <v>54</v>
      </c>
      <c r="Q633" t="s">
        <v>3443</v>
      </c>
      <c r="R633" t="s">
        <v>184</v>
      </c>
      <c r="S633" t="s">
        <v>1383</v>
      </c>
      <c r="T633" t="s">
        <v>58</v>
      </c>
      <c r="U633" t="s">
        <v>54</v>
      </c>
      <c r="V633" t="s">
        <v>54</v>
      </c>
      <c r="W633">
        <v>59.962054999999999</v>
      </c>
      <c r="X633">
        <v>30.402356999999999</v>
      </c>
      <c r="Y633">
        <v>59.940327000000003</v>
      </c>
      <c r="Z633">
        <v>30.417860000000001</v>
      </c>
      <c r="AA633" t="s">
        <v>54</v>
      </c>
      <c r="AB633" t="s">
        <v>54</v>
      </c>
      <c r="AC633" t="s">
        <v>59</v>
      </c>
      <c r="AD633" t="s">
        <v>60</v>
      </c>
      <c r="AE633" t="s">
        <v>2463</v>
      </c>
      <c r="AF633" t="s">
        <v>3320</v>
      </c>
      <c r="AG633">
        <v>56.45</v>
      </c>
      <c r="AH633">
        <v>122</v>
      </c>
      <c r="AI633">
        <v>2.16</v>
      </c>
      <c r="AJ633">
        <v>3.43</v>
      </c>
      <c r="AK633" t="s">
        <v>3444</v>
      </c>
      <c r="AL633">
        <v>-10</v>
      </c>
      <c r="AM633">
        <v>-16</v>
      </c>
      <c r="AN633">
        <v>0.72</v>
      </c>
      <c r="AO633">
        <v>3.01</v>
      </c>
      <c r="AP633">
        <v>0.6</v>
      </c>
      <c r="AQ633" t="s">
        <v>96</v>
      </c>
      <c r="AR633" t="s">
        <v>65</v>
      </c>
      <c r="AS633" t="s">
        <v>66</v>
      </c>
    </row>
    <row r="634" spans="1:45" x14ac:dyDescent="0.45">
      <c r="A634" t="s">
        <v>3445</v>
      </c>
      <c r="B634" t="s">
        <v>46</v>
      </c>
      <c r="C634" t="s">
        <v>47</v>
      </c>
      <c r="D634" t="s">
        <v>3446</v>
      </c>
      <c r="E634" t="s">
        <v>3447</v>
      </c>
      <c r="F634" t="s">
        <v>50</v>
      </c>
      <c r="G634" t="s">
        <v>51</v>
      </c>
      <c r="H634" s="1">
        <v>43165.38958333333</v>
      </c>
      <c r="I634" s="1">
        <v>43165.407638888886</v>
      </c>
      <c r="J634" s="2">
        <v>1.1331018518518518E-2</v>
      </c>
      <c r="K634" s="2">
        <v>1.8055555555555557E-2</v>
      </c>
      <c r="L634" s="2">
        <v>6.7245370370370367E-3</v>
      </c>
      <c r="M634" t="s">
        <v>52</v>
      </c>
      <c r="N634">
        <v>1</v>
      </c>
      <c r="O634" t="s">
        <v>362</v>
      </c>
      <c r="P634" t="s">
        <v>54</v>
      </c>
      <c r="Q634" t="s">
        <v>146</v>
      </c>
      <c r="R634" t="s">
        <v>364</v>
      </c>
      <c r="S634" t="s">
        <v>365</v>
      </c>
      <c r="T634" t="s">
        <v>58</v>
      </c>
      <c r="U634" t="s">
        <v>54</v>
      </c>
      <c r="V634" t="s">
        <v>54</v>
      </c>
      <c r="W634">
        <v>59.941414999999999</v>
      </c>
      <c r="X634">
        <v>30.366456299999999</v>
      </c>
      <c r="Y634">
        <v>59.940224000000001</v>
      </c>
      <c r="Z634">
        <v>30.455511000000001</v>
      </c>
      <c r="AA634" t="s">
        <v>54</v>
      </c>
      <c r="AB634" t="s">
        <v>54</v>
      </c>
      <c r="AC634" t="s">
        <v>59</v>
      </c>
      <c r="AD634" t="s">
        <v>60</v>
      </c>
      <c r="AE634" t="s">
        <v>1014</v>
      </c>
      <c r="AF634" t="s">
        <v>2333</v>
      </c>
      <c r="AG634">
        <v>56.87</v>
      </c>
      <c r="AH634">
        <v>143</v>
      </c>
      <c r="AI634">
        <v>2.5099999999999998</v>
      </c>
      <c r="AJ634">
        <v>4.1399999999999997</v>
      </c>
      <c r="AK634" t="s">
        <v>3448</v>
      </c>
      <c r="AL634">
        <v>-14</v>
      </c>
      <c r="AM634">
        <v>-22</v>
      </c>
      <c r="AN634">
        <v>0.72</v>
      </c>
      <c r="AO634">
        <v>5.34</v>
      </c>
      <c r="AP634">
        <v>0.99</v>
      </c>
      <c r="AQ634" t="s">
        <v>111</v>
      </c>
      <c r="AR634" t="s">
        <v>112</v>
      </c>
      <c r="AS634" t="s">
        <v>66</v>
      </c>
    </row>
    <row r="635" spans="1:45" x14ac:dyDescent="0.45">
      <c r="A635" t="s">
        <v>3449</v>
      </c>
      <c r="B635" t="s">
        <v>46</v>
      </c>
      <c r="C635" t="s">
        <v>47</v>
      </c>
      <c r="D635" t="s">
        <v>3450</v>
      </c>
      <c r="E635" t="s">
        <v>3451</v>
      </c>
      <c r="F635" t="s">
        <v>50</v>
      </c>
      <c r="G635" t="s">
        <v>51</v>
      </c>
      <c r="H635" s="1">
        <v>43165.45416666667</v>
      </c>
      <c r="I635" s="1">
        <v>43165.480555555558</v>
      </c>
      <c r="J635" s="2">
        <v>1.7650462962962962E-2</v>
      </c>
      <c r="K635" s="2">
        <v>2.6388888888888889E-2</v>
      </c>
      <c r="L635" s="2">
        <v>8.7384259259259255E-3</v>
      </c>
      <c r="M635" t="s">
        <v>52</v>
      </c>
      <c r="N635">
        <v>1</v>
      </c>
      <c r="O635" t="s">
        <v>3452</v>
      </c>
      <c r="P635" t="s">
        <v>54</v>
      </c>
      <c r="Q635" t="s">
        <v>172</v>
      </c>
      <c r="R635" t="s">
        <v>193</v>
      </c>
      <c r="S635" t="s">
        <v>3453</v>
      </c>
      <c r="T635" t="s">
        <v>58</v>
      </c>
      <c r="U635" t="s">
        <v>54</v>
      </c>
      <c r="V635" t="s">
        <v>54</v>
      </c>
      <c r="W635">
        <v>59.940750000000001</v>
      </c>
      <c r="X635">
        <v>30.455297000000002</v>
      </c>
      <c r="Y635">
        <v>59.961987000000001</v>
      </c>
      <c r="Z635">
        <v>30.402259999999998</v>
      </c>
      <c r="AA635" t="s">
        <v>54</v>
      </c>
      <c r="AB635" t="s">
        <v>54</v>
      </c>
      <c r="AC635" t="s">
        <v>59</v>
      </c>
      <c r="AD635" t="s">
        <v>60</v>
      </c>
      <c r="AE635" t="s">
        <v>2333</v>
      </c>
      <c r="AF635" t="s">
        <v>2463</v>
      </c>
      <c r="AG635">
        <v>56.87</v>
      </c>
      <c r="AH635">
        <v>181</v>
      </c>
      <c r="AI635">
        <v>3.18</v>
      </c>
      <c r="AJ635">
        <v>7.05</v>
      </c>
      <c r="AK635" t="s">
        <v>3454</v>
      </c>
      <c r="AL635">
        <v>-12</v>
      </c>
      <c r="AM635">
        <v>-21</v>
      </c>
      <c r="AN635">
        <v>0.69</v>
      </c>
      <c r="AO635">
        <v>6.01</v>
      </c>
      <c r="AP635">
        <v>0.98</v>
      </c>
      <c r="AQ635" t="s">
        <v>111</v>
      </c>
      <c r="AR635" t="s">
        <v>112</v>
      </c>
      <c r="AS635" t="s">
        <v>66</v>
      </c>
    </row>
    <row r="636" spans="1:45" x14ac:dyDescent="0.45">
      <c r="A636" t="s">
        <v>3455</v>
      </c>
      <c r="B636" t="s">
        <v>46</v>
      </c>
      <c r="C636" t="s">
        <v>47</v>
      </c>
      <c r="D636" t="s">
        <v>3456</v>
      </c>
      <c r="E636" t="s">
        <v>3457</v>
      </c>
      <c r="F636" t="s">
        <v>50</v>
      </c>
      <c r="G636" t="s">
        <v>51</v>
      </c>
      <c r="H636" s="1">
        <v>43165.89166666667</v>
      </c>
      <c r="I636" s="1">
        <v>43165.905555555553</v>
      </c>
      <c r="J636" s="2">
        <v>7.5000000000000006E-3</v>
      </c>
      <c r="K636" s="2">
        <v>1.3888888888888888E-2</v>
      </c>
      <c r="L636" s="2">
        <v>6.3888888888888884E-3</v>
      </c>
      <c r="M636" t="s">
        <v>52</v>
      </c>
      <c r="N636">
        <v>1</v>
      </c>
      <c r="O636" t="s">
        <v>192</v>
      </c>
      <c r="P636" t="s">
        <v>54</v>
      </c>
      <c r="Q636" t="s">
        <v>2419</v>
      </c>
      <c r="R636" t="s">
        <v>193</v>
      </c>
      <c r="S636" t="s">
        <v>194</v>
      </c>
      <c r="T636" t="s">
        <v>58</v>
      </c>
      <c r="U636" t="s">
        <v>54</v>
      </c>
      <c r="V636" t="s">
        <v>54</v>
      </c>
      <c r="W636">
        <v>59.961266000000002</v>
      </c>
      <c r="X636">
        <v>30.407634999999999</v>
      </c>
      <c r="Y636">
        <v>59.941414999999999</v>
      </c>
      <c r="Z636">
        <v>30.366456299999999</v>
      </c>
      <c r="AA636" t="s">
        <v>54</v>
      </c>
      <c r="AB636" t="s">
        <v>54</v>
      </c>
      <c r="AC636" t="s">
        <v>59</v>
      </c>
      <c r="AD636" t="s">
        <v>60</v>
      </c>
      <c r="AE636" t="s">
        <v>2463</v>
      </c>
      <c r="AF636" t="s">
        <v>1014</v>
      </c>
      <c r="AG636">
        <v>56.87</v>
      </c>
      <c r="AH636">
        <v>156</v>
      </c>
      <c r="AI636">
        <v>2.74</v>
      </c>
      <c r="AJ636">
        <v>4.92</v>
      </c>
      <c r="AK636" t="s">
        <v>3458</v>
      </c>
      <c r="AL636">
        <v>-9</v>
      </c>
      <c r="AM636">
        <v>-14</v>
      </c>
      <c r="AN636">
        <v>0.59</v>
      </c>
      <c r="AO636">
        <v>3.14</v>
      </c>
      <c r="AP636">
        <v>0.99</v>
      </c>
      <c r="AQ636" t="s">
        <v>111</v>
      </c>
      <c r="AR636" t="s">
        <v>112</v>
      </c>
      <c r="AS636" t="s">
        <v>66</v>
      </c>
    </row>
    <row r="637" spans="1:45" x14ac:dyDescent="0.45">
      <c r="A637" t="s">
        <v>3459</v>
      </c>
      <c r="B637" t="s">
        <v>46</v>
      </c>
      <c r="C637" t="s">
        <v>47</v>
      </c>
      <c r="D637" t="s">
        <v>3460</v>
      </c>
      <c r="E637" t="s">
        <v>3461</v>
      </c>
      <c r="F637" t="s">
        <v>50</v>
      </c>
      <c r="G637" t="s">
        <v>51</v>
      </c>
      <c r="H637" s="1">
        <v>43166.430555555555</v>
      </c>
      <c r="I637" s="1">
        <v>43166.445833333331</v>
      </c>
      <c r="J637" s="2">
        <v>9.6759259259259264E-3</v>
      </c>
      <c r="K637" s="2">
        <v>1.5277777777777777E-2</v>
      </c>
      <c r="L637" s="2">
        <v>5.6018518518518518E-3</v>
      </c>
      <c r="M637" t="s">
        <v>52</v>
      </c>
      <c r="N637">
        <v>1</v>
      </c>
      <c r="O637" t="s">
        <v>183</v>
      </c>
      <c r="P637" t="s">
        <v>54</v>
      </c>
      <c r="Q637" t="s">
        <v>3462</v>
      </c>
      <c r="R637" t="s">
        <v>184</v>
      </c>
      <c r="S637" t="s">
        <v>185</v>
      </c>
      <c r="T637" t="s">
        <v>58</v>
      </c>
      <c r="U637" t="s">
        <v>54</v>
      </c>
      <c r="V637" t="s">
        <v>54</v>
      </c>
      <c r="W637">
        <v>59.941414999999999</v>
      </c>
      <c r="X637">
        <v>30.366456299999999</v>
      </c>
      <c r="Y637">
        <v>59.940327000000003</v>
      </c>
      <c r="Z637">
        <v>30.417860000000001</v>
      </c>
      <c r="AA637" t="s">
        <v>54</v>
      </c>
      <c r="AB637" t="s">
        <v>54</v>
      </c>
      <c r="AC637" t="s">
        <v>59</v>
      </c>
      <c r="AD637" t="s">
        <v>60</v>
      </c>
      <c r="AE637" t="s">
        <v>1014</v>
      </c>
      <c r="AF637" t="s">
        <v>3320</v>
      </c>
      <c r="AG637">
        <v>56.78</v>
      </c>
      <c r="AH637">
        <v>158</v>
      </c>
      <c r="AI637">
        <v>2.78</v>
      </c>
      <c r="AJ637">
        <v>4.9400000000000004</v>
      </c>
      <c r="AK637" t="s">
        <v>3463</v>
      </c>
      <c r="AL637">
        <v>-10</v>
      </c>
      <c r="AM637">
        <v>-17</v>
      </c>
      <c r="AN637">
        <v>0.66</v>
      </c>
      <c r="AO637">
        <v>4.09</v>
      </c>
      <c r="AP637">
        <v>0.99</v>
      </c>
      <c r="AQ637" t="s">
        <v>111</v>
      </c>
      <c r="AR637" t="s">
        <v>112</v>
      </c>
      <c r="AS637" t="s">
        <v>66</v>
      </c>
    </row>
    <row r="638" spans="1:45" x14ac:dyDescent="0.45">
      <c r="A638" t="s">
        <v>3464</v>
      </c>
      <c r="B638" t="s">
        <v>46</v>
      </c>
      <c r="C638" t="s">
        <v>47</v>
      </c>
      <c r="D638" t="s">
        <v>3465</v>
      </c>
      <c r="E638" s="3" t="s">
        <v>3466</v>
      </c>
      <c r="F638" t="s">
        <v>50</v>
      </c>
      <c r="G638" t="s">
        <v>51</v>
      </c>
      <c r="H638" s="1">
        <v>43167.174305555556</v>
      </c>
      <c r="I638" s="1">
        <v>43167.193749999999</v>
      </c>
      <c r="J638" s="2">
        <v>1.2210648148148146E-2</v>
      </c>
      <c r="K638" s="2">
        <v>1.9444444444444445E-2</v>
      </c>
      <c r="L638" s="2">
        <v>7.2337962962962963E-3</v>
      </c>
      <c r="M638" t="s">
        <v>52</v>
      </c>
      <c r="N638">
        <v>1</v>
      </c>
      <c r="O638" t="s">
        <v>664</v>
      </c>
      <c r="P638" t="s">
        <v>54</v>
      </c>
      <c r="Q638" t="s">
        <v>3467</v>
      </c>
      <c r="R638" t="s">
        <v>343</v>
      </c>
      <c r="S638" t="s">
        <v>666</v>
      </c>
      <c r="T638" t="s">
        <v>58</v>
      </c>
      <c r="U638" t="s">
        <v>54</v>
      </c>
      <c r="V638" t="s">
        <v>54</v>
      </c>
      <c r="W638">
        <v>59.941414999999999</v>
      </c>
      <c r="X638">
        <v>30.366456299999999</v>
      </c>
      <c r="Y638">
        <v>59.955691999999999</v>
      </c>
      <c r="Z638">
        <v>30.356570000000001</v>
      </c>
      <c r="AA638" t="s">
        <v>54</v>
      </c>
      <c r="AB638" t="s">
        <v>54</v>
      </c>
      <c r="AC638" t="s">
        <v>59</v>
      </c>
      <c r="AD638" t="s">
        <v>60</v>
      </c>
      <c r="AE638" t="s">
        <v>1014</v>
      </c>
      <c r="AF638" t="s">
        <v>3468</v>
      </c>
      <c r="AG638">
        <v>56.98</v>
      </c>
      <c r="AH638">
        <v>170</v>
      </c>
      <c r="AI638">
        <v>2.98</v>
      </c>
      <c r="AJ638">
        <v>8.48</v>
      </c>
      <c r="AK638" t="s">
        <v>3469</v>
      </c>
      <c r="AL638">
        <v>-10</v>
      </c>
      <c r="AM638">
        <v>-16</v>
      </c>
      <c r="AN638">
        <v>0.73</v>
      </c>
      <c r="AO638">
        <v>3.58</v>
      </c>
      <c r="AP638">
        <v>0.95</v>
      </c>
      <c r="AQ638" t="s">
        <v>111</v>
      </c>
      <c r="AR638" t="s">
        <v>112</v>
      </c>
      <c r="AS638" t="s">
        <v>66</v>
      </c>
    </row>
    <row r="639" spans="1:45" x14ac:dyDescent="0.45">
      <c r="A639" t="s">
        <v>3470</v>
      </c>
      <c r="B639" t="s">
        <v>46</v>
      </c>
      <c r="C639" t="s">
        <v>47</v>
      </c>
      <c r="D639" t="s">
        <v>3471</v>
      </c>
      <c r="E639" t="s">
        <v>3472</v>
      </c>
      <c r="F639" t="s">
        <v>50</v>
      </c>
      <c r="G639" t="s">
        <v>51</v>
      </c>
      <c r="H639" s="1">
        <v>43170.818055555559</v>
      </c>
      <c r="I639" s="1">
        <v>43170.832638888889</v>
      </c>
      <c r="J639" s="2">
        <v>1.2685185185185183E-2</v>
      </c>
      <c r="K639" s="2">
        <v>1.4583333333333332E-2</v>
      </c>
      <c r="L639" s="2">
        <v>1.8981481481481482E-3</v>
      </c>
      <c r="M639" t="s">
        <v>52</v>
      </c>
      <c r="N639">
        <v>1</v>
      </c>
      <c r="O639" t="s">
        <v>183</v>
      </c>
      <c r="P639" t="s">
        <v>54</v>
      </c>
      <c r="Q639" t="s">
        <v>3467</v>
      </c>
      <c r="R639" t="s">
        <v>184</v>
      </c>
      <c r="S639" t="s">
        <v>185</v>
      </c>
      <c r="T639" t="s">
        <v>58</v>
      </c>
      <c r="U639" t="s">
        <v>54</v>
      </c>
      <c r="V639" t="s">
        <v>54</v>
      </c>
      <c r="W639">
        <v>59.957264000000002</v>
      </c>
      <c r="X639">
        <v>30.356352000000001</v>
      </c>
      <c r="Y639">
        <v>59.941414999999999</v>
      </c>
      <c r="Z639">
        <v>30.366456299999999</v>
      </c>
      <c r="AA639" t="s">
        <v>54</v>
      </c>
      <c r="AB639" t="s">
        <v>54</v>
      </c>
      <c r="AC639" t="s">
        <v>59</v>
      </c>
      <c r="AD639" t="s">
        <v>60</v>
      </c>
      <c r="AE639" t="s">
        <v>3473</v>
      </c>
      <c r="AF639" t="s">
        <v>1014</v>
      </c>
      <c r="AG639">
        <v>56.66</v>
      </c>
      <c r="AH639">
        <v>281</v>
      </c>
      <c r="AI639">
        <v>4.96</v>
      </c>
      <c r="AJ639">
        <v>9.01</v>
      </c>
      <c r="AK639" t="s">
        <v>3474</v>
      </c>
      <c r="AL639">
        <v>2</v>
      </c>
      <c r="AM639">
        <v>-2</v>
      </c>
      <c r="AN639">
        <v>0.75</v>
      </c>
      <c r="AO639">
        <v>3.07</v>
      </c>
      <c r="AP639">
        <v>0.35</v>
      </c>
      <c r="AQ639" t="s">
        <v>96</v>
      </c>
      <c r="AR639" t="s">
        <v>97</v>
      </c>
      <c r="AS639" t="s">
        <v>66</v>
      </c>
    </row>
    <row r="640" spans="1:45" x14ac:dyDescent="0.45">
      <c r="A640" t="s">
        <v>3475</v>
      </c>
      <c r="B640" t="s">
        <v>46</v>
      </c>
      <c r="C640" t="s">
        <v>47</v>
      </c>
      <c r="D640" t="s">
        <v>3476</v>
      </c>
      <c r="E640" t="s">
        <v>3477</v>
      </c>
      <c r="F640" t="s">
        <v>50</v>
      </c>
      <c r="G640" t="s">
        <v>51</v>
      </c>
      <c r="H640" s="1">
        <v>43170.827777777777</v>
      </c>
      <c r="I640" s="1">
        <v>43170.843055555553</v>
      </c>
      <c r="J640" s="2">
        <v>1.2534722222222223E-2</v>
      </c>
      <c r="K640" s="2">
        <v>1.5277777777777777E-2</v>
      </c>
      <c r="L640" s="2">
        <v>2.7430555555555559E-3</v>
      </c>
      <c r="M640" t="s">
        <v>52</v>
      </c>
      <c r="N640">
        <v>1</v>
      </c>
      <c r="O640" t="s">
        <v>116</v>
      </c>
      <c r="P640" t="s">
        <v>54</v>
      </c>
      <c r="Q640" t="s">
        <v>172</v>
      </c>
      <c r="R640" t="s">
        <v>118</v>
      </c>
      <c r="S640" t="s">
        <v>119</v>
      </c>
      <c r="T640" t="s">
        <v>58</v>
      </c>
      <c r="U640" t="s">
        <v>54</v>
      </c>
      <c r="V640" t="s">
        <v>54</v>
      </c>
      <c r="W640">
        <v>59.955295999999997</v>
      </c>
      <c r="X640">
        <v>30.356361</v>
      </c>
      <c r="Y640">
        <v>59.941414999999999</v>
      </c>
      <c r="Z640">
        <v>30.366456299999999</v>
      </c>
      <c r="AA640" t="s">
        <v>54</v>
      </c>
      <c r="AB640" t="s">
        <v>54</v>
      </c>
      <c r="AC640" t="s">
        <v>59</v>
      </c>
      <c r="AD640" t="s">
        <v>60</v>
      </c>
      <c r="AE640" t="s">
        <v>3468</v>
      </c>
      <c r="AF640" t="s">
        <v>1014</v>
      </c>
      <c r="AG640">
        <v>56.66</v>
      </c>
      <c r="AH640">
        <v>215</v>
      </c>
      <c r="AI640">
        <v>3.79</v>
      </c>
      <c r="AJ640">
        <v>8.8000000000000007</v>
      </c>
      <c r="AK640" t="s">
        <v>3478</v>
      </c>
      <c r="AL640">
        <v>2</v>
      </c>
      <c r="AM640">
        <v>-2</v>
      </c>
      <c r="AN640">
        <v>0.74</v>
      </c>
      <c r="AO640">
        <v>3.48</v>
      </c>
      <c r="AP640">
        <v>0.35</v>
      </c>
      <c r="AQ640" t="s">
        <v>96</v>
      </c>
      <c r="AR640" t="s">
        <v>97</v>
      </c>
      <c r="AS640" t="s">
        <v>66</v>
      </c>
    </row>
    <row r="641" spans="1:45" x14ac:dyDescent="0.45">
      <c r="A641" t="s">
        <v>3479</v>
      </c>
      <c r="B641" t="s">
        <v>46</v>
      </c>
      <c r="C641" t="s">
        <v>47</v>
      </c>
      <c r="D641" t="s">
        <v>3480</v>
      </c>
      <c r="E641" t="s">
        <v>3481</v>
      </c>
      <c r="F641" t="s">
        <v>50</v>
      </c>
      <c r="G641" t="s">
        <v>51</v>
      </c>
      <c r="H641" s="1">
        <v>43171.654861111114</v>
      </c>
      <c r="I641" s="1">
        <v>43171.679861111108</v>
      </c>
      <c r="J641" s="2">
        <v>1.9837962962962963E-2</v>
      </c>
      <c r="K641" s="2">
        <v>2.4999999999999998E-2</v>
      </c>
      <c r="L641" s="2">
        <v>5.162037037037037E-3</v>
      </c>
      <c r="M641" t="s">
        <v>52</v>
      </c>
      <c r="N641">
        <v>1</v>
      </c>
      <c r="O641" t="s">
        <v>116</v>
      </c>
      <c r="P641" t="s">
        <v>54</v>
      </c>
      <c r="Q641" t="s">
        <v>3482</v>
      </c>
      <c r="R641" t="s">
        <v>118</v>
      </c>
      <c r="S641" t="s">
        <v>119</v>
      </c>
      <c r="T641" t="s">
        <v>58</v>
      </c>
      <c r="U641" t="s">
        <v>54</v>
      </c>
      <c r="V641" t="s">
        <v>54</v>
      </c>
      <c r="W641">
        <v>59.799199999999999</v>
      </c>
      <c r="X641">
        <v>30.27336</v>
      </c>
      <c r="Y641">
        <v>59.941414999999999</v>
      </c>
      <c r="Z641">
        <v>30.366456299999999</v>
      </c>
      <c r="AA641" t="s">
        <v>54</v>
      </c>
      <c r="AB641" t="s">
        <v>54</v>
      </c>
      <c r="AC641" t="s">
        <v>59</v>
      </c>
      <c r="AD641" t="s">
        <v>60</v>
      </c>
      <c r="AE641" t="s">
        <v>230</v>
      </c>
      <c r="AF641" t="s">
        <v>1014</v>
      </c>
      <c r="AG641">
        <v>56.88</v>
      </c>
      <c r="AH641">
        <v>652</v>
      </c>
      <c r="AI641">
        <v>11.46</v>
      </c>
      <c r="AJ641">
        <v>33.99</v>
      </c>
      <c r="AK641" t="s">
        <v>3483</v>
      </c>
      <c r="AL641">
        <v>1</v>
      </c>
      <c r="AM641">
        <v>-4</v>
      </c>
      <c r="AN641">
        <v>0.79</v>
      </c>
      <c r="AO641">
        <v>6.29</v>
      </c>
      <c r="AP641">
        <v>1</v>
      </c>
      <c r="AQ641" t="s">
        <v>111</v>
      </c>
      <c r="AR641" t="s">
        <v>112</v>
      </c>
      <c r="AS641" t="s">
        <v>66</v>
      </c>
    </row>
    <row r="642" spans="1:45" x14ac:dyDescent="0.45">
      <c r="A642" t="s">
        <v>3484</v>
      </c>
      <c r="B642" t="s">
        <v>46</v>
      </c>
      <c r="C642" t="s">
        <v>47</v>
      </c>
      <c r="D642" t="s">
        <v>3485</v>
      </c>
      <c r="E642" t="s">
        <v>3486</v>
      </c>
      <c r="F642" t="s">
        <v>50</v>
      </c>
      <c r="G642" t="s">
        <v>51</v>
      </c>
      <c r="H642" s="1">
        <v>43171.943055555559</v>
      </c>
      <c r="I642" s="1">
        <v>43171.963194444441</v>
      </c>
      <c r="J642" s="2">
        <v>1.6249999999999997E-2</v>
      </c>
      <c r="K642" s="2">
        <v>2.013888888888889E-2</v>
      </c>
      <c r="L642" s="2">
        <v>3.8888888888888883E-3</v>
      </c>
      <c r="M642" t="s">
        <v>52</v>
      </c>
      <c r="N642">
        <v>1</v>
      </c>
      <c r="O642" t="s">
        <v>116</v>
      </c>
      <c r="P642" t="s">
        <v>54</v>
      </c>
      <c r="Q642" t="s">
        <v>131</v>
      </c>
      <c r="R642" t="s">
        <v>118</v>
      </c>
      <c r="S642" t="s">
        <v>119</v>
      </c>
      <c r="T642" t="s">
        <v>58</v>
      </c>
      <c r="U642" t="s">
        <v>54</v>
      </c>
      <c r="V642" t="s">
        <v>54</v>
      </c>
      <c r="W642">
        <v>59.934627999999996</v>
      </c>
      <c r="X642">
        <v>30.331146</v>
      </c>
      <c r="Y642">
        <v>59.941414999999999</v>
      </c>
      <c r="Z642">
        <v>30.366456299999999</v>
      </c>
      <c r="AA642" t="s">
        <v>54</v>
      </c>
      <c r="AB642" t="s">
        <v>54</v>
      </c>
      <c r="AC642" t="s">
        <v>59</v>
      </c>
      <c r="AD642" t="s">
        <v>60</v>
      </c>
      <c r="AE642" t="s">
        <v>3487</v>
      </c>
      <c r="AF642" t="s">
        <v>1014</v>
      </c>
      <c r="AG642">
        <v>56.9</v>
      </c>
      <c r="AH642">
        <v>360</v>
      </c>
      <c r="AI642">
        <v>6.33</v>
      </c>
      <c r="AJ642">
        <v>12.38</v>
      </c>
      <c r="AK642" t="s">
        <v>3488</v>
      </c>
      <c r="AL642">
        <v>1</v>
      </c>
      <c r="AM642">
        <v>-3</v>
      </c>
      <c r="AN642">
        <v>0.89</v>
      </c>
      <c r="AO642">
        <v>4.01</v>
      </c>
      <c r="AP642">
        <v>0.42</v>
      </c>
      <c r="AQ642" t="s">
        <v>96</v>
      </c>
      <c r="AR642" t="s">
        <v>97</v>
      </c>
      <c r="AS642" t="s">
        <v>66</v>
      </c>
    </row>
    <row r="643" spans="1:45" x14ac:dyDescent="0.45">
      <c r="A643" t="s">
        <v>3489</v>
      </c>
      <c r="B643" t="s">
        <v>46</v>
      </c>
      <c r="C643" t="s">
        <v>47</v>
      </c>
      <c r="D643" t="s">
        <v>3490</v>
      </c>
      <c r="E643" t="s">
        <v>3491</v>
      </c>
      <c r="F643" t="s">
        <v>50</v>
      </c>
      <c r="G643" t="s">
        <v>51</v>
      </c>
      <c r="H643" s="1">
        <v>43172.446527777778</v>
      </c>
      <c r="I643" s="1">
        <v>43172.459027777775</v>
      </c>
      <c r="J643" s="2">
        <v>7.8935185185185185E-3</v>
      </c>
      <c r="K643" s="2">
        <v>1.2499999999999999E-2</v>
      </c>
      <c r="L643" s="2">
        <v>4.6064814814814814E-3</v>
      </c>
      <c r="M643" t="s">
        <v>52</v>
      </c>
      <c r="N643">
        <v>1</v>
      </c>
      <c r="O643" t="s">
        <v>219</v>
      </c>
      <c r="P643" t="s">
        <v>54</v>
      </c>
      <c r="Q643" t="s">
        <v>229</v>
      </c>
      <c r="R643" t="s">
        <v>220</v>
      </c>
      <c r="S643" t="s">
        <v>221</v>
      </c>
      <c r="T643" t="s">
        <v>58</v>
      </c>
      <c r="U643" t="s">
        <v>54</v>
      </c>
      <c r="V643" t="s">
        <v>54</v>
      </c>
      <c r="W643">
        <v>59.941414999999999</v>
      </c>
      <c r="X643">
        <v>30.366456299999999</v>
      </c>
      <c r="Y643">
        <v>59.940327000000003</v>
      </c>
      <c r="Z643">
        <v>30.417860000000001</v>
      </c>
      <c r="AA643" t="s">
        <v>54</v>
      </c>
      <c r="AB643" t="s">
        <v>54</v>
      </c>
      <c r="AC643" t="s">
        <v>59</v>
      </c>
      <c r="AD643" t="s">
        <v>60</v>
      </c>
      <c r="AE643" t="s">
        <v>1014</v>
      </c>
      <c r="AF643" t="s">
        <v>3320</v>
      </c>
      <c r="AG643">
        <v>56.9</v>
      </c>
      <c r="AH643">
        <v>133</v>
      </c>
      <c r="AI643">
        <v>2.34</v>
      </c>
      <c r="AJ643">
        <v>5.81</v>
      </c>
      <c r="AK643" t="s">
        <v>3492</v>
      </c>
      <c r="AL643">
        <v>2</v>
      </c>
      <c r="AM643">
        <v>-2</v>
      </c>
      <c r="AN643">
        <v>1</v>
      </c>
      <c r="AO643">
        <v>4.18</v>
      </c>
      <c r="AP643">
        <v>0.83</v>
      </c>
      <c r="AQ643" t="s">
        <v>64</v>
      </c>
      <c r="AR643" t="s">
        <v>65</v>
      </c>
      <c r="AS643" t="s">
        <v>66</v>
      </c>
    </row>
    <row r="644" spans="1:45" x14ac:dyDescent="0.45">
      <c r="A644" t="s">
        <v>3493</v>
      </c>
      <c r="B644" t="s">
        <v>46</v>
      </c>
      <c r="C644" t="s">
        <v>47</v>
      </c>
      <c r="D644" t="s">
        <v>3494</v>
      </c>
      <c r="E644" t="s">
        <v>3495</v>
      </c>
      <c r="F644" t="s">
        <v>50</v>
      </c>
      <c r="G644" t="s">
        <v>51</v>
      </c>
      <c r="H644" s="1">
        <v>43172.720138888886</v>
      </c>
      <c r="I644" s="1">
        <v>43172.737500000003</v>
      </c>
      <c r="J644" s="2">
        <v>1.2685185185185183E-2</v>
      </c>
      <c r="K644" s="2">
        <v>1.7361111111111112E-2</v>
      </c>
      <c r="L644" s="2">
        <v>4.6759259259259263E-3</v>
      </c>
      <c r="M644" t="s">
        <v>52</v>
      </c>
      <c r="N644">
        <v>1</v>
      </c>
      <c r="O644" t="s">
        <v>1891</v>
      </c>
      <c r="P644" t="s">
        <v>54</v>
      </c>
      <c r="Q644" t="s">
        <v>146</v>
      </c>
      <c r="R644" t="s">
        <v>604</v>
      </c>
      <c r="S644" t="s">
        <v>1893</v>
      </c>
      <c r="T644" t="s">
        <v>58</v>
      </c>
      <c r="U644" t="s">
        <v>54</v>
      </c>
      <c r="V644" t="s">
        <v>54</v>
      </c>
      <c r="W644">
        <v>59.939349999999997</v>
      </c>
      <c r="X644">
        <v>30.416996000000001</v>
      </c>
      <c r="Y644">
        <v>59.941414999999999</v>
      </c>
      <c r="Z644">
        <v>30.366456299999999</v>
      </c>
      <c r="AA644" t="s">
        <v>54</v>
      </c>
      <c r="AB644" t="s">
        <v>54</v>
      </c>
      <c r="AC644" t="s">
        <v>59</v>
      </c>
      <c r="AD644" t="s">
        <v>60</v>
      </c>
      <c r="AE644" t="s">
        <v>3320</v>
      </c>
      <c r="AF644" t="s">
        <v>1014</v>
      </c>
      <c r="AG644">
        <v>56.9</v>
      </c>
      <c r="AH644">
        <v>206</v>
      </c>
      <c r="AI644">
        <v>3.62</v>
      </c>
      <c r="AJ644">
        <v>6.13</v>
      </c>
      <c r="AK644" t="s">
        <v>3496</v>
      </c>
      <c r="AL644">
        <v>3</v>
      </c>
      <c r="AM644">
        <v>0</v>
      </c>
      <c r="AN644">
        <v>0.95</v>
      </c>
      <c r="AO644">
        <v>3.12</v>
      </c>
      <c r="AP644">
        <v>1</v>
      </c>
      <c r="AQ644" t="s">
        <v>111</v>
      </c>
      <c r="AR644" t="s">
        <v>112</v>
      </c>
      <c r="AS644" t="s">
        <v>66</v>
      </c>
    </row>
    <row r="645" spans="1:45" x14ac:dyDescent="0.45">
      <c r="A645" t="s">
        <v>3497</v>
      </c>
      <c r="B645" t="s">
        <v>46</v>
      </c>
      <c r="C645" t="s">
        <v>47</v>
      </c>
      <c r="D645" t="s">
        <v>3498</v>
      </c>
      <c r="E645" t="s">
        <v>3499</v>
      </c>
      <c r="F645" t="s">
        <v>50</v>
      </c>
      <c r="G645" t="s">
        <v>51</v>
      </c>
      <c r="H645" s="1">
        <v>43175.388888888891</v>
      </c>
      <c r="I645" s="1">
        <v>43175.411111111112</v>
      </c>
      <c r="J645" s="2">
        <v>1.6261574074074074E-2</v>
      </c>
      <c r="K645" s="2">
        <v>2.2222222222222223E-2</v>
      </c>
      <c r="L645" s="2">
        <v>5.9606481481481489E-3</v>
      </c>
      <c r="M645" t="s">
        <v>52</v>
      </c>
      <c r="N645">
        <v>1</v>
      </c>
      <c r="O645" t="s">
        <v>3500</v>
      </c>
      <c r="P645" t="s">
        <v>54</v>
      </c>
      <c r="Q645" t="s">
        <v>71</v>
      </c>
      <c r="R645" t="s">
        <v>604</v>
      </c>
      <c r="S645" t="s">
        <v>3501</v>
      </c>
      <c r="T645" t="s">
        <v>58</v>
      </c>
      <c r="U645" t="s">
        <v>54</v>
      </c>
      <c r="V645" t="s">
        <v>54</v>
      </c>
      <c r="W645">
        <v>59.941414999999999</v>
      </c>
      <c r="X645">
        <v>30.366456299999999</v>
      </c>
      <c r="Y645">
        <v>59.977359999999997</v>
      </c>
      <c r="Z645">
        <v>30.342457</v>
      </c>
      <c r="AA645" t="s">
        <v>54</v>
      </c>
      <c r="AB645" t="s">
        <v>54</v>
      </c>
      <c r="AC645" t="s">
        <v>59</v>
      </c>
      <c r="AD645" t="s">
        <v>60</v>
      </c>
      <c r="AE645" t="s">
        <v>1014</v>
      </c>
      <c r="AF645" t="s">
        <v>2875</v>
      </c>
      <c r="AG645">
        <v>57.54</v>
      </c>
      <c r="AH645">
        <v>451</v>
      </c>
      <c r="AI645">
        <v>7.84</v>
      </c>
      <c r="AJ645">
        <v>9.25</v>
      </c>
      <c r="AK645" t="s">
        <v>3502</v>
      </c>
      <c r="AL645">
        <v>-10</v>
      </c>
      <c r="AM645">
        <v>-18</v>
      </c>
      <c r="AN645">
        <v>0.6</v>
      </c>
      <c r="AO645">
        <v>5.82</v>
      </c>
      <c r="AP645">
        <v>7.0000000000000007E-2</v>
      </c>
      <c r="AQ645" t="s">
        <v>158</v>
      </c>
      <c r="AR645" t="s">
        <v>159</v>
      </c>
      <c r="AS645" t="s">
        <v>66</v>
      </c>
    </row>
    <row r="646" spans="1:45" x14ac:dyDescent="0.45">
      <c r="A646" t="s">
        <v>3503</v>
      </c>
      <c r="B646" t="s">
        <v>46</v>
      </c>
      <c r="C646" t="s">
        <v>47</v>
      </c>
      <c r="D646" t="s">
        <v>3504</v>
      </c>
      <c r="E646" t="s">
        <v>3505</v>
      </c>
      <c r="F646" t="s">
        <v>50</v>
      </c>
      <c r="G646" t="s">
        <v>51</v>
      </c>
      <c r="H646" s="1">
        <v>43175.425000000003</v>
      </c>
      <c r="I646" s="1">
        <v>43175.447916666664</v>
      </c>
      <c r="J646" s="2">
        <v>1.8356481481481481E-2</v>
      </c>
      <c r="K646" s="2">
        <v>2.2916666666666669E-2</v>
      </c>
      <c r="L646" s="2">
        <v>4.5601851851851853E-3</v>
      </c>
      <c r="M646" t="s">
        <v>52</v>
      </c>
      <c r="N646">
        <v>1</v>
      </c>
      <c r="O646" t="s">
        <v>192</v>
      </c>
      <c r="P646" t="s">
        <v>54</v>
      </c>
      <c r="Q646" t="s">
        <v>3506</v>
      </c>
      <c r="R646" t="s">
        <v>193</v>
      </c>
      <c r="S646" t="s">
        <v>194</v>
      </c>
      <c r="T646" t="s">
        <v>58</v>
      </c>
      <c r="U646" t="s">
        <v>54</v>
      </c>
      <c r="V646" t="s">
        <v>54</v>
      </c>
      <c r="W646">
        <v>59.977294999999998</v>
      </c>
      <c r="X646">
        <v>30.342478</v>
      </c>
      <c r="Y646">
        <v>59.940314999999998</v>
      </c>
      <c r="Z646">
        <v>30.455576000000001</v>
      </c>
      <c r="AA646" t="s">
        <v>54</v>
      </c>
      <c r="AB646" t="s">
        <v>54</v>
      </c>
      <c r="AC646" t="s">
        <v>59</v>
      </c>
      <c r="AD646" t="s">
        <v>60</v>
      </c>
      <c r="AE646" t="s">
        <v>2875</v>
      </c>
      <c r="AF646" t="s">
        <v>2333</v>
      </c>
      <c r="AG646">
        <v>57.54</v>
      </c>
      <c r="AH646">
        <v>257</v>
      </c>
      <c r="AI646">
        <v>4.47</v>
      </c>
      <c r="AJ646">
        <v>10.98</v>
      </c>
      <c r="AK646" t="s">
        <v>3507</v>
      </c>
      <c r="AL646">
        <v>-9</v>
      </c>
      <c r="AM646">
        <v>-17</v>
      </c>
      <c r="AN646">
        <v>0.59</v>
      </c>
      <c r="AO646">
        <v>5.97</v>
      </c>
      <c r="AP646">
        <v>0.12</v>
      </c>
      <c r="AQ646" t="s">
        <v>158</v>
      </c>
      <c r="AR646" t="s">
        <v>159</v>
      </c>
      <c r="AS646" t="s">
        <v>66</v>
      </c>
    </row>
    <row r="647" spans="1:45" x14ac:dyDescent="0.45">
      <c r="A647" t="s">
        <v>3508</v>
      </c>
      <c r="B647" t="s">
        <v>46</v>
      </c>
      <c r="C647" t="s">
        <v>47</v>
      </c>
      <c r="D647" t="s">
        <v>3509</v>
      </c>
      <c r="E647" t="s">
        <v>3510</v>
      </c>
      <c r="F647" t="s">
        <v>50</v>
      </c>
      <c r="G647" t="s">
        <v>51</v>
      </c>
      <c r="H647" s="1">
        <v>43175.50277777778</v>
      </c>
      <c r="I647" s="1">
        <v>43175.529861111114</v>
      </c>
      <c r="J647" s="2">
        <v>2.0162037037037037E-2</v>
      </c>
      <c r="K647" s="2">
        <v>2.7083333333333334E-2</v>
      </c>
      <c r="L647" s="2">
        <v>6.9212962962962969E-3</v>
      </c>
      <c r="M647" t="s">
        <v>52</v>
      </c>
      <c r="N647">
        <v>1</v>
      </c>
      <c r="O647" t="s">
        <v>3511</v>
      </c>
      <c r="P647" t="s">
        <v>54</v>
      </c>
      <c r="Q647" t="s">
        <v>131</v>
      </c>
      <c r="R647" t="s">
        <v>56</v>
      </c>
      <c r="S647" t="s">
        <v>3512</v>
      </c>
      <c r="T647" t="s">
        <v>58</v>
      </c>
      <c r="U647" t="s">
        <v>54</v>
      </c>
      <c r="V647" t="s">
        <v>54</v>
      </c>
      <c r="W647">
        <v>59.940474999999999</v>
      </c>
      <c r="X647">
        <v>30.455580000000001</v>
      </c>
      <c r="Y647">
        <v>59.933548000000002</v>
      </c>
      <c r="Z647">
        <v>30.355846</v>
      </c>
      <c r="AA647" t="s">
        <v>54</v>
      </c>
      <c r="AB647" t="s">
        <v>54</v>
      </c>
      <c r="AC647" t="s">
        <v>59</v>
      </c>
      <c r="AD647" t="s">
        <v>60</v>
      </c>
      <c r="AE647" t="s">
        <v>2333</v>
      </c>
      <c r="AF647" t="s">
        <v>3513</v>
      </c>
      <c r="AG647">
        <v>57.54</v>
      </c>
      <c r="AH647">
        <v>216</v>
      </c>
      <c r="AI647">
        <v>3.75</v>
      </c>
      <c r="AJ647">
        <v>6.9</v>
      </c>
      <c r="AK647" t="s">
        <v>3514</v>
      </c>
      <c r="AL647">
        <v>-8</v>
      </c>
      <c r="AM647">
        <v>-16</v>
      </c>
      <c r="AN647">
        <v>0.54</v>
      </c>
      <c r="AO647">
        <v>6.45</v>
      </c>
      <c r="AP647">
        <v>0.24</v>
      </c>
      <c r="AQ647" t="s">
        <v>158</v>
      </c>
      <c r="AR647" t="s">
        <v>159</v>
      </c>
      <c r="AS647" t="s">
        <v>66</v>
      </c>
    </row>
    <row r="648" spans="1:45" x14ac:dyDescent="0.45">
      <c r="A648" t="s">
        <v>3515</v>
      </c>
      <c r="B648" t="s">
        <v>46</v>
      </c>
      <c r="C648" t="s">
        <v>47</v>
      </c>
      <c r="D648" t="s">
        <v>3516</v>
      </c>
      <c r="E648" t="s">
        <v>3517</v>
      </c>
      <c r="F648" t="s">
        <v>50</v>
      </c>
      <c r="G648" t="s">
        <v>51</v>
      </c>
      <c r="H648" s="1">
        <v>43175.597222222219</v>
      </c>
      <c r="I648" s="1">
        <v>43175.669444444444</v>
      </c>
      <c r="J648" s="2">
        <v>6.2349537037037044E-2</v>
      </c>
      <c r="K648" s="2">
        <v>7.2222222222222229E-2</v>
      </c>
      <c r="L648" s="2">
        <v>9.8726851851851857E-3</v>
      </c>
      <c r="M648" t="s">
        <v>52</v>
      </c>
      <c r="N648">
        <v>1</v>
      </c>
      <c r="O648" t="s">
        <v>3518</v>
      </c>
      <c r="P648" t="s">
        <v>54</v>
      </c>
      <c r="Q648" t="s">
        <v>3519</v>
      </c>
      <c r="R648" t="s">
        <v>56</v>
      </c>
      <c r="S648" t="s">
        <v>3520</v>
      </c>
      <c r="T648" t="s">
        <v>58</v>
      </c>
      <c r="U648" t="s">
        <v>54</v>
      </c>
      <c r="V648" t="s">
        <v>54</v>
      </c>
      <c r="W648">
        <v>60.058259999999997</v>
      </c>
      <c r="X648">
        <v>30.337136999999998</v>
      </c>
      <c r="Y648">
        <v>59.933548000000002</v>
      </c>
      <c r="Z648">
        <v>30.355846</v>
      </c>
      <c r="AA648" t="s">
        <v>54</v>
      </c>
      <c r="AB648" t="s">
        <v>54</v>
      </c>
      <c r="AC648" t="s">
        <v>59</v>
      </c>
      <c r="AD648" t="s">
        <v>60</v>
      </c>
      <c r="AE648" t="s">
        <v>3521</v>
      </c>
      <c r="AF648" t="s">
        <v>3513</v>
      </c>
      <c r="AG648">
        <v>57.54</v>
      </c>
      <c r="AH648">
        <v>634.91999999999996</v>
      </c>
      <c r="AI648">
        <v>11.03</v>
      </c>
      <c r="AJ648">
        <v>27.21</v>
      </c>
      <c r="AK648" t="s">
        <v>3522</v>
      </c>
      <c r="AL648">
        <v>-7</v>
      </c>
      <c r="AM648">
        <v>-14</v>
      </c>
      <c r="AN648">
        <v>0.49</v>
      </c>
      <c r="AO648">
        <v>5.56</v>
      </c>
      <c r="AP648">
        <v>0.26</v>
      </c>
      <c r="AQ648" t="s">
        <v>64</v>
      </c>
      <c r="AR648" t="s">
        <v>97</v>
      </c>
      <c r="AS648" t="s">
        <v>66</v>
      </c>
    </row>
    <row r="649" spans="1:45" x14ac:dyDescent="0.45">
      <c r="A649" t="s">
        <v>3523</v>
      </c>
      <c r="B649" t="s">
        <v>46</v>
      </c>
      <c r="C649" t="s">
        <v>47</v>
      </c>
      <c r="D649" t="s">
        <v>3524</v>
      </c>
      <c r="E649" t="s">
        <v>3525</v>
      </c>
      <c r="F649" t="s">
        <v>50</v>
      </c>
      <c r="G649" t="s">
        <v>51</v>
      </c>
      <c r="H649" s="1">
        <v>43175.779861111114</v>
      </c>
      <c r="I649" s="1">
        <v>43175.823611111111</v>
      </c>
      <c r="J649" s="2">
        <v>3.4479166666666665E-2</v>
      </c>
      <c r="K649" s="2">
        <v>4.3750000000000004E-2</v>
      </c>
      <c r="L649" s="2">
        <v>9.2708333333333341E-3</v>
      </c>
      <c r="M649" t="s">
        <v>52</v>
      </c>
      <c r="N649">
        <v>1</v>
      </c>
      <c r="O649" t="s">
        <v>615</v>
      </c>
      <c r="P649" t="s">
        <v>54</v>
      </c>
      <c r="Q649" t="s">
        <v>472</v>
      </c>
      <c r="R649" t="s">
        <v>244</v>
      </c>
      <c r="S649" t="s">
        <v>616</v>
      </c>
      <c r="T649" t="s">
        <v>58</v>
      </c>
      <c r="U649" t="s">
        <v>54</v>
      </c>
      <c r="V649" t="s">
        <v>54</v>
      </c>
      <c r="W649">
        <v>59.933655000000002</v>
      </c>
      <c r="X649">
        <v>30.355969999999999</v>
      </c>
      <c r="Y649">
        <v>60.059080000000002</v>
      </c>
      <c r="Z649">
        <v>30.33512</v>
      </c>
      <c r="AA649" t="s">
        <v>54</v>
      </c>
      <c r="AB649" t="s">
        <v>54</v>
      </c>
      <c r="AC649" t="s">
        <v>59</v>
      </c>
      <c r="AD649" t="s">
        <v>60</v>
      </c>
      <c r="AE649" t="s">
        <v>3513</v>
      </c>
      <c r="AF649" t="s">
        <v>3521</v>
      </c>
      <c r="AG649">
        <v>57.54</v>
      </c>
      <c r="AH649">
        <v>750</v>
      </c>
      <c r="AI649">
        <v>13.03</v>
      </c>
      <c r="AJ649">
        <v>19.59</v>
      </c>
      <c r="AK649" t="s">
        <v>3526</v>
      </c>
      <c r="AL649">
        <v>-7</v>
      </c>
      <c r="AM649">
        <v>-13</v>
      </c>
      <c r="AN649">
        <v>0.49</v>
      </c>
      <c r="AO649">
        <v>4.3600000000000003</v>
      </c>
      <c r="AP649">
        <v>0.47</v>
      </c>
      <c r="AQ649" t="s">
        <v>64</v>
      </c>
      <c r="AR649" t="s">
        <v>97</v>
      </c>
      <c r="AS649" t="s">
        <v>66</v>
      </c>
    </row>
    <row r="650" spans="1:45" x14ac:dyDescent="0.45">
      <c r="A650" t="s">
        <v>3527</v>
      </c>
      <c r="B650" t="s">
        <v>46</v>
      </c>
      <c r="C650" t="s">
        <v>47</v>
      </c>
      <c r="D650" t="s">
        <v>3528</v>
      </c>
      <c r="E650" t="s">
        <v>3529</v>
      </c>
      <c r="F650" t="s">
        <v>50</v>
      </c>
      <c r="G650" t="s">
        <v>51</v>
      </c>
      <c r="H650" s="1">
        <v>43175.884722222225</v>
      </c>
      <c r="I650" s="1">
        <v>43175.909722222219</v>
      </c>
      <c r="J650" s="2">
        <v>1.4988425925925926E-2</v>
      </c>
      <c r="K650" s="2">
        <v>2.4999999999999998E-2</v>
      </c>
      <c r="L650" s="2">
        <v>1.0011574074074074E-2</v>
      </c>
      <c r="M650" t="s">
        <v>52</v>
      </c>
      <c r="N650">
        <v>1</v>
      </c>
      <c r="O650" t="s">
        <v>603</v>
      </c>
      <c r="P650" t="s">
        <v>54</v>
      </c>
      <c r="Q650" t="s">
        <v>310</v>
      </c>
      <c r="R650" t="s">
        <v>604</v>
      </c>
      <c r="S650" t="s">
        <v>605</v>
      </c>
      <c r="T650" t="s">
        <v>58</v>
      </c>
      <c r="U650" t="s">
        <v>54</v>
      </c>
      <c r="V650" t="s">
        <v>54</v>
      </c>
      <c r="W650">
        <v>59.960762000000003</v>
      </c>
      <c r="X650">
        <v>30.323961000000001</v>
      </c>
      <c r="Y650">
        <v>59.941414999999999</v>
      </c>
      <c r="Z650">
        <v>30.366456299999999</v>
      </c>
      <c r="AA650" t="s">
        <v>54</v>
      </c>
      <c r="AB650" t="s">
        <v>54</v>
      </c>
      <c r="AC650" t="s">
        <v>59</v>
      </c>
      <c r="AD650" t="s">
        <v>60</v>
      </c>
      <c r="AE650" t="s">
        <v>3530</v>
      </c>
      <c r="AF650" t="s">
        <v>1014</v>
      </c>
      <c r="AG650">
        <v>57.52</v>
      </c>
      <c r="AH650">
        <v>245</v>
      </c>
      <c r="AI650">
        <v>4.26</v>
      </c>
      <c r="AJ650">
        <v>11.59</v>
      </c>
      <c r="AK650" t="s">
        <v>3531</v>
      </c>
      <c r="AL650">
        <v>-8</v>
      </c>
      <c r="AM650">
        <v>-14</v>
      </c>
      <c r="AN650">
        <v>0.61</v>
      </c>
      <c r="AO650">
        <v>2.98</v>
      </c>
      <c r="AP650">
        <v>0.36</v>
      </c>
      <c r="AQ650" t="s">
        <v>96</v>
      </c>
      <c r="AR650" t="s">
        <v>97</v>
      </c>
      <c r="AS650" t="s">
        <v>66</v>
      </c>
    </row>
    <row r="651" spans="1:45" x14ac:dyDescent="0.45">
      <c r="A651" t="s">
        <v>3532</v>
      </c>
      <c r="B651" t="s">
        <v>46</v>
      </c>
      <c r="C651" t="s">
        <v>47</v>
      </c>
      <c r="D651" t="s">
        <v>3533</v>
      </c>
      <c r="E651" t="s">
        <v>3534</v>
      </c>
      <c r="F651" t="s">
        <v>50</v>
      </c>
      <c r="G651" t="s">
        <v>51</v>
      </c>
      <c r="H651" s="1">
        <v>43176.597916666666</v>
      </c>
      <c r="I651" s="1">
        <v>43176.624305555553</v>
      </c>
      <c r="J651" s="2">
        <v>1.3819444444444445E-2</v>
      </c>
      <c r="K651" s="2">
        <v>2.6388888888888889E-2</v>
      </c>
      <c r="L651" s="2">
        <v>1.2569444444444446E-2</v>
      </c>
      <c r="M651" t="s">
        <v>52</v>
      </c>
      <c r="N651">
        <v>1</v>
      </c>
      <c r="O651" t="s">
        <v>3535</v>
      </c>
      <c r="P651" t="s">
        <v>54</v>
      </c>
      <c r="Q651" t="s">
        <v>71</v>
      </c>
      <c r="R651" t="s">
        <v>1881</v>
      </c>
      <c r="S651" t="s">
        <v>3536</v>
      </c>
      <c r="T651" t="s">
        <v>58</v>
      </c>
      <c r="U651" t="s">
        <v>54</v>
      </c>
      <c r="V651" t="s">
        <v>54</v>
      </c>
      <c r="W651">
        <v>59.941414999999999</v>
      </c>
      <c r="X651">
        <v>30.366456299999999</v>
      </c>
      <c r="Y651">
        <v>59.921135</v>
      </c>
      <c r="Z651">
        <v>30.421641999999999</v>
      </c>
      <c r="AA651" t="s">
        <v>54</v>
      </c>
      <c r="AB651" t="s">
        <v>54</v>
      </c>
      <c r="AC651" t="s">
        <v>59</v>
      </c>
      <c r="AD651" t="s">
        <v>60</v>
      </c>
      <c r="AE651" t="s">
        <v>1014</v>
      </c>
      <c r="AF651" t="s">
        <v>3537</v>
      </c>
      <c r="AG651">
        <v>57.52</v>
      </c>
      <c r="AH651">
        <v>196</v>
      </c>
      <c r="AI651">
        <v>3.41</v>
      </c>
      <c r="AJ651">
        <v>8.2899999999999991</v>
      </c>
      <c r="AK651" t="s">
        <v>3538</v>
      </c>
      <c r="AL651">
        <v>-6</v>
      </c>
      <c r="AM651">
        <v>-12</v>
      </c>
      <c r="AN651">
        <v>0.64</v>
      </c>
      <c r="AO651">
        <v>4.8</v>
      </c>
      <c r="AP651">
        <v>0.43</v>
      </c>
      <c r="AQ651" t="s">
        <v>64</v>
      </c>
      <c r="AR651" t="s">
        <v>97</v>
      </c>
      <c r="AS651" t="s">
        <v>66</v>
      </c>
    </row>
    <row r="652" spans="1:45" x14ac:dyDescent="0.45">
      <c r="A652" t="s">
        <v>3539</v>
      </c>
      <c r="B652" t="s">
        <v>46</v>
      </c>
      <c r="C652" t="s">
        <v>47</v>
      </c>
      <c r="D652" t="s">
        <v>3540</v>
      </c>
      <c r="E652" t="s">
        <v>3541</v>
      </c>
      <c r="F652" t="s">
        <v>50</v>
      </c>
      <c r="G652" t="s">
        <v>51</v>
      </c>
      <c r="H652" s="1">
        <v>43178.404861111114</v>
      </c>
      <c r="I652" s="1">
        <v>43178.422222222223</v>
      </c>
      <c r="J652" s="2">
        <v>1.2465277777777777E-2</v>
      </c>
      <c r="K652" s="2">
        <v>1.7361111111111112E-2</v>
      </c>
      <c r="L652" s="2">
        <v>4.8958333333333328E-3</v>
      </c>
      <c r="M652" t="s">
        <v>52</v>
      </c>
      <c r="N652">
        <v>1</v>
      </c>
      <c r="O652" t="s">
        <v>70</v>
      </c>
      <c r="P652" t="s">
        <v>54</v>
      </c>
      <c r="Q652" t="s">
        <v>131</v>
      </c>
      <c r="R652" t="s">
        <v>72</v>
      </c>
      <c r="S652" t="s">
        <v>73</v>
      </c>
      <c r="T652" t="s">
        <v>58</v>
      </c>
      <c r="U652" t="s">
        <v>54</v>
      </c>
      <c r="V652" t="s">
        <v>54</v>
      </c>
      <c r="W652">
        <v>59.941414999999999</v>
      </c>
      <c r="X652">
        <v>30.366456299999999</v>
      </c>
      <c r="Y652">
        <v>59.940327000000003</v>
      </c>
      <c r="Z652">
        <v>30.417860000000001</v>
      </c>
      <c r="AA652" t="s">
        <v>54</v>
      </c>
      <c r="AB652" t="s">
        <v>54</v>
      </c>
      <c r="AC652" t="s">
        <v>59</v>
      </c>
      <c r="AD652" t="s">
        <v>60</v>
      </c>
      <c r="AE652" t="s">
        <v>1014</v>
      </c>
      <c r="AF652" t="s">
        <v>3320</v>
      </c>
      <c r="AG652">
        <v>57.57</v>
      </c>
      <c r="AH652">
        <v>183</v>
      </c>
      <c r="AI652">
        <v>3.18</v>
      </c>
      <c r="AJ652">
        <v>5.09</v>
      </c>
      <c r="AK652" t="s">
        <v>3542</v>
      </c>
      <c r="AL652">
        <v>0</v>
      </c>
      <c r="AM652">
        <v>-5</v>
      </c>
      <c r="AN652">
        <v>0.87</v>
      </c>
      <c r="AO652">
        <v>5.62</v>
      </c>
      <c r="AP652">
        <v>0.48</v>
      </c>
      <c r="AQ652" t="s">
        <v>847</v>
      </c>
      <c r="AR652" t="s">
        <v>848</v>
      </c>
      <c r="AS652" t="s">
        <v>66</v>
      </c>
    </row>
    <row r="653" spans="1:45" x14ac:dyDescent="0.45">
      <c r="A653" t="s">
        <v>3543</v>
      </c>
      <c r="B653" t="s">
        <v>46</v>
      </c>
      <c r="C653" t="s">
        <v>47</v>
      </c>
      <c r="D653" t="s">
        <v>3544</v>
      </c>
      <c r="E653" t="s">
        <v>3545</v>
      </c>
      <c r="F653" t="s">
        <v>50</v>
      </c>
      <c r="G653" t="s">
        <v>51</v>
      </c>
      <c r="H653" s="1">
        <v>43178.55</v>
      </c>
      <c r="I653" s="1">
        <v>43178.566666666666</v>
      </c>
      <c r="J653" s="2">
        <v>1.3333333333333334E-2</v>
      </c>
      <c r="K653" s="2">
        <v>1.6666666666666666E-2</v>
      </c>
      <c r="L653" s="2">
        <v>3.3333333333333335E-3</v>
      </c>
      <c r="M653" t="s">
        <v>52</v>
      </c>
      <c r="N653">
        <v>1</v>
      </c>
      <c r="O653" t="s">
        <v>116</v>
      </c>
      <c r="P653" t="s">
        <v>54</v>
      </c>
      <c r="Q653" t="s">
        <v>3546</v>
      </c>
      <c r="R653" t="s">
        <v>118</v>
      </c>
      <c r="S653" t="s">
        <v>119</v>
      </c>
      <c r="T653" t="s">
        <v>58</v>
      </c>
      <c r="U653" t="s">
        <v>54</v>
      </c>
      <c r="V653" t="s">
        <v>54</v>
      </c>
      <c r="W653">
        <v>59.941414999999999</v>
      </c>
      <c r="X653">
        <v>30.366456299999999</v>
      </c>
      <c r="Y653">
        <v>59.940327000000003</v>
      </c>
      <c r="Z653">
        <v>30.417860000000001</v>
      </c>
      <c r="AA653" t="s">
        <v>54</v>
      </c>
      <c r="AB653" t="s">
        <v>54</v>
      </c>
      <c r="AC653" t="s">
        <v>59</v>
      </c>
      <c r="AD653" t="s">
        <v>60</v>
      </c>
      <c r="AE653" t="s">
        <v>1014</v>
      </c>
      <c r="AF653" t="s">
        <v>3320</v>
      </c>
      <c r="AG653">
        <v>57.57</v>
      </c>
      <c r="AH653">
        <v>134</v>
      </c>
      <c r="AI653">
        <v>2.33</v>
      </c>
      <c r="AJ653">
        <v>5.46</v>
      </c>
      <c r="AK653" t="s">
        <v>3547</v>
      </c>
      <c r="AL653">
        <v>1</v>
      </c>
      <c r="AM653">
        <v>-4</v>
      </c>
      <c r="AN653">
        <v>0.82</v>
      </c>
      <c r="AO653">
        <v>6.16</v>
      </c>
      <c r="AP653">
        <v>0.41</v>
      </c>
      <c r="AQ653" t="s">
        <v>847</v>
      </c>
      <c r="AR653" t="s">
        <v>848</v>
      </c>
      <c r="AS653" t="s">
        <v>66</v>
      </c>
    </row>
    <row r="654" spans="1:45" x14ac:dyDescent="0.45">
      <c r="A654" t="s">
        <v>3548</v>
      </c>
      <c r="B654" t="s">
        <v>46</v>
      </c>
      <c r="C654" t="s">
        <v>47</v>
      </c>
      <c r="D654" t="s">
        <v>3549</v>
      </c>
      <c r="E654" t="s">
        <v>3550</v>
      </c>
      <c r="F654" t="s">
        <v>50</v>
      </c>
      <c r="G654" t="s">
        <v>51</v>
      </c>
      <c r="H654" s="1">
        <v>43178.861111111109</v>
      </c>
      <c r="I654" s="1">
        <v>43178.886111111111</v>
      </c>
      <c r="J654" s="2">
        <v>1.653935185185185E-2</v>
      </c>
      <c r="K654" s="2">
        <v>2.4999999999999998E-2</v>
      </c>
      <c r="L654" s="2">
        <v>8.4606481481481494E-3</v>
      </c>
      <c r="M654" t="s">
        <v>52</v>
      </c>
      <c r="N654">
        <v>1</v>
      </c>
      <c r="O654" t="s">
        <v>3551</v>
      </c>
      <c r="P654" t="s">
        <v>54</v>
      </c>
      <c r="Q654" t="s">
        <v>107</v>
      </c>
      <c r="R654" t="s">
        <v>3552</v>
      </c>
      <c r="S654" t="s">
        <v>3553</v>
      </c>
      <c r="T654" t="s">
        <v>58</v>
      </c>
      <c r="U654" t="s">
        <v>54</v>
      </c>
      <c r="V654" t="s">
        <v>54</v>
      </c>
      <c r="W654">
        <v>59.939216999999999</v>
      </c>
      <c r="X654">
        <v>30.417444</v>
      </c>
      <c r="Y654">
        <v>59.941414999999999</v>
      </c>
      <c r="Z654">
        <v>30.366456299999999</v>
      </c>
      <c r="AA654" t="s">
        <v>54</v>
      </c>
      <c r="AB654" t="s">
        <v>54</v>
      </c>
      <c r="AC654" t="s">
        <v>59</v>
      </c>
      <c r="AD654" t="s">
        <v>60</v>
      </c>
      <c r="AE654" t="s">
        <v>3320</v>
      </c>
      <c r="AF654" t="s">
        <v>1014</v>
      </c>
      <c r="AG654">
        <v>57.57</v>
      </c>
      <c r="AH654">
        <v>254</v>
      </c>
      <c r="AI654">
        <v>4.41</v>
      </c>
      <c r="AJ654">
        <v>7.92</v>
      </c>
      <c r="AK654" t="s">
        <v>3554</v>
      </c>
      <c r="AL654">
        <v>0</v>
      </c>
      <c r="AM654">
        <v>-5</v>
      </c>
      <c r="AN654">
        <v>0.95</v>
      </c>
      <c r="AO654">
        <v>4.84</v>
      </c>
      <c r="AP654">
        <v>0.44</v>
      </c>
      <c r="AQ654" t="s">
        <v>160</v>
      </c>
      <c r="AR654" t="s">
        <v>920</v>
      </c>
      <c r="AS654" t="s">
        <v>66</v>
      </c>
    </row>
    <row r="655" spans="1:45" x14ac:dyDescent="0.45">
      <c r="A655" t="s">
        <v>3555</v>
      </c>
      <c r="B655" t="s">
        <v>46</v>
      </c>
      <c r="C655" t="s">
        <v>47</v>
      </c>
      <c r="D655" t="s">
        <v>3556</v>
      </c>
      <c r="E655" t="s">
        <v>3557</v>
      </c>
      <c r="F655" t="s">
        <v>50</v>
      </c>
      <c r="G655" t="s">
        <v>51</v>
      </c>
      <c r="H655" s="1">
        <v>43179.804861111108</v>
      </c>
      <c r="I655" s="1">
        <v>43179.818055555559</v>
      </c>
      <c r="J655" s="2">
        <v>1.0208333333333333E-2</v>
      </c>
      <c r="K655" s="2">
        <v>1.3194444444444444E-2</v>
      </c>
      <c r="L655" s="2">
        <v>2.9861111111111113E-3</v>
      </c>
      <c r="M655" t="s">
        <v>52</v>
      </c>
      <c r="N655">
        <v>1</v>
      </c>
      <c r="O655" t="s">
        <v>183</v>
      </c>
      <c r="P655" t="s">
        <v>54</v>
      </c>
      <c r="Q655" t="s">
        <v>424</v>
      </c>
      <c r="R655" t="s">
        <v>184</v>
      </c>
      <c r="S655" t="s">
        <v>185</v>
      </c>
      <c r="T655" t="s">
        <v>58</v>
      </c>
      <c r="U655" t="s">
        <v>54</v>
      </c>
      <c r="V655" t="s">
        <v>54</v>
      </c>
      <c r="W655">
        <v>59.941414999999999</v>
      </c>
      <c r="X655">
        <v>30.366456299999999</v>
      </c>
      <c r="Y655">
        <v>59.940327000000003</v>
      </c>
      <c r="Z655">
        <v>30.417860000000001</v>
      </c>
      <c r="AA655" t="s">
        <v>54</v>
      </c>
      <c r="AB655" t="s">
        <v>54</v>
      </c>
      <c r="AC655" t="s">
        <v>59</v>
      </c>
      <c r="AD655" t="s">
        <v>60</v>
      </c>
      <c r="AE655" t="s">
        <v>1014</v>
      </c>
      <c r="AF655" t="s">
        <v>3320</v>
      </c>
      <c r="AG655">
        <v>57.54</v>
      </c>
      <c r="AH655">
        <v>148</v>
      </c>
      <c r="AI655">
        <v>2.57</v>
      </c>
      <c r="AJ655">
        <v>4.91</v>
      </c>
      <c r="AK655" t="s">
        <v>3558</v>
      </c>
      <c r="AL655">
        <v>0</v>
      </c>
      <c r="AM655">
        <v>-4</v>
      </c>
      <c r="AN655">
        <v>0.77</v>
      </c>
      <c r="AO655">
        <v>2.65</v>
      </c>
      <c r="AP655">
        <v>0.47</v>
      </c>
      <c r="AQ655" t="s">
        <v>847</v>
      </c>
      <c r="AR655" t="s">
        <v>848</v>
      </c>
      <c r="AS655" t="s">
        <v>66</v>
      </c>
    </row>
    <row r="656" spans="1:45" x14ac:dyDescent="0.45">
      <c r="A656" t="s">
        <v>3559</v>
      </c>
      <c r="B656" t="s">
        <v>46</v>
      </c>
      <c r="C656" t="s">
        <v>47</v>
      </c>
      <c r="D656" t="s">
        <v>3560</v>
      </c>
      <c r="E656" t="s">
        <v>3561</v>
      </c>
      <c r="F656" t="s">
        <v>50</v>
      </c>
      <c r="G656" t="s">
        <v>51</v>
      </c>
      <c r="H656" s="1">
        <v>43180.65347222222</v>
      </c>
      <c r="I656" s="1">
        <v>43180.672222222223</v>
      </c>
      <c r="J656" s="2">
        <v>9.1782407407407403E-3</v>
      </c>
      <c r="K656" s="2">
        <v>1.8749999999999999E-2</v>
      </c>
      <c r="L656" s="2">
        <v>9.571759259259259E-3</v>
      </c>
      <c r="M656" t="s">
        <v>52</v>
      </c>
      <c r="N656">
        <v>1</v>
      </c>
      <c r="O656" t="s">
        <v>116</v>
      </c>
      <c r="P656" t="s">
        <v>54</v>
      </c>
      <c r="Q656" t="s">
        <v>71</v>
      </c>
      <c r="R656" t="s">
        <v>118</v>
      </c>
      <c r="S656" t="s">
        <v>119</v>
      </c>
      <c r="T656" t="s">
        <v>58</v>
      </c>
      <c r="U656" t="s">
        <v>54</v>
      </c>
      <c r="V656" t="s">
        <v>54</v>
      </c>
      <c r="W656">
        <v>59.941414999999999</v>
      </c>
      <c r="X656">
        <v>30.366456299999999</v>
      </c>
      <c r="Y656">
        <v>59.916836000000004</v>
      </c>
      <c r="Z656">
        <v>30.450686000000001</v>
      </c>
      <c r="AA656" t="s">
        <v>54</v>
      </c>
      <c r="AB656" t="s">
        <v>54</v>
      </c>
      <c r="AC656" t="s">
        <v>59</v>
      </c>
      <c r="AD656" t="s">
        <v>60</v>
      </c>
      <c r="AE656" t="s">
        <v>1014</v>
      </c>
      <c r="AF656" t="s">
        <v>2263</v>
      </c>
      <c r="AG656">
        <v>57.26</v>
      </c>
      <c r="AH656">
        <v>166</v>
      </c>
      <c r="AI656">
        <v>2.9</v>
      </c>
      <c r="AJ656">
        <v>6.61</v>
      </c>
      <c r="AK656" t="s">
        <v>3562</v>
      </c>
      <c r="AL656">
        <v>-5</v>
      </c>
      <c r="AM656">
        <v>-9</v>
      </c>
      <c r="AN656">
        <v>0.72</v>
      </c>
      <c r="AO656">
        <v>2.09</v>
      </c>
      <c r="AP656">
        <v>0.43</v>
      </c>
      <c r="AQ656" t="s">
        <v>64</v>
      </c>
      <c r="AR656" t="s">
        <v>97</v>
      </c>
      <c r="AS656" t="s">
        <v>66</v>
      </c>
    </row>
    <row r="657" spans="1:45" x14ac:dyDescent="0.45">
      <c r="A657" t="s">
        <v>3563</v>
      </c>
      <c r="B657" t="s">
        <v>46</v>
      </c>
      <c r="C657" t="s">
        <v>47</v>
      </c>
      <c r="D657" t="s">
        <v>3564</v>
      </c>
      <c r="E657" s="3" t="s">
        <v>3565</v>
      </c>
      <c r="F657" t="s">
        <v>50</v>
      </c>
      <c r="G657" t="s">
        <v>51</v>
      </c>
      <c r="H657" s="1">
        <v>43180.71597222222</v>
      </c>
      <c r="I657" s="1">
        <v>43180.739583333336</v>
      </c>
      <c r="J657" s="2">
        <v>1.9444444444444445E-2</v>
      </c>
      <c r="K657" s="2">
        <v>2.361111111111111E-2</v>
      </c>
      <c r="L657" s="2">
        <v>4.1666666666666666E-3</v>
      </c>
      <c r="M657" t="s">
        <v>52</v>
      </c>
      <c r="N657">
        <v>1</v>
      </c>
      <c r="O657" t="s">
        <v>3052</v>
      </c>
      <c r="P657" t="s">
        <v>54</v>
      </c>
      <c r="Q657" t="s">
        <v>3566</v>
      </c>
      <c r="R657" t="s">
        <v>118</v>
      </c>
      <c r="S657" t="s">
        <v>3053</v>
      </c>
      <c r="T657" t="s">
        <v>58</v>
      </c>
      <c r="U657" t="s">
        <v>54</v>
      </c>
      <c r="V657" t="s">
        <v>54</v>
      </c>
      <c r="W657">
        <v>59.916817000000002</v>
      </c>
      <c r="X657">
        <v>30.450659999999999</v>
      </c>
      <c r="Y657">
        <v>59.941414999999999</v>
      </c>
      <c r="Z657">
        <v>30.366456299999999</v>
      </c>
      <c r="AA657" t="s">
        <v>54</v>
      </c>
      <c r="AB657" t="s">
        <v>54</v>
      </c>
      <c r="AC657" t="s">
        <v>59</v>
      </c>
      <c r="AD657" t="s">
        <v>60</v>
      </c>
      <c r="AE657" t="s">
        <v>2263</v>
      </c>
      <c r="AF657" t="s">
        <v>1014</v>
      </c>
      <c r="AG657">
        <v>57.26</v>
      </c>
      <c r="AH657">
        <v>185</v>
      </c>
      <c r="AI657">
        <v>3.23</v>
      </c>
      <c r="AJ657">
        <v>8.19</v>
      </c>
      <c r="AK657" t="s">
        <v>3567</v>
      </c>
      <c r="AL657">
        <v>-5</v>
      </c>
      <c r="AM657">
        <v>-8</v>
      </c>
      <c r="AN657">
        <v>0.64</v>
      </c>
      <c r="AO657">
        <v>1.83</v>
      </c>
      <c r="AP657">
        <v>0.57999999999999996</v>
      </c>
      <c r="AQ657" t="s">
        <v>64</v>
      </c>
      <c r="AR657" t="s">
        <v>97</v>
      </c>
      <c r="AS657" t="s">
        <v>66</v>
      </c>
    </row>
    <row r="658" spans="1:45" x14ac:dyDescent="0.45">
      <c r="A658" t="s">
        <v>3568</v>
      </c>
      <c r="B658" t="s">
        <v>46</v>
      </c>
      <c r="C658" t="s">
        <v>47</v>
      </c>
      <c r="D658" t="s">
        <v>3569</v>
      </c>
      <c r="E658" t="s">
        <v>3570</v>
      </c>
      <c r="F658" t="s">
        <v>50</v>
      </c>
      <c r="G658" t="s">
        <v>51</v>
      </c>
      <c r="H658" s="1">
        <v>43185.224305555559</v>
      </c>
      <c r="I658" s="1">
        <v>43185.240277777775</v>
      </c>
      <c r="J658" s="2">
        <v>1.1331018518518518E-2</v>
      </c>
      <c r="K658" s="2">
        <v>1.5972222222222224E-2</v>
      </c>
      <c r="L658" s="2">
        <v>4.6412037037037038E-3</v>
      </c>
      <c r="M658" t="s">
        <v>52</v>
      </c>
      <c r="N658">
        <v>1</v>
      </c>
      <c r="O658" t="s">
        <v>2730</v>
      </c>
      <c r="P658" t="s">
        <v>54</v>
      </c>
      <c r="Q658" t="s">
        <v>1483</v>
      </c>
      <c r="R658" t="s">
        <v>220</v>
      </c>
      <c r="S658" t="s">
        <v>2731</v>
      </c>
      <c r="T658" t="s">
        <v>58</v>
      </c>
      <c r="U658" t="s">
        <v>54</v>
      </c>
      <c r="V658" t="s">
        <v>54</v>
      </c>
      <c r="W658">
        <v>59.941414999999999</v>
      </c>
      <c r="X658">
        <v>30.366456299999999</v>
      </c>
      <c r="Y658">
        <v>59.955691999999999</v>
      </c>
      <c r="Z658">
        <v>30.356570000000001</v>
      </c>
      <c r="AA658" t="s">
        <v>54</v>
      </c>
      <c r="AB658" t="s">
        <v>54</v>
      </c>
      <c r="AC658" t="s">
        <v>59</v>
      </c>
      <c r="AD658" t="s">
        <v>60</v>
      </c>
      <c r="AE658" t="s">
        <v>1014</v>
      </c>
      <c r="AF658" t="s">
        <v>3473</v>
      </c>
      <c r="AG658">
        <v>56.94</v>
      </c>
      <c r="AH658">
        <v>185</v>
      </c>
      <c r="AI658">
        <v>3.25</v>
      </c>
      <c r="AJ658">
        <v>8.93</v>
      </c>
      <c r="AK658" t="s">
        <v>3571</v>
      </c>
      <c r="AL658">
        <v>-3</v>
      </c>
      <c r="AM658">
        <v>-8</v>
      </c>
      <c r="AN658">
        <v>0.9</v>
      </c>
      <c r="AO658">
        <v>3.99</v>
      </c>
      <c r="AP658">
        <v>0.48</v>
      </c>
      <c r="AQ658" t="s">
        <v>650</v>
      </c>
      <c r="AR658" t="s">
        <v>651</v>
      </c>
      <c r="AS658" t="s">
        <v>66</v>
      </c>
    </row>
    <row r="659" spans="1:45" x14ac:dyDescent="0.45">
      <c r="A659" t="s">
        <v>3572</v>
      </c>
      <c r="B659" t="s">
        <v>46</v>
      </c>
      <c r="C659" t="s">
        <v>47</v>
      </c>
      <c r="D659" t="s">
        <v>3573</v>
      </c>
      <c r="E659" t="s">
        <v>3574</v>
      </c>
      <c r="F659" t="s">
        <v>50</v>
      </c>
      <c r="G659" t="s">
        <v>51</v>
      </c>
      <c r="H659" s="1">
        <v>43185.975694444445</v>
      </c>
      <c r="I659" s="1">
        <v>43185.993055555555</v>
      </c>
      <c r="J659" s="2">
        <v>1.1331018518518518E-2</v>
      </c>
      <c r="K659" s="2">
        <v>1.7361111111111112E-2</v>
      </c>
      <c r="L659" s="2">
        <v>6.030092592592593E-3</v>
      </c>
      <c r="M659" t="s">
        <v>52</v>
      </c>
      <c r="N659">
        <v>1</v>
      </c>
      <c r="O659" t="s">
        <v>258</v>
      </c>
      <c r="P659" t="s">
        <v>54</v>
      </c>
      <c r="Q659" t="s">
        <v>406</v>
      </c>
      <c r="R659" t="s">
        <v>260</v>
      </c>
      <c r="S659" t="s">
        <v>261</v>
      </c>
      <c r="T659" t="s">
        <v>58</v>
      </c>
      <c r="U659" t="s">
        <v>54</v>
      </c>
      <c r="V659" t="s">
        <v>54</v>
      </c>
      <c r="W659">
        <v>59.957188000000002</v>
      </c>
      <c r="X659">
        <v>30.356365</v>
      </c>
      <c r="Y659">
        <v>59.941414999999999</v>
      </c>
      <c r="Z659">
        <v>30.366456299999999</v>
      </c>
      <c r="AA659" t="s">
        <v>54</v>
      </c>
      <c r="AB659" t="s">
        <v>54</v>
      </c>
      <c r="AC659" t="s">
        <v>59</v>
      </c>
      <c r="AD659" t="s">
        <v>60</v>
      </c>
      <c r="AE659" t="s">
        <v>3473</v>
      </c>
      <c r="AF659" t="s">
        <v>1014</v>
      </c>
      <c r="AG659">
        <v>57.23</v>
      </c>
      <c r="AH659">
        <v>217</v>
      </c>
      <c r="AI659">
        <v>3.79</v>
      </c>
      <c r="AJ659">
        <v>9.0399999999999991</v>
      </c>
      <c r="AK659" t="s">
        <v>3575</v>
      </c>
      <c r="AL659">
        <v>-8</v>
      </c>
      <c r="AM659">
        <v>-8</v>
      </c>
      <c r="AN659">
        <v>0.78</v>
      </c>
      <c r="AO659">
        <v>1.17</v>
      </c>
      <c r="AP659">
        <v>0.15</v>
      </c>
      <c r="AQ659" t="s">
        <v>188</v>
      </c>
      <c r="AR659" t="s">
        <v>159</v>
      </c>
      <c r="AS659" t="s">
        <v>66</v>
      </c>
    </row>
    <row r="660" spans="1:45" x14ac:dyDescent="0.45">
      <c r="A660" t="s">
        <v>3576</v>
      </c>
      <c r="B660" t="s">
        <v>46</v>
      </c>
      <c r="C660" t="s">
        <v>47</v>
      </c>
      <c r="D660" t="s">
        <v>3577</v>
      </c>
      <c r="E660" t="s">
        <v>3578</v>
      </c>
      <c r="F660" t="s">
        <v>50</v>
      </c>
      <c r="G660" t="s">
        <v>51</v>
      </c>
      <c r="H660" s="1">
        <v>43189.527777777781</v>
      </c>
      <c r="I660" s="1">
        <v>43189.550694444442</v>
      </c>
      <c r="J660" s="2">
        <v>1.480324074074074E-2</v>
      </c>
      <c r="K660" s="2">
        <v>2.2916666666666669E-2</v>
      </c>
      <c r="L660" s="2">
        <v>8.113425925925925E-3</v>
      </c>
      <c r="M660" t="s">
        <v>52</v>
      </c>
      <c r="N660">
        <v>1</v>
      </c>
      <c r="O660" t="s">
        <v>116</v>
      </c>
      <c r="P660" t="s">
        <v>54</v>
      </c>
      <c r="Q660" t="s">
        <v>1361</v>
      </c>
      <c r="R660" t="s">
        <v>118</v>
      </c>
      <c r="S660" t="s">
        <v>119</v>
      </c>
      <c r="T660" t="s">
        <v>58</v>
      </c>
      <c r="U660" t="s">
        <v>54</v>
      </c>
      <c r="V660" t="s">
        <v>54</v>
      </c>
      <c r="W660">
        <v>59.941414999999999</v>
      </c>
      <c r="X660">
        <v>30.366456299999999</v>
      </c>
      <c r="Y660">
        <v>59.949159999999999</v>
      </c>
      <c r="Z660">
        <v>30.356867000000001</v>
      </c>
      <c r="AA660" t="s">
        <v>54</v>
      </c>
      <c r="AB660" t="s">
        <v>54</v>
      </c>
      <c r="AC660" t="s">
        <v>59</v>
      </c>
      <c r="AD660" t="s">
        <v>60</v>
      </c>
      <c r="AE660" t="s">
        <v>1014</v>
      </c>
      <c r="AF660" t="s">
        <v>2404</v>
      </c>
      <c r="AG660">
        <v>57.05</v>
      </c>
      <c r="AH660">
        <v>220</v>
      </c>
      <c r="AI660">
        <v>3.86</v>
      </c>
      <c r="AJ660">
        <v>9.69</v>
      </c>
      <c r="AK660" t="s">
        <v>3579</v>
      </c>
      <c r="AL660">
        <v>2</v>
      </c>
      <c r="AM660">
        <v>0</v>
      </c>
      <c r="AN660">
        <v>0.42</v>
      </c>
      <c r="AO660">
        <v>2.56</v>
      </c>
      <c r="AP660">
        <v>0</v>
      </c>
      <c r="AQ660" t="s">
        <v>158</v>
      </c>
      <c r="AR660" t="s">
        <v>159</v>
      </c>
      <c r="AS660" t="s">
        <v>66</v>
      </c>
    </row>
    <row r="661" spans="1:45" x14ac:dyDescent="0.45">
      <c r="A661" t="s">
        <v>3580</v>
      </c>
      <c r="B661" t="s">
        <v>46</v>
      </c>
      <c r="C661" t="s">
        <v>47</v>
      </c>
      <c r="D661" t="s">
        <v>3581</v>
      </c>
      <c r="E661" t="s">
        <v>3582</v>
      </c>
      <c r="F661" t="s">
        <v>50</v>
      </c>
      <c r="G661" t="s">
        <v>51</v>
      </c>
      <c r="H661" s="1">
        <v>43189.629861111112</v>
      </c>
      <c r="I661" s="1">
        <v>43189.654861111114</v>
      </c>
      <c r="J661" s="2">
        <v>1.7939814814814815E-2</v>
      </c>
      <c r="K661" s="2">
        <v>2.4999999999999998E-2</v>
      </c>
      <c r="L661" s="2">
        <v>7.0601851851851841E-3</v>
      </c>
      <c r="M661" t="s">
        <v>52</v>
      </c>
      <c r="N661">
        <v>1</v>
      </c>
      <c r="O661" t="s">
        <v>1264</v>
      </c>
      <c r="P661" t="s">
        <v>54</v>
      </c>
      <c r="Q661" t="s">
        <v>3583</v>
      </c>
      <c r="R661" t="s">
        <v>604</v>
      </c>
      <c r="S661" t="s">
        <v>1265</v>
      </c>
      <c r="T661" t="s">
        <v>58</v>
      </c>
      <c r="U661" t="s">
        <v>54</v>
      </c>
      <c r="V661" t="s">
        <v>54</v>
      </c>
      <c r="W661">
        <v>59.94905</v>
      </c>
      <c r="X661">
        <v>30.357697999999999</v>
      </c>
      <c r="Y661">
        <v>59.941414999999999</v>
      </c>
      <c r="Z661">
        <v>30.366456299999999</v>
      </c>
      <c r="AA661" t="s">
        <v>54</v>
      </c>
      <c r="AB661" t="s">
        <v>54</v>
      </c>
      <c r="AC661" t="s">
        <v>59</v>
      </c>
      <c r="AD661" t="s">
        <v>60</v>
      </c>
      <c r="AE661" t="s">
        <v>2404</v>
      </c>
      <c r="AF661" t="s">
        <v>1014</v>
      </c>
      <c r="AG661">
        <v>57.05</v>
      </c>
      <c r="AH661">
        <v>304</v>
      </c>
      <c r="AI661">
        <v>5.33</v>
      </c>
      <c r="AJ661">
        <v>8.9600000000000009</v>
      </c>
      <c r="AK661" t="s">
        <v>3584</v>
      </c>
      <c r="AL661">
        <v>3</v>
      </c>
      <c r="AM661">
        <v>2</v>
      </c>
      <c r="AN661">
        <v>0.3</v>
      </c>
      <c r="AO661">
        <v>1.47</v>
      </c>
      <c r="AP661">
        <v>0.17</v>
      </c>
      <c r="AQ661" t="s">
        <v>158</v>
      </c>
      <c r="AR661" t="s">
        <v>159</v>
      </c>
      <c r="AS661" t="s">
        <v>66</v>
      </c>
    </row>
    <row r="662" spans="1:45" x14ac:dyDescent="0.45">
      <c r="A662" t="s">
        <v>3585</v>
      </c>
      <c r="B662" t="s">
        <v>46</v>
      </c>
      <c r="C662" t="s">
        <v>47</v>
      </c>
      <c r="D662" t="s">
        <v>3586</v>
      </c>
      <c r="E662" t="s">
        <v>3587</v>
      </c>
      <c r="F662" t="s">
        <v>50</v>
      </c>
      <c r="G662" t="s">
        <v>51</v>
      </c>
      <c r="H662" s="1">
        <v>43192.709722222222</v>
      </c>
      <c r="I662" s="1">
        <v>43192.738194444442</v>
      </c>
      <c r="J662" s="2">
        <v>2.5428240740740741E-2</v>
      </c>
      <c r="K662" s="2">
        <v>2.8472222222222222E-2</v>
      </c>
      <c r="L662" s="2">
        <v>3.0439814814814821E-3</v>
      </c>
      <c r="M662" t="s">
        <v>52</v>
      </c>
      <c r="N662">
        <v>1</v>
      </c>
      <c r="O662" t="s">
        <v>219</v>
      </c>
      <c r="P662" t="s">
        <v>54</v>
      </c>
      <c r="Q662" t="s">
        <v>3588</v>
      </c>
      <c r="R662" t="s">
        <v>220</v>
      </c>
      <c r="S662" t="s">
        <v>221</v>
      </c>
      <c r="T662" t="s">
        <v>58</v>
      </c>
      <c r="U662" t="s">
        <v>54</v>
      </c>
      <c r="V662" t="s">
        <v>54</v>
      </c>
      <c r="W662">
        <v>59.940697</v>
      </c>
      <c r="X662">
        <v>30.419799999999999</v>
      </c>
      <c r="Y662">
        <v>59.941414999999999</v>
      </c>
      <c r="Z662">
        <v>30.366456299999999</v>
      </c>
      <c r="AA662" t="s">
        <v>54</v>
      </c>
      <c r="AB662" t="s">
        <v>54</v>
      </c>
      <c r="AC662" t="s">
        <v>59</v>
      </c>
      <c r="AD662" t="s">
        <v>60</v>
      </c>
      <c r="AE662" t="s">
        <v>3065</v>
      </c>
      <c r="AF662" t="s">
        <v>1014</v>
      </c>
      <c r="AG662">
        <v>57.36</v>
      </c>
      <c r="AH662">
        <v>197</v>
      </c>
      <c r="AI662">
        <v>3.43</v>
      </c>
      <c r="AJ662">
        <v>6.18</v>
      </c>
      <c r="AK662" t="s">
        <v>3589</v>
      </c>
      <c r="AL662">
        <v>4</v>
      </c>
      <c r="AM662">
        <v>0</v>
      </c>
      <c r="AN662">
        <v>0.95</v>
      </c>
      <c r="AO662">
        <v>4.7699999999999996</v>
      </c>
      <c r="AP662">
        <v>0.45</v>
      </c>
      <c r="AQ662" t="s">
        <v>160</v>
      </c>
      <c r="AR662" t="s">
        <v>957</v>
      </c>
      <c r="AS662" t="s">
        <v>66</v>
      </c>
    </row>
    <row r="663" spans="1:45" x14ac:dyDescent="0.45">
      <c r="A663" t="s">
        <v>3590</v>
      </c>
      <c r="B663" t="s">
        <v>46</v>
      </c>
      <c r="C663" t="s">
        <v>47</v>
      </c>
      <c r="D663" t="s">
        <v>3591</v>
      </c>
      <c r="E663" t="s">
        <v>3592</v>
      </c>
      <c r="F663" t="s">
        <v>50</v>
      </c>
      <c r="G663" t="s">
        <v>51</v>
      </c>
      <c r="H663" s="1">
        <v>43194.385416666664</v>
      </c>
      <c r="I663" s="1">
        <v>43194.400694444441</v>
      </c>
      <c r="J663" s="2">
        <v>9.9652777777777778E-3</v>
      </c>
      <c r="K663" s="2">
        <v>1.5277777777777777E-2</v>
      </c>
      <c r="L663" s="2">
        <v>5.3125000000000004E-3</v>
      </c>
      <c r="M663" t="s">
        <v>52</v>
      </c>
      <c r="N663">
        <v>1</v>
      </c>
      <c r="O663" t="s">
        <v>70</v>
      </c>
      <c r="P663" t="s">
        <v>54</v>
      </c>
      <c r="Q663" t="s">
        <v>458</v>
      </c>
      <c r="R663" t="s">
        <v>72</v>
      </c>
      <c r="S663" t="s">
        <v>73</v>
      </c>
      <c r="T663" t="s">
        <v>58</v>
      </c>
      <c r="U663" t="s">
        <v>54</v>
      </c>
      <c r="V663" t="s">
        <v>54</v>
      </c>
      <c r="W663">
        <v>59.941414999999999</v>
      </c>
      <c r="X663">
        <v>30.366456299999999</v>
      </c>
      <c r="Y663">
        <v>59.914721999999998</v>
      </c>
      <c r="Z663">
        <v>30.476147000000001</v>
      </c>
      <c r="AA663" t="s">
        <v>54</v>
      </c>
      <c r="AB663" t="s">
        <v>54</v>
      </c>
      <c r="AC663" t="s">
        <v>59</v>
      </c>
      <c r="AD663" t="s">
        <v>60</v>
      </c>
      <c r="AE663" t="s">
        <v>1014</v>
      </c>
      <c r="AF663" t="s">
        <v>3593</v>
      </c>
      <c r="AG663">
        <v>57.52</v>
      </c>
      <c r="AH663">
        <v>171</v>
      </c>
      <c r="AI663">
        <v>2.97</v>
      </c>
      <c r="AJ663">
        <v>7.08</v>
      </c>
      <c r="AK663" t="s">
        <v>3594</v>
      </c>
      <c r="AL663">
        <v>0</v>
      </c>
      <c r="AM663">
        <v>-2</v>
      </c>
      <c r="AN663">
        <v>0.65</v>
      </c>
      <c r="AO663">
        <v>1.63</v>
      </c>
      <c r="AP663">
        <v>0.36</v>
      </c>
      <c r="AQ663" t="s">
        <v>64</v>
      </c>
      <c r="AR663" t="s">
        <v>97</v>
      </c>
      <c r="AS663" t="s">
        <v>66</v>
      </c>
    </row>
    <row r="664" spans="1:45" x14ac:dyDescent="0.45">
      <c r="A664" t="s">
        <v>3595</v>
      </c>
      <c r="B664" t="s">
        <v>46</v>
      </c>
      <c r="C664" t="s">
        <v>47</v>
      </c>
      <c r="D664" t="s">
        <v>3596</v>
      </c>
      <c r="E664" t="s">
        <v>3597</v>
      </c>
      <c r="F664" t="s">
        <v>50</v>
      </c>
      <c r="G664" t="s">
        <v>51</v>
      </c>
      <c r="H664" s="1">
        <v>43194.470138888886</v>
      </c>
      <c r="I664" s="1">
        <v>43194.486111111109</v>
      </c>
      <c r="J664" s="2">
        <v>1.5081018518518516E-2</v>
      </c>
      <c r="K664" s="2">
        <v>1.5972222222222224E-2</v>
      </c>
      <c r="L664" s="2">
        <v>8.9120370370370362E-4</v>
      </c>
      <c r="M664" t="s">
        <v>52</v>
      </c>
      <c r="N664">
        <v>1</v>
      </c>
      <c r="O664" t="s">
        <v>70</v>
      </c>
      <c r="P664" t="s">
        <v>54</v>
      </c>
      <c r="Q664" t="s">
        <v>2365</v>
      </c>
      <c r="R664" t="s">
        <v>72</v>
      </c>
      <c r="S664" t="s">
        <v>73</v>
      </c>
      <c r="T664" t="s">
        <v>58</v>
      </c>
      <c r="U664" t="s">
        <v>54</v>
      </c>
      <c r="V664" t="s">
        <v>54</v>
      </c>
      <c r="W664">
        <v>59.944065000000002</v>
      </c>
      <c r="X664">
        <v>30.358252</v>
      </c>
      <c r="Y664">
        <v>59.940327000000003</v>
      </c>
      <c r="Z664">
        <v>30.417860000000001</v>
      </c>
      <c r="AA664" t="s">
        <v>54</v>
      </c>
      <c r="AB664" t="s">
        <v>54</v>
      </c>
      <c r="AC664" t="s">
        <v>59</v>
      </c>
      <c r="AD664" t="s">
        <v>60</v>
      </c>
      <c r="AE664" t="s">
        <v>2932</v>
      </c>
      <c r="AF664" t="s">
        <v>3320</v>
      </c>
      <c r="AG664">
        <v>57.52</v>
      </c>
      <c r="AH664">
        <v>145</v>
      </c>
      <c r="AI664">
        <v>2.52</v>
      </c>
      <c r="AJ664">
        <v>8.43</v>
      </c>
      <c r="AK664" t="s">
        <v>3598</v>
      </c>
      <c r="AL664">
        <v>4</v>
      </c>
      <c r="AM664">
        <v>1</v>
      </c>
      <c r="AN664">
        <v>0.52</v>
      </c>
      <c r="AO664">
        <v>2.81</v>
      </c>
      <c r="AP664">
        <v>0.25</v>
      </c>
      <c r="AQ664" t="s">
        <v>64</v>
      </c>
      <c r="AR664" t="s">
        <v>97</v>
      </c>
      <c r="AS664" t="s">
        <v>66</v>
      </c>
    </row>
    <row r="665" spans="1:45" x14ac:dyDescent="0.45">
      <c r="A665" t="s">
        <v>3599</v>
      </c>
      <c r="B665" t="s">
        <v>46</v>
      </c>
      <c r="C665" t="s">
        <v>47</v>
      </c>
      <c r="D665" t="s">
        <v>3600</v>
      </c>
      <c r="E665" t="s">
        <v>3601</v>
      </c>
      <c r="F665" t="s">
        <v>50</v>
      </c>
      <c r="G665" t="s">
        <v>51</v>
      </c>
      <c r="H665" s="1">
        <v>43194.795138888891</v>
      </c>
      <c r="I665" s="1">
        <v>43194.82916666667</v>
      </c>
      <c r="J665" s="2">
        <v>2.8043981481481479E-2</v>
      </c>
      <c r="K665" s="2">
        <v>3.4027777777777775E-2</v>
      </c>
      <c r="L665" s="2">
        <v>5.9837962962962961E-3</v>
      </c>
      <c r="M665" t="s">
        <v>52</v>
      </c>
      <c r="N665">
        <v>1</v>
      </c>
      <c r="O665" t="s">
        <v>183</v>
      </c>
      <c r="P665" t="s">
        <v>54</v>
      </c>
      <c r="Q665" t="s">
        <v>3602</v>
      </c>
      <c r="R665" t="s">
        <v>184</v>
      </c>
      <c r="S665" t="s">
        <v>185</v>
      </c>
      <c r="T665" t="s">
        <v>58</v>
      </c>
      <c r="U665" t="s">
        <v>54</v>
      </c>
      <c r="V665" t="s">
        <v>54</v>
      </c>
      <c r="W665">
        <v>59.960762000000003</v>
      </c>
      <c r="X665">
        <v>30.323961000000001</v>
      </c>
      <c r="Y665">
        <v>59.941414999999999</v>
      </c>
      <c r="Z665">
        <v>30.366456299999999</v>
      </c>
      <c r="AA665" t="s">
        <v>54</v>
      </c>
      <c r="AB665" t="s">
        <v>54</v>
      </c>
      <c r="AC665" t="s">
        <v>59</v>
      </c>
      <c r="AD665" t="s">
        <v>60</v>
      </c>
      <c r="AE665" t="s">
        <v>3530</v>
      </c>
      <c r="AF665" t="s">
        <v>1014</v>
      </c>
      <c r="AG665">
        <v>57.52</v>
      </c>
      <c r="AH665">
        <v>313</v>
      </c>
      <c r="AI665">
        <v>5.44</v>
      </c>
      <c r="AJ665">
        <v>9.01</v>
      </c>
      <c r="AK665" t="s">
        <v>3603</v>
      </c>
      <c r="AL665">
        <v>5</v>
      </c>
      <c r="AM665">
        <v>2</v>
      </c>
      <c r="AN665">
        <v>0.62</v>
      </c>
      <c r="AO665">
        <v>4.5599999999999996</v>
      </c>
      <c r="AP665">
        <v>0.65</v>
      </c>
      <c r="AQ665" t="s">
        <v>64</v>
      </c>
      <c r="AR665" t="s">
        <v>65</v>
      </c>
      <c r="AS665" t="s">
        <v>66</v>
      </c>
    </row>
    <row r="666" spans="1:45" x14ac:dyDescent="0.45">
      <c r="A666" t="s">
        <v>3604</v>
      </c>
      <c r="B666" t="s">
        <v>46</v>
      </c>
      <c r="C666" t="s">
        <v>47</v>
      </c>
      <c r="D666" t="s">
        <v>3605</v>
      </c>
      <c r="E666" t="s">
        <v>3606</v>
      </c>
      <c r="F666" t="s">
        <v>50</v>
      </c>
      <c r="G666" t="s">
        <v>51</v>
      </c>
      <c r="H666" s="1">
        <v>43195.46597222222</v>
      </c>
      <c r="I666" s="1">
        <v>43195.48333333333</v>
      </c>
      <c r="J666" s="2">
        <v>1.1921296296296298E-2</v>
      </c>
      <c r="K666" s="2">
        <v>1.7361111111111112E-2</v>
      </c>
      <c r="L666" s="2">
        <v>5.4398148148148149E-3</v>
      </c>
      <c r="M666" t="s">
        <v>52</v>
      </c>
      <c r="N666">
        <v>1</v>
      </c>
      <c r="O666" t="s">
        <v>1159</v>
      </c>
      <c r="P666" t="s">
        <v>54</v>
      </c>
      <c r="Q666" t="s">
        <v>3607</v>
      </c>
      <c r="R666" t="s">
        <v>82</v>
      </c>
      <c r="S666" t="s">
        <v>1160</v>
      </c>
      <c r="T666" t="s">
        <v>58</v>
      </c>
      <c r="U666" t="s">
        <v>54</v>
      </c>
      <c r="V666" t="s">
        <v>54</v>
      </c>
      <c r="W666">
        <v>59.941414999999999</v>
      </c>
      <c r="X666">
        <v>30.366456299999999</v>
      </c>
      <c r="Y666">
        <v>59.893967000000004</v>
      </c>
      <c r="Z666">
        <v>30.514868</v>
      </c>
      <c r="AA666" t="s">
        <v>54</v>
      </c>
      <c r="AB666" t="s">
        <v>54</v>
      </c>
      <c r="AC666" t="s">
        <v>59</v>
      </c>
      <c r="AD666" t="s">
        <v>60</v>
      </c>
      <c r="AE666" t="s">
        <v>1014</v>
      </c>
      <c r="AF666" t="s">
        <v>2581</v>
      </c>
      <c r="AG666">
        <v>57.67</v>
      </c>
      <c r="AH666">
        <v>222</v>
      </c>
      <c r="AI666">
        <v>3.85</v>
      </c>
      <c r="AJ666">
        <v>12.81</v>
      </c>
      <c r="AK666" t="s">
        <v>3608</v>
      </c>
      <c r="AL666">
        <v>8</v>
      </c>
      <c r="AM666">
        <v>6</v>
      </c>
      <c r="AN666">
        <v>0.78</v>
      </c>
      <c r="AO666">
        <v>3.56</v>
      </c>
      <c r="AP666">
        <v>0.48</v>
      </c>
      <c r="AQ666" t="s">
        <v>64</v>
      </c>
      <c r="AR666" t="s">
        <v>97</v>
      </c>
      <c r="AS666" t="s">
        <v>66</v>
      </c>
    </row>
    <row r="667" spans="1:45" x14ac:dyDescent="0.45">
      <c r="A667" t="s">
        <v>3609</v>
      </c>
      <c r="B667" t="s">
        <v>46</v>
      </c>
      <c r="C667" t="s">
        <v>47</v>
      </c>
      <c r="D667" t="s">
        <v>3610</v>
      </c>
      <c r="E667" t="s">
        <v>3611</v>
      </c>
      <c r="F667" t="s">
        <v>50</v>
      </c>
      <c r="G667" t="s">
        <v>51</v>
      </c>
      <c r="H667" s="1">
        <v>43195.696527777778</v>
      </c>
      <c r="I667" s="1">
        <v>43195.715277777781</v>
      </c>
      <c r="J667" s="2">
        <v>1.6249999999999997E-2</v>
      </c>
      <c r="K667" s="2">
        <v>1.8749999999999999E-2</v>
      </c>
      <c r="L667" s="2">
        <v>2.5000000000000001E-3</v>
      </c>
      <c r="M667" t="s">
        <v>52</v>
      </c>
      <c r="N667">
        <v>1</v>
      </c>
      <c r="O667" t="s">
        <v>1915</v>
      </c>
      <c r="P667" t="s">
        <v>54</v>
      </c>
      <c r="Q667" t="s">
        <v>3612</v>
      </c>
      <c r="R667" t="s">
        <v>82</v>
      </c>
      <c r="S667" t="s">
        <v>1917</v>
      </c>
      <c r="T667" t="s">
        <v>58</v>
      </c>
      <c r="U667" t="s">
        <v>54</v>
      </c>
      <c r="V667" t="s">
        <v>54</v>
      </c>
      <c r="W667">
        <v>59.892116999999999</v>
      </c>
      <c r="X667">
        <v>30.511703000000001</v>
      </c>
      <c r="Y667">
        <v>59.941414999999999</v>
      </c>
      <c r="Z667">
        <v>30.366456299999999</v>
      </c>
      <c r="AA667" t="s">
        <v>54</v>
      </c>
      <c r="AB667" t="s">
        <v>54</v>
      </c>
      <c r="AC667" t="s">
        <v>59</v>
      </c>
      <c r="AD667" t="s">
        <v>60</v>
      </c>
      <c r="AE667" t="s">
        <v>2581</v>
      </c>
      <c r="AF667" t="s">
        <v>1014</v>
      </c>
      <c r="AG667">
        <v>57.67</v>
      </c>
      <c r="AH667">
        <v>259</v>
      </c>
      <c r="AI667">
        <v>4.49</v>
      </c>
      <c r="AJ667">
        <v>14.08</v>
      </c>
      <c r="AK667" t="s">
        <v>3613</v>
      </c>
      <c r="AL667">
        <v>11</v>
      </c>
      <c r="AM667">
        <v>11</v>
      </c>
      <c r="AN667">
        <v>0.64</v>
      </c>
      <c r="AO667">
        <v>5.15</v>
      </c>
      <c r="AP667">
        <v>0.32</v>
      </c>
      <c r="AQ667" t="s">
        <v>64</v>
      </c>
      <c r="AR667" t="s">
        <v>97</v>
      </c>
      <c r="AS667" t="s">
        <v>66</v>
      </c>
    </row>
    <row r="668" spans="1:45" x14ac:dyDescent="0.45">
      <c r="A668" t="s">
        <v>3614</v>
      </c>
      <c r="B668" t="s">
        <v>46</v>
      </c>
      <c r="C668" t="s">
        <v>47</v>
      </c>
      <c r="D668" t="s">
        <v>3615</v>
      </c>
      <c r="E668" t="s">
        <v>3616</v>
      </c>
      <c r="F668" t="s">
        <v>50</v>
      </c>
      <c r="G668" t="s">
        <v>51</v>
      </c>
      <c r="H668" s="1">
        <v>43199.481944444444</v>
      </c>
      <c r="I668" s="1">
        <v>43199.513888888891</v>
      </c>
      <c r="J668" s="2">
        <v>2.1678240740740738E-2</v>
      </c>
      <c r="K668" s="2">
        <v>3.1944444444444449E-2</v>
      </c>
      <c r="L668" s="2">
        <v>1.0266203703703703E-2</v>
      </c>
      <c r="M668" t="s">
        <v>52</v>
      </c>
      <c r="N668">
        <v>1</v>
      </c>
      <c r="O668" t="s">
        <v>53</v>
      </c>
      <c r="P668" t="s">
        <v>54</v>
      </c>
      <c r="Q668" t="s">
        <v>2219</v>
      </c>
      <c r="R668" t="s">
        <v>56</v>
      </c>
      <c r="S668" t="s">
        <v>57</v>
      </c>
      <c r="T668" t="s">
        <v>58</v>
      </c>
      <c r="U668" t="s">
        <v>54</v>
      </c>
      <c r="V668" t="s">
        <v>54</v>
      </c>
      <c r="W668">
        <v>59.941414999999999</v>
      </c>
      <c r="X668">
        <v>30.366456299999999</v>
      </c>
      <c r="Y668">
        <v>59.802914000000001</v>
      </c>
      <c r="Z668">
        <v>30.26784</v>
      </c>
      <c r="AA668" t="s">
        <v>54</v>
      </c>
      <c r="AB668" t="s">
        <v>54</v>
      </c>
      <c r="AC668" t="s">
        <v>59</v>
      </c>
      <c r="AD668" t="s">
        <v>60</v>
      </c>
      <c r="AE668" t="s">
        <v>1014</v>
      </c>
      <c r="AF668" t="s">
        <v>230</v>
      </c>
      <c r="AG668">
        <v>59.49</v>
      </c>
      <c r="AH668">
        <v>607</v>
      </c>
      <c r="AI668">
        <v>10.199999999999999</v>
      </c>
      <c r="AJ668">
        <v>34.18</v>
      </c>
      <c r="AK668" t="s">
        <v>3617</v>
      </c>
      <c r="AL668">
        <v>15</v>
      </c>
      <c r="AM668">
        <v>15</v>
      </c>
      <c r="AN668">
        <v>0.6</v>
      </c>
      <c r="AO668">
        <v>3.76</v>
      </c>
      <c r="AP668">
        <v>0.52</v>
      </c>
      <c r="AQ668" t="s">
        <v>64</v>
      </c>
      <c r="AR668" t="s">
        <v>97</v>
      </c>
      <c r="AS668" t="s">
        <v>66</v>
      </c>
    </row>
    <row r="669" spans="1:45" x14ac:dyDescent="0.45">
      <c r="A669" t="s">
        <v>3618</v>
      </c>
      <c r="B669" t="s">
        <v>46</v>
      </c>
      <c r="C669" t="s">
        <v>47</v>
      </c>
      <c r="D669" t="s">
        <v>3619</v>
      </c>
      <c r="E669" t="s">
        <v>3620</v>
      </c>
      <c r="F669" t="s">
        <v>50</v>
      </c>
      <c r="G669" t="s">
        <v>51</v>
      </c>
      <c r="H669" s="1">
        <v>43202.537499999999</v>
      </c>
      <c r="I669" s="1">
        <v>43202.55972222222</v>
      </c>
      <c r="J669" s="2">
        <v>1.4317129629629631E-2</v>
      </c>
      <c r="K669" s="2">
        <v>2.2222222222222223E-2</v>
      </c>
      <c r="L669" s="2">
        <v>7.905092592592592E-3</v>
      </c>
      <c r="M669" t="s">
        <v>52</v>
      </c>
      <c r="N669">
        <v>1</v>
      </c>
      <c r="O669" t="s">
        <v>3621</v>
      </c>
      <c r="P669" t="s">
        <v>54</v>
      </c>
      <c r="Q669" t="s">
        <v>3622</v>
      </c>
      <c r="R669" t="s">
        <v>364</v>
      </c>
      <c r="S669" t="s">
        <v>3623</v>
      </c>
      <c r="T669" t="s">
        <v>58</v>
      </c>
      <c r="U669" t="s">
        <v>54</v>
      </c>
      <c r="V669" t="s">
        <v>54</v>
      </c>
      <c r="W669">
        <v>59.941414999999999</v>
      </c>
      <c r="X669">
        <v>30.366456299999999</v>
      </c>
      <c r="Y669">
        <v>59.988660000000003</v>
      </c>
      <c r="Z669">
        <v>30.345533</v>
      </c>
      <c r="AA669" t="s">
        <v>54</v>
      </c>
      <c r="AB669" t="s">
        <v>54</v>
      </c>
      <c r="AC669" t="s">
        <v>59</v>
      </c>
      <c r="AD669" t="s">
        <v>60</v>
      </c>
      <c r="AE669" t="s">
        <v>1014</v>
      </c>
      <c r="AF669" t="s">
        <v>3624</v>
      </c>
      <c r="AG669">
        <v>62.05</v>
      </c>
      <c r="AH669">
        <v>233</v>
      </c>
      <c r="AI669">
        <v>3.75</v>
      </c>
      <c r="AJ669">
        <v>9.99</v>
      </c>
      <c r="AK669" t="s">
        <v>3625</v>
      </c>
      <c r="AL669">
        <v>9</v>
      </c>
      <c r="AM669">
        <v>8</v>
      </c>
      <c r="AN669">
        <v>0.32</v>
      </c>
      <c r="AO669">
        <v>2.2200000000000002</v>
      </c>
      <c r="AP669">
        <v>7.0000000000000007E-2</v>
      </c>
      <c r="AQ669" t="s">
        <v>158</v>
      </c>
      <c r="AR669" t="s">
        <v>159</v>
      </c>
      <c r="AS669" t="s">
        <v>66</v>
      </c>
    </row>
    <row r="670" spans="1:45" x14ac:dyDescent="0.45">
      <c r="A670" t="s">
        <v>3626</v>
      </c>
      <c r="B670" t="s">
        <v>46</v>
      </c>
      <c r="C670" t="s">
        <v>47</v>
      </c>
      <c r="D670" t="s">
        <v>3627</v>
      </c>
      <c r="E670" t="s">
        <v>3628</v>
      </c>
      <c r="F670" t="s">
        <v>50</v>
      </c>
      <c r="G670" t="s">
        <v>51</v>
      </c>
      <c r="H670" s="1">
        <v>43202.727777777778</v>
      </c>
      <c r="I670" s="1">
        <v>43202.753472222219</v>
      </c>
      <c r="J670" s="2">
        <v>1.8680555555555554E-2</v>
      </c>
      <c r="K670" s="2">
        <v>2.5694444444444447E-2</v>
      </c>
      <c r="L670" s="2">
        <v>7.013888888888889E-3</v>
      </c>
      <c r="M670" t="s">
        <v>52</v>
      </c>
      <c r="N670">
        <v>1</v>
      </c>
      <c r="O670" t="s">
        <v>3629</v>
      </c>
      <c r="P670" t="s">
        <v>54</v>
      </c>
      <c r="Q670" t="s">
        <v>3630</v>
      </c>
      <c r="R670" t="s">
        <v>685</v>
      </c>
      <c r="S670" t="s">
        <v>3631</v>
      </c>
      <c r="T670" t="s">
        <v>58</v>
      </c>
      <c r="U670" t="s">
        <v>54</v>
      </c>
      <c r="V670" t="s">
        <v>54</v>
      </c>
      <c r="W670">
        <v>59.988384000000003</v>
      </c>
      <c r="X670">
        <v>30.345686000000001</v>
      </c>
      <c r="Y670">
        <v>59.940327000000003</v>
      </c>
      <c r="Z670">
        <v>30.417860000000001</v>
      </c>
      <c r="AA670" t="s">
        <v>54</v>
      </c>
      <c r="AB670" t="s">
        <v>54</v>
      </c>
      <c r="AC670" t="s">
        <v>59</v>
      </c>
      <c r="AD670" t="s">
        <v>60</v>
      </c>
      <c r="AE670" t="s">
        <v>3624</v>
      </c>
      <c r="AF670" t="s">
        <v>3320</v>
      </c>
      <c r="AG670">
        <v>62.05</v>
      </c>
      <c r="AH670">
        <v>271</v>
      </c>
      <c r="AI670">
        <v>4.37</v>
      </c>
      <c r="AJ670">
        <v>10.73</v>
      </c>
      <c r="AK670" t="s">
        <v>3632</v>
      </c>
      <c r="AL670">
        <v>9</v>
      </c>
      <c r="AM670">
        <v>7</v>
      </c>
      <c r="AN670">
        <v>0.28000000000000003</v>
      </c>
      <c r="AO670">
        <v>3.69</v>
      </c>
      <c r="AP670">
        <v>0.22</v>
      </c>
      <c r="AQ670" t="s">
        <v>158</v>
      </c>
      <c r="AR670" t="s">
        <v>159</v>
      </c>
      <c r="AS670" t="s">
        <v>66</v>
      </c>
    </row>
    <row r="671" spans="1:45" x14ac:dyDescent="0.45">
      <c r="A671" t="s">
        <v>3633</v>
      </c>
      <c r="B671" t="s">
        <v>46</v>
      </c>
      <c r="C671" t="s">
        <v>47</v>
      </c>
      <c r="D671" t="s">
        <v>3634</v>
      </c>
      <c r="E671" t="s">
        <v>3635</v>
      </c>
      <c r="F671" t="s">
        <v>50</v>
      </c>
      <c r="G671" t="s">
        <v>51</v>
      </c>
      <c r="H671" s="1">
        <v>43203.73333333333</v>
      </c>
      <c r="I671" s="1">
        <v>43203.759027777778</v>
      </c>
      <c r="J671" s="2">
        <v>1.8564814814814815E-2</v>
      </c>
      <c r="K671" s="2">
        <v>2.5694444444444447E-2</v>
      </c>
      <c r="L671" s="2">
        <v>7.1296296296296307E-3</v>
      </c>
      <c r="M671" t="s">
        <v>52</v>
      </c>
      <c r="N671">
        <v>1</v>
      </c>
      <c r="O671" t="s">
        <v>1991</v>
      </c>
      <c r="P671" t="s">
        <v>54</v>
      </c>
      <c r="Q671" t="s">
        <v>3636</v>
      </c>
      <c r="R671" t="s">
        <v>72</v>
      </c>
      <c r="S671" t="s">
        <v>1993</v>
      </c>
      <c r="T671" t="s">
        <v>58</v>
      </c>
      <c r="U671" t="s">
        <v>54</v>
      </c>
      <c r="V671" t="s">
        <v>54</v>
      </c>
      <c r="W671">
        <v>59.933619999999998</v>
      </c>
      <c r="X671">
        <v>30.437159999999999</v>
      </c>
      <c r="Y671">
        <v>59.941414999999999</v>
      </c>
      <c r="Z671">
        <v>30.366456299999999</v>
      </c>
      <c r="AA671" t="s">
        <v>54</v>
      </c>
      <c r="AB671" t="s">
        <v>54</v>
      </c>
      <c r="AC671" t="s">
        <v>59</v>
      </c>
      <c r="AD671" t="s">
        <v>60</v>
      </c>
      <c r="AE671" t="s">
        <v>3637</v>
      </c>
      <c r="AF671" t="s">
        <v>1014</v>
      </c>
      <c r="AG671">
        <v>62.02</v>
      </c>
      <c r="AH671">
        <v>221</v>
      </c>
      <c r="AI671">
        <v>3.56</v>
      </c>
      <c r="AJ671">
        <v>5.89</v>
      </c>
      <c r="AK671" t="s">
        <v>3638</v>
      </c>
      <c r="AL671">
        <v>10</v>
      </c>
      <c r="AM671">
        <v>10</v>
      </c>
      <c r="AN671">
        <v>0.34</v>
      </c>
      <c r="AO671">
        <v>3.11</v>
      </c>
      <c r="AP671">
        <v>0.1</v>
      </c>
      <c r="AQ671" t="s">
        <v>158</v>
      </c>
      <c r="AR671" t="s">
        <v>159</v>
      </c>
      <c r="AS671" t="s">
        <v>66</v>
      </c>
    </row>
    <row r="672" spans="1:45" x14ac:dyDescent="0.45">
      <c r="A672" t="s">
        <v>3639</v>
      </c>
      <c r="B672" t="s">
        <v>46</v>
      </c>
      <c r="C672" t="s">
        <v>47</v>
      </c>
      <c r="D672" t="s">
        <v>3640</v>
      </c>
      <c r="E672" t="s">
        <v>3641</v>
      </c>
      <c r="F672" t="s">
        <v>50</v>
      </c>
      <c r="G672" t="s">
        <v>51</v>
      </c>
      <c r="H672" s="1">
        <v>43209.439583333333</v>
      </c>
      <c r="I672" s="1">
        <v>43209.45416666667</v>
      </c>
      <c r="J672" s="2">
        <v>1.1597222222222222E-2</v>
      </c>
      <c r="K672" s="2">
        <v>1.4583333333333332E-2</v>
      </c>
      <c r="L672" s="2">
        <v>2.9861111111111113E-3</v>
      </c>
      <c r="M672" t="s">
        <v>52</v>
      </c>
      <c r="N672">
        <v>1</v>
      </c>
      <c r="O672" t="s">
        <v>139</v>
      </c>
      <c r="P672" t="s">
        <v>54</v>
      </c>
      <c r="Q672" t="s">
        <v>458</v>
      </c>
      <c r="R672" t="s">
        <v>118</v>
      </c>
      <c r="S672" t="s">
        <v>141</v>
      </c>
      <c r="T672" t="s">
        <v>58</v>
      </c>
      <c r="U672" t="s">
        <v>54</v>
      </c>
      <c r="V672" t="s">
        <v>54</v>
      </c>
      <c r="W672">
        <v>59.955820000000003</v>
      </c>
      <c r="X672">
        <v>30.467711999999999</v>
      </c>
      <c r="Y672">
        <v>59.919296000000003</v>
      </c>
      <c r="Z672">
        <v>30.438965</v>
      </c>
      <c r="AA672" t="s">
        <v>54</v>
      </c>
      <c r="AB672" t="s">
        <v>54</v>
      </c>
      <c r="AC672" t="s">
        <v>59</v>
      </c>
      <c r="AD672" t="s">
        <v>60</v>
      </c>
      <c r="AE672" t="s">
        <v>3642</v>
      </c>
      <c r="AF672" t="s">
        <v>3643</v>
      </c>
      <c r="AG672">
        <v>61.05</v>
      </c>
      <c r="AH672">
        <v>214</v>
      </c>
      <c r="AI672">
        <v>3.51</v>
      </c>
      <c r="AJ672">
        <v>7.1</v>
      </c>
      <c r="AK672" t="s">
        <v>3644</v>
      </c>
      <c r="AL672">
        <v>9</v>
      </c>
      <c r="AM672">
        <v>6</v>
      </c>
      <c r="AN672">
        <v>0.75</v>
      </c>
      <c r="AO672">
        <v>3.96</v>
      </c>
      <c r="AP672">
        <v>0.48</v>
      </c>
      <c r="AQ672" t="s">
        <v>64</v>
      </c>
      <c r="AR672" t="s">
        <v>97</v>
      </c>
      <c r="AS672" t="s">
        <v>66</v>
      </c>
    </row>
    <row r="673" spans="1:45" x14ac:dyDescent="0.45">
      <c r="A673" t="s">
        <v>3645</v>
      </c>
      <c r="B673" t="s">
        <v>46</v>
      </c>
      <c r="C673" t="s">
        <v>47</v>
      </c>
      <c r="D673" t="s">
        <v>3646</v>
      </c>
      <c r="E673" t="s">
        <v>3647</v>
      </c>
      <c r="F673" t="s">
        <v>50</v>
      </c>
      <c r="G673" t="s">
        <v>51</v>
      </c>
      <c r="H673" s="1">
        <v>43209.47152777778</v>
      </c>
      <c r="I673" s="1">
        <v>43209.496527777781</v>
      </c>
      <c r="J673" s="2">
        <v>1.2974537037037036E-2</v>
      </c>
      <c r="K673" s="2">
        <v>2.4999999999999998E-2</v>
      </c>
      <c r="L673" s="2">
        <v>1.2025462962962962E-2</v>
      </c>
      <c r="M673" t="s">
        <v>52</v>
      </c>
      <c r="N673">
        <v>1</v>
      </c>
      <c r="O673" t="s">
        <v>70</v>
      </c>
      <c r="P673" t="s">
        <v>54</v>
      </c>
      <c r="Q673" t="s">
        <v>2860</v>
      </c>
      <c r="R673" t="s">
        <v>72</v>
      </c>
      <c r="S673" t="s">
        <v>73</v>
      </c>
      <c r="T673" t="s">
        <v>58</v>
      </c>
      <c r="U673" t="s">
        <v>54</v>
      </c>
      <c r="V673" t="s">
        <v>54</v>
      </c>
      <c r="W673">
        <v>59.912483000000002</v>
      </c>
      <c r="X673">
        <v>30.440391999999999</v>
      </c>
      <c r="Y673">
        <v>59.941414999999999</v>
      </c>
      <c r="Z673">
        <v>30.366456299999999</v>
      </c>
      <c r="AA673" t="s">
        <v>54</v>
      </c>
      <c r="AB673" t="s">
        <v>54</v>
      </c>
      <c r="AC673" t="s">
        <v>59</v>
      </c>
      <c r="AD673" t="s">
        <v>60</v>
      </c>
      <c r="AE673" t="s">
        <v>3643</v>
      </c>
      <c r="AF673" t="s">
        <v>1014</v>
      </c>
      <c r="AG673">
        <v>61.05</v>
      </c>
      <c r="AH673">
        <v>278</v>
      </c>
      <c r="AI673">
        <v>4.55</v>
      </c>
      <c r="AJ673">
        <v>7.97</v>
      </c>
      <c r="AK673" t="s">
        <v>3648</v>
      </c>
      <c r="AL673">
        <v>10</v>
      </c>
      <c r="AM673">
        <v>8</v>
      </c>
      <c r="AN673">
        <v>0.69</v>
      </c>
      <c r="AO673">
        <v>3.83</v>
      </c>
      <c r="AP673">
        <v>0.6</v>
      </c>
      <c r="AQ673" t="s">
        <v>64</v>
      </c>
      <c r="AR673" t="s">
        <v>65</v>
      </c>
      <c r="AS673" t="s">
        <v>66</v>
      </c>
    </row>
    <row r="674" spans="1:45" x14ac:dyDescent="0.45">
      <c r="A674" t="s">
        <v>3649</v>
      </c>
      <c r="B674" t="s">
        <v>46</v>
      </c>
      <c r="C674" t="s">
        <v>47</v>
      </c>
      <c r="D674" t="s">
        <v>3650</v>
      </c>
      <c r="E674" t="s">
        <v>3651</v>
      </c>
      <c r="F674" t="s">
        <v>50</v>
      </c>
      <c r="G674" t="s">
        <v>51</v>
      </c>
      <c r="H674" s="1">
        <v>43213.447222222225</v>
      </c>
      <c r="I674" s="1">
        <v>43213.457638888889</v>
      </c>
      <c r="J674" s="2">
        <v>7.3958333333333341E-3</v>
      </c>
      <c r="K674" s="2">
        <v>1.0416666666666666E-2</v>
      </c>
      <c r="L674" s="2">
        <v>3.0208333333333333E-3</v>
      </c>
      <c r="M674" t="s">
        <v>52</v>
      </c>
      <c r="N674">
        <v>1</v>
      </c>
      <c r="O674" t="s">
        <v>3652</v>
      </c>
      <c r="P674" t="s">
        <v>54</v>
      </c>
      <c r="Q674" t="s">
        <v>3653</v>
      </c>
      <c r="R674" t="s">
        <v>184</v>
      </c>
      <c r="S674" t="s">
        <v>3654</v>
      </c>
      <c r="T674" t="s">
        <v>58</v>
      </c>
      <c r="U674" t="s">
        <v>54</v>
      </c>
      <c r="V674" t="s">
        <v>54</v>
      </c>
      <c r="W674">
        <v>59.943913000000002</v>
      </c>
      <c r="X674">
        <v>30.354136</v>
      </c>
      <c r="Y674">
        <v>59.940327000000003</v>
      </c>
      <c r="Z674">
        <v>30.417860000000001</v>
      </c>
      <c r="AA674" t="s">
        <v>54</v>
      </c>
      <c r="AB674" t="s">
        <v>54</v>
      </c>
      <c r="AC674" t="s">
        <v>59</v>
      </c>
      <c r="AD674" t="s">
        <v>60</v>
      </c>
      <c r="AE674" t="s">
        <v>3655</v>
      </c>
      <c r="AF674" t="s">
        <v>3320</v>
      </c>
      <c r="AG674">
        <v>61.82</v>
      </c>
      <c r="AH674">
        <v>173</v>
      </c>
      <c r="AI674">
        <v>2.8</v>
      </c>
      <c r="AJ674">
        <v>4.26</v>
      </c>
      <c r="AK674" t="s">
        <v>3656</v>
      </c>
      <c r="AL674">
        <v>5</v>
      </c>
      <c r="AM674">
        <v>2</v>
      </c>
      <c r="AN674">
        <v>0.45</v>
      </c>
      <c r="AO674">
        <v>2.84</v>
      </c>
      <c r="AP674">
        <v>0.21</v>
      </c>
      <c r="AQ674" t="s">
        <v>158</v>
      </c>
      <c r="AR674" t="s">
        <v>159</v>
      </c>
      <c r="AS674" t="s">
        <v>66</v>
      </c>
    </row>
    <row r="675" spans="1:45" x14ac:dyDescent="0.45">
      <c r="A675" t="s">
        <v>3657</v>
      </c>
      <c r="B675" t="s">
        <v>46</v>
      </c>
      <c r="C675" t="s">
        <v>47</v>
      </c>
      <c r="D675" t="s">
        <v>3658</v>
      </c>
      <c r="E675" t="s">
        <v>3659</v>
      </c>
      <c r="F675" t="s">
        <v>50</v>
      </c>
      <c r="G675" t="s">
        <v>51</v>
      </c>
      <c r="H675" s="1">
        <v>43213.499305555553</v>
      </c>
      <c r="I675" s="1">
        <v>43213.507638888892</v>
      </c>
      <c r="J675" s="2">
        <v>7.3726851851851861E-3</v>
      </c>
      <c r="K675" s="2">
        <v>8.3333333333333332E-3</v>
      </c>
      <c r="L675" s="2">
        <v>9.6064814814814808E-4</v>
      </c>
      <c r="M675" t="s">
        <v>52</v>
      </c>
      <c r="N675">
        <v>1</v>
      </c>
      <c r="O675" t="s">
        <v>70</v>
      </c>
      <c r="P675" t="s">
        <v>54</v>
      </c>
      <c r="Q675" t="s">
        <v>71</v>
      </c>
      <c r="R675" t="s">
        <v>72</v>
      </c>
      <c r="S675" t="s">
        <v>73</v>
      </c>
      <c r="T675" t="s">
        <v>58</v>
      </c>
      <c r="U675" t="s">
        <v>54</v>
      </c>
      <c r="V675" t="s">
        <v>54</v>
      </c>
      <c r="W675">
        <v>59.939273999999997</v>
      </c>
      <c r="X675">
        <v>30.416976999999999</v>
      </c>
      <c r="Y675">
        <v>59.946199999999997</v>
      </c>
      <c r="Z675">
        <v>30.474257999999999</v>
      </c>
      <c r="AA675" t="s">
        <v>54</v>
      </c>
      <c r="AB675" t="s">
        <v>54</v>
      </c>
      <c r="AC675" t="s">
        <v>59</v>
      </c>
      <c r="AD675" t="s">
        <v>60</v>
      </c>
      <c r="AE675" t="s">
        <v>3320</v>
      </c>
      <c r="AF675" t="s">
        <v>3660</v>
      </c>
      <c r="AG675">
        <v>61.82</v>
      </c>
      <c r="AH675">
        <v>161</v>
      </c>
      <c r="AI675">
        <v>2.6</v>
      </c>
      <c r="AJ675">
        <v>5.79</v>
      </c>
      <c r="AK675" t="s">
        <v>3661</v>
      </c>
      <c r="AL675">
        <v>6</v>
      </c>
      <c r="AM675">
        <v>4</v>
      </c>
      <c r="AN675">
        <v>0.39</v>
      </c>
      <c r="AO675">
        <v>2.57</v>
      </c>
      <c r="AP675">
        <v>0.18</v>
      </c>
      <c r="AQ675" t="s">
        <v>158</v>
      </c>
      <c r="AR675" t="s">
        <v>159</v>
      </c>
      <c r="AS675" t="s">
        <v>66</v>
      </c>
    </row>
    <row r="676" spans="1:45" x14ac:dyDescent="0.45">
      <c r="A676" t="s">
        <v>3662</v>
      </c>
      <c r="B676" t="s">
        <v>46</v>
      </c>
      <c r="C676" t="s">
        <v>47</v>
      </c>
      <c r="D676" t="s">
        <v>3663</v>
      </c>
      <c r="E676" t="s">
        <v>3664</v>
      </c>
      <c r="F676" t="s">
        <v>50</v>
      </c>
      <c r="G676" t="s">
        <v>51</v>
      </c>
      <c r="H676" s="1">
        <v>43214.597916666666</v>
      </c>
      <c r="I676" s="1">
        <v>43214.623611111114</v>
      </c>
      <c r="J676" s="2">
        <v>1.6446759259259262E-2</v>
      </c>
      <c r="K676" s="2">
        <v>2.5694444444444447E-2</v>
      </c>
      <c r="L676" s="2">
        <v>9.2476851851851852E-3</v>
      </c>
      <c r="M676" t="s">
        <v>52</v>
      </c>
      <c r="N676">
        <v>1</v>
      </c>
      <c r="O676" t="s">
        <v>3665</v>
      </c>
      <c r="P676" t="s">
        <v>54</v>
      </c>
      <c r="Q676" t="s">
        <v>172</v>
      </c>
      <c r="R676" t="s">
        <v>3666</v>
      </c>
      <c r="S676" t="s">
        <v>3667</v>
      </c>
      <c r="T676" t="s">
        <v>58</v>
      </c>
      <c r="U676" t="s">
        <v>54</v>
      </c>
      <c r="V676" t="s">
        <v>54</v>
      </c>
      <c r="W676">
        <v>59.941414999999999</v>
      </c>
      <c r="X676">
        <v>30.366456299999999</v>
      </c>
      <c r="Y676">
        <v>60.011172999999999</v>
      </c>
      <c r="Z676">
        <v>30.386565999999998</v>
      </c>
      <c r="AA676" t="s">
        <v>54</v>
      </c>
      <c r="AB676" t="s">
        <v>54</v>
      </c>
      <c r="AC676" t="s">
        <v>59</v>
      </c>
      <c r="AD676" t="s">
        <v>60</v>
      </c>
      <c r="AE676" t="s">
        <v>1014</v>
      </c>
      <c r="AF676" t="s">
        <v>3668</v>
      </c>
      <c r="AG676">
        <v>61.54</v>
      </c>
      <c r="AH676">
        <v>241</v>
      </c>
      <c r="AI676">
        <v>3.92</v>
      </c>
      <c r="AJ676">
        <v>11.46</v>
      </c>
      <c r="AK676" t="s">
        <v>3669</v>
      </c>
      <c r="AL676">
        <v>7</v>
      </c>
      <c r="AM676">
        <v>3</v>
      </c>
      <c r="AN676">
        <v>0.62</v>
      </c>
      <c r="AO676">
        <v>5.37</v>
      </c>
      <c r="AP676">
        <v>0.48</v>
      </c>
      <c r="AQ676" t="s">
        <v>64</v>
      </c>
      <c r="AR676" t="s">
        <v>97</v>
      </c>
      <c r="AS676" t="s">
        <v>66</v>
      </c>
    </row>
    <row r="677" spans="1:45" x14ac:dyDescent="0.45">
      <c r="A677" t="s">
        <v>3670</v>
      </c>
      <c r="B677" t="s">
        <v>46</v>
      </c>
      <c r="C677" t="s">
        <v>47</v>
      </c>
      <c r="D677" t="s">
        <v>3671</v>
      </c>
      <c r="E677" t="s">
        <v>3672</v>
      </c>
      <c r="F677" t="s">
        <v>50</v>
      </c>
      <c r="G677" t="s">
        <v>51</v>
      </c>
      <c r="H677" s="1">
        <v>43216.640277777777</v>
      </c>
      <c r="I677" s="1">
        <v>43216.664583333331</v>
      </c>
      <c r="J677" s="2">
        <v>1.1342592592592592E-2</v>
      </c>
      <c r="K677" s="2">
        <v>2.4305555555555556E-2</v>
      </c>
      <c r="L677" s="2">
        <v>1.2962962962962963E-2</v>
      </c>
      <c r="M677" t="s">
        <v>52</v>
      </c>
      <c r="N677">
        <v>1</v>
      </c>
      <c r="O677" t="s">
        <v>2730</v>
      </c>
      <c r="P677" t="s">
        <v>54</v>
      </c>
      <c r="Q677" t="s">
        <v>3673</v>
      </c>
      <c r="R677" t="s">
        <v>220</v>
      </c>
      <c r="S677" t="s">
        <v>2731</v>
      </c>
      <c r="T677" t="s">
        <v>58</v>
      </c>
      <c r="U677" t="s">
        <v>54</v>
      </c>
      <c r="V677" t="s">
        <v>54</v>
      </c>
      <c r="W677">
        <v>59.941414999999999</v>
      </c>
      <c r="X677">
        <v>30.366456299999999</v>
      </c>
      <c r="Y677">
        <v>59.916831999999999</v>
      </c>
      <c r="Z677">
        <v>30.450724000000001</v>
      </c>
      <c r="AA677" t="s">
        <v>54</v>
      </c>
      <c r="AB677" t="s">
        <v>54</v>
      </c>
      <c r="AC677" t="s">
        <v>59</v>
      </c>
      <c r="AD677" t="s">
        <v>60</v>
      </c>
      <c r="AE677" t="s">
        <v>1014</v>
      </c>
      <c r="AF677" t="s">
        <v>2263</v>
      </c>
      <c r="AG677">
        <v>62.68</v>
      </c>
      <c r="AH677">
        <v>174</v>
      </c>
      <c r="AI677">
        <v>2.78</v>
      </c>
      <c r="AJ677">
        <v>6.68</v>
      </c>
      <c r="AK677" t="s">
        <v>3674</v>
      </c>
      <c r="AL677">
        <v>8</v>
      </c>
      <c r="AM677">
        <v>6</v>
      </c>
      <c r="AN677">
        <v>0.76</v>
      </c>
      <c r="AO677">
        <v>4.0199999999999996</v>
      </c>
      <c r="AP677">
        <v>0.9</v>
      </c>
      <c r="AQ677" t="s">
        <v>64</v>
      </c>
      <c r="AR677" t="s">
        <v>65</v>
      </c>
      <c r="AS677" t="s">
        <v>66</v>
      </c>
    </row>
    <row r="678" spans="1:45" x14ac:dyDescent="0.45">
      <c r="A678" t="s">
        <v>3675</v>
      </c>
      <c r="B678" t="s">
        <v>46</v>
      </c>
      <c r="C678" t="s">
        <v>47</v>
      </c>
      <c r="D678" t="s">
        <v>3676</v>
      </c>
      <c r="E678" t="s">
        <v>3677</v>
      </c>
      <c r="F678" t="s">
        <v>50</v>
      </c>
      <c r="G678" t="s">
        <v>51</v>
      </c>
      <c r="H678" s="1">
        <v>43216.692361111112</v>
      </c>
      <c r="I678" s="1">
        <v>43216.708333333336</v>
      </c>
      <c r="J678" s="2">
        <v>1.3414351851851851E-2</v>
      </c>
      <c r="K678" s="2">
        <v>1.5972222222222224E-2</v>
      </c>
      <c r="L678" s="2">
        <v>2.5578703703703705E-3</v>
      </c>
      <c r="M678" t="s">
        <v>52</v>
      </c>
      <c r="N678">
        <v>1</v>
      </c>
      <c r="O678" t="s">
        <v>1264</v>
      </c>
      <c r="P678" t="s">
        <v>54</v>
      </c>
      <c r="Q678" t="s">
        <v>285</v>
      </c>
      <c r="R678" t="s">
        <v>604</v>
      </c>
      <c r="S678" t="s">
        <v>1265</v>
      </c>
      <c r="T678" t="s">
        <v>58</v>
      </c>
      <c r="U678" t="s">
        <v>54</v>
      </c>
      <c r="V678" t="s">
        <v>54</v>
      </c>
      <c r="W678">
        <v>59.916862000000002</v>
      </c>
      <c r="X678">
        <v>30.45102</v>
      </c>
      <c r="Y678">
        <v>59.941414999999999</v>
      </c>
      <c r="Z678">
        <v>30.366456299999999</v>
      </c>
      <c r="AA678" t="s">
        <v>54</v>
      </c>
      <c r="AB678" t="s">
        <v>54</v>
      </c>
      <c r="AC678" t="s">
        <v>59</v>
      </c>
      <c r="AD678" t="s">
        <v>60</v>
      </c>
      <c r="AE678" t="s">
        <v>2263</v>
      </c>
      <c r="AF678" t="s">
        <v>1014</v>
      </c>
      <c r="AG678">
        <v>62.68</v>
      </c>
      <c r="AH678">
        <v>209</v>
      </c>
      <c r="AI678">
        <v>3.33</v>
      </c>
      <c r="AJ678">
        <v>7.48</v>
      </c>
      <c r="AK678" t="s">
        <v>3678</v>
      </c>
      <c r="AL678">
        <v>9</v>
      </c>
      <c r="AM678">
        <v>7</v>
      </c>
      <c r="AN678">
        <v>0.68</v>
      </c>
      <c r="AO678">
        <v>4.28</v>
      </c>
      <c r="AP678">
        <v>0.79</v>
      </c>
      <c r="AQ678" t="s">
        <v>64</v>
      </c>
      <c r="AR678" t="s">
        <v>65</v>
      </c>
      <c r="AS678" t="s">
        <v>66</v>
      </c>
    </row>
    <row r="679" spans="1:45" x14ac:dyDescent="0.45">
      <c r="A679" t="s">
        <v>3679</v>
      </c>
      <c r="B679" t="s">
        <v>46</v>
      </c>
      <c r="C679" t="s">
        <v>47</v>
      </c>
      <c r="D679" t="s">
        <v>3680</v>
      </c>
      <c r="E679" t="s">
        <v>3681</v>
      </c>
      <c r="F679" t="s">
        <v>50</v>
      </c>
      <c r="G679" t="s">
        <v>51</v>
      </c>
      <c r="H679" s="1">
        <v>43217.59375</v>
      </c>
      <c r="I679" s="1">
        <v>43217.628472222219</v>
      </c>
      <c r="J679" s="2">
        <v>2.2754629629629628E-2</v>
      </c>
      <c r="K679" s="2">
        <v>3.4722222222222224E-2</v>
      </c>
      <c r="L679" s="2">
        <v>1.1967592592592592E-2</v>
      </c>
      <c r="M679" t="s">
        <v>52</v>
      </c>
      <c r="N679">
        <v>1</v>
      </c>
      <c r="O679" t="s">
        <v>603</v>
      </c>
      <c r="P679" t="s">
        <v>54</v>
      </c>
      <c r="Q679" t="s">
        <v>3467</v>
      </c>
      <c r="R679" t="s">
        <v>604</v>
      </c>
      <c r="S679" t="s">
        <v>605</v>
      </c>
      <c r="T679" t="s">
        <v>58</v>
      </c>
      <c r="U679" t="s">
        <v>54</v>
      </c>
      <c r="V679" t="s">
        <v>54</v>
      </c>
      <c r="W679">
        <v>59.941414999999999</v>
      </c>
      <c r="X679">
        <v>30.366456299999999</v>
      </c>
      <c r="Y679">
        <v>59.955691999999999</v>
      </c>
      <c r="Z679">
        <v>30.356570000000001</v>
      </c>
      <c r="AA679" t="s">
        <v>54</v>
      </c>
      <c r="AB679" t="s">
        <v>54</v>
      </c>
      <c r="AC679" t="s">
        <v>59</v>
      </c>
      <c r="AD679" t="s">
        <v>60</v>
      </c>
      <c r="AE679" t="s">
        <v>1014</v>
      </c>
      <c r="AF679" t="s">
        <v>3473</v>
      </c>
      <c r="AG679">
        <v>62.13</v>
      </c>
      <c r="AH679">
        <v>212</v>
      </c>
      <c r="AI679">
        <v>3.41</v>
      </c>
      <c r="AJ679">
        <v>9.0299999999999994</v>
      </c>
      <c r="AK679" t="s">
        <v>3682</v>
      </c>
      <c r="AL679">
        <v>8</v>
      </c>
      <c r="AM679">
        <v>7</v>
      </c>
      <c r="AN679">
        <v>0.77</v>
      </c>
      <c r="AO679">
        <v>1.56</v>
      </c>
      <c r="AP679">
        <v>0.75</v>
      </c>
      <c r="AQ679" t="s">
        <v>64</v>
      </c>
      <c r="AR679" t="s">
        <v>65</v>
      </c>
      <c r="AS679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10"/>
  <sheetViews>
    <sheetView workbookViewId="0">
      <selection activeCell="E2" sqref="E2:E310"/>
    </sheetView>
  </sheetViews>
  <sheetFormatPr defaultRowHeight="14.25" x14ac:dyDescent="0.45"/>
  <cols>
    <col min="2" max="2" width="13.73046875" bestFit="1" customWidth="1"/>
    <col min="3" max="3" width="6.73046875" bestFit="1" customWidth="1"/>
    <col min="4" max="4" width="79.19921875" bestFit="1" customWidth="1"/>
  </cols>
  <sheetData>
    <row r="1" spans="2:5" x14ac:dyDescent="0.45">
      <c r="B1" t="s">
        <v>28</v>
      </c>
      <c r="C1" t="s">
        <v>29</v>
      </c>
      <c r="D1" t="s">
        <v>30</v>
      </c>
    </row>
    <row r="2" spans="2:5" x14ac:dyDescent="0.45">
      <c r="B2" t="s">
        <v>59</v>
      </c>
      <c r="C2" t="s">
        <v>60</v>
      </c>
      <c r="D2" t="s">
        <v>61</v>
      </c>
      <c r="E2">
        <f>ROW()-1</f>
        <v>1</v>
      </c>
    </row>
    <row r="3" spans="2:5" x14ac:dyDescent="0.45">
      <c r="B3" t="s">
        <v>59</v>
      </c>
      <c r="C3" t="s">
        <v>60</v>
      </c>
      <c r="D3" t="s">
        <v>74</v>
      </c>
      <c r="E3">
        <f t="shared" ref="E3:E66" si="0">ROW()-1</f>
        <v>2</v>
      </c>
    </row>
    <row r="4" spans="2:5" x14ac:dyDescent="0.45">
      <c r="B4" t="s">
        <v>59</v>
      </c>
      <c r="C4" t="s">
        <v>60</v>
      </c>
      <c r="D4" t="s">
        <v>93</v>
      </c>
      <c r="E4">
        <f t="shared" si="0"/>
        <v>3</v>
      </c>
    </row>
    <row r="5" spans="2:5" x14ac:dyDescent="0.45">
      <c r="B5" t="s">
        <v>59</v>
      </c>
      <c r="C5" t="s">
        <v>60</v>
      </c>
      <c r="D5" t="s">
        <v>102</v>
      </c>
      <c r="E5">
        <f t="shared" si="0"/>
        <v>4</v>
      </c>
    </row>
    <row r="6" spans="2:5" x14ac:dyDescent="0.45">
      <c r="B6" t="s">
        <v>59</v>
      </c>
      <c r="C6" t="s">
        <v>60</v>
      </c>
      <c r="D6" t="s">
        <v>108</v>
      </c>
      <c r="E6">
        <f t="shared" si="0"/>
        <v>5</v>
      </c>
    </row>
    <row r="7" spans="2:5" x14ac:dyDescent="0.45">
      <c r="B7" t="s">
        <v>59</v>
      </c>
      <c r="C7" t="s">
        <v>60</v>
      </c>
      <c r="D7" t="s">
        <v>109</v>
      </c>
      <c r="E7">
        <f t="shared" si="0"/>
        <v>6</v>
      </c>
    </row>
    <row r="8" spans="2:5" x14ac:dyDescent="0.45">
      <c r="B8" t="s">
        <v>59</v>
      </c>
      <c r="C8" t="s">
        <v>60</v>
      </c>
      <c r="D8" t="s">
        <v>75</v>
      </c>
      <c r="E8">
        <f t="shared" si="0"/>
        <v>7</v>
      </c>
    </row>
    <row r="9" spans="2:5" x14ac:dyDescent="0.45">
      <c r="B9" t="s">
        <v>59</v>
      </c>
      <c r="C9" t="s">
        <v>60</v>
      </c>
      <c r="D9" t="s">
        <v>133</v>
      </c>
      <c r="E9">
        <f t="shared" si="0"/>
        <v>8</v>
      </c>
    </row>
    <row r="10" spans="2:5" x14ac:dyDescent="0.45">
      <c r="B10" t="s">
        <v>59</v>
      </c>
      <c r="C10" t="s">
        <v>60</v>
      </c>
      <c r="D10" t="s">
        <v>147</v>
      </c>
      <c r="E10">
        <f t="shared" si="0"/>
        <v>9</v>
      </c>
    </row>
    <row r="11" spans="2:5" x14ac:dyDescent="0.45">
      <c r="B11" t="s">
        <v>154</v>
      </c>
      <c r="C11" t="s">
        <v>60</v>
      </c>
      <c r="D11" t="s">
        <v>155</v>
      </c>
      <c r="E11">
        <f t="shared" si="0"/>
        <v>10</v>
      </c>
    </row>
    <row r="12" spans="2:5" x14ac:dyDescent="0.45">
      <c r="B12" t="s">
        <v>154</v>
      </c>
      <c r="C12" t="s">
        <v>60</v>
      </c>
      <c r="D12" t="s">
        <v>166</v>
      </c>
      <c r="E12">
        <f t="shared" si="0"/>
        <v>11</v>
      </c>
    </row>
    <row r="13" spans="2:5" x14ac:dyDescent="0.45">
      <c r="B13" t="s">
        <v>154</v>
      </c>
      <c r="C13" t="s">
        <v>60</v>
      </c>
      <c r="D13" t="s">
        <v>167</v>
      </c>
      <c r="E13">
        <f t="shared" si="0"/>
        <v>12</v>
      </c>
    </row>
    <row r="14" spans="2:5" x14ac:dyDescent="0.45">
      <c r="B14" t="s">
        <v>154</v>
      </c>
      <c r="C14" t="s">
        <v>60</v>
      </c>
      <c r="D14" t="s">
        <v>178</v>
      </c>
      <c r="E14">
        <f t="shared" si="0"/>
        <v>13</v>
      </c>
    </row>
    <row r="15" spans="2:5" x14ac:dyDescent="0.45">
      <c r="B15" t="s">
        <v>154</v>
      </c>
      <c r="C15" t="s">
        <v>60</v>
      </c>
      <c r="D15" t="s">
        <v>186</v>
      </c>
      <c r="E15">
        <f t="shared" si="0"/>
        <v>14</v>
      </c>
    </row>
    <row r="16" spans="2:5" x14ac:dyDescent="0.45">
      <c r="B16" t="s">
        <v>154</v>
      </c>
      <c r="C16" t="s">
        <v>60</v>
      </c>
      <c r="D16" t="s">
        <v>205</v>
      </c>
      <c r="E16">
        <f t="shared" si="0"/>
        <v>15</v>
      </c>
    </row>
    <row r="17" spans="2:5" x14ac:dyDescent="0.45">
      <c r="B17" t="s">
        <v>59</v>
      </c>
      <c r="C17" t="s">
        <v>60</v>
      </c>
      <c r="D17" t="s">
        <v>211</v>
      </c>
      <c r="E17">
        <f t="shared" si="0"/>
        <v>16</v>
      </c>
    </row>
    <row r="18" spans="2:5" x14ac:dyDescent="0.45">
      <c r="B18" t="s">
        <v>59</v>
      </c>
      <c r="C18" t="s">
        <v>60</v>
      </c>
      <c r="D18" t="s">
        <v>222</v>
      </c>
      <c r="E18">
        <f t="shared" si="0"/>
        <v>17</v>
      </c>
    </row>
    <row r="19" spans="2:5" x14ac:dyDescent="0.45">
      <c r="B19" t="s">
        <v>59</v>
      </c>
      <c r="C19" t="s">
        <v>60</v>
      </c>
      <c r="D19" t="s">
        <v>230</v>
      </c>
      <c r="E19">
        <f t="shared" si="0"/>
        <v>18</v>
      </c>
    </row>
    <row r="20" spans="2:5" x14ac:dyDescent="0.45">
      <c r="B20" t="s">
        <v>59</v>
      </c>
      <c r="C20" t="s">
        <v>60</v>
      </c>
      <c r="D20" t="s">
        <v>237</v>
      </c>
      <c r="E20">
        <f t="shared" si="0"/>
        <v>19</v>
      </c>
    </row>
    <row r="21" spans="2:5" x14ac:dyDescent="0.45">
      <c r="B21" t="s">
        <v>59</v>
      </c>
      <c r="C21" t="s">
        <v>60</v>
      </c>
      <c r="D21" t="s">
        <v>246</v>
      </c>
      <c r="E21">
        <f t="shared" si="0"/>
        <v>20</v>
      </c>
    </row>
    <row r="22" spans="2:5" x14ac:dyDescent="0.45">
      <c r="B22" t="s">
        <v>59</v>
      </c>
      <c r="C22" t="s">
        <v>60</v>
      </c>
      <c r="D22" t="s">
        <v>253</v>
      </c>
      <c r="E22">
        <f t="shared" si="0"/>
        <v>21</v>
      </c>
    </row>
    <row r="23" spans="2:5" x14ac:dyDescent="0.45">
      <c r="B23" t="s">
        <v>59</v>
      </c>
      <c r="C23" t="s">
        <v>60</v>
      </c>
      <c r="D23" t="s">
        <v>270</v>
      </c>
      <c r="E23">
        <f t="shared" si="0"/>
        <v>22</v>
      </c>
    </row>
    <row r="24" spans="2:5" x14ac:dyDescent="0.45">
      <c r="B24" t="s">
        <v>59</v>
      </c>
      <c r="C24" t="s">
        <v>60</v>
      </c>
      <c r="D24" t="s">
        <v>271</v>
      </c>
      <c r="E24">
        <f t="shared" si="0"/>
        <v>23</v>
      </c>
    </row>
    <row r="25" spans="2:5" x14ac:dyDescent="0.45">
      <c r="B25" t="s">
        <v>59</v>
      </c>
      <c r="C25" t="s">
        <v>60</v>
      </c>
      <c r="D25" t="s">
        <v>292</v>
      </c>
      <c r="E25">
        <f t="shared" si="0"/>
        <v>24</v>
      </c>
    </row>
    <row r="26" spans="2:5" x14ac:dyDescent="0.45">
      <c r="B26" t="s">
        <v>59</v>
      </c>
      <c r="C26" t="s">
        <v>60</v>
      </c>
      <c r="D26" t="s">
        <v>300</v>
      </c>
      <c r="E26">
        <f t="shared" si="0"/>
        <v>25</v>
      </c>
    </row>
    <row r="27" spans="2:5" x14ac:dyDescent="0.45">
      <c r="B27" t="s">
        <v>59</v>
      </c>
      <c r="C27" t="s">
        <v>60</v>
      </c>
      <c r="D27" t="s">
        <v>311</v>
      </c>
      <c r="E27">
        <f t="shared" si="0"/>
        <v>26</v>
      </c>
    </row>
    <row r="28" spans="2:5" x14ac:dyDescent="0.45">
      <c r="B28" t="s">
        <v>59</v>
      </c>
      <c r="C28" t="s">
        <v>60</v>
      </c>
      <c r="D28" t="s">
        <v>318</v>
      </c>
      <c r="E28">
        <f t="shared" si="0"/>
        <v>27</v>
      </c>
    </row>
    <row r="29" spans="2:5" x14ac:dyDescent="0.45">
      <c r="B29" t="s">
        <v>59</v>
      </c>
      <c r="C29" t="s">
        <v>60</v>
      </c>
      <c r="D29" t="s">
        <v>323</v>
      </c>
      <c r="E29">
        <f t="shared" si="0"/>
        <v>28</v>
      </c>
    </row>
    <row r="30" spans="2:5" x14ac:dyDescent="0.45">
      <c r="B30" t="s">
        <v>59</v>
      </c>
      <c r="C30" t="s">
        <v>60</v>
      </c>
      <c r="D30" t="s">
        <v>324</v>
      </c>
      <c r="E30">
        <f t="shared" si="0"/>
        <v>29</v>
      </c>
    </row>
    <row r="31" spans="2:5" x14ac:dyDescent="0.45">
      <c r="B31" t="s">
        <v>59</v>
      </c>
      <c r="C31" t="s">
        <v>60</v>
      </c>
      <c r="D31" t="s">
        <v>345</v>
      </c>
      <c r="E31">
        <f t="shared" si="0"/>
        <v>30</v>
      </c>
    </row>
    <row r="32" spans="2:5" x14ac:dyDescent="0.45">
      <c r="B32" t="s">
        <v>59</v>
      </c>
      <c r="C32" t="s">
        <v>60</v>
      </c>
      <c r="D32" t="s">
        <v>350</v>
      </c>
      <c r="E32">
        <f t="shared" si="0"/>
        <v>31</v>
      </c>
    </row>
    <row r="33" spans="2:5" x14ac:dyDescent="0.45">
      <c r="B33" t="s">
        <v>59</v>
      </c>
      <c r="C33" t="s">
        <v>60</v>
      </c>
      <c r="D33" t="s">
        <v>357</v>
      </c>
      <c r="E33">
        <f t="shared" si="0"/>
        <v>32</v>
      </c>
    </row>
    <row r="34" spans="2:5" x14ac:dyDescent="0.45">
      <c r="B34" t="s">
        <v>59</v>
      </c>
      <c r="C34" t="s">
        <v>60</v>
      </c>
      <c r="D34" t="s">
        <v>378</v>
      </c>
      <c r="E34">
        <f t="shared" si="0"/>
        <v>33</v>
      </c>
    </row>
    <row r="35" spans="2:5" x14ac:dyDescent="0.45">
      <c r="B35" t="s">
        <v>59</v>
      </c>
      <c r="C35" t="s">
        <v>60</v>
      </c>
      <c r="D35" t="s">
        <v>379</v>
      </c>
      <c r="E35">
        <f t="shared" si="0"/>
        <v>34</v>
      </c>
    </row>
    <row r="36" spans="2:5" x14ac:dyDescent="0.45">
      <c r="B36" t="s">
        <v>59</v>
      </c>
      <c r="C36" t="s">
        <v>60</v>
      </c>
      <c r="D36" t="s">
        <v>407</v>
      </c>
      <c r="E36">
        <f t="shared" si="0"/>
        <v>35</v>
      </c>
    </row>
    <row r="37" spans="2:5" x14ac:dyDescent="0.45">
      <c r="B37" t="s">
        <v>59</v>
      </c>
      <c r="C37" t="s">
        <v>60</v>
      </c>
      <c r="D37" t="s">
        <v>425</v>
      </c>
      <c r="E37">
        <f t="shared" si="0"/>
        <v>36</v>
      </c>
    </row>
    <row r="38" spans="2:5" x14ac:dyDescent="0.45">
      <c r="B38" t="s">
        <v>154</v>
      </c>
      <c r="C38" t="s">
        <v>60</v>
      </c>
      <c r="D38" t="s">
        <v>430</v>
      </c>
      <c r="E38">
        <f t="shared" si="0"/>
        <v>37</v>
      </c>
    </row>
    <row r="39" spans="2:5" x14ac:dyDescent="0.45">
      <c r="B39" t="s">
        <v>154</v>
      </c>
      <c r="C39" t="s">
        <v>60</v>
      </c>
      <c r="D39" t="s">
        <v>440</v>
      </c>
      <c r="E39">
        <f t="shared" si="0"/>
        <v>38</v>
      </c>
    </row>
    <row r="40" spans="2:5" x14ac:dyDescent="0.45">
      <c r="B40" t="s">
        <v>154</v>
      </c>
      <c r="C40" t="s">
        <v>60</v>
      </c>
      <c r="D40" t="s">
        <v>446</v>
      </c>
      <c r="E40">
        <f t="shared" si="0"/>
        <v>39</v>
      </c>
    </row>
    <row r="41" spans="2:5" x14ac:dyDescent="0.45">
      <c r="B41" t="s">
        <v>154</v>
      </c>
      <c r="C41" t="s">
        <v>60</v>
      </c>
      <c r="D41" t="s">
        <v>447</v>
      </c>
      <c r="E41">
        <f t="shared" si="0"/>
        <v>40</v>
      </c>
    </row>
    <row r="42" spans="2:5" x14ac:dyDescent="0.45">
      <c r="B42" t="s">
        <v>154</v>
      </c>
      <c r="C42" t="s">
        <v>60</v>
      </c>
      <c r="D42" t="s">
        <v>459</v>
      </c>
      <c r="E42">
        <f t="shared" si="0"/>
        <v>41</v>
      </c>
    </row>
    <row r="43" spans="2:5" x14ac:dyDescent="0.45">
      <c r="B43" t="s">
        <v>154</v>
      </c>
      <c r="C43" t="s">
        <v>60</v>
      </c>
      <c r="D43" t="s">
        <v>465</v>
      </c>
      <c r="E43">
        <f t="shared" si="0"/>
        <v>42</v>
      </c>
    </row>
    <row r="44" spans="2:5" x14ac:dyDescent="0.45">
      <c r="B44" t="s">
        <v>154</v>
      </c>
      <c r="C44" t="s">
        <v>60</v>
      </c>
      <c r="D44" t="s">
        <v>474</v>
      </c>
      <c r="E44">
        <f t="shared" si="0"/>
        <v>43</v>
      </c>
    </row>
    <row r="45" spans="2:5" x14ac:dyDescent="0.45">
      <c r="B45" t="s">
        <v>154</v>
      </c>
      <c r="C45" t="s">
        <v>60</v>
      </c>
      <c r="D45" t="s">
        <v>495</v>
      </c>
      <c r="E45">
        <f t="shared" si="0"/>
        <v>44</v>
      </c>
    </row>
    <row r="46" spans="2:5" x14ac:dyDescent="0.45">
      <c r="B46" t="s">
        <v>59</v>
      </c>
      <c r="C46" t="s">
        <v>60</v>
      </c>
      <c r="D46" t="s">
        <v>503</v>
      </c>
      <c r="E46">
        <f t="shared" si="0"/>
        <v>45</v>
      </c>
    </row>
    <row r="47" spans="2:5" x14ac:dyDescent="0.45">
      <c r="B47" t="s">
        <v>154</v>
      </c>
      <c r="C47" t="s">
        <v>60</v>
      </c>
      <c r="D47" t="s">
        <v>466</v>
      </c>
      <c r="E47">
        <f t="shared" si="0"/>
        <v>46</v>
      </c>
    </row>
    <row r="48" spans="2:5" x14ac:dyDescent="0.45">
      <c r="B48" t="s">
        <v>154</v>
      </c>
      <c r="C48" t="s">
        <v>60</v>
      </c>
      <c r="D48" t="s">
        <v>523</v>
      </c>
      <c r="E48">
        <f t="shared" si="0"/>
        <v>47</v>
      </c>
    </row>
    <row r="49" spans="2:5" x14ac:dyDescent="0.45">
      <c r="B49" t="s">
        <v>59</v>
      </c>
      <c r="C49" t="s">
        <v>60</v>
      </c>
      <c r="D49" t="s">
        <v>538</v>
      </c>
      <c r="E49">
        <f t="shared" si="0"/>
        <v>48</v>
      </c>
    </row>
    <row r="50" spans="2:5" x14ac:dyDescent="0.45">
      <c r="B50" t="s">
        <v>59</v>
      </c>
      <c r="C50" t="s">
        <v>60</v>
      </c>
      <c r="D50" t="s">
        <v>544</v>
      </c>
      <c r="E50">
        <f t="shared" si="0"/>
        <v>49</v>
      </c>
    </row>
    <row r="51" spans="2:5" x14ac:dyDescent="0.45">
      <c r="B51" t="s">
        <v>154</v>
      </c>
      <c r="C51" t="s">
        <v>60</v>
      </c>
      <c r="D51" t="s">
        <v>569</v>
      </c>
      <c r="E51">
        <f t="shared" si="0"/>
        <v>50</v>
      </c>
    </row>
    <row r="52" spans="2:5" x14ac:dyDescent="0.45">
      <c r="B52" t="s">
        <v>59</v>
      </c>
      <c r="C52" t="s">
        <v>60</v>
      </c>
      <c r="D52" t="s">
        <v>576</v>
      </c>
      <c r="E52">
        <f t="shared" si="0"/>
        <v>51</v>
      </c>
    </row>
    <row r="53" spans="2:5" x14ac:dyDescent="0.45">
      <c r="B53" t="s">
        <v>59</v>
      </c>
      <c r="C53" t="s">
        <v>60</v>
      </c>
      <c r="D53" t="s">
        <v>582</v>
      </c>
      <c r="E53">
        <f t="shared" si="0"/>
        <v>52</v>
      </c>
    </row>
    <row r="54" spans="2:5" x14ac:dyDescent="0.45">
      <c r="B54" t="s">
        <v>59</v>
      </c>
      <c r="C54" t="s">
        <v>60</v>
      </c>
      <c r="D54" t="s">
        <v>508</v>
      </c>
      <c r="E54">
        <f t="shared" si="0"/>
        <v>53</v>
      </c>
    </row>
    <row r="55" spans="2:5" x14ac:dyDescent="0.45">
      <c r="B55" t="s">
        <v>59</v>
      </c>
      <c r="C55" t="s">
        <v>60</v>
      </c>
      <c r="D55" t="s">
        <v>594</v>
      </c>
      <c r="E55">
        <f t="shared" si="0"/>
        <v>54</v>
      </c>
    </row>
    <row r="56" spans="2:5" x14ac:dyDescent="0.45">
      <c r="B56" t="s">
        <v>154</v>
      </c>
      <c r="C56" t="s">
        <v>60</v>
      </c>
      <c r="D56" t="s">
        <v>606</v>
      </c>
      <c r="E56">
        <f t="shared" si="0"/>
        <v>55</v>
      </c>
    </row>
    <row r="57" spans="2:5" x14ac:dyDescent="0.45">
      <c r="B57" t="s">
        <v>59</v>
      </c>
      <c r="C57" t="s">
        <v>60</v>
      </c>
      <c r="D57" t="s">
        <v>622</v>
      </c>
      <c r="E57">
        <f t="shared" si="0"/>
        <v>56</v>
      </c>
    </row>
    <row r="58" spans="2:5" x14ac:dyDescent="0.45">
      <c r="B58" t="s">
        <v>154</v>
      </c>
      <c r="C58" t="s">
        <v>60</v>
      </c>
      <c r="D58" t="s">
        <v>648</v>
      </c>
      <c r="E58">
        <f t="shared" si="0"/>
        <v>57</v>
      </c>
    </row>
    <row r="59" spans="2:5" x14ac:dyDescent="0.45">
      <c r="B59" t="s">
        <v>59</v>
      </c>
      <c r="C59" t="s">
        <v>60</v>
      </c>
      <c r="D59" t="s">
        <v>659</v>
      </c>
      <c r="E59">
        <f t="shared" si="0"/>
        <v>58</v>
      </c>
    </row>
    <row r="60" spans="2:5" x14ac:dyDescent="0.45">
      <c r="B60" t="s">
        <v>59</v>
      </c>
      <c r="C60" t="s">
        <v>60</v>
      </c>
      <c r="D60" t="s">
        <v>674</v>
      </c>
      <c r="E60">
        <f t="shared" si="0"/>
        <v>59</v>
      </c>
    </row>
    <row r="61" spans="2:5" x14ac:dyDescent="0.45">
      <c r="B61" t="s">
        <v>59</v>
      </c>
      <c r="C61" t="s">
        <v>60</v>
      </c>
      <c r="D61" t="s">
        <v>687</v>
      </c>
      <c r="E61">
        <f t="shared" si="0"/>
        <v>60</v>
      </c>
    </row>
    <row r="62" spans="2:5" x14ac:dyDescent="0.45">
      <c r="B62" t="s">
        <v>59</v>
      </c>
      <c r="C62" t="s">
        <v>60</v>
      </c>
      <c r="D62" t="s">
        <v>694</v>
      </c>
      <c r="E62">
        <f t="shared" si="0"/>
        <v>61</v>
      </c>
    </row>
    <row r="63" spans="2:5" x14ac:dyDescent="0.45">
      <c r="B63" t="s">
        <v>59</v>
      </c>
      <c r="C63" t="s">
        <v>60</v>
      </c>
      <c r="D63" t="s">
        <v>700</v>
      </c>
      <c r="E63">
        <f t="shared" si="0"/>
        <v>62</v>
      </c>
    </row>
    <row r="64" spans="2:5" x14ac:dyDescent="0.45">
      <c r="B64" t="s">
        <v>59</v>
      </c>
      <c r="C64" t="s">
        <v>60</v>
      </c>
      <c r="D64" t="s">
        <v>715</v>
      </c>
      <c r="E64">
        <f t="shared" si="0"/>
        <v>63</v>
      </c>
    </row>
    <row r="65" spans="2:5" x14ac:dyDescent="0.45">
      <c r="B65" t="s">
        <v>59</v>
      </c>
      <c r="C65" t="s">
        <v>60</v>
      </c>
      <c r="D65" t="s">
        <v>720</v>
      </c>
      <c r="E65">
        <f t="shared" si="0"/>
        <v>64</v>
      </c>
    </row>
    <row r="66" spans="2:5" x14ac:dyDescent="0.45">
      <c r="B66" t="s">
        <v>59</v>
      </c>
      <c r="C66" t="s">
        <v>60</v>
      </c>
      <c r="D66" t="s">
        <v>747</v>
      </c>
      <c r="E66">
        <f t="shared" si="0"/>
        <v>65</v>
      </c>
    </row>
    <row r="67" spans="2:5" x14ac:dyDescent="0.45">
      <c r="B67" t="s">
        <v>59</v>
      </c>
      <c r="C67" t="s">
        <v>60</v>
      </c>
      <c r="D67" t="s">
        <v>753</v>
      </c>
      <c r="E67">
        <f t="shared" ref="E67:E130" si="1">ROW()-1</f>
        <v>66</v>
      </c>
    </row>
    <row r="68" spans="2:5" x14ac:dyDescent="0.45">
      <c r="B68" t="s">
        <v>59</v>
      </c>
      <c r="C68" t="s">
        <v>60</v>
      </c>
      <c r="D68" t="s">
        <v>759</v>
      </c>
      <c r="E68">
        <f t="shared" si="1"/>
        <v>67</v>
      </c>
    </row>
    <row r="69" spans="2:5" x14ac:dyDescent="0.45">
      <c r="B69" t="s">
        <v>59</v>
      </c>
      <c r="C69" t="s">
        <v>60</v>
      </c>
      <c r="D69" t="s">
        <v>770</v>
      </c>
      <c r="E69">
        <f t="shared" si="1"/>
        <v>68</v>
      </c>
    </row>
    <row r="70" spans="2:5" x14ac:dyDescent="0.45">
      <c r="B70" t="s">
        <v>59</v>
      </c>
      <c r="C70" t="s">
        <v>60</v>
      </c>
      <c r="D70" t="s">
        <v>778</v>
      </c>
      <c r="E70">
        <f t="shared" si="1"/>
        <v>69</v>
      </c>
    </row>
    <row r="71" spans="2:5" x14ac:dyDescent="0.45">
      <c r="B71" t="s">
        <v>59</v>
      </c>
      <c r="C71" t="s">
        <v>60</v>
      </c>
      <c r="D71" t="s">
        <v>783</v>
      </c>
      <c r="E71">
        <f t="shared" si="1"/>
        <v>70</v>
      </c>
    </row>
    <row r="72" spans="2:5" x14ac:dyDescent="0.45">
      <c r="B72" t="s">
        <v>59</v>
      </c>
      <c r="C72" t="s">
        <v>60</v>
      </c>
      <c r="D72" t="s">
        <v>789</v>
      </c>
      <c r="E72">
        <f t="shared" si="1"/>
        <v>71</v>
      </c>
    </row>
    <row r="73" spans="2:5" x14ac:dyDescent="0.45">
      <c r="B73" t="s">
        <v>59</v>
      </c>
      <c r="C73" t="s">
        <v>60</v>
      </c>
      <c r="D73" t="s">
        <v>798</v>
      </c>
      <c r="E73">
        <f t="shared" si="1"/>
        <v>72</v>
      </c>
    </row>
    <row r="74" spans="2:5" x14ac:dyDescent="0.45">
      <c r="B74" t="s">
        <v>59</v>
      </c>
      <c r="C74" t="s">
        <v>60</v>
      </c>
      <c r="D74" t="s">
        <v>695</v>
      </c>
      <c r="E74">
        <f t="shared" si="1"/>
        <v>73</v>
      </c>
    </row>
    <row r="75" spans="2:5" x14ac:dyDescent="0.45">
      <c r="B75" t="s">
        <v>59</v>
      </c>
      <c r="C75" t="s">
        <v>60</v>
      </c>
      <c r="D75" t="s">
        <v>809</v>
      </c>
      <c r="E75">
        <f t="shared" si="1"/>
        <v>74</v>
      </c>
    </row>
    <row r="76" spans="2:5" x14ac:dyDescent="0.45">
      <c r="B76" t="s">
        <v>59</v>
      </c>
      <c r="C76" t="s">
        <v>60</v>
      </c>
      <c r="D76" t="s">
        <v>814</v>
      </c>
      <c r="E76">
        <f t="shared" si="1"/>
        <v>75</v>
      </c>
    </row>
    <row r="77" spans="2:5" x14ac:dyDescent="0.45">
      <c r="B77" t="s">
        <v>59</v>
      </c>
      <c r="C77" t="s">
        <v>60</v>
      </c>
      <c r="D77" t="s">
        <v>819</v>
      </c>
      <c r="E77">
        <f t="shared" si="1"/>
        <v>76</v>
      </c>
    </row>
    <row r="78" spans="2:5" x14ac:dyDescent="0.45">
      <c r="B78" t="s">
        <v>59</v>
      </c>
      <c r="C78" t="s">
        <v>60</v>
      </c>
      <c r="D78" t="s">
        <v>824</v>
      </c>
      <c r="E78">
        <f t="shared" si="1"/>
        <v>77</v>
      </c>
    </row>
    <row r="79" spans="2:5" x14ac:dyDescent="0.45">
      <c r="B79" t="s">
        <v>59</v>
      </c>
      <c r="C79" t="s">
        <v>60</v>
      </c>
      <c r="D79" t="s">
        <v>833</v>
      </c>
      <c r="E79">
        <f t="shared" si="1"/>
        <v>78</v>
      </c>
    </row>
    <row r="80" spans="2:5" x14ac:dyDescent="0.45">
      <c r="B80" t="s">
        <v>59</v>
      </c>
      <c r="C80" t="s">
        <v>60</v>
      </c>
      <c r="D80" t="s">
        <v>845</v>
      </c>
      <c r="E80">
        <f t="shared" si="1"/>
        <v>79</v>
      </c>
    </row>
    <row r="81" spans="2:5" x14ac:dyDescent="0.45">
      <c r="B81" t="s">
        <v>154</v>
      </c>
      <c r="C81" t="s">
        <v>60</v>
      </c>
      <c r="D81" t="s">
        <v>862</v>
      </c>
      <c r="E81">
        <f t="shared" si="1"/>
        <v>80</v>
      </c>
    </row>
    <row r="82" spans="2:5" x14ac:dyDescent="0.45">
      <c r="B82" t="s">
        <v>154</v>
      </c>
      <c r="C82" t="s">
        <v>60</v>
      </c>
      <c r="D82" t="s">
        <v>868</v>
      </c>
      <c r="E82">
        <f t="shared" si="1"/>
        <v>81</v>
      </c>
    </row>
    <row r="83" spans="2:5" x14ac:dyDescent="0.45">
      <c r="B83" t="s">
        <v>59</v>
      </c>
      <c r="C83" t="s">
        <v>60</v>
      </c>
      <c r="D83" t="s">
        <v>878</v>
      </c>
      <c r="E83">
        <f t="shared" si="1"/>
        <v>82</v>
      </c>
    </row>
    <row r="84" spans="2:5" x14ac:dyDescent="0.45">
      <c r="B84" t="s">
        <v>59</v>
      </c>
      <c r="C84" t="s">
        <v>60</v>
      </c>
      <c r="D84" t="s">
        <v>885</v>
      </c>
      <c r="E84">
        <f t="shared" si="1"/>
        <v>83</v>
      </c>
    </row>
    <row r="85" spans="2:5" x14ac:dyDescent="0.45">
      <c r="B85" t="s">
        <v>59</v>
      </c>
      <c r="C85" t="s">
        <v>60</v>
      </c>
      <c r="D85" t="s">
        <v>902</v>
      </c>
      <c r="E85">
        <f t="shared" si="1"/>
        <v>84</v>
      </c>
    </row>
    <row r="86" spans="2:5" x14ac:dyDescent="0.45">
      <c r="B86" t="s">
        <v>59</v>
      </c>
      <c r="C86" t="s">
        <v>60</v>
      </c>
      <c r="D86" t="s">
        <v>907</v>
      </c>
      <c r="E86">
        <f t="shared" si="1"/>
        <v>85</v>
      </c>
    </row>
    <row r="87" spans="2:5" x14ac:dyDescent="0.45">
      <c r="B87" t="s">
        <v>59</v>
      </c>
      <c r="C87" t="s">
        <v>60</v>
      </c>
      <c r="D87" t="s">
        <v>917</v>
      </c>
      <c r="E87">
        <f t="shared" si="1"/>
        <v>86</v>
      </c>
    </row>
    <row r="88" spans="2:5" x14ac:dyDescent="0.45">
      <c r="B88" t="s">
        <v>59</v>
      </c>
      <c r="C88" t="s">
        <v>60</v>
      </c>
      <c r="D88" t="s">
        <v>924</v>
      </c>
      <c r="E88">
        <f t="shared" si="1"/>
        <v>87</v>
      </c>
    </row>
    <row r="89" spans="2:5" x14ac:dyDescent="0.45">
      <c r="B89" t="s">
        <v>59</v>
      </c>
      <c r="C89" t="s">
        <v>60</v>
      </c>
      <c r="D89" t="s">
        <v>930</v>
      </c>
      <c r="E89">
        <f t="shared" si="1"/>
        <v>88</v>
      </c>
    </row>
    <row r="90" spans="2:5" x14ac:dyDescent="0.45">
      <c r="B90" t="s">
        <v>59</v>
      </c>
      <c r="C90" t="s">
        <v>60</v>
      </c>
      <c r="D90" t="s">
        <v>935</v>
      </c>
      <c r="E90">
        <f t="shared" si="1"/>
        <v>89</v>
      </c>
    </row>
    <row r="91" spans="2:5" x14ac:dyDescent="0.45">
      <c r="B91" t="s">
        <v>59</v>
      </c>
      <c r="C91" t="s">
        <v>60</v>
      </c>
      <c r="D91" t="s">
        <v>943</v>
      </c>
      <c r="E91">
        <f t="shared" si="1"/>
        <v>90</v>
      </c>
    </row>
    <row r="92" spans="2:5" x14ac:dyDescent="0.45">
      <c r="B92" t="s">
        <v>59</v>
      </c>
      <c r="C92" t="s">
        <v>60</v>
      </c>
      <c r="D92" t="s">
        <v>954</v>
      </c>
      <c r="E92">
        <f t="shared" si="1"/>
        <v>91</v>
      </c>
    </row>
    <row r="93" spans="2:5" x14ac:dyDescent="0.45">
      <c r="B93" t="s">
        <v>59</v>
      </c>
      <c r="C93" t="s">
        <v>60</v>
      </c>
      <c r="D93" t="s">
        <v>962</v>
      </c>
      <c r="E93">
        <f t="shared" si="1"/>
        <v>92</v>
      </c>
    </row>
    <row r="94" spans="2:5" x14ac:dyDescent="0.45">
      <c r="B94" t="s">
        <v>59</v>
      </c>
      <c r="C94" t="s">
        <v>60</v>
      </c>
      <c r="D94" t="s">
        <v>967</v>
      </c>
      <c r="E94">
        <f t="shared" si="1"/>
        <v>93</v>
      </c>
    </row>
    <row r="95" spans="2:5" x14ac:dyDescent="0.45">
      <c r="B95" t="s">
        <v>59</v>
      </c>
      <c r="C95" t="s">
        <v>60</v>
      </c>
      <c r="D95" t="s">
        <v>977</v>
      </c>
      <c r="E95">
        <f t="shared" si="1"/>
        <v>94</v>
      </c>
    </row>
    <row r="96" spans="2:5" x14ac:dyDescent="0.45">
      <c r="B96" t="s">
        <v>59</v>
      </c>
      <c r="C96" t="s">
        <v>60</v>
      </c>
      <c r="D96" t="s">
        <v>998</v>
      </c>
      <c r="E96">
        <f t="shared" si="1"/>
        <v>95</v>
      </c>
    </row>
    <row r="97" spans="2:5" x14ac:dyDescent="0.45">
      <c r="B97" t="s">
        <v>59</v>
      </c>
      <c r="C97" t="s">
        <v>60</v>
      </c>
      <c r="D97" t="s">
        <v>1003</v>
      </c>
      <c r="E97">
        <f t="shared" si="1"/>
        <v>96</v>
      </c>
    </row>
    <row r="98" spans="2:5" x14ac:dyDescent="0.45">
      <c r="B98" t="s">
        <v>59</v>
      </c>
      <c r="C98" t="s">
        <v>60</v>
      </c>
      <c r="D98" t="s">
        <v>1004</v>
      </c>
      <c r="E98">
        <f t="shared" si="1"/>
        <v>97</v>
      </c>
    </row>
    <row r="99" spans="2:5" x14ac:dyDescent="0.45">
      <c r="B99" t="s">
        <v>59</v>
      </c>
      <c r="C99" t="s">
        <v>60</v>
      </c>
      <c r="D99" t="s">
        <v>1019</v>
      </c>
      <c r="E99">
        <f t="shared" si="1"/>
        <v>98</v>
      </c>
    </row>
    <row r="100" spans="2:5" x14ac:dyDescent="0.45">
      <c r="B100" t="s">
        <v>59</v>
      </c>
      <c r="C100" t="s">
        <v>60</v>
      </c>
      <c r="D100" t="s">
        <v>1024</v>
      </c>
      <c r="E100">
        <f t="shared" si="1"/>
        <v>99</v>
      </c>
    </row>
    <row r="101" spans="2:5" x14ac:dyDescent="0.45">
      <c r="B101" t="s">
        <v>59</v>
      </c>
      <c r="C101" t="s">
        <v>60</v>
      </c>
      <c r="D101" t="s">
        <v>1037</v>
      </c>
      <c r="E101">
        <f t="shared" si="1"/>
        <v>100</v>
      </c>
    </row>
    <row r="102" spans="2:5" x14ac:dyDescent="0.45">
      <c r="B102" t="s">
        <v>59</v>
      </c>
      <c r="C102" t="s">
        <v>60</v>
      </c>
      <c r="D102" t="s">
        <v>1043</v>
      </c>
      <c r="E102">
        <f t="shared" si="1"/>
        <v>101</v>
      </c>
    </row>
    <row r="103" spans="2:5" x14ac:dyDescent="0.45">
      <c r="B103" t="s">
        <v>59</v>
      </c>
      <c r="C103" t="s">
        <v>60</v>
      </c>
      <c r="D103" t="s">
        <v>1048</v>
      </c>
      <c r="E103">
        <f t="shared" si="1"/>
        <v>102</v>
      </c>
    </row>
    <row r="104" spans="2:5" x14ac:dyDescent="0.45">
      <c r="B104" t="s">
        <v>59</v>
      </c>
      <c r="C104" t="s">
        <v>60</v>
      </c>
      <c r="D104" t="s">
        <v>1056</v>
      </c>
      <c r="E104">
        <f t="shared" si="1"/>
        <v>103</v>
      </c>
    </row>
    <row r="105" spans="2:5" x14ac:dyDescent="0.45">
      <c r="B105" t="s">
        <v>59</v>
      </c>
      <c r="C105" t="s">
        <v>60</v>
      </c>
      <c r="D105" t="s">
        <v>1061</v>
      </c>
      <c r="E105">
        <f t="shared" si="1"/>
        <v>104</v>
      </c>
    </row>
    <row r="106" spans="2:5" x14ac:dyDescent="0.45">
      <c r="B106" t="s">
        <v>59</v>
      </c>
      <c r="C106" t="s">
        <v>60</v>
      </c>
      <c r="D106" t="s">
        <v>1066</v>
      </c>
      <c r="E106">
        <f t="shared" si="1"/>
        <v>105</v>
      </c>
    </row>
    <row r="107" spans="2:5" x14ac:dyDescent="0.45">
      <c r="B107" t="s">
        <v>59</v>
      </c>
      <c r="C107" t="s">
        <v>60</v>
      </c>
      <c r="D107" t="s">
        <v>1070</v>
      </c>
      <c r="E107">
        <f t="shared" si="1"/>
        <v>106</v>
      </c>
    </row>
    <row r="108" spans="2:5" x14ac:dyDescent="0.45">
      <c r="B108" t="s">
        <v>59</v>
      </c>
      <c r="C108" t="s">
        <v>60</v>
      </c>
      <c r="D108" t="s">
        <v>1057</v>
      </c>
      <c r="E108">
        <f t="shared" si="1"/>
        <v>107</v>
      </c>
    </row>
    <row r="109" spans="2:5" x14ac:dyDescent="0.45">
      <c r="B109" t="s">
        <v>59</v>
      </c>
      <c r="C109" t="s">
        <v>60</v>
      </c>
      <c r="D109" t="s">
        <v>1079</v>
      </c>
      <c r="E109">
        <f t="shared" si="1"/>
        <v>108</v>
      </c>
    </row>
    <row r="110" spans="2:5" x14ac:dyDescent="0.45">
      <c r="B110" t="s">
        <v>59</v>
      </c>
      <c r="C110" t="s">
        <v>60</v>
      </c>
      <c r="D110" t="s">
        <v>1080</v>
      </c>
      <c r="E110">
        <f t="shared" si="1"/>
        <v>109</v>
      </c>
    </row>
    <row r="111" spans="2:5" x14ac:dyDescent="0.45">
      <c r="B111" t="s">
        <v>59</v>
      </c>
      <c r="C111" t="s">
        <v>60</v>
      </c>
      <c r="D111" t="s">
        <v>1089</v>
      </c>
      <c r="E111">
        <f t="shared" si="1"/>
        <v>110</v>
      </c>
    </row>
    <row r="112" spans="2:5" x14ac:dyDescent="0.45">
      <c r="B112" t="s">
        <v>59</v>
      </c>
      <c r="C112" t="s">
        <v>60</v>
      </c>
      <c r="D112" t="s">
        <v>1090</v>
      </c>
      <c r="E112">
        <f t="shared" si="1"/>
        <v>111</v>
      </c>
    </row>
    <row r="113" spans="2:5" x14ac:dyDescent="0.45">
      <c r="B113" t="s">
        <v>59</v>
      </c>
      <c r="C113" t="s">
        <v>60</v>
      </c>
      <c r="D113" t="s">
        <v>1118</v>
      </c>
      <c r="E113">
        <f t="shared" si="1"/>
        <v>112</v>
      </c>
    </row>
    <row r="114" spans="2:5" x14ac:dyDescent="0.45">
      <c r="B114" t="s">
        <v>59</v>
      </c>
      <c r="C114" t="s">
        <v>60</v>
      </c>
      <c r="D114" t="s">
        <v>1124</v>
      </c>
      <c r="E114">
        <f t="shared" si="1"/>
        <v>113</v>
      </c>
    </row>
    <row r="115" spans="2:5" x14ac:dyDescent="0.45">
      <c r="B115" t="s">
        <v>59</v>
      </c>
      <c r="C115" t="s">
        <v>60</v>
      </c>
      <c r="D115" t="s">
        <v>1129</v>
      </c>
      <c r="E115">
        <f t="shared" si="1"/>
        <v>114</v>
      </c>
    </row>
    <row r="116" spans="2:5" x14ac:dyDescent="0.45">
      <c r="B116" t="s">
        <v>59</v>
      </c>
      <c r="C116" t="s">
        <v>60</v>
      </c>
      <c r="D116" t="s">
        <v>1137</v>
      </c>
      <c r="E116">
        <f t="shared" si="1"/>
        <v>115</v>
      </c>
    </row>
    <row r="117" spans="2:5" x14ac:dyDescent="0.45">
      <c r="B117" t="s">
        <v>59</v>
      </c>
      <c r="C117" t="s">
        <v>60</v>
      </c>
      <c r="D117" t="s">
        <v>1142</v>
      </c>
      <c r="E117">
        <f t="shared" si="1"/>
        <v>116</v>
      </c>
    </row>
    <row r="118" spans="2:5" x14ac:dyDescent="0.45">
      <c r="B118" t="s">
        <v>59</v>
      </c>
      <c r="C118" t="s">
        <v>60</v>
      </c>
      <c r="D118" t="s">
        <v>1149</v>
      </c>
      <c r="E118">
        <f t="shared" si="1"/>
        <v>117</v>
      </c>
    </row>
    <row r="119" spans="2:5" x14ac:dyDescent="0.45">
      <c r="B119" t="s">
        <v>59</v>
      </c>
      <c r="C119" t="s">
        <v>60</v>
      </c>
      <c r="D119" t="s">
        <v>1014</v>
      </c>
      <c r="E119">
        <f t="shared" si="1"/>
        <v>118</v>
      </c>
    </row>
    <row r="120" spans="2:5" x14ac:dyDescent="0.45">
      <c r="B120" t="s">
        <v>59</v>
      </c>
      <c r="C120" t="s">
        <v>60</v>
      </c>
      <c r="D120" t="s">
        <v>1211</v>
      </c>
      <c r="E120">
        <f t="shared" si="1"/>
        <v>119</v>
      </c>
    </row>
    <row r="121" spans="2:5" x14ac:dyDescent="0.45">
      <c r="B121" t="s">
        <v>59</v>
      </c>
      <c r="C121" t="s">
        <v>60</v>
      </c>
      <c r="D121" t="s">
        <v>1219</v>
      </c>
      <c r="E121">
        <f t="shared" si="1"/>
        <v>120</v>
      </c>
    </row>
    <row r="122" spans="2:5" x14ac:dyDescent="0.45">
      <c r="B122" t="s">
        <v>59</v>
      </c>
      <c r="C122" t="s">
        <v>60</v>
      </c>
      <c r="D122" t="s">
        <v>1224</v>
      </c>
      <c r="E122">
        <f t="shared" si="1"/>
        <v>121</v>
      </c>
    </row>
    <row r="123" spans="2:5" x14ac:dyDescent="0.45">
      <c r="B123" t="s">
        <v>59</v>
      </c>
      <c r="C123" t="s">
        <v>60</v>
      </c>
      <c r="D123" t="s">
        <v>978</v>
      </c>
      <c r="E123">
        <f t="shared" si="1"/>
        <v>122</v>
      </c>
    </row>
    <row r="124" spans="2:5" x14ac:dyDescent="0.45">
      <c r="B124" t="s">
        <v>59</v>
      </c>
      <c r="C124" t="s">
        <v>60</v>
      </c>
      <c r="D124" t="s">
        <v>1243</v>
      </c>
      <c r="E124">
        <f t="shared" si="1"/>
        <v>123</v>
      </c>
    </row>
    <row r="125" spans="2:5" x14ac:dyDescent="0.45">
      <c r="B125" t="s">
        <v>59</v>
      </c>
      <c r="C125" t="s">
        <v>60</v>
      </c>
      <c r="D125" t="s">
        <v>1038</v>
      </c>
      <c r="E125">
        <f t="shared" si="1"/>
        <v>124</v>
      </c>
    </row>
    <row r="126" spans="2:5" x14ac:dyDescent="0.45">
      <c r="B126" t="s">
        <v>59</v>
      </c>
      <c r="C126" t="s">
        <v>60</v>
      </c>
      <c r="D126" t="s">
        <v>1253</v>
      </c>
      <c r="E126">
        <f t="shared" si="1"/>
        <v>125</v>
      </c>
    </row>
    <row r="127" spans="2:5" x14ac:dyDescent="0.45">
      <c r="B127" t="s">
        <v>59</v>
      </c>
      <c r="C127" t="s">
        <v>60</v>
      </c>
      <c r="D127" t="s">
        <v>1258</v>
      </c>
      <c r="E127">
        <f t="shared" si="1"/>
        <v>126</v>
      </c>
    </row>
    <row r="128" spans="2:5" x14ac:dyDescent="0.45">
      <c r="B128" t="s">
        <v>59</v>
      </c>
      <c r="C128" t="s">
        <v>60</v>
      </c>
      <c r="D128" t="s">
        <v>1266</v>
      </c>
      <c r="E128">
        <f t="shared" si="1"/>
        <v>127</v>
      </c>
    </row>
    <row r="129" spans="2:5" x14ac:dyDescent="0.45">
      <c r="B129" t="s">
        <v>59</v>
      </c>
      <c r="C129" t="s">
        <v>60</v>
      </c>
      <c r="D129" t="s">
        <v>1272</v>
      </c>
      <c r="E129">
        <f t="shared" si="1"/>
        <v>128</v>
      </c>
    </row>
    <row r="130" spans="2:5" x14ac:dyDescent="0.45">
      <c r="B130" t="s">
        <v>59</v>
      </c>
      <c r="C130" t="s">
        <v>60</v>
      </c>
      <c r="D130" t="s">
        <v>1278</v>
      </c>
      <c r="E130">
        <f t="shared" si="1"/>
        <v>129</v>
      </c>
    </row>
    <row r="131" spans="2:5" x14ac:dyDescent="0.45">
      <c r="B131" t="s">
        <v>59</v>
      </c>
      <c r="C131" t="s">
        <v>60</v>
      </c>
      <c r="D131" t="s">
        <v>1284</v>
      </c>
      <c r="E131">
        <f t="shared" ref="E131:E194" si="2">ROW()-1</f>
        <v>130</v>
      </c>
    </row>
    <row r="132" spans="2:5" x14ac:dyDescent="0.45">
      <c r="B132" t="s">
        <v>59</v>
      </c>
      <c r="C132" t="s">
        <v>60</v>
      </c>
      <c r="D132" t="s">
        <v>1296</v>
      </c>
      <c r="E132">
        <f t="shared" si="2"/>
        <v>131</v>
      </c>
    </row>
    <row r="133" spans="2:5" x14ac:dyDescent="0.45">
      <c r="B133" t="s">
        <v>59</v>
      </c>
      <c r="C133" t="s">
        <v>60</v>
      </c>
      <c r="D133" t="s">
        <v>1301</v>
      </c>
      <c r="E133">
        <f t="shared" si="2"/>
        <v>132</v>
      </c>
    </row>
    <row r="134" spans="2:5" x14ac:dyDescent="0.45">
      <c r="B134" t="s">
        <v>59</v>
      </c>
      <c r="C134" t="s">
        <v>60</v>
      </c>
      <c r="D134" t="s">
        <v>1306</v>
      </c>
      <c r="E134">
        <f t="shared" si="2"/>
        <v>133</v>
      </c>
    </row>
    <row r="135" spans="2:5" x14ac:dyDescent="0.45">
      <c r="B135" t="s">
        <v>59</v>
      </c>
      <c r="C135" t="s">
        <v>60</v>
      </c>
      <c r="D135" t="s">
        <v>1320</v>
      </c>
      <c r="E135">
        <f t="shared" si="2"/>
        <v>134</v>
      </c>
    </row>
    <row r="136" spans="2:5" x14ac:dyDescent="0.45">
      <c r="B136" t="s">
        <v>59</v>
      </c>
      <c r="C136" t="s">
        <v>60</v>
      </c>
      <c r="D136" t="s">
        <v>1331</v>
      </c>
      <c r="E136">
        <f t="shared" si="2"/>
        <v>135</v>
      </c>
    </row>
    <row r="137" spans="2:5" x14ac:dyDescent="0.45">
      <c r="B137" t="s">
        <v>59</v>
      </c>
      <c r="C137" t="s">
        <v>60</v>
      </c>
      <c r="D137" t="s">
        <v>1340</v>
      </c>
      <c r="E137">
        <f t="shared" si="2"/>
        <v>136</v>
      </c>
    </row>
    <row r="138" spans="2:5" x14ac:dyDescent="0.45">
      <c r="B138" t="s">
        <v>59</v>
      </c>
      <c r="C138" t="s">
        <v>60</v>
      </c>
      <c r="D138" t="s">
        <v>1345</v>
      </c>
      <c r="E138">
        <f t="shared" si="2"/>
        <v>137</v>
      </c>
    </row>
    <row r="139" spans="2:5" x14ac:dyDescent="0.45">
      <c r="B139" t="s">
        <v>59</v>
      </c>
      <c r="C139" t="s">
        <v>60</v>
      </c>
      <c r="D139" t="s">
        <v>1095</v>
      </c>
      <c r="E139">
        <f t="shared" si="2"/>
        <v>138</v>
      </c>
    </row>
    <row r="140" spans="2:5" x14ac:dyDescent="0.45">
      <c r="B140" t="s">
        <v>59</v>
      </c>
      <c r="C140" t="s">
        <v>60</v>
      </c>
      <c r="D140" t="s">
        <v>1355</v>
      </c>
      <c r="E140">
        <f t="shared" si="2"/>
        <v>139</v>
      </c>
    </row>
    <row r="141" spans="2:5" x14ac:dyDescent="0.45">
      <c r="B141" t="s">
        <v>59</v>
      </c>
      <c r="C141" t="s">
        <v>60</v>
      </c>
      <c r="D141" t="s">
        <v>1362</v>
      </c>
      <c r="E141">
        <f t="shared" si="2"/>
        <v>140</v>
      </c>
    </row>
    <row r="142" spans="2:5" x14ac:dyDescent="0.45">
      <c r="B142" t="s">
        <v>59</v>
      </c>
      <c r="C142" t="s">
        <v>60</v>
      </c>
      <c r="D142" t="s">
        <v>1363</v>
      </c>
      <c r="E142">
        <f t="shared" si="2"/>
        <v>141</v>
      </c>
    </row>
    <row r="143" spans="2:5" x14ac:dyDescent="0.45">
      <c r="B143" t="s">
        <v>59</v>
      </c>
      <c r="C143" t="s">
        <v>60</v>
      </c>
      <c r="D143" t="s">
        <v>1377</v>
      </c>
      <c r="E143">
        <f t="shared" si="2"/>
        <v>142</v>
      </c>
    </row>
    <row r="144" spans="2:5" x14ac:dyDescent="0.45">
      <c r="B144" t="s">
        <v>59</v>
      </c>
      <c r="C144" t="s">
        <v>60</v>
      </c>
      <c r="D144" t="s">
        <v>1384</v>
      </c>
      <c r="E144">
        <f t="shared" si="2"/>
        <v>143</v>
      </c>
    </row>
    <row r="145" spans="2:5" x14ac:dyDescent="0.45">
      <c r="B145" t="s">
        <v>59</v>
      </c>
      <c r="C145" t="s">
        <v>60</v>
      </c>
      <c r="D145" t="s">
        <v>1393</v>
      </c>
      <c r="E145">
        <f t="shared" si="2"/>
        <v>144</v>
      </c>
    </row>
    <row r="146" spans="2:5" x14ac:dyDescent="0.45">
      <c r="B146" t="s">
        <v>59</v>
      </c>
      <c r="C146" t="s">
        <v>60</v>
      </c>
      <c r="D146" t="s">
        <v>1410</v>
      </c>
      <c r="E146">
        <f t="shared" si="2"/>
        <v>145</v>
      </c>
    </row>
    <row r="147" spans="2:5" x14ac:dyDescent="0.45">
      <c r="B147" t="s">
        <v>59</v>
      </c>
      <c r="C147" t="s">
        <v>60</v>
      </c>
      <c r="D147" t="s">
        <v>1420</v>
      </c>
      <c r="E147">
        <f t="shared" si="2"/>
        <v>146</v>
      </c>
    </row>
    <row r="148" spans="2:5" x14ac:dyDescent="0.45">
      <c r="B148" t="s">
        <v>59</v>
      </c>
      <c r="C148" t="s">
        <v>60</v>
      </c>
      <c r="D148" t="s">
        <v>1432</v>
      </c>
      <c r="E148">
        <f t="shared" si="2"/>
        <v>147</v>
      </c>
    </row>
    <row r="149" spans="2:5" x14ac:dyDescent="0.45">
      <c r="B149" t="s">
        <v>59</v>
      </c>
      <c r="C149" t="s">
        <v>60</v>
      </c>
      <c r="D149" t="s">
        <v>1442</v>
      </c>
      <c r="E149">
        <f t="shared" si="2"/>
        <v>148</v>
      </c>
    </row>
    <row r="150" spans="2:5" x14ac:dyDescent="0.45">
      <c r="B150" t="s">
        <v>59</v>
      </c>
      <c r="C150" t="s">
        <v>60</v>
      </c>
      <c r="D150" t="s">
        <v>1453</v>
      </c>
      <c r="E150">
        <f t="shared" si="2"/>
        <v>149</v>
      </c>
    </row>
    <row r="151" spans="2:5" x14ac:dyDescent="0.45">
      <c r="B151" t="s">
        <v>59</v>
      </c>
      <c r="C151" t="s">
        <v>60</v>
      </c>
      <c r="D151" t="s">
        <v>1459</v>
      </c>
      <c r="E151">
        <f t="shared" si="2"/>
        <v>150</v>
      </c>
    </row>
    <row r="152" spans="2:5" x14ac:dyDescent="0.45">
      <c r="B152" t="s">
        <v>59</v>
      </c>
      <c r="C152" t="s">
        <v>60</v>
      </c>
      <c r="D152" t="s">
        <v>1478</v>
      </c>
      <c r="E152">
        <f t="shared" si="2"/>
        <v>151</v>
      </c>
    </row>
    <row r="153" spans="2:5" x14ac:dyDescent="0.45">
      <c r="B153" t="s">
        <v>59</v>
      </c>
      <c r="C153" t="s">
        <v>60</v>
      </c>
      <c r="D153" t="s">
        <v>1492</v>
      </c>
      <c r="E153">
        <f t="shared" si="2"/>
        <v>152</v>
      </c>
    </row>
    <row r="154" spans="2:5" x14ac:dyDescent="0.45">
      <c r="B154" t="s">
        <v>59</v>
      </c>
      <c r="C154" t="s">
        <v>60</v>
      </c>
      <c r="D154" t="s">
        <v>1497</v>
      </c>
      <c r="E154">
        <f t="shared" si="2"/>
        <v>153</v>
      </c>
    </row>
    <row r="155" spans="2:5" x14ac:dyDescent="0.45">
      <c r="B155" t="s">
        <v>59</v>
      </c>
      <c r="C155" t="s">
        <v>60</v>
      </c>
      <c r="D155" t="s">
        <v>1502</v>
      </c>
      <c r="E155">
        <f t="shared" si="2"/>
        <v>154</v>
      </c>
    </row>
    <row r="156" spans="2:5" x14ac:dyDescent="0.45">
      <c r="B156" t="s">
        <v>59</v>
      </c>
      <c r="C156" t="s">
        <v>60</v>
      </c>
      <c r="D156" t="s">
        <v>988</v>
      </c>
      <c r="E156">
        <f t="shared" si="2"/>
        <v>155</v>
      </c>
    </row>
    <row r="157" spans="2:5" x14ac:dyDescent="0.45">
      <c r="B157" t="s">
        <v>59</v>
      </c>
      <c r="C157" t="s">
        <v>60</v>
      </c>
      <c r="D157" t="s">
        <v>1525</v>
      </c>
      <c r="E157">
        <f t="shared" si="2"/>
        <v>156</v>
      </c>
    </row>
    <row r="158" spans="2:5" x14ac:dyDescent="0.45">
      <c r="B158" t="s">
        <v>59</v>
      </c>
      <c r="C158" t="s">
        <v>60</v>
      </c>
      <c r="D158" t="s">
        <v>1539</v>
      </c>
      <c r="E158">
        <f t="shared" si="2"/>
        <v>157</v>
      </c>
    </row>
    <row r="159" spans="2:5" x14ac:dyDescent="0.45">
      <c r="B159" t="s">
        <v>59</v>
      </c>
      <c r="C159" t="s">
        <v>60</v>
      </c>
      <c r="D159" t="s">
        <v>1290</v>
      </c>
      <c r="E159">
        <f t="shared" si="2"/>
        <v>158</v>
      </c>
    </row>
    <row r="160" spans="2:5" x14ac:dyDescent="0.45">
      <c r="B160" t="s">
        <v>59</v>
      </c>
      <c r="C160" t="s">
        <v>60</v>
      </c>
      <c r="D160" t="s">
        <v>1552</v>
      </c>
      <c r="E160">
        <f t="shared" si="2"/>
        <v>159</v>
      </c>
    </row>
    <row r="161" spans="2:5" x14ac:dyDescent="0.45">
      <c r="B161" t="s">
        <v>59</v>
      </c>
      <c r="C161" t="s">
        <v>60</v>
      </c>
      <c r="D161" t="s">
        <v>1557</v>
      </c>
      <c r="E161">
        <f t="shared" si="2"/>
        <v>160</v>
      </c>
    </row>
    <row r="162" spans="2:5" x14ac:dyDescent="0.45">
      <c r="B162" t="s">
        <v>59</v>
      </c>
      <c r="C162" t="s">
        <v>60</v>
      </c>
      <c r="D162" t="s">
        <v>1571</v>
      </c>
      <c r="E162">
        <f t="shared" si="2"/>
        <v>161</v>
      </c>
    </row>
    <row r="163" spans="2:5" x14ac:dyDescent="0.45">
      <c r="B163" t="s">
        <v>59</v>
      </c>
      <c r="C163" t="s">
        <v>60</v>
      </c>
      <c r="D163" t="s">
        <v>1356</v>
      </c>
      <c r="E163">
        <f t="shared" si="2"/>
        <v>162</v>
      </c>
    </row>
    <row r="164" spans="2:5" x14ac:dyDescent="0.45">
      <c r="B164" t="s">
        <v>59</v>
      </c>
      <c r="C164" t="s">
        <v>60</v>
      </c>
      <c r="D164" t="s">
        <v>1598</v>
      </c>
      <c r="E164">
        <f t="shared" si="2"/>
        <v>163</v>
      </c>
    </row>
    <row r="165" spans="2:5" x14ac:dyDescent="0.45">
      <c r="B165" t="s">
        <v>59</v>
      </c>
      <c r="C165" t="s">
        <v>60</v>
      </c>
      <c r="D165" t="s">
        <v>1607</v>
      </c>
      <c r="E165">
        <f t="shared" si="2"/>
        <v>164</v>
      </c>
    </row>
    <row r="166" spans="2:5" x14ac:dyDescent="0.45">
      <c r="B166" t="s">
        <v>59</v>
      </c>
      <c r="C166" t="s">
        <v>60</v>
      </c>
      <c r="D166" t="s">
        <v>1621</v>
      </c>
      <c r="E166">
        <f t="shared" si="2"/>
        <v>165</v>
      </c>
    </row>
    <row r="167" spans="2:5" x14ac:dyDescent="0.45">
      <c r="B167" t="s">
        <v>59</v>
      </c>
      <c r="C167" t="s">
        <v>60</v>
      </c>
      <c r="D167" t="s">
        <v>1642</v>
      </c>
      <c r="E167">
        <f t="shared" si="2"/>
        <v>166</v>
      </c>
    </row>
    <row r="168" spans="2:5" x14ac:dyDescent="0.45">
      <c r="B168" t="s">
        <v>59</v>
      </c>
      <c r="C168" t="s">
        <v>60</v>
      </c>
      <c r="D168" t="s">
        <v>1648</v>
      </c>
      <c r="E168">
        <f t="shared" si="2"/>
        <v>167</v>
      </c>
    </row>
    <row r="169" spans="2:5" x14ac:dyDescent="0.45">
      <c r="B169" t="s">
        <v>59</v>
      </c>
      <c r="C169" t="s">
        <v>60</v>
      </c>
      <c r="D169" t="s">
        <v>1683</v>
      </c>
      <c r="E169">
        <f t="shared" si="2"/>
        <v>168</v>
      </c>
    </row>
    <row r="170" spans="2:5" x14ac:dyDescent="0.45">
      <c r="B170" t="s">
        <v>59</v>
      </c>
      <c r="C170" t="s">
        <v>60</v>
      </c>
      <c r="D170" t="s">
        <v>1705</v>
      </c>
      <c r="E170">
        <f t="shared" si="2"/>
        <v>169</v>
      </c>
    </row>
    <row r="171" spans="2:5" x14ac:dyDescent="0.45">
      <c r="B171" t="s">
        <v>59</v>
      </c>
      <c r="C171" t="s">
        <v>60</v>
      </c>
      <c r="D171" t="s">
        <v>1725</v>
      </c>
      <c r="E171">
        <f t="shared" si="2"/>
        <v>170</v>
      </c>
    </row>
    <row r="172" spans="2:5" x14ac:dyDescent="0.45">
      <c r="B172" t="s">
        <v>59</v>
      </c>
      <c r="C172" t="s">
        <v>60</v>
      </c>
      <c r="D172" t="s">
        <v>1747</v>
      </c>
      <c r="E172">
        <f t="shared" si="2"/>
        <v>171</v>
      </c>
    </row>
    <row r="173" spans="2:5" x14ac:dyDescent="0.45">
      <c r="B173" t="s">
        <v>59</v>
      </c>
      <c r="C173" t="s">
        <v>60</v>
      </c>
      <c r="D173" t="s">
        <v>1764</v>
      </c>
      <c r="E173">
        <f t="shared" si="2"/>
        <v>172</v>
      </c>
    </row>
    <row r="174" spans="2:5" x14ac:dyDescent="0.45">
      <c r="B174" t="s">
        <v>59</v>
      </c>
      <c r="C174" t="s">
        <v>60</v>
      </c>
      <c r="D174" t="s">
        <v>1782</v>
      </c>
      <c r="E174">
        <f t="shared" si="2"/>
        <v>173</v>
      </c>
    </row>
    <row r="175" spans="2:5" x14ac:dyDescent="0.45">
      <c r="B175" t="s">
        <v>59</v>
      </c>
      <c r="C175" t="s">
        <v>60</v>
      </c>
      <c r="D175" t="s">
        <v>1790</v>
      </c>
      <c r="E175">
        <f t="shared" si="2"/>
        <v>174</v>
      </c>
    </row>
    <row r="176" spans="2:5" x14ac:dyDescent="0.45">
      <c r="B176" t="s">
        <v>59</v>
      </c>
      <c r="C176" t="s">
        <v>60</v>
      </c>
      <c r="D176" t="s">
        <v>1817</v>
      </c>
      <c r="E176">
        <f t="shared" si="2"/>
        <v>175</v>
      </c>
    </row>
    <row r="177" spans="2:5" x14ac:dyDescent="0.45">
      <c r="B177" t="s">
        <v>59</v>
      </c>
      <c r="C177" t="s">
        <v>60</v>
      </c>
      <c r="D177" t="s">
        <v>1822</v>
      </c>
      <c r="E177">
        <f t="shared" si="2"/>
        <v>176</v>
      </c>
    </row>
    <row r="178" spans="2:5" x14ac:dyDescent="0.45">
      <c r="B178" t="s">
        <v>59</v>
      </c>
      <c r="C178" t="s">
        <v>60</v>
      </c>
      <c r="D178" t="s">
        <v>1836</v>
      </c>
      <c r="E178">
        <f t="shared" si="2"/>
        <v>177</v>
      </c>
    </row>
    <row r="179" spans="2:5" x14ac:dyDescent="0.45">
      <c r="B179" t="s">
        <v>59</v>
      </c>
      <c r="C179" t="s">
        <v>60</v>
      </c>
      <c r="D179" t="s">
        <v>1851</v>
      </c>
      <c r="E179">
        <f t="shared" si="2"/>
        <v>178</v>
      </c>
    </row>
    <row r="180" spans="2:5" x14ac:dyDescent="0.45">
      <c r="B180" t="s">
        <v>59</v>
      </c>
      <c r="C180" t="s">
        <v>60</v>
      </c>
      <c r="D180" t="s">
        <v>1856</v>
      </c>
      <c r="E180">
        <f t="shared" si="2"/>
        <v>179</v>
      </c>
    </row>
    <row r="181" spans="2:5" x14ac:dyDescent="0.45">
      <c r="B181" t="s">
        <v>59</v>
      </c>
      <c r="C181" t="s">
        <v>60</v>
      </c>
      <c r="D181" t="s">
        <v>1866</v>
      </c>
      <c r="E181">
        <f t="shared" si="2"/>
        <v>180</v>
      </c>
    </row>
    <row r="182" spans="2:5" x14ac:dyDescent="0.45">
      <c r="B182" t="s">
        <v>59</v>
      </c>
      <c r="C182" t="s">
        <v>60</v>
      </c>
      <c r="D182" t="s">
        <v>1874</v>
      </c>
      <c r="E182">
        <f t="shared" si="2"/>
        <v>181</v>
      </c>
    </row>
    <row r="183" spans="2:5" x14ac:dyDescent="0.45">
      <c r="B183" t="s">
        <v>59</v>
      </c>
      <c r="C183" t="s">
        <v>60</v>
      </c>
      <c r="D183" t="s">
        <v>1904</v>
      </c>
      <c r="E183">
        <f t="shared" si="2"/>
        <v>182</v>
      </c>
    </row>
    <row r="184" spans="2:5" x14ac:dyDescent="0.45">
      <c r="B184" t="s">
        <v>59</v>
      </c>
      <c r="C184" t="s">
        <v>60</v>
      </c>
      <c r="D184" t="s">
        <v>1909</v>
      </c>
      <c r="E184">
        <f t="shared" si="2"/>
        <v>183</v>
      </c>
    </row>
    <row r="185" spans="2:5" x14ac:dyDescent="0.45">
      <c r="B185" t="s">
        <v>59</v>
      </c>
      <c r="C185" t="s">
        <v>60</v>
      </c>
      <c r="D185" t="s">
        <v>1918</v>
      </c>
      <c r="E185">
        <f t="shared" si="2"/>
        <v>184</v>
      </c>
    </row>
    <row r="186" spans="2:5" x14ac:dyDescent="0.45">
      <c r="B186" t="s">
        <v>59</v>
      </c>
      <c r="C186" t="s">
        <v>60</v>
      </c>
      <c r="D186" t="s">
        <v>1929</v>
      </c>
      <c r="E186">
        <f t="shared" si="2"/>
        <v>185</v>
      </c>
    </row>
    <row r="187" spans="2:5" x14ac:dyDescent="0.45">
      <c r="B187" t="s">
        <v>59</v>
      </c>
      <c r="C187" t="s">
        <v>60</v>
      </c>
      <c r="D187" t="s">
        <v>1945</v>
      </c>
      <c r="E187">
        <f t="shared" si="2"/>
        <v>186</v>
      </c>
    </row>
    <row r="188" spans="2:5" x14ac:dyDescent="0.45">
      <c r="B188" t="s">
        <v>59</v>
      </c>
      <c r="C188" t="s">
        <v>60</v>
      </c>
      <c r="D188" t="s">
        <v>1954</v>
      </c>
      <c r="E188">
        <f t="shared" si="2"/>
        <v>187</v>
      </c>
    </row>
    <row r="189" spans="2:5" x14ac:dyDescent="0.45">
      <c r="B189" t="s">
        <v>59</v>
      </c>
      <c r="C189" t="s">
        <v>60</v>
      </c>
      <c r="D189" t="s">
        <v>1975</v>
      </c>
      <c r="E189">
        <f t="shared" si="2"/>
        <v>188</v>
      </c>
    </row>
    <row r="190" spans="2:5" x14ac:dyDescent="0.45">
      <c r="B190" t="s">
        <v>59</v>
      </c>
      <c r="C190" t="s">
        <v>60</v>
      </c>
      <c r="D190" t="s">
        <v>2005</v>
      </c>
      <c r="E190">
        <f t="shared" si="2"/>
        <v>189</v>
      </c>
    </row>
    <row r="191" spans="2:5" x14ac:dyDescent="0.45">
      <c r="B191" t="s">
        <v>59</v>
      </c>
      <c r="C191" t="s">
        <v>60</v>
      </c>
      <c r="D191" t="s">
        <v>2016</v>
      </c>
      <c r="E191">
        <f t="shared" si="2"/>
        <v>190</v>
      </c>
    </row>
    <row r="192" spans="2:5" x14ac:dyDescent="0.45">
      <c r="B192" t="s">
        <v>59</v>
      </c>
      <c r="C192" t="s">
        <v>60</v>
      </c>
      <c r="D192" t="s">
        <v>2036</v>
      </c>
      <c r="E192">
        <f t="shared" si="2"/>
        <v>191</v>
      </c>
    </row>
    <row r="193" spans="2:5" x14ac:dyDescent="0.45">
      <c r="B193" t="s">
        <v>2047</v>
      </c>
      <c r="C193" t="s">
        <v>60</v>
      </c>
      <c r="D193" t="s">
        <v>2048</v>
      </c>
      <c r="E193">
        <f t="shared" si="2"/>
        <v>192</v>
      </c>
    </row>
    <row r="194" spans="2:5" x14ac:dyDescent="0.45">
      <c r="B194" t="s">
        <v>2047</v>
      </c>
      <c r="C194" t="s">
        <v>60</v>
      </c>
      <c r="D194" t="s">
        <v>2054</v>
      </c>
      <c r="E194">
        <f t="shared" si="2"/>
        <v>193</v>
      </c>
    </row>
    <row r="195" spans="2:5" x14ac:dyDescent="0.45">
      <c r="B195" t="s">
        <v>2047</v>
      </c>
      <c r="C195" t="s">
        <v>60</v>
      </c>
      <c r="D195" t="s">
        <v>2049</v>
      </c>
      <c r="E195">
        <f t="shared" ref="E195:E258" si="3">ROW()-1</f>
        <v>194</v>
      </c>
    </row>
    <row r="196" spans="2:5" x14ac:dyDescent="0.45">
      <c r="B196" t="s">
        <v>2047</v>
      </c>
      <c r="C196" t="s">
        <v>60</v>
      </c>
      <c r="D196" t="s">
        <v>2066</v>
      </c>
      <c r="E196">
        <f t="shared" si="3"/>
        <v>195</v>
      </c>
    </row>
    <row r="197" spans="2:5" x14ac:dyDescent="0.45">
      <c r="B197" t="s">
        <v>2047</v>
      </c>
      <c r="C197" t="s">
        <v>60</v>
      </c>
      <c r="D197" t="s">
        <v>2067</v>
      </c>
      <c r="E197">
        <f t="shared" si="3"/>
        <v>196</v>
      </c>
    </row>
    <row r="198" spans="2:5" x14ac:dyDescent="0.45">
      <c r="B198" t="s">
        <v>2047</v>
      </c>
      <c r="C198" t="s">
        <v>60</v>
      </c>
      <c r="D198" t="s">
        <v>2074</v>
      </c>
      <c r="E198">
        <f t="shared" si="3"/>
        <v>197</v>
      </c>
    </row>
    <row r="199" spans="2:5" x14ac:dyDescent="0.45">
      <c r="B199" t="s">
        <v>2047</v>
      </c>
      <c r="C199" t="s">
        <v>60</v>
      </c>
      <c r="D199" t="s">
        <v>2086</v>
      </c>
      <c r="E199">
        <f t="shared" si="3"/>
        <v>198</v>
      </c>
    </row>
    <row r="200" spans="2:5" x14ac:dyDescent="0.45">
      <c r="B200" t="s">
        <v>2047</v>
      </c>
      <c r="C200" t="s">
        <v>60</v>
      </c>
      <c r="D200" t="s">
        <v>2093</v>
      </c>
      <c r="E200">
        <f t="shared" si="3"/>
        <v>199</v>
      </c>
    </row>
    <row r="201" spans="2:5" x14ac:dyDescent="0.45">
      <c r="B201" t="s">
        <v>59</v>
      </c>
      <c r="C201" t="s">
        <v>60</v>
      </c>
      <c r="D201" t="s">
        <v>2120</v>
      </c>
      <c r="E201">
        <f t="shared" si="3"/>
        <v>200</v>
      </c>
    </row>
    <row r="202" spans="2:5" x14ac:dyDescent="0.45">
      <c r="B202" t="s">
        <v>59</v>
      </c>
      <c r="C202" t="s">
        <v>60</v>
      </c>
      <c r="D202" t="s">
        <v>2125</v>
      </c>
      <c r="E202">
        <f t="shared" si="3"/>
        <v>201</v>
      </c>
    </row>
    <row r="203" spans="2:5" x14ac:dyDescent="0.45">
      <c r="B203" t="s">
        <v>59</v>
      </c>
      <c r="C203" t="s">
        <v>60</v>
      </c>
      <c r="D203" t="s">
        <v>2138</v>
      </c>
      <c r="E203">
        <f t="shared" si="3"/>
        <v>202</v>
      </c>
    </row>
    <row r="204" spans="2:5" x14ac:dyDescent="0.45">
      <c r="B204" t="s">
        <v>59</v>
      </c>
      <c r="C204" t="s">
        <v>60</v>
      </c>
      <c r="D204" t="s">
        <v>2155</v>
      </c>
      <c r="E204">
        <f t="shared" si="3"/>
        <v>203</v>
      </c>
    </row>
    <row r="205" spans="2:5" x14ac:dyDescent="0.45">
      <c r="B205" t="s">
        <v>59</v>
      </c>
      <c r="C205" t="s">
        <v>60</v>
      </c>
      <c r="D205" t="s">
        <v>1700</v>
      </c>
      <c r="E205">
        <f t="shared" si="3"/>
        <v>204</v>
      </c>
    </row>
    <row r="206" spans="2:5" x14ac:dyDescent="0.45">
      <c r="B206" t="s">
        <v>59</v>
      </c>
      <c r="C206" t="s">
        <v>60</v>
      </c>
      <c r="D206" t="s">
        <v>2169</v>
      </c>
      <c r="E206">
        <f t="shared" si="3"/>
        <v>205</v>
      </c>
    </row>
    <row r="207" spans="2:5" x14ac:dyDescent="0.45">
      <c r="B207" t="s">
        <v>59</v>
      </c>
      <c r="C207" t="s">
        <v>60</v>
      </c>
      <c r="D207" t="s">
        <v>2176</v>
      </c>
      <c r="E207">
        <f t="shared" si="3"/>
        <v>206</v>
      </c>
    </row>
    <row r="208" spans="2:5" x14ac:dyDescent="0.45">
      <c r="B208" t="s">
        <v>59</v>
      </c>
      <c r="C208" t="s">
        <v>60</v>
      </c>
      <c r="D208" t="s">
        <v>2186</v>
      </c>
      <c r="E208">
        <f t="shared" si="3"/>
        <v>207</v>
      </c>
    </row>
    <row r="209" spans="2:5" x14ac:dyDescent="0.45">
      <c r="B209" t="s">
        <v>59</v>
      </c>
      <c r="C209" t="s">
        <v>60</v>
      </c>
      <c r="D209" t="s">
        <v>2192</v>
      </c>
      <c r="E209">
        <f t="shared" si="3"/>
        <v>208</v>
      </c>
    </row>
    <row r="210" spans="2:5" x14ac:dyDescent="0.45">
      <c r="B210" t="s">
        <v>59</v>
      </c>
      <c r="C210" t="s">
        <v>60</v>
      </c>
      <c r="D210" t="s">
        <v>2214</v>
      </c>
      <c r="E210">
        <f t="shared" si="3"/>
        <v>209</v>
      </c>
    </row>
    <row r="211" spans="2:5" x14ac:dyDescent="0.45">
      <c r="B211" t="s">
        <v>59</v>
      </c>
      <c r="C211" t="s">
        <v>60</v>
      </c>
      <c r="D211" t="s">
        <v>2231</v>
      </c>
      <c r="E211">
        <f t="shared" si="3"/>
        <v>210</v>
      </c>
    </row>
    <row r="212" spans="2:5" x14ac:dyDescent="0.45">
      <c r="B212" t="s">
        <v>59</v>
      </c>
      <c r="C212" t="s">
        <v>60</v>
      </c>
      <c r="D212" t="s">
        <v>2236</v>
      </c>
      <c r="E212">
        <f t="shared" si="3"/>
        <v>211</v>
      </c>
    </row>
    <row r="213" spans="2:5" x14ac:dyDescent="0.45">
      <c r="B213" t="s">
        <v>59</v>
      </c>
      <c r="C213" t="s">
        <v>60</v>
      </c>
      <c r="D213" t="s">
        <v>2237</v>
      </c>
      <c r="E213">
        <f t="shared" si="3"/>
        <v>212</v>
      </c>
    </row>
    <row r="214" spans="2:5" x14ac:dyDescent="0.45">
      <c r="B214" t="s">
        <v>59</v>
      </c>
      <c r="C214" t="s">
        <v>60</v>
      </c>
      <c r="D214" t="s">
        <v>2246</v>
      </c>
      <c r="E214">
        <f t="shared" si="3"/>
        <v>213</v>
      </c>
    </row>
    <row r="215" spans="2:5" x14ac:dyDescent="0.45">
      <c r="B215" t="s">
        <v>59</v>
      </c>
      <c r="C215" t="s">
        <v>60</v>
      </c>
      <c r="D215" t="s">
        <v>2258</v>
      </c>
      <c r="E215">
        <f t="shared" si="3"/>
        <v>214</v>
      </c>
    </row>
    <row r="216" spans="2:5" x14ac:dyDescent="0.45">
      <c r="B216" t="s">
        <v>59</v>
      </c>
      <c r="C216" t="s">
        <v>60</v>
      </c>
      <c r="D216" t="s">
        <v>2263</v>
      </c>
      <c r="E216">
        <f t="shared" si="3"/>
        <v>215</v>
      </c>
    </row>
    <row r="217" spans="2:5" x14ac:dyDescent="0.45">
      <c r="B217" t="s">
        <v>59</v>
      </c>
      <c r="C217" t="s">
        <v>60</v>
      </c>
      <c r="D217" t="s">
        <v>2280</v>
      </c>
      <c r="E217">
        <f t="shared" si="3"/>
        <v>216</v>
      </c>
    </row>
    <row r="218" spans="2:5" x14ac:dyDescent="0.45">
      <c r="B218" t="s">
        <v>59</v>
      </c>
      <c r="C218" t="s">
        <v>60</v>
      </c>
      <c r="D218" t="s">
        <v>2304</v>
      </c>
      <c r="E218">
        <f t="shared" si="3"/>
        <v>217</v>
      </c>
    </row>
    <row r="219" spans="2:5" x14ac:dyDescent="0.45">
      <c r="B219" t="s">
        <v>59</v>
      </c>
      <c r="C219" t="s">
        <v>60</v>
      </c>
      <c r="D219" t="s">
        <v>2316</v>
      </c>
      <c r="E219">
        <f t="shared" si="3"/>
        <v>218</v>
      </c>
    </row>
    <row r="220" spans="2:5" x14ac:dyDescent="0.45">
      <c r="B220" t="s">
        <v>59</v>
      </c>
      <c r="C220" t="s">
        <v>60</v>
      </c>
      <c r="D220" t="s">
        <v>2323</v>
      </c>
      <c r="E220">
        <f t="shared" si="3"/>
        <v>219</v>
      </c>
    </row>
    <row r="221" spans="2:5" x14ac:dyDescent="0.45">
      <c r="B221" t="s">
        <v>59</v>
      </c>
      <c r="C221" t="s">
        <v>60</v>
      </c>
      <c r="D221" t="s">
        <v>2328</v>
      </c>
      <c r="E221">
        <f t="shared" si="3"/>
        <v>220</v>
      </c>
    </row>
    <row r="222" spans="2:5" x14ac:dyDescent="0.45">
      <c r="B222" t="s">
        <v>59</v>
      </c>
      <c r="C222" t="s">
        <v>60</v>
      </c>
      <c r="D222" t="s">
        <v>2338</v>
      </c>
      <c r="E222">
        <f t="shared" si="3"/>
        <v>221</v>
      </c>
    </row>
    <row r="223" spans="2:5" x14ac:dyDescent="0.45">
      <c r="B223" t="s">
        <v>59</v>
      </c>
      <c r="C223" t="s">
        <v>60</v>
      </c>
      <c r="D223" t="s">
        <v>2399</v>
      </c>
      <c r="E223">
        <f t="shared" si="3"/>
        <v>222</v>
      </c>
    </row>
    <row r="224" spans="2:5" x14ac:dyDescent="0.45">
      <c r="B224" t="s">
        <v>59</v>
      </c>
      <c r="C224" t="s">
        <v>60</v>
      </c>
      <c r="D224" t="s">
        <v>2409</v>
      </c>
      <c r="E224">
        <f t="shared" si="3"/>
        <v>223</v>
      </c>
    </row>
    <row r="225" spans="2:5" x14ac:dyDescent="0.45">
      <c r="B225" t="s">
        <v>59</v>
      </c>
      <c r="C225" t="s">
        <v>60</v>
      </c>
      <c r="D225" t="s">
        <v>2413</v>
      </c>
      <c r="E225">
        <f t="shared" si="3"/>
        <v>224</v>
      </c>
    </row>
    <row r="226" spans="2:5" x14ac:dyDescent="0.45">
      <c r="B226" t="s">
        <v>59</v>
      </c>
      <c r="C226" t="s">
        <v>60</v>
      </c>
      <c r="D226" t="s">
        <v>2420</v>
      </c>
      <c r="E226">
        <f t="shared" si="3"/>
        <v>225</v>
      </c>
    </row>
    <row r="227" spans="2:5" x14ac:dyDescent="0.45">
      <c r="B227" t="s">
        <v>59</v>
      </c>
      <c r="C227" t="s">
        <v>60</v>
      </c>
      <c r="D227" t="s">
        <v>2436</v>
      </c>
      <c r="E227">
        <f t="shared" si="3"/>
        <v>226</v>
      </c>
    </row>
    <row r="228" spans="2:5" x14ac:dyDescent="0.45">
      <c r="B228" t="s">
        <v>59</v>
      </c>
      <c r="C228" t="s">
        <v>60</v>
      </c>
      <c r="D228" t="s">
        <v>2452</v>
      </c>
      <c r="E228">
        <f t="shared" si="3"/>
        <v>227</v>
      </c>
    </row>
    <row r="229" spans="2:5" x14ac:dyDescent="0.45">
      <c r="B229" t="s">
        <v>59</v>
      </c>
      <c r="C229" t="s">
        <v>60</v>
      </c>
      <c r="D229" t="s">
        <v>2463</v>
      </c>
      <c r="E229">
        <f t="shared" si="3"/>
        <v>228</v>
      </c>
    </row>
    <row r="230" spans="2:5" x14ac:dyDescent="0.45">
      <c r="B230" t="s">
        <v>59</v>
      </c>
      <c r="C230" t="s">
        <v>60</v>
      </c>
      <c r="D230" t="s">
        <v>2472</v>
      </c>
      <c r="E230">
        <f t="shared" si="3"/>
        <v>229</v>
      </c>
    </row>
    <row r="231" spans="2:5" x14ac:dyDescent="0.45">
      <c r="B231" t="s">
        <v>59</v>
      </c>
      <c r="C231" t="s">
        <v>60</v>
      </c>
      <c r="D231" t="s">
        <v>2478</v>
      </c>
      <c r="E231">
        <f t="shared" si="3"/>
        <v>230</v>
      </c>
    </row>
    <row r="232" spans="2:5" x14ac:dyDescent="0.45">
      <c r="B232" t="s">
        <v>59</v>
      </c>
      <c r="C232" t="s">
        <v>60</v>
      </c>
      <c r="D232" t="s">
        <v>2483</v>
      </c>
      <c r="E232">
        <f t="shared" si="3"/>
        <v>231</v>
      </c>
    </row>
    <row r="233" spans="2:5" x14ac:dyDescent="0.45">
      <c r="B233" t="s">
        <v>59</v>
      </c>
      <c r="C233" t="s">
        <v>60</v>
      </c>
      <c r="D233" t="s">
        <v>2447</v>
      </c>
      <c r="E233">
        <f t="shared" si="3"/>
        <v>232</v>
      </c>
    </row>
    <row r="234" spans="2:5" x14ac:dyDescent="0.45">
      <c r="B234" t="s">
        <v>59</v>
      </c>
      <c r="C234" t="s">
        <v>60</v>
      </c>
      <c r="D234" t="s">
        <v>2499</v>
      </c>
      <c r="E234">
        <f t="shared" si="3"/>
        <v>233</v>
      </c>
    </row>
    <row r="235" spans="2:5" x14ac:dyDescent="0.45">
      <c r="B235" t="s">
        <v>59</v>
      </c>
      <c r="C235" t="s">
        <v>60</v>
      </c>
      <c r="D235" t="s">
        <v>2510</v>
      </c>
      <c r="E235">
        <f t="shared" si="3"/>
        <v>234</v>
      </c>
    </row>
    <row r="236" spans="2:5" x14ac:dyDescent="0.45">
      <c r="B236" t="s">
        <v>59</v>
      </c>
      <c r="C236" t="s">
        <v>60</v>
      </c>
      <c r="D236" t="s">
        <v>2519</v>
      </c>
      <c r="E236">
        <f t="shared" si="3"/>
        <v>235</v>
      </c>
    </row>
    <row r="237" spans="2:5" x14ac:dyDescent="0.45">
      <c r="B237" t="s">
        <v>59</v>
      </c>
      <c r="C237" t="s">
        <v>60</v>
      </c>
      <c r="D237" t="s">
        <v>2546</v>
      </c>
      <c r="E237">
        <f t="shared" si="3"/>
        <v>236</v>
      </c>
    </row>
    <row r="238" spans="2:5" x14ac:dyDescent="0.45">
      <c r="B238" t="s">
        <v>59</v>
      </c>
      <c r="C238" t="s">
        <v>60</v>
      </c>
      <c r="D238" t="s">
        <v>2565</v>
      </c>
      <c r="E238">
        <f t="shared" si="3"/>
        <v>237</v>
      </c>
    </row>
    <row r="239" spans="2:5" x14ac:dyDescent="0.45">
      <c r="B239" t="s">
        <v>59</v>
      </c>
      <c r="C239" t="s">
        <v>60</v>
      </c>
      <c r="D239" t="s">
        <v>2570</v>
      </c>
      <c r="E239">
        <f t="shared" si="3"/>
        <v>238</v>
      </c>
    </row>
    <row r="240" spans="2:5" x14ac:dyDescent="0.45">
      <c r="B240" t="s">
        <v>59</v>
      </c>
      <c r="C240" t="s">
        <v>60</v>
      </c>
      <c r="D240" t="s">
        <v>2590</v>
      </c>
      <c r="E240">
        <f t="shared" si="3"/>
        <v>239</v>
      </c>
    </row>
    <row r="241" spans="2:5" x14ac:dyDescent="0.45">
      <c r="B241" t="s">
        <v>59</v>
      </c>
      <c r="C241" t="s">
        <v>60</v>
      </c>
      <c r="D241" t="s">
        <v>2608</v>
      </c>
      <c r="E241">
        <f t="shared" si="3"/>
        <v>240</v>
      </c>
    </row>
    <row r="242" spans="2:5" x14ac:dyDescent="0.45">
      <c r="B242" t="s">
        <v>59</v>
      </c>
      <c r="C242" t="s">
        <v>60</v>
      </c>
      <c r="D242" t="s">
        <v>2628</v>
      </c>
      <c r="E242">
        <f t="shared" si="3"/>
        <v>241</v>
      </c>
    </row>
    <row r="243" spans="2:5" x14ac:dyDescent="0.45">
      <c r="B243" t="s">
        <v>59</v>
      </c>
      <c r="C243" t="s">
        <v>60</v>
      </c>
      <c r="D243" t="s">
        <v>2640</v>
      </c>
      <c r="E243">
        <f t="shared" si="3"/>
        <v>242</v>
      </c>
    </row>
    <row r="244" spans="2:5" x14ac:dyDescent="0.45">
      <c r="B244" t="s">
        <v>59</v>
      </c>
      <c r="C244" t="s">
        <v>60</v>
      </c>
      <c r="D244" t="s">
        <v>2652</v>
      </c>
      <c r="E244">
        <f t="shared" si="3"/>
        <v>243</v>
      </c>
    </row>
    <row r="245" spans="2:5" x14ac:dyDescent="0.45">
      <c r="B245" t="s">
        <v>59</v>
      </c>
      <c r="C245" t="s">
        <v>60</v>
      </c>
      <c r="D245" t="s">
        <v>2658</v>
      </c>
      <c r="E245">
        <f t="shared" si="3"/>
        <v>244</v>
      </c>
    </row>
    <row r="246" spans="2:5" x14ac:dyDescent="0.45">
      <c r="B246" t="s">
        <v>59</v>
      </c>
      <c r="C246" t="s">
        <v>60</v>
      </c>
      <c r="D246" t="s">
        <v>2663</v>
      </c>
      <c r="E246">
        <f t="shared" si="3"/>
        <v>245</v>
      </c>
    </row>
    <row r="247" spans="2:5" x14ac:dyDescent="0.45">
      <c r="B247" t="s">
        <v>59</v>
      </c>
      <c r="C247" t="s">
        <v>60</v>
      </c>
      <c r="D247" t="s">
        <v>2672</v>
      </c>
      <c r="E247">
        <f t="shared" si="3"/>
        <v>246</v>
      </c>
    </row>
    <row r="248" spans="2:5" x14ac:dyDescent="0.45">
      <c r="B248" t="s">
        <v>59</v>
      </c>
      <c r="C248" t="s">
        <v>60</v>
      </c>
      <c r="D248" t="s">
        <v>2683</v>
      </c>
      <c r="E248">
        <f t="shared" si="3"/>
        <v>247</v>
      </c>
    </row>
    <row r="249" spans="2:5" x14ac:dyDescent="0.45">
      <c r="B249" t="s">
        <v>59</v>
      </c>
      <c r="C249" t="s">
        <v>60</v>
      </c>
      <c r="D249" t="s">
        <v>2690</v>
      </c>
      <c r="E249">
        <f t="shared" si="3"/>
        <v>248</v>
      </c>
    </row>
    <row r="250" spans="2:5" x14ac:dyDescent="0.45">
      <c r="B250" t="s">
        <v>59</v>
      </c>
      <c r="C250" t="s">
        <v>60</v>
      </c>
      <c r="D250" t="s">
        <v>2696</v>
      </c>
      <c r="E250">
        <f t="shared" si="3"/>
        <v>249</v>
      </c>
    </row>
    <row r="251" spans="2:5" x14ac:dyDescent="0.45">
      <c r="B251" t="s">
        <v>59</v>
      </c>
      <c r="C251" t="s">
        <v>60</v>
      </c>
      <c r="D251" t="s">
        <v>2708</v>
      </c>
      <c r="E251">
        <f t="shared" si="3"/>
        <v>250</v>
      </c>
    </row>
    <row r="252" spans="2:5" x14ac:dyDescent="0.45">
      <c r="B252" t="s">
        <v>59</v>
      </c>
      <c r="C252" t="s">
        <v>60</v>
      </c>
      <c r="D252" t="s">
        <v>2725</v>
      </c>
      <c r="E252">
        <f t="shared" si="3"/>
        <v>251</v>
      </c>
    </row>
    <row r="253" spans="2:5" x14ac:dyDescent="0.45">
      <c r="B253" t="s">
        <v>59</v>
      </c>
      <c r="C253" t="s">
        <v>60</v>
      </c>
      <c r="D253" t="s">
        <v>2746</v>
      </c>
      <c r="E253">
        <f t="shared" si="3"/>
        <v>252</v>
      </c>
    </row>
    <row r="254" spans="2:5" x14ac:dyDescent="0.45">
      <c r="B254" t="s">
        <v>59</v>
      </c>
      <c r="C254" t="s">
        <v>60</v>
      </c>
      <c r="D254" t="s">
        <v>2755</v>
      </c>
      <c r="E254">
        <f t="shared" si="3"/>
        <v>253</v>
      </c>
    </row>
    <row r="255" spans="2:5" x14ac:dyDescent="0.45">
      <c r="B255" t="s">
        <v>59</v>
      </c>
      <c r="C255" t="s">
        <v>60</v>
      </c>
      <c r="D255" t="s">
        <v>2775</v>
      </c>
      <c r="E255">
        <f t="shared" si="3"/>
        <v>254</v>
      </c>
    </row>
    <row r="256" spans="2:5" x14ac:dyDescent="0.45">
      <c r="B256" t="s">
        <v>59</v>
      </c>
      <c r="C256" t="s">
        <v>60</v>
      </c>
      <c r="D256" t="s">
        <v>2780</v>
      </c>
      <c r="E256">
        <f t="shared" si="3"/>
        <v>255</v>
      </c>
    </row>
    <row r="257" spans="2:5" x14ac:dyDescent="0.45">
      <c r="B257" t="s">
        <v>59</v>
      </c>
      <c r="C257" t="s">
        <v>60</v>
      </c>
      <c r="D257" t="s">
        <v>2813</v>
      </c>
      <c r="E257">
        <f t="shared" si="3"/>
        <v>256</v>
      </c>
    </row>
    <row r="258" spans="2:5" x14ac:dyDescent="0.45">
      <c r="B258" t="s">
        <v>59</v>
      </c>
      <c r="C258" t="s">
        <v>60</v>
      </c>
      <c r="D258" t="s">
        <v>2822</v>
      </c>
      <c r="E258">
        <f t="shared" si="3"/>
        <v>257</v>
      </c>
    </row>
    <row r="259" spans="2:5" x14ac:dyDescent="0.45">
      <c r="B259" t="s">
        <v>59</v>
      </c>
      <c r="C259" t="s">
        <v>60</v>
      </c>
      <c r="D259" t="s">
        <v>2830</v>
      </c>
      <c r="E259">
        <f t="shared" ref="E259:E310" si="4">ROW()-1</f>
        <v>258</v>
      </c>
    </row>
    <row r="260" spans="2:5" x14ac:dyDescent="0.45">
      <c r="B260" t="s">
        <v>59</v>
      </c>
      <c r="C260" t="s">
        <v>60</v>
      </c>
      <c r="D260" t="s">
        <v>2835</v>
      </c>
      <c r="E260">
        <f t="shared" si="4"/>
        <v>259</v>
      </c>
    </row>
    <row r="261" spans="2:5" x14ac:dyDescent="0.45">
      <c r="B261" t="s">
        <v>59</v>
      </c>
      <c r="C261" t="s">
        <v>60</v>
      </c>
      <c r="D261" t="s">
        <v>2333</v>
      </c>
      <c r="E261">
        <f t="shared" si="4"/>
        <v>260</v>
      </c>
    </row>
    <row r="262" spans="2:5" x14ac:dyDescent="0.45">
      <c r="B262" t="s">
        <v>59</v>
      </c>
      <c r="C262" t="s">
        <v>60</v>
      </c>
      <c r="D262" t="s">
        <v>2855</v>
      </c>
      <c r="E262">
        <f t="shared" si="4"/>
        <v>261</v>
      </c>
    </row>
    <row r="263" spans="2:5" x14ac:dyDescent="0.45">
      <c r="B263" t="s">
        <v>59</v>
      </c>
      <c r="C263" t="s">
        <v>60</v>
      </c>
      <c r="D263" t="s">
        <v>2865</v>
      </c>
      <c r="E263">
        <f t="shared" si="4"/>
        <v>262</v>
      </c>
    </row>
    <row r="264" spans="2:5" x14ac:dyDescent="0.45">
      <c r="B264" t="s">
        <v>59</v>
      </c>
      <c r="C264" t="s">
        <v>60</v>
      </c>
      <c r="D264" t="s">
        <v>2875</v>
      </c>
      <c r="E264">
        <f t="shared" si="4"/>
        <v>263</v>
      </c>
    </row>
    <row r="265" spans="2:5" x14ac:dyDescent="0.45">
      <c r="B265" t="s">
        <v>59</v>
      </c>
      <c r="C265" t="s">
        <v>60</v>
      </c>
      <c r="D265" t="s">
        <v>2892</v>
      </c>
      <c r="E265">
        <f t="shared" si="4"/>
        <v>264</v>
      </c>
    </row>
    <row r="266" spans="2:5" x14ac:dyDescent="0.45">
      <c r="B266" t="s">
        <v>59</v>
      </c>
      <c r="C266" t="s">
        <v>60</v>
      </c>
      <c r="D266" t="s">
        <v>2915</v>
      </c>
      <c r="E266">
        <f t="shared" si="4"/>
        <v>265</v>
      </c>
    </row>
    <row r="267" spans="2:5" x14ac:dyDescent="0.45">
      <c r="B267" t="s">
        <v>59</v>
      </c>
      <c r="C267" t="s">
        <v>60</v>
      </c>
      <c r="D267" t="s">
        <v>2932</v>
      </c>
      <c r="E267">
        <f t="shared" si="4"/>
        <v>266</v>
      </c>
    </row>
    <row r="268" spans="2:5" x14ac:dyDescent="0.45">
      <c r="B268" t="s">
        <v>59</v>
      </c>
      <c r="C268" t="s">
        <v>60</v>
      </c>
      <c r="D268" t="s">
        <v>2949</v>
      </c>
      <c r="E268">
        <f t="shared" si="4"/>
        <v>267</v>
      </c>
    </row>
    <row r="269" spans="2:5" x14ac:dyDescent="0.45">
      <c r="B269" t="s">
        <v>59</v>
      </c>
      <c r="C269" t="s">
        <v>60</v>
      </c>
      <c r="D269" t="s">
        <v>2959</v>
      </c>
      <c r="E269">
        <f t="shared" si="4"/>
        <v>268</v>
      </c>
    </row>
    <row r="270" spans="2:5" x14ac:dyDescent="0.45">
      <c r="B270" t="s">
        <v>59</v>
      </c>
      <c r="C270" t="s">
        <v>60</v>
      </c>
      <c r="D270" t="s">
        <v>2965</v>
      </c>
      <c r="E270">
        <f t="shared" si="4"/>
        <v>269</v>
      </c>
    </row>
    <row r="271" spans="2:5" x14ac:dyDescent="0.45">
      <c r="B271" t="s">
        <v>59</v>
      </c>
      <c r="C271" t="s">
        <v>60</v>
      </c>
      <c r="D271" t="s">
        <v>2976</v>
      </c>
      <c r="E271">
        <f t="shared" si="4"/>
        <v>270</v>
      </c>
    </row>
    <row r="272" spans="2:5" x14ac:dyDescent="0.45">
      <c r="B272" t="s">
        <v>59</v>
      </c>
      <c r="C272" t="s">
        <v>60</v>
      </c>
      <c r="D272" t="s">
        <v>2982</v>
      </c>
      <c r="E272">
        <f t="shared" si="4"/>
        <v>271</v>
      </c>
    </row>
    <row r="273" spans="2:5" x14ac:dyDescent="0.45">
      <c r="B273" t="s">
        <v>59</v>
      </c>
      <c r="C273" t="s">
        <v>60</v>
      </c>
      <c r="D273" t="s">
        <v>2977</v>
      </c>
      <c r="E273">
        <f t="shared" si="4"/>
        <v>272</v>
      </c>
    </row>
    <row r="274" spans="2:5" x14ac:dyDescent="0.45">
      <c r="B274" t="s">
        <v>59</v>
      </c>
      <c r="C274" t="s">
        <v>60</v>
      </c>
      <c r="D274" t="s">
        <v>3025</v>
      </c>
      <c r="E274">
        <f t="shared" si="4"/>
        <v>273</v>
      </c>
    </row>
    <row r="275" spans="2:5" x14ac:dyDescent="0.45">
      <c r="B275" t="s">
        <v>59</v>
      </c>
      <c r="C275" t="s">
        <v>60</v>
      </c>
      <c r="D275" t="s">
        <v>3054</v>
      </c>
      <c r="E275">
        <f t="shared" si="4"/>
        <v>274</v>
      </c>
    </row>
    <row r="276" spans="2:5" x14ac:dyDescent="0.45">
      <c r="B276" t="s">
        <v>59</v>
      </c>
      <c r="C276" t="s">
        <v>60</v>
      </c>
      <c r="D276" t="s">
        <v>3064</v>
      </c>
      <c r="E276">
        <f t="shared" si="4"/>
        <v>275</v>
      </c>
    </row>
    <row r="277" spans="2:5" x14ac:dyDescent="0.45">
      <c r="B277" t="s">
        <v>59</v>
      </c>
      <c r="C277" t="s">
        <v>60</v>
      </c>
      <c r="D277" t="s">
        <v>2716</v>
      </c>
      <c r="E277">
        <f t="shared" si="4"/>
        <v>276</v>
      </c>
    </row>
    <row r="278" spans="2:5" x14ac:dyDescent="0.45">
      <c r="B278" t="s">
        <v>59</v>
      </c>
      <c r="C278" t="s">
        <v>60</v>
      </c>
      <c r="D278" t="s">
        <v>3074</v>
      </c>
      <c r="E278">
        <f t="shared" si="4"/>
        <v>277</v>
      </c>
    </row>
    <row r="279" spans="2:5" x14ac:dyDescent="0.45">
      <c r="B279" t="s">
        <v>59</v>
      </c>
      <c r="C279" t="s">
        <v>60</v>
      </c>
      <c r="D279" t="s">
        <v>3070</v>
      </c>
      <c r="E279">
        <f t="shared" si="4"/>
        <v>278</v>
      </c>
    </row>
    <row r="280" spans="2:5" x14ac:dyDescent="0.45">
      <c r="B280" t="s">
        <v>59</v>
      </c>
      <c r="C280" t="s">
        <v>60</v>
      </c>
      <c r="D280" t="s">
        <v>3096</v>
      </c>
      <c r="E280">
        <f t="shared" si="4"/>
        <v>279</v>
      </c>
    </row>
    <row r="281" spans="2:5" x14ac:dyDescent="0.45">
      <c r="B281" t="s">
        <v>59</v>
      </c>
      <c r="C281" t="s">
        <v>60</v>
      </c>
      <c r="D281" t="s">
        <v>3109</v>
      </c>
      <c r="E281">
        <f t="shared" si="4"/>
        <v>280</v>
      </c>
    </row>
    <row r="282" spans="2:5" x14ac:dyDescent="0.45">
      <c r="B282" t="s">
        <v>59</v>
      </c>
      <c r="C282" t="s">
        <v>60</v>
      </c>
      <c r="D282" t="s">
        <v>3138</v>
      </c>
      <c r="E282">
        <f t="shared" si="4"/>
        <v>281</v>
      </c>
    </row>
    <row r="283" spans="2:5" x14ac:dyDescent="0.45">
      <c r="B283" t="s">
        <v>59</v>
      </c>
      <c r="C283" t="s">
        <v>60</v>
      </c>
      <c r="D283" t="s">
        <v>3170</v>
      </c>
      <c r="E283">
        <f t="shared" si="4"/>
        <v>282</v>
      </c>
    </row>
    <row r="284" spans="2:5" x14ac:dyDescent="0.45">
      <c r="B284" t="s">
        <v>59</v>
      </c>
      <c r="C284" t="s">
        <v>60</v>
      </c>
      <c r="D284" t="s">
        <v>3186</v>
      </c>
      <c r="E284">
        <f t="shared" si="4"/>
        <v>283</v>
      </c>
    </row>
    <row r="285" spans="2:5" x14ac:dyDescent="0.45">
      <c r="B285" t="s">
        <v>59</v>
      </c>
      <c r="C285" t="s">
        <v>60</v>
      </c>
      <c r="D285" t="s">
        <v>3200</v>
      </c>
      <c r="E285">
        <f t="shared" si="4"/>
        <v>284</v>
      </c>
    </row>
    <row r="286" spans="2:5" x14ac:dyDescent="0.45">
      <c r="B286" t="s">
        <v>59</v>
      </c>
      <c r="C286" t="s">
        <v>60</v>
      </c>
      <c r="D286" t="s">
        <v>3219</v>
      </c>
      <c r="E286">
        <f t="shared" si="4"/>
        <v>285</v>
      </c>
    </row>
    <row r="287" spans="2:5" x14ac:dyDescent="0.45">
      <c r="B287" t="s">
        <v>59</v>
      </c>
      <c r="C287" t="s">
        <v>60</v>
      </c>
      <c r="D287" t="s">
        <v>3254</v>
      </c>
      <c r="E287">
        <f t="shared" si="4"/>
        <v>286</v>
      </c>
    </row>
    <row r="288" spans="2:5" x14ac:dyDescent="0.45">
      <c r="B288" t="s">
        <v>59</v>
      </c>
      <c r="C288" t="s">
        <v>60</v>
      </c>
      <c r="D288" t="s">
        <v>3255</v>
      </c>
      <c r="E288">
        <f t="shared" si="4"/>
        <v>287</v>
      </c>
    </row>
    <row r="289" spans="2:5" x14ac:dyDescent="0.45">
      <c r="B289" t="s">
        <v>59</v>
      </c>
      <c r="C289" t="s">
        <v>60</v>
      </c>
      <c r="D289" t="s">
        <v>3284</v>
      </c>
      <c r="E289">
        <f t="shared" si="4"/>
        <v>288</v>
      </c>
    </row>
    <row r="290" spans="2:5" x14ac:dyDescent="0.45">
      <c r="B290" t="s">
        <v>59</v>
      </c>
      <c r="C290" t="s">
        <v>60</v>
      </c>
      <c r="D290" t="s">
        <v>3285</v>
      </c>
      <c r="E290">
        <f t="shared" si="4"/>
        <v>289</v>
      </c>
    </row>
    <row r="291" spans="2:5" x14ac:dyDescent="0.45">
      <c r="B291" t="s">
        <v>2047</v>
      </c>
      <c r="C291" t="s">
        <v>60</v>
      </c>
      <c r="D291" t="s">
        <v>3300</v>
      </c>
      <c r="E291">
        <f t="shared" si="4"/>
        <v>290</v>
      </c>
    </row>
    <row r="292" spans="2:5" x14ac:dyDescent="0.45">
      <c r="B292" t="s">
        <v>2047</v>
      </c>
      <c r="C292" t="s">
        <v>60</v>
      </c>
      <c r="D292" t="s">
        <v>3306</v>
      </c>
      <c r="E292">
        <f t="shared" si="4"/>
        <v>291</v>
      </c>
    </row>
    <row r="293" spans="2:5" x14ac:dyDescent="0.45">
      <c r="B293" t="s">
        <v>59</v>
      </c>
      <c r="C293" t="s">
        <v>60</v>
      </c>
      <c r="D293" t="s">
        <v>3320</v>
      </c>
      <c r="E293">
        <f t="shared" si="4"/>
        <v>292</v>
      </c>
    </row>
    <row r="294" spans="2:5" x14ac:dyDescent="0.45">
      <c r="B294" t="s">
        <v>59</v>
      </c>
      <c r="C294" t="s">
        <v>60</v>
      </c>
      <c r="D294" t="s">
        <v>3325</v>
      </c>
      <c r="E294">
        <f t="shared" si="4"/>
        <v>293</v>
      </c>
    </row>
    <row r="295" spans="2:5" x14ac:dyDescent="0.45">
      <c r="B295" t="s">
        <v>59</v>
      </c>
      <c r="C295" t="s">
        <v>60</v>
      </c>
      <c r="D295" t="s">
        <v>3388</v>
      </c>
      <c r="E295">
        <f t="shared" si="4"/>
        <v>294</v>
      </c>
    </row>
    <row r="296" spans="2:5" x14ac:dyDescent="0.45">
      <c r="B296" t="s">
        <v>59</v>
      </c>
      <c r="C296" t="s">
        <v>60</v>
      </c>
      <c r="D296" t="s">
        <v>3428</v>
      </c>
      <c r="E296">
        <f t="shared" si="4"/>
        <v>295</v>
      </c>
    </row>
    <row r="297" spans="2:5" x14ac:dyDescent="0.45">
      <c r="B297" t="s">
        <v>59</v>
      </c>
      <c r="C297" t="s">
        <v>60</v>
      </c>
      <c r="D297" t="s">
        <v>3473</v>
      </c>
      <c r="E297">
        <f t="shared" si="4"/>
        <v>296</v>
      </c>
    </row>
    <row r="298" spans="2:5" x14ac:dyDescent="0.45">
      <c r="B298" t="s">
        <v>59</v>
      </c>
      <c r="C298" t="s">
        <v>60</v>
      </c>
      <c r="D298" t="s">
        <v>3468</v>
      </c>
      <c r="E298">
        <f t="shared" si="4"/>
        <v>297</v>
      </c>
    </row>
    <row r="299" spans="2:5" x14ac:dyDescent="0.45">
      <c r="B299" t="s">
        <v>59</v>
      </c>
      <c r="C299" t="s">
        <v>60</v>
      </c>
      <c r="D299" t="s">
        <v>3487</v>
      </c>
      <c r="E299">
        <f t="shared" si="4"/>
        <v>298</v>
      </c>
    </row>
    <row r="300" spans="2:5" x14ac:dyDescent="0.45">
      <c r="B300" t="s">
        <v>59</v>
      </c>
      <c r="C300" t="s">
        <v>60</v>
      </c>
      <c r="D300" t="s">
        <v>3521</v>
      </c>
      <c r="E300">
        <f t="shared" si="4"/>
        <v>299</v>
      </c>
    </row>
    <row r="301" spans="2:5" x14ac:dyDescent="0.45">
      <c r="B301" t="s">
        <v>59</v>
      </c>
      <c r="C301" t="s">
        <v>60</v>
      </c>
      <c r="D301" t="s">
        <v>3513</v>
      </c>
      <c r="E301">
        <f t="shared" si="4"/>
        <v>300</v>
      </c>
    </row>
    <row r="302" spans="2:5" x14ac:dyDescent="0.45">
      <c r="B302" t="s">
        <v>59</v>
      </c>
      <c r="C302" t="s">
        <v>60</v>
      </c>
      <c r="D302" t="s">
        <v>3530</v>
      </c>
      <c r="E302">
        <f t="shared" si="4"/>
        <v>301</v>
      </c>
    </row>
    <row r="303" spans="2:5" x14ac:dyDescent="0.45">
      <c r="B303" t="s">
        <v>59</v>
      </c>
      <c r="C303" t="s">
        <v>60</v>
      </c>
      <c r="D303" t="s">
        <v>2404</v>
      </c>
      <c r="E303">
        <f t="shared" si="4"/>
        <v>302</v>
      </c>
    </row>
    <row r="304" spans="2:5" x14ac:dyDescent="0.45">
      <c r="B304" t="s">
        <v>59</v>
      </c>
      <c r="C304" t="s">
        <v>60</v>
      </c>
      <c r="D304" t="s">
        <v>3065</v>
      </c>
      <c r="E304">
        <f t="shared" si="4"/>
        <v>303</v>
      </c>
    </row>
    <row r="305" spans="2:5" x14ac:dyDescent="0.45">
      <c r="B305" t="s">
        <v>59</v>
      </c>
      <c r="C305" t="s">
        <v>60</v>
      </c>
      <c r="D305" t="s">
        <v>2581</v>
      </c>
      <c r="E305">
        <f t="shared" si="4"/>
        <v>304</v>
      </c>
    </row>
    <row r="306" spans="2:5" x14ac:dyDescent="0.45">
      <c r="B306" t="s">
        <v>59</v>
      </c>
      <c r="C306" t="s">
        <v>60</v>
      </c>
      <c r="D306" t="s">
        <v>3624</v>
      </c>
      <c r="E306">
        <f t="shared" si="4"/>
        <v>305</v>
      </c>
    </row>
    <row r="307" spans="2:5" x14ac:dyDescent="0.45">
      <c r="B307" t="s">
        <v>59</v>
      </c>
      <c r="C307" t="s">
        <v>60</v>
      </c>
      <c r="D307" t="s">
        <v>3637</v>
      </c>
      <c r="E307">
        <f t="shared" si="4"/>
        <v>306</v>
      </c>
    </row>
    <row r="308" spans="2:5" x14ac:dyDescent="0.45">
      <c r="B308" t="s">
        <v>59</v>
      </c>
      <c r="C308" t="s">
        <v>60</v>
      </c>
      <c r="D308" t="s">
        <v>3642</v>
      </c>
      <c r="E308">
        <f t="shared" si="4"/>
        <v>307</v>
      </c>
    </row>
    <row r="309" spans="2:5" x14ac:dyDescent="0.45">
      <c r="B309" t="s">
        <v>59</v>
      </c>
      <c r="C309" t="s">
        <v>60</v>
      </c>
      <c r="D309" t="s">
        <v>3643</v>
      </c>
      <c r="E309">
        <f t="shared" si="4"/>
        <v>308</v>
      </c>
    </row>
    <row r="310" spans="2:5" x14ac:dyDescent="0.45">
      <c r="B310" t="s">
        <v>59</v>
      </c>
      <c r="C310" t="s">
        <v>60</v>
      </c>
      <c r="D310" t="s">
        <v>3655</v>
      </c>
      <c r="E310">
        <f t="shared" si="4"/>
        <v>309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4"/>
  <sheetViews>
    <sheetView tabSelected="1" topLeftCell="E368" workbookViewId="0">
      <selection activeCell="M2" sqref="M2:M394"/>
    </sheetView>
  </sheetViews>
  <sheetFormatPr defaultRowHeight="14.25" x14ac:dyDescent="0.45"/>
  <cols>
    <col min="5" max="5" width="20.59765625" customWidth="1"/>
    <col min="8" max="8" width="10.33203125" bestFit="1" customWidth="1"/>
    <col min="9" max="9" width="10.33203125" customWidth="1"/>
    <col min="10" max="10" width="11.19921875" bestFit="1" customWidth="1"/>
    <col min="11" max="11" width="11.19921875" customWidth="1"/>
    <col min="12" max="12" width="26.796875" bestFit="1" customWidth="1"/>
  </cols>
  <sheetData>
    <row r="1" spans="1:13" x14ac:dyDescent="0.45">
      <c r="A1" t="s">
        <v>3685</v>
      </c>
      <c r="B1" t="s">
        <v>3688</v>
      </c>
      <c r="C1" t="s">
        <v>4119</v>
      </c>
      <c r="D1" t="s">
        <v>4180</v>
      </c>
      <c r="E1" t="s">
        <v>5006</v>
      </c>
      <c r="F1" t="s">
        <v>4181</v>
      </c>
      <c r="G1" t="s">
        <v>5007</v>
      </c>
      <c r="H1" t="s">
        <v>4182</v>
      </c>
      <c r="I1" t="s">
        <v>5008</v>
      </c>
      <c r="J1" t="s">
        <v>4183</v>
      </c>
      <c r="K1" t="s">
        <v>5009</v>
      </c>
      <c r="L1" t="s">
        <v>4184</v>
      </c>
      <c r="M1" t="s">
        <v>4731</v>
      </c>
    </row>
    <row r="2" spans="1:13" x14ac:dyDescent="0.45">
      <c r="A2" t="s">
        <v>5526</v>
      </c>
      <c r="B2" t="s">
        <v>52</v>
      </c>
      <c r="C2" t="s">
        <v>4185</v>
      </c>
      <c r="D2" t="s">
        <v>4967</v>
      </c>
      <c r="E2" t="str">
        <f>SUBSTITUTE(VLOOKUP(D2,Locations!D:K,8,FALSE),"},","}")</f>
        <v>{ "id": "ce178be8-8589-4d57-826c-f11f06dac668", "name":"YOGA NOW", "addressLine1":"5852 North Broadway", "town":"Chicago", "county":"IL", "country":"US", "postcode":"60660" }</v>
      </c>
      <c r="F2" t="s">
        <v>5288</v>
      </c>
      <c r="G2" t="str">
        <f>SUBSTITUTE(VLOOKUP(F2,Locations!D:K,8,FALSE),"},","}")</f>
        <v>{ "id": "17714696-0693-4192-a49d-ad1c2a10a2fd", "name":"Katra", "addressLine1":"Lower East Side 217 Bowery @ Rivington", "town":"New York", "county":"NY", "country":"US", "postcode":"10002" }</v>
      </c>
      <c r="H2" t="s">
        <v>5410</v>
      </c>
      <c r="I2" t="str">
        <f>SUBSTITUTE(VLOOKUP(H2,Vehicles!D:H,5,FALSE),"},","}")</f>
        <v>{ "id":"d460b9f2-02de-4010-8076-bc82e16faed9", "name":"Kia Spectra", "vehicleMake":"Kia", "vehicleType":"Spectra" }</v>
      </c>
      <c r="J2" t="s">
        <v>4187</v>
      </c>
      <c r="K2" t="str">
        <f>SUBSTITUTE(VLOOKUP(J2,Drivers!C:G,5,FALSE),"},","}")</f>
        <v>{ "id": "9224ff83-a2b3-43f5-96ce-c73886f92f31", "name":"Sacred Chow", "addressLine1":"227 Sullivan St", "town":"New York", "county":"NY", "country":"US", "postcode":"10001" }</v>
      </c>
      <c r="L2" t="s">
        <v>5010</v>
      </c>
      <c r="M2" t="str">
        <f>_xlfn.CONCAT("{""id"":""",A2,""", ""name"":""",D2,"To",F2,""", ""StartPoint"":",E2,", ""EndPoint"":",G2,", ""VehicleUsed"":",I2,", ""VehicleDriver"":",K2,", ""JourneyDate"":""",L2,"""},")</f>
        <v>{"id":"38d3ba7f-0801-472e-9d9f-dd889a4a827e", "name":"YOGANOW5852NorthBroadwayToKatraLowerEastSide217BoweryRivington", "StartPoint":{ "id": "ce178be8-8589-4d57-826c-f11f06dac668", "name":"YOGA NOW", "addressLine1":"5852 North Broadway", "town":"Chicago", "county":"IL", "country":"US", "postcode":"60660" }, "EndPoint":{ "id": "17714696-0693-4192-a49d-ad1c2a10a2fd", "name":"Katra", "addressLine1":"Lower East Side 217 Bowery @ Rivington", "town":"New York", "county":"NY", "country":"US", "postcode":"10002" }, "VehicleUsed":{ "id":"d460b9f2-02de-4010-8076-bc82e16faed9", "name":"Kia Spectra", "vehicleMake":"Kia", "vehicleType":"Spectra" }, "VehicleDriver":{ "id": "9224ff83-a2b3-43f5-96ce-c73886f92f31", "name":"Sacred Chow", "addressLine1":"227 Sullivan St", "town":"New York", "county":"NY", "country":"US", "postcode":"10001" }, "JourneyDate":"2015-05-11"},</v>
      </c>
    </row>
    <row r="3" spans="1:13" x14ac:dyDescent="0.45">
      <c r="A3" t="s">
        <v>5527</v>
      </c>
      <c r="B3" t="s">
        <v>52</v>
      </c>
      <c r="C3" t="s">
        <v>4188</v>
      </c>
      <c r="D3" t="s">
        <v>5378</v>
      </c>
      <c r="E3" t="str">
        <f>SUBSTITUTE(VLOOKUP(D3,Locations!D:K,8,FALSE),"},","}")</f>
        <v>{ "id": "4490cf44-82e9-4974-ac1d-30ef1b706a9c", "name":"Rush Dance", "addressLine1":"392 Broadway", "town":"New York", "county":"NY", "country":"US", "postcode":"10013" }</v>
      </c>
      <c r="F3" t="s">
        <v>5269</v>
      </c>
      <c r="G3" t="str">
        <f>SUBSTITUTE(VLOOKUP(F3,Locations!D:K,8,FALSE),"},","}")</f>
        <v>{ "id": "2127b6aa-4b8b-4538-9702-c3b6a67b3753", "name":"Synod Hall, St. John the Divine Cathedral", "addressLine1":"1047 Amsterdam Avenue (@ 111th St.)", "town":"New York", "county":"NY", "country":"US", "postcode":"10034" }</v>
      </c>
      <c r="H3" t="s">
        <v>5411</v>
      </c>
      <c r="I3" t="str">
        <f>SUBSTITUTE(VLOOKUP(H3,Vehicles!D:H,5,FALSE),"},","}")</f>
        <v>{ "id":"6f381a80-e6d8-4749-a14a-170133202bbf", "name":"Ssangyong Actyon", "vehicleMake":"Ssangyong", "vehicleType":"Actyon" }</v>
      </c>
      <c r="J3" t="s">
        <v>4189</v>
      </c>
      <c r="K3" t="str">
        <f>SUBSTITUTE(VLOOKUP(J3,Drivers!C:G,5,FALSE),"},","}")</f>
        <v>{ "id": "fd5b68a3-116a-4acc-816c-4634d7673ded", "name":"Zephyr Cafe", "addressLine1":"1767 W. Wilson Ave.", "town":"Chicago", "county":"IL", "country":"US", "postcode":"60625" }</v>
      </c>
      <c r="L3" t="s">
        <v>5010</v>
      </c>
      <c r="M3" t="str">
        <f t="shared" ref="M3:M66" si="0">_xlfn.CONCAT("{""id"":""",A3,""", ""name"":""",D3,"To",F3,""", ""StartPoint"":",E3,", ""EndPoint"":",G3,", ""VehicleUsed"":",I3,", ""VehicleDriver"":",K3,", ""JourneyDate"":""",L3,"""},")</f>
        <v>{"id":"753f4d40-e35e-419c-89bc-dffd0066b4eb", "name":"RushDance392BroadwayToSynodHallStJohntheDivineCathedral1047AmsterdamAvenue111thSt", "StartPoint":{ "id": "4490cf44-82e9-4974-ac1d-30ef1b706a9c", "name":"Rush Dance", "addressLine1":"392 Broadway", "town":"New York", "county":"NY", "country":"US", "postcode":"10013" }, "EndPoint":{ "id": "2127b6aa-4b8b-4538-9702-c3b6a67b3753", "name":"Synod Hall, St. John the Divine Cathedral", "addressLine1":"1047 Amsterdam Avenue (@ 111th St.)", "town":"New York", "county":"NY", "country":"US", "postcode":"10034" }, "VehicleUsed":{ "id":"6f381a80-e6d8-4749-a14a-170133202bbf", "name":"Ssangyong Actyon", "vehicleMake":"Ssangyong", "vehicleType":"Actyon" }, "VehicleDriver":{ "id": "fd5b68a3-116a-4acc-816c-4634d7673ded", "name":"Zephyr Cafe", "addressLine1":"1767 W. Wilson Ave.", "town":"Chicago", "county":"IL", "country":"US", "postcode":"60625" }, "JourneyDate":"2015-05-11"},</v>
      </c>
    </row>
    <row r="4" spans="1:13" x14ac:dyDescent="0.45">
      <c r="A4" t="s">
        <v>5528</v>
      </c>
      <c r="B4" t="s">
        <v>52</v>
      </c>
      <c r="C4" t="s">
        <v>4190</v>
      </c>
      <c r="D4" t="s">
        <v>5379</v>
      </c>
      <c r="E4" t="str">
        <f>SUBSTITUTE(VLOOKUP(D4,Locations!D:K,8,FALSE),"},","}")</f>
        <v>{ "id": "a633c216-55de-41af-98b4-82db66894425", "name":"AMC Loews 34th Street 14", "addressLine1":"312 W. 34th St.", "town":"New York", "county":"NY", "country":"US", "postcode":"10001" }</v>
      </c>
      <c r="F4" t="s">
        <v>5393</v>
      </c>
      <c r="G4" t="str">
        <f>SUBSTITUTE(VLOOKUP(F4,Locations!D:K,8,FALSE),"},","}")</f>
        <v>{ "id": "a370795d-84a2-499d-ad12-9a7ca720b994", "name":"Friend of James Dog Run", "addressLine1":"Madison Square Park", "town":"New York", "county":"NY", "country":"US", "postcode":"10159" }</v>
      </c>
      <c r="H4" t="s">
        <v>5412</v>
      </c>
      <c r="I4" t="str">
        <f>SUBSTITUTE(VLOOKUP(H4,Vehicles!D:H,5,FALSE),"},","}")</f>
        <v>{ "id":"62257656-9f32-471d-9a5d-9a680ce3ccf8", "name":"Chevrolet Lacetti", "vehicleMake":"Chevrolet", "vehicleType":"Lacetti" }</v>
      </c>
      <c r="J4" t="s">
        <v>4191</v>
      </c>
      <c r="K4" t="str">
        <f>SUBSTITUTE(VLOOKUP(J4,Drivers!C:G,5,FALSE),"},","}")</f>
        <v>{ "id": "222c9323-7b8c-412d-93b8-00e9241a8967", "name":"Montrose Dog Beach", "addressLine1":"Just north of Wilson &amp; Simonds", "town":"Chicago", "county":"IL", "country":"US", "postcode":"60626" }</v>
      </c>
      <c r="L4" t="s">
        <v>5011</v>
      </c>
      <c r="M4" t="str">
        <f t="shared" si="0"/>
        <v>{"id":"79cdaa70-e7ec-4fc9-a465-875e28169723", "name":"AMCLoews34thStreet14312W34thStToFriendofJamesDogRunMadisonSquarePark", "StartPoint":{ "id": "a633c216-55de-41af-98b4-82db66894425", "name":"AMC Loews 34th Street 14", "addressLine1":"312 W. 34th St.", "town":"New York", "county":"NY", "country":"US", "postcode":"10001" }, "EndPoint":{ "id": "a370795d-84a2-499d-ad12-9a7ca720b994", "name":"Friend of James Dog Run", "addressLine1":"Madison Square Park", "town":"New York", "county":"NY", "country":"US", "postcode":"10159" }, "VehicleUsed":{ "id":"62257656-9f32-471d-9a5d-9a680ce3ccf8", "name":"Chevrolet Lacetti", "vehicleMake":"Chevrolet", "vehicleType":"Lacetti" }, "VehicleDriver":{ "id": "222c9323-7b8c-412d-93b8-00e9241a8967", "name":"Montrose Dog Beach", "addressLine1":"Just north of Wilson &amp; Simonds", "town":"Chicago", "county":"IL", "country":"US", "postcode":"60626" }, "JourneyDate":"2015-05-13"},</v>
      </c>
    </row>
    <row r="5" spans="1:13" x14ac:dyDescent="0.45">
      <c r="A5" t="s">
        <v>5529</v>
      </c>
      <c r="B5" t="s">
        <v>89</v>
      </c>
      <c r="C5" t="s">
        <v>4192</v>
      </c>
      <c r="D5" t="s">
        <v>5393</v>
      </c>
      <c r="E5" t="str">
        <f>SUBSTITUTE(VLOOKUP(D5,Locations!D:K,8,FALSE),"},","}")</f>
        <v>{ "id": "a370795d-84a2-499d-ad12-9a7ca720b994", "name":"Friend of James Dog Run", "addressLine1":"Madison Square Park", "town":"New York", "county":"NY", "country":"US", "postcode":"10159" }</v>
      </c>
      <c r="F5" t="s">
        <v>5244</v>
      </c>
      <c r="G5" t="str">
        <f>SUBSTITUTE(VLOOKUP(F5,Locations!D:K,8,FALSE),"},","}")</f>
        <v>{ "id": "9c112cb7-fcc5-48f6-9608-da3d2f89bbf2", "name":"Silk Road Mocha", "addressLine1":"30 Mott St.", "town":"New York", "county":"NY", "country":"US", "postcode":"10013" }</v>
      </c>
      <c r="H5" t="s">
        <v>5413</v>
      </c>
      <c r="I5" t="str">
        <f>SUBSTITUTE(VLOOKUP(H5,Vehicles!D:H,5,FALSE),"},","}")</f>
        <v>{ "id":"a6f914ee-3d8b-4255-a2e9-7aeb90bfd3a4", "name":"Kia Picanto", "vehicleMake":"Kia", "vehicleType":"Picanto" }</v>
      </c>
      <c r="J5" t="s">
        <v>4193</v>
      </c>
      <c r="K5" t="str">
        <f>SUBSTITUTE(VLOOKUP(J5,Drivers!C:G,5,FALSE),"},","}")</f>
        <v>{ "id": "f00ad641-abf7-4dfd-9f60-7fb1013a84c4", "name":"Dante Trattoria", "addressLine1":"79 McDougal Street", "town":"New York", "county":"NY", "country":"US", "postcode":"10001" }</v>
      </c>
      <c r="L5" t="s">
        <v>5012</v>
      </c>
      <c r="M5" t="str">
        <f t="shared" si="0"/>
        <v>{"id":"51a645e0-dd6a-47df-a8ea-eb48d4f04fa5", "name":"FriendofJamesDogRunMadisonSquareParkToSilkRoadMocha30MottSt", "StartPoint":{ "id": "a370795d-84a2-499d-ad12-9a7ca720b994", "name":"Friend of James Dog Run", "addressLine1":"Madison Square Park", "town":"New York", "county":"NY", "country":"US", "postcode":"10159" }, "EndPoint":{ "id": "9c112cb7-fcc5-48f6-9608-da3d2f89bbf2", "name":"Silk Road Mocha", "addressLine1":"30 Mott St.", "town":"New York", "county":"NY", "country":"US", "postcode":"10013" }, "VehicleUsed":{ "id":"a6f914ee-3d8b-4255-a2e9-7aeb90bfd3a4", "name":"Kia Picanto", "vehicleMake":"Kia", "vehicleType":"Picanto" }, "VehicleDriver":{ "id": "f00ad641-abf7-4dfd-9f60-7fb1013a84c4", "name":"Dante Trattoria", "addressLine1":"79 McDougal Street", "town":"New York", "county":"NY", "country":"US", "postcode":"10001" }, "JourneyDate":"2015-05-16"},</v>
      </c>
    </row>
    <row r="6" spans="1:13" x14ac:dyDescent="0.45">
      <c r="A6" t="s">
        <v>5530</v>
      </c>
      <c r="B6" t="s">
        <v>52</v>
      </c>
      <c r="C6" t="s">
        <v>4194</v>
      </c>
      <c r="D6" t="s">
        <v>4952</v>
      </c>
      <c r="E6" t="str">
        <f>SUBSTITUTE(VLOOKUP(D6,Locations!D:K,8,FALSE),"},","}")</f>
        <v>{ "id": "f00ad641-abf7-4dfd-9f60-7fb1013a84c4", "name":"Dante Trattoria", "addressLine1":"79 McDougal Street", "town":"New York", "county":"NY", "country":"US", "postcode":"10001" }</v>
      </c>
      <c r="F6" t="s">
        <v>4950</v>
      </c>
      <c r="G6" t="str">
        <f>SUBSTITUTE(VLOOKUP(F6,Locations!D:K,8,FALSE),"},","}")</f>
        <v>{ "id": "1a278f4c-74fe-470a-8b99-504452c83982", "name":"web2zone (Internet Cafe &amp; Video Game Center)", "addressLine1":"54 Cooper Sq", "town":"New York", "county":"NY", "country":"US", "postcode":"10003" }</v>
      </c>
      <c r="H6" t="s">
        <v>5414</v>
      </c>
      <c r="I6" t="str">
        <f>SUBSTITUTE(VLOOKUP(H6,Vehicles!D:H,5,FALSE),"},","}")</f>
        <v>{ "id":"d4f43a99-2481-4b21-98ef-5460baca26d1", "name":"Volvo XC70", "vehicleMake":"Volvo", "vehicleType":"XC70" }</v>
      </c>
      <c r="J6" t="s">
        <v>4189</v>
      </c>
      <c r="K6" t="str">
        <f>SUBSTITUTE(VLOOKUP(J6,Drivers!C:G,5,FALSE),"},","}")</f>
        <v>{ "id": "fd5b68a3-116a-4acc-816c-4634d7673ded", "name":"Zephyr Cafe", "addressLine1":"1767 W. Wilson Ave.", "town":"Chicago", "county":"IL", "country":"US", "postcode":"60625" }</v>
      </c>
      <c r="L6" t="s">
        <v>5012</v>
      </c>
      <c r="M6" t="str">
        <f t="shared" si="0"/>
        <v>{"id":"3aee3ee9-b24f-4a9e-923d-1d8b47cab2ac", "name":"DanteTrattoria79McDougalStreetToweb2zoneInternetCafeVideoGameCenter54CooperSq", "StartPoint":{ "id": "f00ad641-abf7-4dfd-9f60-7fb1013a84c4", "name":"Dante Trattoria", "addressLine1":"79 McDougal Street", "town":"New York", "county":"NY", "country":"US", "postcode":"10001" }, "EndPoint":{ "id": "1a278f4c-74fe-470a-8b99-504452c83982", "name":"web2zone (Internet Cafe &amp; Video Game Center)", "addressLine1":"54 Cooper Sq", "town":"New York", "county":"NY", "country":"US", "postcode":"10003" }, "VehicleUsed":{ "id":"d4f43a99-2481-4b21-98ef-5460baca26d1", "name":"Volvo XC70", "vehicleMake":"Volvo", "vehicleType":"XC70" }, "VehicleDriver":{ "id": "fd5b68a3-116a-4acc-816c-4634d7673ded", "name":"Zephyr Cafe", "addressLine1":"1767 W. Wilson Ave.", "town":"Chicago", "county":"IL", "country":"US", "postcode":"60625" }, "JourneyDate":"2015-05-16"},</v>
      </c>
    </row>
    <row r="7" spans="1:13" x14ac:dyDescent="0.45">
      <c r="A7" t="s">
        <v>5531</v>
      </c>
      <c r="B7" t="s">
        <v>52</v>
      </c>
      <c r="C7" t="s">
        <v>4195</v>
      </c>
      <c r="D7" t="s">
        <v>5295</v>
      </c>
      <c r="E7" t="str">
        <f>SUBSTITUTE(VLOOKUP(D7,Locations!D:K,8,FALSE),"},","}")</f>
        <v>{ "id": "001e4132-9065-4fb3-955f-88742c7e1e7d", "name":"Cosi Restaurant", "addressLine1":"498 Seventh Avenue", "town":"New York", "county":"NY", "country":"US", "postcode":"10018" }</v>
      </c>
      <c r="F7" t="s">
        <v>5317</v>
      </c>
      <c r="G7" t="str">
        <f>SUBSTITUTE(VLOOKUP(F7,Locations!D:K,8,FALSE),"},","}")</f>
        <v>{ "id": "bb07890e-5531-4f19-a89c-f313e6d70cb7", "name":"South Street Seaport", "addressLine1":"213 Water street", "town":"New York", "county":"NY", "country":"US", "postcode":"10038" }</v>
      </c>
      <c r="H7" t="s">
        <v>5415</v>
      </c>
      <c r="I7" t="str">
        <f>SUBSTITUTE(VLOOKUP(H7,Vehicles!D:H,5,FALSE),"},","}")</f>
        <v>{ "id":"19ee84cf-f9fb-4adc-8de2-abb4fd9d5442", "name":"Honda Civic", "vehicleMake":"Honda", "vehicleType":"Civic" }</v>
      </c>
      <c r="J7" t="s">
        <v>4196</v>
      </c>
      <c r="K7" t="str">
        <f>SUBSTITUTE(VLOOKUP(J7,Drivers!C:G,5,FALSE),"},","}")</f>
        <v>{ "id": "0f105c77-5fbf-42b9-baa8-02ee200f2c98", "name":"The Gift Theatre", "addressLine1":"4802 N. Milwaukee Avenue", "town":"Chicago", "county":"IL", "country":"US", "postcode":"60630" }</v>
      </c>
      <c r="L7" t="s">
        <v>5013</v>
      </c>
      <c r="M7" t="str">
        <f t="shared" si="0"/>
        <v>{"id":"d864dbec-3e81-46a4-baed-63b24b3cde55", "name":"CosiRestaurant498SeventhAvenueToSouthStreetSeaport213Waterstreet", "StartPoint":{ "id": "001e4132-9065-4fb3-955f-88742c7e1e7d", "name":"Cosi Restaurant", "addressLine1":"498 Seventh Avenue", "town":"New York", "county":"NY", "country":"US", "postcode":"10018" }, "EndPoint":{ "id": "bb07890e-5531-4f19-a89c-f313e6d70cb7", "name":"South Street Seaport", "addressLine1":"213 Water street", "town":"New York", "county":"NY", "country":"US", "postcode":"10038" }, "VehicleUsed":{ "id":"19ee84cf-f9fb-4adc-8de2-abb4fd9d5442", "name":"Honda Civic", "vehicleMake":"Honda", "vehicleType":"Civic" }, "VehicleDriver":{ "id": "0f105c77-5fbf-42b9-baa8-02ee200f2c98", "name":"The Gift Theatre", "addressLine1":"4802 N. Milwaukee Avenue", "town":"Chicago", "county":"IL", "country":"US", "postcode":"60630" }, "JourneyDate":"2015-05-18"},</v>
      </c>
    </row>
    <row r="8" spans="1:13" x14ac:dyDescent="0.45">
      <c r="A8" t="s">
        <v>5532</v>
      </c>
      <c r="B8" t="s">
        <v>52</v>
      </c>
      <c r="C8" t="s">
        <v>4197</v>
      </c>
      <c r="D8" t="s">
        <v>5336</v>
      </c>
      <c r="E8" t="str">
        <f>SUBSTITUTE(VLOOKUP(D8,Locations!D:K,8,FALSE),"},","}")</f>
        <v>{ "id": "ab325976-cf44-4a65-85b8-1a82e628ebc2", "name":"Fazil Dance Studio", "addressLine1":"743 8th ave. (Bet 46th &amp; 47th st)", "town":"New York", "county":"NY", "country":"US", "postcode":"10001" }</v>
      </c>
      <c r="F8" t="s">
        <v>5322</v>
      </c>
      <c r="G8" t="str">
        <f>SUBSTITUTE(VLOOKUP(F8,Locations!D:K,8,FALSE),"},","}")</f>
        <v>{ "id": "8d01edb6-f29d-4116-beee-cc59d1f8028f", "name":"Sun Factory Studios", "addressLine1":"394 Broadway", "town":"New York", "county":"NY", "country":"US", "postcode":"10001" }</v>
      </c>
      <c r="H8" t="s">
        <v>5416</v>
      </c>
      <c r="I8" t="str">
        <f>SUBSTITUTE(VLOOKUP(H8,Vehicles!D:H,5,FALSE),"},","}")</f>
        <v>{ "id":"f5d7da49-1903-48cb-b774-f8983ddedfef", "name":"Lifan X60", "vehicleMake":"Lifan", "vehicleType":"X60" }</v>
      </c>
      <c r="J8" t="s">
        <v>4198</v>
      </c>
      <c r="K8" t="str">
        <f>SUBSTITUTE(VLOOKUP(J8,Drivers!C:G,5,FALSE),"},","}")</f>
        <v>{ "id": "531ec240-f6db-411f-b3d5-3ed19edc2659", "name":"Conservatory of Flowers", "addressLine1":"JFK Drive, Golden Gate Park", "town":"San Francisco", "county":"CA", "country":"US", "postcode":"94117" }</v>
      </c>
      <c r="L8" t="s">
        <v>5013</v>
      </c>
      <c r="M8" t="str">
        <f t="shared" si="0"/>
        <v>{"id":"312c49ec-0a14-488d-9ecb-72bc5c7a29b1", "name":"FazilDanceStudio7438thaveBet46th47thstToSunFactoryStudios394Broadway", "StartPoint":{ "id": "ab325976-cf44-4a65-85b8-1a82e628ebc2", "name":"Fazil Dance Studio", "addressLine1":"743 8th ave. (Bet 46th &amp; 47th st)", "town":"New York", "county":"NY", "country":"US", "postcode":"10001" }, "EndPoint":{ "id": "8d01edb6-f29d-4116-beee-cc59d1f8028f", "name":"Sun Factory Studios", "addressLine1":"394 Broadway", "town":"New York", "county":"NY", "country":"US", "postcode":"10001" }, "VehicleUsed":{ "id":"f5d7da49-1903-48cb-b774-f8983ddedfef", "name":"Lifan X60", "vehicleMake":"Lifan", "vehicleType":"X60" }, "VehicleDriver":{ "id": "531ec240-f6db-411f-b3d5-3ed19edc2659", "name":"Conservatory of Flowers", "addressLine1":"JFK Drive, Golden Gate Park", "town":"San Francisco", "county":"CA", "country":"US", "postcode":"94117" }, "JourneyDate":"2015-05-18"},</v>
      </c>
    </row>
    <row r="9" spans="1:13" x14ac:dyDescent="0.45">
      <c r="A9" t="s">
        <v>5533</v>
      </c>
      <c r="B9" t="s">
        <v>52</v>
      </c>
      <c r="C9" t="s">
        <v>4199</v>
      </c>
      <c r="D9" t="s">
        <v>5320</v>
      </c>
      <c r="E9" t="str">
        <f>SUBSTITUTE(VLOOKUP(D9,Locations!D:K,8,FALSE),"},","}")</f>
        <v>{ "id": "8672e41e-0fe5-4360-bb4e-c9a2ce6e7e2d", "name":"Bryant Park", "addressLine1":"6th Ave between 40th &amp; 42nd St", "town":"New York", "county":"NY", "country":"US", "postcode":"10110" }</v>
      </c>
      <c r="F9" t="s">
        <v>5319</v>
      </c>
      <c r="G9" t="str">
        <f>SUBSTITUTE(VLOOKUP(F9,Locations!D:K,8,FALSE),"},","}")</f>
        <v>{ "id": "f0718609-535b-4714-ba29-70c18f404d59", "name":"New York Jiu Jitsu", "addressLine1":"666 Broadway", "town":"New York", "county":"NY", "country":"US", "postcode":"10005" }</v>
      </c>
      <c r="H9" t="s">
        <v>5417</v>
      </c>
      <c r="I9" t="str">
        <f>SUBSTITUTE(VLOOKUP(H9,Vehicles!D:H,5,FALSE),"},","}")</f>
        <v>{ "id":"4b140d1b-e67b-4bf3-bcbd-275b8cc4296c", "name":"Lada Granta", "vehicleMake":"Lada", "vehicleType":"Granta" }</v>
      </c>
      <c r="J9" t="s">
        <v>4200</v>
      </c>
      <c r="K9" t="str">
        <f>SUBSTITUTE(VLOOKUP(J9,Drivers!C:G,5,FALSE),"},","}")</f>
        <v>{ "id": "bef32df4-f869-47ed-8361-96291b4bff66", "name":"Picnic at Central Park, Sheep Meadow", "addressLine1":"Central Park", "town":"New York", "county":"NY", "country":"US", "postcode":"10022" }</v>
      </c>
      <c r="L9" t="s">
        <v>5014</v>
      </c>
      <c r="M9" t="str">
        <f t="shared" si="0"/>
        <v>{"id":"33c47097-a3fb-42d8-abad-090669fd2b20", "name":"BryantPark6thAvebetween40th42ndStToNewYorkJiuJitsu666Broadway", "StartPoint":{ "id": "8672e41e-0fe5-4360-bb4e-c9a2ce6e7e2d", "name":"Bryant Park", "addressLine1":"6th Ave between 40th &amp; 42nd St", "town":"New York", "county":"NY", "country":"US", "postcode":"10110" }, "EndPoint":{ "id": "f0718609-535b-4714-ba29-70c18f404d59", "name":"New York Jiu Jitsu", "addressLine1":"666 Broadway", "town":"New York", "county":"NY", "country":"US", "postcode":"10005" }, "VehicleUsed":{ "id":"4b140d1b-e67b-4bf3-bcbd-275b8cc4296c", "name":"Lada Granta", "vehicleMake":"Lada", "vehicleType":"Granta" }, "VehicleDriver":{ "id": "bef32df4-f869-47ed-8361-96291b4bff66", "name":"Picnic at Central Park, Sheep Meadow", "addressLine1":"Central Park", "town":"New York", "county":"NY", "country":"US", "postcode":"10022" }, "JourneyDate":"2015-05-19"},</v>
      </c>
    </row>
    <row r="10" spans="1:13" x14ac:dyDescent="0.45">
      <c r="A10" t="s">
        <v>5534</v>
      </c>
      <c r="B10" t="s">
        <v>52</v>
      </c>
      <c r="C10" t="s">
        <v>4201</v>
      </c>
      <c r="D10" t="s">
        <v>5286</v>
      </c>
      <c r="E10" t="str">
        <f>SUBSTITUTE(VLOOKUP(D10,Locations!D:K,8,FALSE),"},","}")</f>
        <v>{ "id": "0b0a9b75-efc5-4674-9d29-d1ee890d518e", "name":"CBG RED BAR", "addressLine1":"1009 Second Avenue", "town":"New York", "county":"NY", "country":"US", "postcode":"10022" }</v>
      </c>
      <c r="F10" t="s">
        <v>5253</v>
      </c>
      <c r="G10" t="str">
        <f>SUBSTITUTE(VLOOKUP(F10,Locations!D:K,8,FALSE),"},","}")</f>
        <v>{ "id": "23db22d7-0df8-4b1a-bde7-4ce1ee398be1", "name":"Dance New York Studio", "addressLine1":"237 W 54th Street, 3rd fl.", "town":"New York", "county":"NY", "country":"US", "postcode":"10011" }</v>
      </c>
      <c r="H10" t="s">
        <v>5414</v>
      </c>
      <c r="I10" t="str">
        <f>SUBSTITUTE(VLOOKUP(H10,Vehicles!D:H,5,FALSE),"},","}")</f>
        <v>{ "id":"d4f43a99-2481-4b21-98ef-5460baca26d1", "name":"Volvo XC70", "vehicleMake":"Volvo", "vehicleType":"XC70" }</v>
      </c>
      <c r="J10" t="s">
        <v>4202</v>
      </c>
      <c r="K10" t="str">
        <f>SUBSTITUTE(VLOOKUP(J10,Drivers!C:G,5,FALSE),"},","}")</f>
        <v>{ "id": "b36ff006-d9db-46ab-99f8-07ac837eddd5", "name":"Tango Club @ Ukranian East Village Restaurant", "addressLine1":"140 2nd Avenue ( between 8th &amp; 9th St)", "town":"New York", "county":"NY", "country":"US", "postcode":"10003" }</v>
      </c>
      <c r="L10" t="s">
        <v>5014</v>
      </c>
      <c r="M10" t="str">
        <f t="shared" si="0"/>
        <v>{"id":"fa66d4d0-17ed-42a5-80e1-c1623dd7695d", "name":"CBGREDBAR1009SecondAvenueToDanceNewYorkStudio237W54thStreet3rdfl", "StartPoint":{ "id": "0b0a9b75-efc5-4674-9d29-d1ee890d518e", "name":"CBG RED BAR", "addressLine1":"1009 Second Avenue", "town":"New York", "county":"NY", "country":"US", "postcode":"10022" }, "EndPoint":{ "id": "23db22d7-0df8-4b1a-bde7-4ce1ee398be1", "name":"Dance New York Studio", "addressLine1":"237 W 54th Street, 3rd fl.", "town":"New York", "county":"NY", "country":"US", "postcode":"10011" }, "VehicleUsed":{ "id":"d4f43a99-2481-4b21-98ef-5460baca26d1", "name":"Volvo XC70", "vehicleMake":"Volvo", "vehicleType":"XC70" }, "VehicleDriver":{ "id": "b36ff006-d9db-46ab-99f8-07ac837eddd5", "name":"Tango Club @ Ukranian East Village Restaurant", "addressLine1":"140 2nd Avenue ( between 8th &amp; 9th St)", "town":"New York", "county":"NY", "country":"US", "postcode":"10003" }, "JourneyDate":"2015-05-19"},</v>
      </c>
    </row>
    <row r="11" spans="1:13" x14ac:dyDescent="0.45">
      <c r="A11" t="s">
        <v>5535</v>
      </c>
      <c r="B11" t="s">
        <v>52</v>
      </c>
      <c r="C11" t="s">
        <v>4203</v>
      </c>
      <c r="D11" t="s">
        <v>5402</v>
      </c>
      <c r="E11" t="str">
        <f>SUBSTITUTE(VLOOKUP(D11,Locations!D:K,8,FALSE),"},","}")</f>
        <v>{ "id": "9dba1854-81c4-485f-b871-91e433dcffcf", "name":"Applebee's Neighborhood Grill", "addressLine1":"205 W 50th St", "town":"New York", "county":"NY", "country":"US", "postcode":"10019" }</v>
      </c>
      <c r="F11" t="s">
        <v>5309</v>
      </c>
      <c r="G11" t="str">
        <f>SUBSTITUTE(VLOOKUP(F11,Locations!D:K,8,FALSE),"},","}")</f>
        <v>{ "id": "571d6b9a-1d3b-4091-b86c-e3f2fd2eeedf", "name":"Sortie", "addressLine1":"329 W. 51st Street (bet. 8th &amp; 9th)", "town":"New York", "county":"NY", "country":"US", "postcode":"10019" }</v>
      </c>
      <c r="H11" t="s">
        <v>5418</v>
      </c>
      <c r="I11" t="str">
        <f>SUBSTITUTE(VLOOKUP(H11,Vehicles!D:H,5,FALSE),"},","}")</f>
        <v>{ "id":"6fcb7a4b-5f63-45c3-ac05-7e5ffcccfd5d", "name":"Renault Kangoo", "vehicleMake":"Renault", "vehicleType":"Kangoo" }</v>
      </c>
      <c r="J11" t="s">
        <v>4204</v>
      </c>
      <c r="K11" t="str">
        <f>SUBSTITUTE(VLOOKUP(J11,Drivers!C:G,5,FALSE),"},","}")</f>
        <v>{ "id": "1a6624fe-1050-43dc-87e9-cb7c05c0584c", "name":"Belmont Rocks", "addressLine1":"Belmont &amp; Lakeshore drive", "town":"Chicago", "county":"IL", "country":"US", "postcode":"60657" }</v>
      </c>
      <c r="L11" t="s">
        <v>5014</v>
      </c>
      <c r="M11" t="str">
        <f t="shared" si="0"/>
        <v>{"id":"4639e85b-5d76-4f2a-956f-bd8ead0071de", "name":"ApplebeesNeighborhoodGrill205W50thStToSortie329W51stStreetbet8th9th", "StartPoint":{ "id": "9dba1854-81c4-485f-b871-91e433dcffcf", "name":"Applebee's Neighborhood Grill", "addressLine1":"205 W 50th St", "town":"New York", "county":"NY", "country":"US", "postcode":"10019" }, "EndPoint":{ "id": "571d6b9a-1d3b-4091-b86c-e3f2fd2eeedf", "name":"Sortie", "addressLine1":"329 W. 51st Street (bet. 8th &amp; 9th)", "town":"New York", "county":"NY", "country":"US", "postcode":"10019" }, "VehicleUsed":{ "id":"6fcb7a4b-5f63-45c3-ac05-7e5ffcccfd5d", "name":"Renault Kangoo", "vehicleMake":"Renault", "vehicleType":"Kangoo" }, "VehicleDriver":{ "id": "1a6624fe-1050-43dc-87e9-cb7c05c0584c", "name":"Belmont Rocks", "addressLine1":"Belmont &amp; Lakeshore drive", "town":"Chicago", "county":"IL", "country":"US", "postcode":"60657" }, "JourneyDate":"2015-05-19"},</v>
      </c>
    </row>
    <row r="12" spans="1:13" x14ac:dyDescent="0.45">
      <c r="A12" t="s">
        <v>5536</v>
      </c>
      <c r="B12" t="s">
        <v>52</v>
      </c>
      <c r="C12" t="s">
        <v>4205</v>
      </c>
      <c r="D12" t="s">
        <v>5341</v>
      </c>
      <c r="E12" t="str">
        <f>SUBSTITUTE(VLOOKUP(D12,Locations!D:K,8,FALSE),"},","}")</f>
        <v>{ "id": "cf918692-0c2e-4660-9f21-f79c0e603fca", "name":"O Mai", "addressLine1":"158 9th Avenue", "town":"New York", "county":"NY", "country":"US", "postcode":"10013" }</v>
      </c>
      <c r="F12" t="s">
        <v>5332</v>
      </c>
      <c r="G12" t="str">
        <f>SUBSTITUTE(VLOOKUP(F12,Locations!D:K,8,FALSE),"},","}")</f>
        <v>{ "id": "30f72907-f8b6-487a-901a-0fc072c46e86", "name":"Hummus Place", "addressLine1":"109 St Marks Pl", "town":"New York", "county":"NY", "country":"US", "postcode":"10009" }</v>
      </c>
      <c r="H12" t="s">
        <v>5419</v>
      </c>
      <c r="I12" t="str">
        <f>SUBSTITUTE(VLOOKUP(H12,Vehicles!D:H,5,FALSE),"},","}")</f>
        <v>{ "id":"7c8deac5-1fa7-4f5d-ae80-5bf247e3aa73", "name":"Renault Sandero", "vehicleMake":"Renault", "vehicleType":"Sandero" }</v>
      </c>
      <c r="J12" t="s">
        <v>4206</v>
      </c>
      <c r="K12" t="str">
        <f>SUBSTITUTE(VLOOKUP(J12,Drivers!C:G,5,FALSE),"},","}")</f>
        <v>{ "id": "1f638552-0da4-4db2-99c1-6abec5a360f5", "name":"Cassidy's Pub", "addressLine1":"65 W. 55th Street", "town":"New York", "county":"NY", "country":"US", "postcode":"10019" }</v>
      </c>
      <c r="L12" t="s">
        <v>5015</v>
      </c>
      <c r="M12" t="str">
        <f t="shared" si="0"/>
        <v>{"id":"c35c2dc7-7058-4159-9d19-4e251b09f1a8", "name":"OMai1589thAvenueToHummusPlace109StMarksPl", "StartPoint":{ "id": "cf918692-0c2e-4660-9f21-f79c0e603fca", "name":"O Mai", "addressLine1":"158 9th Avenue", "town":"New York", "county":"NY", "country":"US", "postcode":"10013" }, "EndPoint":{ "id": "30f72907-f8b6-487a-901a-0fc072c46e86", "name":"Hummus Place", "addressLine1":"109 St Marks Pl", "town":"New York", "county":"NY", "country":"US", "postcode":"10009" }, "VehicleUsed":{ "id":"7c8deac5-1fa7-4f5d-ae80-5bf247e3aa73", "name":"Renault Sandero", "vehicleMake":"Renault", "vehicleType":"Sandero" }, "VehicleDriver":{ "id": "1f638552-0da4-4db2-99c1-6abec5a360f5", "name":"Cassidy's Pub", "addressLine1":"65 W. 55th Street", "town":"New York", "county":"NY", "country":"US", "postcode":"10019" }, "JourneyDate":"2015-05-20"},</v>
      </c>
    </row>
    <row r="13" spans="1:13" x14ac:dyDescent="0.45">
      <c r="A13" t="s">
        <v>5537</v>
      </c>
      <c r="B13" t="s">
        <v>52</v>
      </c>
      <c r="C13" t="s">
        <v>4207</v>
      </c>
      <c r="D13" t="s">
        <v>5386</v>
      </c>
      <c r="E13" t="str">
        <f>SUBSTITUTE(VLOOKUP(D13,Locations!D:K,8,FALSE),"},","}")</f>
        <v>{ "id": "3d1de976-6b86-4d4d-b5c8-d0b32c112cbf", "name":"Hallo Berlin Restaurant and Bierhaus", "addressLine1":"626 10th Ave. btw. 44th and 45th St.", "town":"New York", "county":"NY", "country":"US", "postcode":"10036" }</v>
      </c>
      <c r="F13" t="s">
        <v>5334</v>
      </c>
      <c r="G13" t="str">
        <f>SUBSTITUTE(VLOOKUP(F13,Locations!D:K,8,FALSE),"},","}")</f>
        <v>{ "id": "65104cc0-207f-496a-a69a-3736b5596211", "name":"Union Square Park", "addressLine1":"Union Square", "town":"New York", "county":"NY", "country":"US", "postcode":"10001" }</v>
      </c>
      <c r="H13" t="s">
        <v>5420</v>
      </c>
      <c r="I13" t="str">
        <f>SUBSTITUTE(VLOOKUP(H13,Vehicles!D:H,5,FALSE),"},","}")</f>
        <v>{ "id":"f52c026c-3a66-4142-a1d6-52b42ddecaeb", "name":"Saturn Astra", "vehicleMake":"Saturn", "vehicleType":"Astra" }</v>
      </c>
      <c r="J13" t="s">
        <v>4204</v>
      </c>
      <c r="K13" t="str">
        <f>SUBSTITUTE(VLOOKUP(J13,Drivers!C:G,5,FALSE),"},","}")</f>
        <v>{ "id": "1a6624fe-1050-43dc-87e9-cb7c05c0584c", "name":"Belmont Rocks", "addressLine1":"Belmont &amp; Lakeshore drive", "town":"Chicago", "county":"IL", "country":"US", "postcode":"60657" }</v>
      </c>
      <c r="L13" t="s">
        <v>5016</v>
      </c>
      <c r="M13" t="str">
        <f t="shared" si="0"/>
        <v>{"id":"39944bbc-7377-4380-b2f1-3d136bf15295", "name":"HalloBerlinRestaurantandBierhaus62610thAvebtw44thand45thStToUnionSquareParkUnionSquare", "StartPoint":{ "id": "3d1de976-6b86-4d4d-b5c8-d0b32c112cbf", "name":"Hallo Berlin Restaurant and Bierhaus", "addressLine1":"626 10th Ave. btw. 44th and 45th St.", "town":"New York", "county":"NY", "country":"US", "postcode":"10036" }, "EndPoint":{ "id": "65104cc0-207f-496a-a69a-3736b5596211", "name":"Union Square Park", "addressLine1":"Union Square", "town":"New York", "county":"NY", "country":"US", "postcode":"10001" }, "VehicleUsed":{ "id":"f52c026c-3a66-4142-a1d6-52b42ddecaeb", "name":"Saturn Astra", "vehicleMake":"Saturn", "vehicleType":"Astra" }, "VehicleDriver":{ "id": "1a6624fe-1050-43dc-87e9-cb7c05c0584c", "name":"Belmont Rocks", "addressLine1":"Belmont &amp; Lakeshore drive", "town":"Chicago", "county":"IL", "country":"US", "postcode":"60657" }, "JourneyDate":"2015-05-31"},</v>
      </c>
    </row>
    <row r="14" spans="1:13" x14ac:dyDescent="0.45">
      <c r="A14" t="s">
        <v>5538</v>
      </c>
      <c r="B14" t="s">
        <v>52</v>
      </c>
      <c r="C14" t="s">
        <v>4208</v>
      </c>
      <c r="D14" t="s">
        <v>5338</v>
      </c>
      <c r="E14" t="str">
        <f>SUBSTITUTE(VLOOKUP(D14,Locations!D:K,8,FALSE),"},","}")</f>
        <v>{ "id": "303b4d5a-909e-4725-842f-d532662cb119", "name":"Argo Tea", "addressLine1":"958 West Armitage Ave", "town":"Chicago", "county":"IL", "country":"US", "postcode":"60614" }</v>
      </c>
      <c r="F14" t="s">
        <v>5352</v>
      </c>
      <c r="G14" t="str">
        <f>SUBSTITUTE(VLOOKUP(F14,Locations!D:K,8,FALSE),"},","}")</f>
        <v>{ "id": "7ec61123-14ae-4260-bc48-ab5ffef294c5", "name":"Tonic Bar (East)", "addressLine1":"411 Third Avenue (28th/29th Streets)", "town":"New York", "county":"NY", "country":"US", "postcode":"10016" }</v>
      </c>
      <c r="H14" t="s">
        <v>5421</v>
      </c>
      <c r="I14" t="str">
        <f>SUBSTITUTE(VLOOKUP(H14,Vehicles!D:H,5,FALSE),"},","}")</f>
        <v>{ "id":"064a546d-8932-4510-9e51-4a38fd2946a1", "name":"Ford Kuga", "vehicleMake":"Ford", "vehicleType":"Kuga" }</v>
      </c>
      <c r="J14" t="s">
        <v>4209</v>
      </c>
      <c r="K14" t="str">
        <f>SUBSTITUTE(VLOOKUP(J14,Drivers!C:G,5,FALSE),"},","}")</f>
        <v>{ "id": "0cfdd41b-8e31-4bf2-b01f-2c68c80f32e0", "name":"Cosi", "addressLine1":"2186 Broadway", "town":"New York", "county":"NY", "country":"US", "postcode":"10024" }</v>
      </c>
      <c r="L14" t="s">
        <v>5017</v>
      </c>
      <c r="M14" t="str">
        <f t="shared" si="0"/>
        <v>{"id":"112fc8d7-5523-4b5a-95fd-63b252ac0730", "name":"ArgoTea958WestArmitageAveToTonicBarEast411ThirdAvenue28th/29thStreets", "StartPoint":{ "id": "303b4d5a-909e-4725-842f-d532662cb119", "name":"Argo Tea", "addressLine1":"958 West Armitage Ave", "town":"Chicago", "county":"IL", "country":"US", "postcode":"60614" }, "EndPoint":{ "id": "7ec61123-14ae-4260-bc48-ab5ffef294c5", "name":"Tonic Bar (East)", "addressLine1":"411 Third Avenue (28th/29th Streets)", "town":"New York", "county":"NY", "country":"US", "postcode":"10016" }, "VehicleUsed":{ "id":"064a546d-8932-4510-9e51-4a38fd2946a1", "name":"Ford Kuga", "vehicleMake":"Ford", "vehicleType":"Kuga" }, "VehicleDriver":{ "id": "0cfdd41b-8e31-4bf2-b01f-2c68c80f32e0", "name":"Cosi", "addressLine1":"2186 Broadway", "town":"New York", "county":"NY", "country":"US", "postcode":"10024" }, "JourneyDate":"2015-06-01"},</v>
      </c>
    </row>
    <row r="15" spans="1:13" x14ac:dyDescent="0.45">
      <c r="A15" t="s">
        <v>5539</v>
      </c>
      <c r="B15" t="s">
        <v>52</v>
      </c>
      <c r="C15" t="s">
        <v>4210</v>
      </c>
      <c r="D15" t="s">
        <v>4955</v>
      </c>
      <c r="E15" t="str">
        <f>SUBSTITUTE(VLOOKUP(D15,Locations!D:K,8,FALSE),"},","}")</f>
        <v>{ "id": "236160d1-659f-4d01-8b3a-c0f2e05b9f6d", "name":"Rainbow Room", "addressLine1":"30 Rockefeller Plaza, 65th fl. (enter on 49th St. between 5th and 6th Aves.)", "town":"New York", "county":"NY", "country":"US", "postcode":"10018" }</v>
      </c>
      <c r="F15" t="s">
        <v>5356</v>
      </c>
      <c r="G15" t="str">
        <f>SUBSTITUTE(VLOOKUP(F15,Locations!D:K,8,FALSE),"},","}")</f>
        <v>{ "id": "fb546a20-ada7-458e-ac5d-51692f0a743e", "name":"Esperanto", "addressLine1":"145 Avenue C", "town":"New York", "county":"NY", "country":"US", "postcode":"10009" }</v>
      </c>
      <c r="H15" t="s">
        <v>5422</v>
      </c>
      <c r="I15" t="str">
        <f>SUBSTITUTE(VLOOKUP(H15,Vehicles!D:H,5,FALSE),"},","}")</f>
        <v>{ "id":"beafe92c-7d10-4a18-ac33-8cf338dc1d07", "name":"Geely MK Cross", "vehicleMake":"Geely", "vehicleType":"MK Cross" }</v>
      </c>
      <c r="J15" t="s">
        <v>4206</v>
      </c>
      <c r="K15" t="str">
        <f>SUBSTITUTE(VLOOKUP(J15,Drivers!C:G,5,FALSE),"},","}")</f>
        <v>{ "id": "1f638552-0da4-4db2-99c1-6abec5a360f5", "name":"Cassidy's Pub", "addressLine1":"65 W. 55th Street", "town":"New York", "county":"NY", "country":"US", "postcode":"10019" }</v>
      </c>
      <c r="L15" t="s">
        <v>5018</v>
      </c>
      <c r="M15" t="str">
        <f t="shared" si="0"/>
        <v>{"id":"9e5d2c61-035e-4667-b430-ac819a740f55", "name":"RainbowRoom30RockefellerPlaza65thflenteron49thStbetween5thand6thAvesToEsperanto145AvenueC", "StartPoint":{ "id": "236160d1-659f-4d01-8b3a-c0f2e05b9f6d", "name":"Rainbow Room", "addressLine1":"30 Rockefeller Plaza, 65th fl. (enter on 49th St. between 5th and 6th Aves.)", "town":"New York", "county":"NY", "country":"US", "postcode":"10018" }, "EndPoint":{ "id": "fb546a20-ada7-458e-ac5d-51692f0a743e", "name":"Esperanto", "addressLine1":"145 Avenue C", "town":"New York", "county":"NY", "country":"US", "postcode":"10009" }, "VehicleUsed":{ "id":"beafe92c-7d10-4a18-ac33-8cf338dc1d07", "name":"Geely MK Cross", "vehicleMake":"Geely", "vehicleType":"MK Cross" }, "VehicleDriver":{ "id": "1f638552-0da4-4db2-99c1-6abec5a360f5", "name":"Cassidy's Pub", "addressLine1":"65 W. 55th Street", "town":"New York", "county":"NY", "country":"US", "postcode":"10019" }, "JourneyDate":"2015-06-03"},</v>
      </c>
    </row>
    <row r="16" spans="1:13" x14ac:dyDescent="0.45">
      <c r="A16" t="s">
        <v>5540</v>
      </c>
      <c r="B16" t="s">
        <v>52</v>
      </c>
      <c r="C16" t="s">
        <v>4211</v>
      </c>
      <c r="D16" t="s">
        <v>5399</v>
      </c>
      <c r="E16" t="str">
        <f>SUBSTITUTE(VLOOKUP(D16,Locations!D:K,8,FALSE),"},","}")</f>
        <v>{ "id": "4a7df306-a23f-4a88-85d0-02d271e4d29c", "name":"Sheep Meadow Lawn in Central Park", "addressLine1":"1 W 67th St", "town":"New York", "county":"NY", "country":"US", "postcode":"10023" }</v>
      </c>
      <c r="F16" t="s">
        <v>5402</v>
      </c>
      <c r="G16" t="str">
        <f>SUBSTITUTE(VLOOKUP(F16,Locations!D:K,8,FALSE),"},","}")</f>
        <v>{ "id": "9dba1854-81c4-485f-b871-91e433dcffcf", "name":"Applebee's Neighborhood Grill", "addressLine1":"205 W 50th St", "town":"New York", "county":"NY", "country":"US", "postcode":"10019" }</v>
      </c>
      <c r="H16" t="s">
        <v>5423</v>
      </c>
      <c r="I16" t="str">
        <f>SUBSTITUTE(VLOOKUP(H16,Vehicles!D:H,5,FALSE),"},","}")</f>
        <v>{ "id":"b17f59a1-1638-4f87-b7fa-6d00f539894f", "name":"Mazda MAZDA6", "vehicleMake":"Mazda", "vehicleType":"MAZDA6" }</v>
      </c>
      <c r="J16" t="s">
        <v>4196</v>
      </c>
      <c r="K16" t="str">
        <f>SUBSTITUTE(VLOOKUP(J16,Drivers!C:G,5,FALSE),"},","}")</f>
        <v>{ "id": "0f105c77-5fbf-42b9-baa8-02ee200f2c98", "name":"The Gift Theatre", "addressLine1":"4802 N. Milwaukee Avenue", "town":"Chicago", "county":"IL", "country":"US", "postcode":"60630" }</v>
      </c>
      <c r="L16" t="s">
        <v>5018</v>
      </c>
      <c r="M16" t="str">
        <f t="shared" si="0"/>
        <v>{"id":"ee891136-1a2c-4c78-a796-1ad4623f15cb", "name":"SheepMeadowLawninCentralPark1W67thStToApplebeesNeighborhoodGrill205W50thSt", "StartPoint":{ "id": "4a7df306-a23f-4a88-85d0-02d271e4d29c", "name":"Sheep Meadow Lawn in Central Park", "addressLine1":"1 W 67th St", "town":"New York", "county":"NY", "country":"US", "postcode":"10023" }, "EndPoint":{ "id": "9dba1854-81c4-485f-b871-91e433dcffcf", "name":"Applebee's Neighborhood Grill", "addressLine1":"205 W 50th St", "town":"New York", "county":"NY", "country":"US", "postcode":"10019" }, "VehicleUsed":{ "id":"b17f59a1-1638-4f87-b7fa-6d00f539894f", "name":"Mazda MAZDA6", "vehicleMake":"Mazda", "vehicleType":"MAZDA6" }, "VehicleDriver":{ "id": "0f105c77-5fbf-42b9-baa8-02ee200f2c98", "name":"The Gift Theatre", "addressLine1":"4802 N. Milwaukee Avenue", "town":"Chicago", "county":"IL", "country":"US", "postcode":"60630" }, "JourneyDate":"2015-06-03"},</v>
      </c>
    </row>
    <row r="17" spans="1:13" x14ac:dyDescent="0.45">
      <c r="A17" t="s">
        <v>5541</v>
      </c>
      <c r="B17" t="s">
        <v>52</v>
      </c>
      <c r="C17" t="s">
        <v>4212</v>
      </c>
      <c r="D17" t="s">
        <v>5358</v>
      </c>
      <c r="E17" t="str">
        <f>SUBSTITUTE(VLOOKUP(D17,Locations!D:K,8,FALSE),"},","}")</f>
        <v>{ "id": "f87d083b-4995-4240-8523-171da412d1b7", "name":"Central Park Summer Stage", "addressLine1":"Central Park (enter at 69th St / 5th ave", "town":"New York", "county":"NY", "country":"US", "postcode":"10016" }</v>
      </c>
      <c r="F17" t="s">
        <v>5320</v>
      </c>
      <c r="G17" t="str">
        <f>SUBSTITUTE(VLOOKUP(F17,Locations!D:K,8,FALSE),"},","}")</f>
        <v>{ "id": "8672e41e-0fe5-4360-bb4e-c9a2ce6e7e2d", "name":"Bryant Park", "addressLine1":"6th Ave between 40th &amp; 42nd St", "town":"New York", "county":"NY", "country":"US", "postcode":"10110" }</v>
      </c>
      <c r="H17" t="s">
        <v>5424</v>
      </c>
      <c r="I17" t="str">
        <f>SUBSTITUTE(VLOOKUP(H17,Vehicles!D:H,5,FALSE),"},","}")</f>
        <v>{ "id":"5a36150e-dde8-4c3b-ba09-050d27282d79", "name":"Nissan Sentra", "vehicleMake":"Nissan", "vehicleType":"Sentra" }</v>
      </c>
      <c r="J17" t="s">
        <v>4213</v>
      </c>
      <c r="K17" t="str">
        <f>SUBSTITUTE(VLOOKUP(J17,Drivers!C:G,5,FALSE),"},","}")</f>
        <v>{ "id": "236160d1-659f-4d01-8b3a-c0f2e05b9f6d", "name":"Rainbow Room", "addressLine1":"30 Rockefeller Plaza, 65th fl. (enter on 49th St. between 5th and 6th Aves.)", "town":"New York", "county":"NY", "country":"US", "postcode":"10018" }</v>
      </c>
      <c r="L17" t="s">
        <v>5019</v>
      </c>
      <c r="M17" t="str">
        <f t="shared" si="0"/>
        <v>{"id":"8154f080-264f-4409-bd19-8abb7b30fe36", "name":"CentralParkSummerStageCentralParkenterat69thSt/5thaveToBryantPark6thAvebetween40th42ndSt", "StartPoint":{ "id": "f87d083b-4995-4240-8523-171da412d1b7", "name":"Central Park Summer Stage", "addressLine1":"Central Park (enter at 69th St / 5th ave", "town":"New York", "county":"NY", "country":"US", "postcode":"10016" }, "EndPoint":{ "id": "8672e41e-0fe5-4360-bb4e-c9a2ce6e7e2d", "name":"Bryant Park", "addressLine1":"6th Ave between 40th &amp; 42nd St", "town":"New York", "county":"NY", "country":"US", "postcode":"10110" }, "VehicleUsed":{ "id":"5a36150e-dde8-4c3b-ba09-050d27282d79", "name":"Nissan Sentra", "vehicleMake":"Nissan", "vehicleType":"Sentra" }, "VehicleDriver":{ "id": "236160d1-659f-4d01-8b3a-c0f2e05b9f6d", "name":"Rainbow Room", "addressLine1":"30 Rockefeller Plaza, 65th fl. (enter on 49th St. between 5th and 6th Aves.)", "town":"New York", "county":"NY", "country":"US", "postcode":"10018" }, "JourneyDate":"2015-06-04"},</v>
      </c>
    </row>
    <row r="18" spans="1:13" x14ac:dyDescent="0.45">
      <c r="A18" t="s">
        <v>5542</v>
      </c>
      <c r="B18" t="s">
        <v>52</v>
      </c>
      <c r="C18" t="s">
        <v>4214</v>
      </c>
      <c r="D18" t="s">
        <v>5397</v>
      </c>
      <c r="E18" t="str">
        <f>SUBSTITUTE(VLOOKUP(D18,Locations!D:K,8,FALSE),"},","}")</f>
        <v>{ "id": "8626e8c3-4507-44ac-83a3-48aa0ac93fbf", "name":"Lower East Side 196 Orchard st bt Houston &amp; Stanton", "addressLine1":"Lower East Side", "town":"New York", "county":"NY", "country":"US", "postcode":"10001" }</v>
      </c>
      <c r="F18" t="s">
        <v>5341</v>
      </c>
      <c r="G18" t="str">
        <f>SUBSTITUTE(VLOOKUP(F18,Locations!D:K,8,FALSE),"},","}")</f>
        <v>{ "id": "cf918692-0c2e-4660-9f21-f79c0e603fca", "name":"O Mai", "addressLine1":"158 9th Avenue", "town":"New York", "county":"NY", "country":"US", "postcode":"10013" }</v>
      </c>
      <c r="H18" t="s">
        <v>5425</v>
      </c>
      <c r="I18" t="str">
        <f>SUBSTITUTE(VLOOKUP(H18,Vehicles!D:H,5,FALSE),"},","}")</f>
        <v>{ "id":"82dab2ca-6fe6-4172-af63-f3e222278a73", "name":"Geely MK", "vehicleMake":"Geely", "vehicleType":"MK" }</v>
      </c>
      <c r="J18" t="s">
        <v>4215</v>
      </c>
      <c r="K18" t="str">
        <f>SUBSTITUTE(VLOOKUP(J18,Drivers!C:G,5,FALSE),"},","}")</f>
        <v>{ "id": "1a278f4c-74fe-470a-8b99-504452c83982", "name":"web2zone (Internet Cafe &amp; Video Game Center)", "addressLine1":"54 Cooper Sq", "town":"New York", "county":"NY", "country":"US", "postcode":"10003" }</v>
      </c>
      <c r="L18" t="s">
        <v>5020</v>
      </c>
      <c r="M18" t="str">
        <f t="shared" si="0"/>
        <v>{"id":"b4b17f5d-9762-4dba-ab4a-86ccb18690ee", "name":"LowerEastSide196OrchardstbtHoustonStantonLowerEastSideToOMai1589thAvenue", "StartPoint":{ "id": "8626e8c3-4507-44ac-83a3-48aa0ac93fbf", "name":"Lower East Side 196 Orchard st bt Houston &amp; Stanton", "addressLine1":"Lower East Side", "town":"New York", "county":"NY", "country":"US", "postcode":"10001" }, "EndPoint":{ "id": "cf918692-0c2e-4660-9f21-f79c0e603fca", "name":"O Mai", "addressLine1":"158 9th Avenue", "town":"New York", "county":"NY", "country":"US", "postcode":"10013" }, "VehicleUsed":{ "id":"82dab2ca-6fe6-4172-af63-f3e222278a73", "name":"Geely MK", "vehicleMake":"Geely", "vehicleType":"MK" }, "VehicleDriver":{ "id": "1a278f4c-74fe-470a-8b99-504452c83982", "name":"web2zone (Internet Cafe &amp; Video Game Center)", "addressLine1":"54 Cooper Sq", "town":"New York", "county":"NY", "country":"US", "postcode":"10003" }, "JourneyDate":"2015-06-05"},</v>
      </c>
    </row>
    <row r="19" spans="1:13" x14ac:dyDescent="0.45">
      <c r="A19" t="s">
        <v>5543</v>
      </c>
      <c r="B19" t="s">
        <v>52</v>
      </c>
      <c r="C19" t="s">
        <v>4216</v>
      </c>
      <c r="D19" t="s">
        <v>5348</v>
      </c>
      <c r="E19" t="str">
        <f>SUBSTITUTE(VLOOKUP(D19,Locations!D:K,8,FALSE),"},","}")</f>
        <v>{ "id": "1fbe3e80-fa81-46f8-8145-cbe5d4e7cd3e", "name":"The Magician", "addressLine1":"118 Rivington Street", "town":"New York", "county":"NY", "country":"US", "postcode":"10002" }</v>
      </c>
      <c r="F19" t="s">
        <v>5337</v>
      </c>
      <c r="G19" t="str">
        <f>SUBSTITUTE(VLOOKUP(F19,Locations!D:K,8,FALSE),"},","}")</f>
        <v>{ "id": "4acf9575-0654-44f7-9e09-7bb66ef3e6e4", "name":"Thirsty Bear Brewing Co. &amp; Spanish Cuisine", "addressLine1":"661 Howard Street", "town":"San Francisco", "county":"CA", "country":"US", "postcode":"94105" }</v>
      </c>
      <c r="H19" t="s">
        <v>5426</v>
      </c>
      <c r="I19" t="str">
        <f>SUBSTITUTE(VLOOKUP(H19,Vehicles!D:H,5,FALSE),"},","}")</f>
        <v>{ "id":"47bb212b-7e29-4090-bc37-e7f355dde685", "name":"Nissan Almera", "vehicleMake":"Nissan", "vehicleType":"Almera" }</v>
      </c>
      <c r="J19" t="s">
        <v>4217</v>
      </c>
      <c r="K19" t="str">
        <f>SUBSTITUTE(VLOOKUP(J19,Drivers!C:G,5,FALSE),"},","}")</f>
        <v>{ "id": "72609113-778c-468f-859c-7fd0f352819c", "name":"Rodeo Bar", "addressLine1":"375 3rd Avenue", "town":"New York", "county":"NY", "country":"US", "postcode":"10022" }</v>
      </c>
      <c r="L19" t="s">
        <v>5021</v>
      </c>
      <c r="M19" t="str">
        <f t="shared" si="0"/>
        <v>{"id":"b9c152c8-cebe-4d1a-860f-480bacdc3933", "name":"TheMagician118RivingtonStreetToThirstyBearBrewingCoSpanishCuisine661HowardStreet", "StartPoint":{ "id": "1fbe3e80-fa81-46f8-8145-cbe5d4e7cd3e", "name":"The Magician", "addressLine1":"118 Rivington Street", "town":"New York", "county":"NY", "country":"US", "postcode":"10002" }, "EndPoint":{ "id": "4acf9575-0654-44f7-9e09-7bb66ef3e6e4", "name":"Thirsty Bear Brewing Co. &amp; Spanish Cuisine", "addressLine1":"661 Howard Street", "town":"San Francisco", "county":"CA", "country":"US", "postcode":"94105" }, "VehicleUsed":{ "id":"47bb212b-7e29-4090-bc37-e7f355dde685", "name":"Nissan Almera", "vehicleMake":"Nissan", "vehicleType":"Almera" }, "VehicleDriver":{ "id": "72609113-778c-468f-859c-7fd0f352819c", "name":"Rodeo Bar", "addressLine1":"375 3rd Avenue", "town":"New York", "county":"NY", "country":"US", "postcode":"10022" }, "JourneyDate":"2015-06-06"},</v>
      </c>
    </row>
    <row r="20" spans="1:13" x14ac:dyDescent="0.45">
      <c r="A20" t="s">
        <v>5544</v>
      </c>
      <c r="B20" t="s">
        <v>52</v>
      </c>
      <c r="C20" t="s">
        <v>4218</v>
      </c>
      <c r="D20" t="s">
        <v>5292</v>
      </c>
      <c r="E20" t="str">
        <f>SUBSTITUTE(VLOOKUP(D20,Locations!D:K,8,FALSE),"},","}")</f>
        <v>{ "id": "2ce9ed37-765c-43ab-a7fb-1a22dc8268c9", "name":"Mirai Sushi", "addressLine1":"2020 W. Division St.", "town":"Chicago", "county":"IL", "country":"US", "postcode":"60622" }</v>
      </c>
      <c r="F20" t="s">
        <v>5403</v>
      </c>
      <c r="G20" t="str">
        <f>SUBSTITUTE(VLOOKUP(F20,Locations!D:K,8,FALSE),"},","}")</f>
        <v>{ "id": "cccc7217-16d8-4f16-930a-5e20f7f2b937", "name":"31st Parking Lot off of LSD", "addressLine1":"31st at Lake Shore Drive", "town":"Chicago", "county":"IL", "country":"US", "postcode":"60644" }</v>
      </c>
      <c r="H20" t="s">
        <v>5417</v>
      </c>
      <c r="I20" t="str">
        <f>SUBSTITUTE(VLOOKUP(H20,Vehicles!D:H,5,FALSE),"},","}")</f>
        <v>{ "id":"4b140d1b-e67b-4bf3-bcbd-275b8cc4296c", "name":"Lada Granta", "vehicleMake":"Lada", "vehicleType":"Granta" }</v>
      </c>
      <c r="J20" t="s">
        <v>4219</v>
      </c>
      <c r="K20" t="str">
        <f>SUBSTITUTE(VLOOKUP(J20,Drivers!C:G,5,FALSE),"},","}")</f>
        <v>{ "id": "9ae3088d-3121-4b7a-af27-9c4f15b2fadb", "name":"Regal Cinemas 42nd Street E-Walk Stadium 13", "addressLine1":"247 W. 42nd St.", "town":"New York", "county":"NY", "country":"US", "postcode":"10036" }</v>
      </c>
      <c r="L20" t="s">
        <v>5022</v>
      </c>
      <c r="M20" t="str">
        <f t="shared" si="0"/>
        <v>{"id":"293abe29-0459-4a09-b878-0fb4e3c061cb", "name":"MiraiSushi2020WDivisionStTo31stParkingLotoffofLSD31statLakeShoreDrive", "StartPoint":{ "id": "2ce9ed37-765c-43ab-a7fb-1a22dc8268c9", "name":"Mirai Sushi", "addressLine1":"2020 W. Division St.", "town":"Chicago", "county":"IL", "country":"US", "postcode":"60622" }, "EndPoint":{ "id": "cccc7217-16d8-4f16-930a-5e20f7f2b937", "name":"31st Parking Lot off of LSD", "addressLine1":"31st at Lake Shore Drive", "town":"Chicago", "county":"IL", "country":"US", "postcode":"60644" }, "VehicleUsed":{ "id":"4b140d1b-e67b-4bf3-bcbd-275b8cc4296c", "name":"Lada Granta", "vehicleMake":"Lada", "vehicleType":"Granta" }, "VehicleDriver":{ "id": "9ae3088d-3121-4b7a-af27-9c4f15b2fadb", "name":"Regal Cinemas 42nd Street E-Walk Stadium 13", "addressLine1":"247 W. 42nd St.", "town":"New York", "county":"NY", "country":"US", "postcode":"10036" }, "JourneyDate":"2015-06-07"},</v>
      </c>
    </row>
    <row r="21" spans="1:13" x14ac:dyDescent="0.45">
      <c r="A21" t="s">
        <v>5545</v>
      </c>
      <c r="B21" t="s">
        <v>52</v>
      </c>
      <c r="C21" t="s">
        <v>4220</v>
      </c>
      <c r="D21" t="s">
        <v>5301</v>
      </c>
      <c r="E21" t="str">
        <f>SUBSTITUTE(VLOOKUP(D21,Locations!D:K,8,FALSE),"},","}")</f>
        <v>{ "id": "35c8646b-5083-4e8f-8f8a-e8cdc04aea0c", "name":"Shalel Lounge", "addressLine1":"65 West 70th St", "town":"New York", "county":"NY", "country":"US", "postcode":"10024" }</v>
      </c>
      <c r="F21" t="s">
        <v>5396</v>
      </c>
      <c r="G21" t="str">
        <f>SUBSTITUTE(VLOOKUP(F21,Locations!D:K,8,FALSE),"},","}")</f>
        <v>{ "id": "d44b7120-4861-4ede-bbef-b0f5d9ca00bd", "name":"Columbus Circle Traffic Circle", "addressLine1":"ABCD1 trains to 59th St.", "town":"New York", "county":"NY", "country":"US", "postcode":"10019" }</v>
      </c>
      <c r="H21" t="s">
        <v>5427</v>
      </c>
      <c r="I21" t="str">
        <f>SUBSTITUTE(VLOOKUP(H21,Vehicles!D:H,5,FALSE),"},","}")</f>
        <v>{ "id":"5245e097-560c-4209-9c5e-9c42b701172f", "name":"Audi A6", "vehicleMake":"Audi", "vehicleType":"A6" }</v>
      </c>
      <c r="J21" t="s">
        <v>4221</v>
      </c>
      <c r="K21" t="str">
        <f>SUBSTITUTE(VLOOKUP(J21,Drivers!C:G,5,FALSE),"},","}")</f>
        <v>{ "id": "14ff9f64-fff2-464b-93ce-c76ea9a16f9c", "name":"Lalo's Restaurant", "addressLine1":"1960 N. Clybourn", "town":"Chicago", "county":"IL", "country":"US", "postcode":"60614" }</v>
      </c>
      <c r="L21" t="s">
        <v>5023</v>
      </c>
      <c r="M21" t="str">
        <f t="shared" si="0"/>
        <v>{"id":"837f19a7-6a77-4943-a850-60ee91d219e8", "name":"ShalelLounge65West70thStToColumbusCircleTrafficCircleABCD1trainsto59thSt", "StartPoint":{ "id": "35c8646b-5083-4e8f-8f8a-e8cdc04aea0c", "name":"Shalel Lounge", "addressLine1":"65 West 70th St", "town":"New York", "county":"NY", "country":"US", "postcode":"10024" }, "EndPoint":{ "id": "d44b7120-4861-4ede-bbef-b0f5d9ca00bd", "name":"Columbus Circle Traffic Circle", "addressLine1":"ABCD1 trains to 59th St.", "town":"New York", "county":"NY", "country":"US", "postcode":"10019" }, "VehicleUsed":{ "id":"5245e097-560c-4209-9c5e-9c42b701172f", "name":"Audi A6", "vehicleMake":"Audi", "vehicleType":"A6" }, "VehicleDriver":{ "id": "14ff9f64-fff2-464b-93ce-c76ea9a16f9c", "name":"Lalo's Restaurant", "addressLine1":"1960 N. Clybourn", "town":"Chicago", "county":"IL", "country":"US", "postcode":"60614" }, "JourneyDate":"2015-06-12"},</v>
      </c>
    </row>
    <row r="22" spans="1:13" x14ac:dyDescent="0.45">
      <c r="A22" t="s">
        <v>5546</v>
      </c>
      <c r="B22" t="s">
        <v>218</v>
      </c>
      <c r="C22" t="s">
        <v>4222</v>
      </c>
      <c r="D22" t="s">
        <v>5266</v>
      </c>
      <c r="E22" t="str">
        <f>SUBSTITUTE(VLOOKUP(D22,Locations!D:K,8,FALSE),"},","}")</f>
        <v>{ "id": "0f7ee3e0-2bef-40a6-983b-6e6f70680698", "name":"Bryant Park - Next to Reading Room", "addressLine1":"42nd Street", "town":"New York", "county":"NY", "country":"US", "postcode":"10018" }</v>
      </c>
      <c r="F22" t="s">
        <v>5261</v>
      </c>
      <c r="G22" t="str">
        <f>SUBSTITUTE(VLOOKUP(F22,Locations!D:K,8,FALSE),"},","}")</f>
        <v>{ "id": "3c824709-f6f2-43b9-aab6-a6e2093b6d3f", "name":"The RAWK! Loft", "addressLine1":"3120 W Carroll Ave", "town":"Chicago", "county":"IL", "country":"US", "postcode":"60612" }</v>
      </c>
      <c r="H22" t="s">
        <v>5428</v>
      </c>
      <c r="I22" t="str">
        <f>SUBSTITUTE(VLOOKUP(H22,Vehicles!D:H,5,FALSE),"},","}")</f>
        <v>{ "id":"18a14054-b634-43fc-9976-c3f429cdfe39", "name":"Hyundai ix35", "vehicleMake":"Hyundai", "vehicleType":"ix35" }</v>
      </c>
      <c r="J22" t="s">
        <v>4223</v>
      </c>
      <c r="K22" t="str">
        <f>SUBSTITUTE(VLOOKUP(J22,Drivers!C:G,5,FALSE),"},","}")</f>
        <v>{ "id": "54ae2b00-6044-4cce-9e45-7ad5a357be1f", "name":"O'Neills Irish Bar", "addressLine1":"729 3RD Avenue", "town":"New York", "county":"NY", "country":"US", "postcode":"10017" }</v>
      </c>
      <c r="L22" t="s">
        <v>5023</v>
      </c>
      <c r="M22" t="str">
        <f t="shared" si="0"/>
        <v>{"id":"83e7ddcd-55e3-4fd1-9d4c-0e9508ab1c6a", "name":"BryantParkNexttoReadingRoom42ndStreetToTheRAWKLoft3120WCarrollAve", "StartPoint":{ "id": "0f7ee3e0-2bef-40a6-983b-6e6f70680698", "name":"Bryant Park - Next to Reading Room", "addressLine1":"42nd Street", "town":"New York", "county":"NY", "country":"US", "postcode":"10018" }, "EndPoint":{ "id": "3c824709-f6f2-43b9-aab6-a6e2093b6d3f", "name":"The RAWK! Loft", "addressLine1":"3120 W Carroll Ave", "town":"Chicago", "county":"IL", "country":"US", "postcode":"60612" }, "VehicleUsed":{ "id":"18a14054-b634-43fc-9976-c3f429cdfe39", "name":"Hyundai ix35", "vehicleMake":"Hyundai", "vehicleType":"ix35" }, "VehicleDriver":{ "id": "54ae2b00-6044-4cce-9e45-7ad5a357be1f", "name":"O'Neills Irish Bar", "addressLine1":"729 3RD Avenue", "town":"New York", "county":"NY", "country":"US", "postcode":"10017" }, "JourneyDate":"2015-06-12"},</v>
      </c>
    </row>
    <row r="23" spans="1:13" x14ac:dyDescent="0.45">
      <c r="A23" t="s">
        <v>5547</v>
      </c>
      <c r="B23" t="s">
        <v>89</v>
      </c>
      <c r="C23" t="s">
        <v>4224</v>
      </c>
      <c r="D23" t="s">
        <v>5296</v>
      </c>
      <c r="E23" t="str">
        <f>SUBSTITUTE(VLOOKUP(D23,Locations!D:K,8,FALSE),"},","}")</f>
        <v>{ "id": "8676d116-473e-4ffd-a560-ba778a4b9b0e", "name":"Franchia", "addressLine1":"12 Park Avenue", "town":"New York", "county":"NY", "country":"US", "postcode":"10016" }</v>
      </c>
      <c r="F23" t="s">
        <v>5299</v>
      </c>
      <c r="G23" t="str">
        <f>SUBSTITUTE(VLOOKUP(F23,Locations!D:K,8,FALSE),"},","}")</f>
        <v>{ "id": "7f487758-c6d0-440b-8076-0332c37814eb", "name":"Yoga Now Studio", "addressLine1":"742 N LaSalle", "town":"Chicago", "county":"IL", "country":"US", "postcode":"60601" }</v>
      </c>
      <c r="H23" t="s">
        <v>5429</v>
      </c>
      <c r="I23" t="str">
        <f>SUBSTITUTE(VLOOKUP(H23,Vehicles!D:H,5,FALSE),"},","}")</f>
        <v>{ "id":"49d72e6f-c220-47bc-86d1-d8a7aa8f7ce8", "name":"Skoda Fabia", "vehicleMake":"Skoda", "vehicleType":"Fabia" }</v>
      </c>
      <c r="J23" t="s">
        <v>4215</v>
      </c>
      <c r="K23" t="str">
        <f>SUBSTITUTE(VLOOKUP(J23,Drivers!C:G,5,FALSE),"},","}")</f>
        <v>{ "id": "1a278f4c-74fe-470a-8b99-504452c83982", "name":"web2zone (Internet Cafe &amp; Video Game Center)", "addressLine1":"54 Cooper Sq", "town":"New York", "county":"NY", "country":"US", "postcode":"10003" }</v>
      </c>
      <c r="L23" t="s">
        <v>5024</v>
      </c>
      <c r="M23" t="str">
        <f t="shared" si="0"/>
        <v>{"id":"a78adaa8-2ea2-4aea-a6fd-8b481bd283b4", "name":"Franchia12ParkAvenueToYogaNowStudio742NLaSalle", "StartPoint":{ "id": "8676d116-473e-4ffd-a560-ba778a4b9b0e", "name":"Franchia", "addressLine1":"12 Park Avenue", "town":"New York", "county":"NY", "country":"US", "postcode":"10016" }, "EndPoint":{ "id": "7f487758-c6d0-440b-8076-0332c37814eb", "name":"Yoga Now Studio", "addressLine1":"742 N LaSalle", "town":"Chicago", "county":"IL", "country":"US", "postcode":"60601" }, "VehicleUsed":{ "id":"49d72e6f-c220-47bc-86d1-d8a7aa8f7ce8", "name":"Skoda Fabia", "vehicleMake":"Skoda", "vehicleType":"Fabia" }, "VehicleDriver":{ "id": "1a278f4c-74fe-470a-8b99-504452c83982", "name":"web2zone (Internet Cafe &amp; Video Game Center)", "addressLine1":"54 Cooper Sq", "town":"New York", "county":"NY", "country":"US", "postcode":"10003" }, "JourneyDate":"2015-06-14"},</v>
      </c>
    </row>
    <row r="24" spans="1:13" x14ac:dyDescent="0.45">
      <c r="A24" t="s">
        <v>5548</v>
      </c>
      <c r="B24" t="s">
        <v>52</v>
      </c>
      <c r="C24" t="s">
        <v>4225</v>
      </c>
      <c r="D24" t="s">
        <v>5375</v>
      </c>
      <c r="E24" t="str">
        <f>SUBSTITUTE(VLOOKUP(D24,Locations!D:K,8,FALSE),"},","}")</f>
        <v>{ "id": "feacad23-5b75-4289-b9f4-30bfbf613701", "name":"Sony Public Arcade", "addressLine1":"550 Madison Avenue on the west side", "town":"New York", "county":"NY", "country":"US", "postcode":"10108" }</v>
      </c>
      <c r="F24" t="s">
        <v>5334</v>
      </c>
      <c r="G24" t="str">
        <f>SUBSTITUTE(VLOOKUP(F24,Locations!D:K,8,FALSE),"},","}")</f>
        <v>{ "id": "65104cc0-207f-496a-a69a-3736b5596211", "name":"Union Square Park", "addressLine1":"Union Square", "town":"New York", "county":"NY", "country":"US", "postcode":"10001" }</v>
      </c>
      <c r="H24" t="s">
        <v>5430</v>
      </c>
      <c r="I24" t="str">
        <f>SUBSTITUTE(VLOOKUP(H24,Vehicles!D:H,5,FALSE),"},","}")</f>
        <v>{ "id":"f563eae4-b86b-4818-8f02-34b7c263aa71", "name":"Volkswagen Tiguan", "vehicleMake":"Volkswagen", "vehicleType":"Tiguan" }</v>
      </c>
      <c r="J24" t="s">
        <v>4226</v>
      </c>
      <c r="K24" t="str">
        <f>SUBSTITUTE(VLOOKUP(J24,Drivers!C:G,5,FALSE),"},","}")</f>
        <v>{ "id": "500b40d4-2bbf-458e-8c3a-f887617dd11e", "name":"Kate Murphy Theater at FIT.", "addressLine1":"Fashion Institute Of Technology", "town":"New York", "county":"NY", "country":"US", "postcode":"10001" }</v>
      </c>
      <c r="L24" t="s">
        <v>5024</v>
      </c>
      <c r="M24" t="str">
        <f t="shared" si="0"/>
        <v>{"id":"a069e78d-4331-44a3-909a-25de5ea36813", "name":"SonyPublicArcade550MadisonAvenueonthewestsideToUnionSquareParkUnionSquare", "StartPoint":{ "id": "feacad23-5b75-4289-b9f4-30bfbf613701", "name":"Sony Public Arcade", "addressLine1":"550 Madison Avenue on the west side", "town":"New York", "county":"NY", "country":"US", "postcode":"10108" }, "EndPoint":{ "id": "65104cc0-207f-496a-a69a-3736b5596211", "name":"Union Square Park", "addressLine1":"Union Square", "town":"New York", "county":"NY", "country":"US", "postcode":"10001" }, "VehicleUsed":{ "id":"f563eae4-b86b-4818-8f02-34b7c263aa71", "name":"Volkswagen Tiguan", "vehicleMake":"Volkswagen", "vehicleType":"Tiguan" }, "VehicleDriver":{ "id": "500b40d4-2bbf-458e-8c3a-f887617dd11e", "name":"Kate Murphy Theater at FIT.", "addressLine1":"Fashion Institute Of Technology", "town":"New York", "county":"NY", "country":"US", "postcode":"10001" }, "JourneyDate":"2015-06-14"},</v>
      </c>
    </row>
    <row r="25" spans="1:13" x14ac:dyDescent="0.45">
      <c r="A25" t="s">
        <v>5549</v>
      </c>
      <c r="B25" t="s">
        <v>52</v>
      </c>
      <c r="C25" t="s">
        <v>4227</v>
      </c>
      <c r="D25" t="s">
        <v>5406</v>
      </c>
      <c r="E25" t="str">
        <f>SUBSTITUTE(VLOOKUP(D25,Locations!D:K,8,FALSE),"},","}")</f>
        <v>{ "id": "2fe6bfde-9f11-4fcf-bbb1-18e5db13eb6c", "name":"Taj", "addressLine1":"48 West 21st Street", "town":"New York", "county":"NY", "country":"US", "postcode":"10010" }</v>
      </c>
      <c r="F25" t="s">
        <v>5301</v>
      </c>
      <c r="G25" t="str">
        <f>SUBSTITUTE(VLOOKUP(F25,Locations!D:K,8,FALSE),"},","}")</f>
        <v>{ "id": "35c8646b-5083-4e8f-8f8a-e8cdc04aea0c", "name":"Shalel Lounge", "addressLine1":"65 West 70th St", "town":"New York", "county":"NY", "country":"US", "postcode":"10024" }</v>
      </c>
      <c r="H25" t="s">
        <v>5431</v>
      </c>
      <c r="I25" t="str">
        <f>SUBSTITUTE(VLOOKUP(H25,Vehicles!D:H,5,FALSE),"},","}")</f>
        <v>{ "id":"5864ea22-4636-4087-8e85-e713511f8c2d", "name":"Hyundai Getz", "vehicleMake":"Hyundai", "vehicleType":"Getz" }</v>
      </c>
      <c r="J25" t="s">
        <v>4196</v>
      </c>
      <c r="K25" t="str">
        <f>SUBSTITUTE(VLOOKUP(J25,Drivers!C:G,5,FALSE),"},","}")</f>
        <v>{ "id": "0f105c77-5fbf-42b9-baa8-02ee200f2c98", "name":"The Gift Theatre", "addressLine1":"4802 N. Milwaukee Avenue", "town":"Chicago", "county":"IL", "country":"US", "postcode":"60630" }</v>
      </c>
      <c r="L25" t="s">
        <v>5024</v>
      </c>
      <c r="M25" t="str">
        <f t="shared" si="0"/>
        <v>{"id":"9b5d9fc6-5455-4841-a4fc-7d4e65195991", "name":"Taj48West21stStreetToShalelLounge65West70thSt", "StartPoint":{ "id": "2fe6bfde-9f11-4fcf-bbb1-18e5db13eb6c", "name":"Taj", "addressLine1":"48 West 21st Street", "town":"New York", "county":"NY", "country":"US", "postcode":"10010" }, "EndPoint":{ "id": "35c8646b-5083-4e8f-8f8a-e8cdc04aea0c", "name":"Shalel Lounge", "addressLine1":"65 West 70th St", "town":"New York", "county":"NY", "country":"US", "postcode":"10024" }, "VehicleUsed":{ "id":"5864ea22-4636-4087-8e85-e713511f8c2d", "name":"Hyundai Getz", "vehicleMake":"Hyundai", "vehicleType":"Getz" }, "VehicleDriver":{ "id": "0f105c77-5fbf-42b9-baa8-02ee200f2c98", "name":"The Gift Theatre", "addressLine1":"4802 N. Milwaukee Avenue", "town":"Chicago", "county":"IL", "country":"US", "postcode":"60630" }, "JourneyDate":"2015-06-14"},</v>
      </c>
    </row>
    <row r="26" spans="1:13" x14ac:dyDescent="0.45">
      <c r="A26" t="s">
        <v>5550</v>
      </c>
      <c r="B26" t="s">
        <v>52</v>
      </c>
      <c r="C26" t="s">
        <v>4228</v>
      </c>
      <c r="D26" t="s">
        <v>5235</v>
      </c>
      <c r="E26" t="str">
        <f>SUBSTITUTE(VLOOKUP(D26,Locations!D:K,8,FALSE),"},","}")</f>
        <v>{ "id": "a9880b77-e720-4239-a13e-c70f9c2f74d7", "name":"St Malachy's Catholic Church", "addressLine1":"239 W 49th St", "town":"New York", "county":"NY", "country":"US", "postcode":"10019" }</v>
      </c>
      <c r="F26" t="s">
        <v>4965</v>
      </c>
      <c r="G26" t="str">
        <f>SUBSTITUTE(VLOOKUP(F26,Locations!D:K,8,FALSE),"},","}")</f>
        <v>{ "id": "7036e399-a0c7-4a8d-b1b1-2c1a45994383", "name":"CitiCorp Atrium", "addressLine1":"153 E 53rd street", "town":"New York", "county":"NY", "country":"US", "postcode":"10017" }</v>
      </c>
      <c r="H26" t="s">
        <v>5432</v>
      </c>
      <c r="I26" t="str">
        <f>SUBSTITUTE(VLOOKUP(H26,Vehicles!D:H,5,FALSE),"},","}")</f>
        <v>{ "id":"381ab2e5-aea4-4418-8f7c-c19910d75d22", "name":"Toyota Auris", "vehicleMake":"Toyota", "vehicleType":"Auris" }</v>
      </c>
      <c r="J26" t="s">
        <v>4189</v>
      </c>
      <c r="K26" t="str">
        <f>SUBSTITUTE(VLOOKUP(J26,Drivers!C:G,5,FALSE),"},","}")</f>
        <v>{ "id": "fd5b68a3-116a-4acc-816c-4634d7673ded", "name":"Zephyr Cafe", "addressLine1":"1767 W. Wilson Ave.", "town":"Chicago", "county":"IL", "country":"US", "postcode":"60625" }</v>
      </c>
      <c r="L26" t="s">
        <v>5024</v>
      </c>
      <c r="M26" t="str">
        <f t="shared" si="0"/>
        <v>{"id":"28cfb7fc-d476-4bf0-860b-351fbd43feb4", "name":"StMalachysCatholicChurch239W49thStToCitiCorpAtrium153E53rdstreet", "StartPoint":{ "id": "a9880b77-e720-4239-a13e-c70f9c2f74d7", "name":"St Malachy's Catholic Church", "addressLine1":"239 W 49th St", "town":"New York", "county":"NY", "country":"US", "postcode":"10019" }, "EndPoint":{ "id": "7036e399-a0c7-4a8d-b1b1-2c1a45994383", "name":"CitiCorp Atrium", "addressLine1":"153 E 53rd street", "town":"New York", "county":"NY", "country":"US", "postcode":"10017" }, "VehicleUsed":{ "id":"381ab2e5-aea4-4418-8f7c-c19910d75d22", "name":"Toyota Auris", "vehicleMake":"Toyota", "vehicleType":"Auris" }, "VehicleDriver":{ "id": "fd5b68a3-116a-4acc-816c-4634d7673ded", "name":"Zephyr Cafe", "addressLine1":"1767 W. Wilson Ave.", "town":"Chicago", "county":"IL", "country":"US", "postcode":"60625" }, "JourneyDate":"2015-06-14"},</v>
      </c>
    </row>
    <row r="27" spans="1:13" x14ac:dyDescent="0.45">
      <c r="A27" t="s">
        <v>5551</v>
      </c>
      <c r="B27" t="s">
        <v>52</v>
      </c>
      <c r="C27" t="s">
        <v>4229</v>
      </c>
      <c r="D27" t="s">
        <v>4961</v>
      </c>
      <c r="E27" t="str">
        <f>SUBSTITUTE(VLOOKUP(D27,Locations!D:K,8,FALSE),"},","}")</f>
        <v>{ "id": "448831c0-bacb-4ed5-9994-8fcc9a99358f", "name":"Skylight Diner", "addressLine1":"402 W 34th St", "town":"New York", "county":"NY", "country":"US", "postcode":"10001" }</v>
      </c>
      <c r="F27" t="s">
        <v>5314</v>
      </c>
      <c r="G27" t="str">
        <f>SUBSTITUTE(VLOOKUP(F27,Locations!D:K,8,FALSE),"},","}")</f>
        <v>{ "id": "0f06b524-2902-4e82-86a6-9fdf3adfdb06", "name":"Foster Avenue Beach", "addressLine1":"Lake Michigan at Foster Avenue (5200 N.)", "town":"Chicago", "county":"IL", "country":"US", "postcode":"60640" }</v>
      </c>
      <c r="H27" t="s">
        <v>5433</v>
      </c>
      <c r="I27" t="str">
        <f>SUBSTITUTE(VLOOKUP(H27,Vehicles!D:H,5,FALSE),"},","}")</f>
        <v>{ "id":"6b0734ac-6c2f-41d6-a6fc-7daa8bd4ad0c", "name":"BMW X1", "vehicleMake":"BMW", "vehicleType":"X1" }</v>
      </c>
      <c r="J27" t="s">
        <v>4202</v>
      </c>
      <c r="K27" t="str">
        <f>SUBSTITUTE(VLOOKUP(J27,Drivers!C:G,5,FALSE),"},","}")</f>
        <v>{ "id": "b36ff006-d9db-46ab-99f8-07ac837eddd5", "name":"Tango Club @ Ukranian East Village Restaurant", "addressLine1":"140 2nd Avenue ( between 8th &amp; 9th St)", "town":"New York", "county":"NY", "country":"US", "postcode":"10003" }</v>
      </c>
      <c r="L27" t="s">
        <v>5024</v>
      </c>
      <c r="M27" t="str">
        <f t="shared" si="0"/>
        <v>{"id":"7d55858f-50c2-49fa-a514-75f4e4440182", "name":"SkylightDiner402W34thStToFosterAvenueBeachLakeMichiganatFosterAvenue5200N", "StartPoint":{ "id": "448831c0-bacb-4ed5-9994-8fcc9a99358f", "name":"Skylight Diner", "addressLine1":"402 W 34th St", "town":"New York", "county":"NY", "country":"US", "postcode":"10001" }, "EndPoint":{ "id": "0f06b524-2902-4e82-86a6-9fdf3adfdb06", "name":"Foster Avenue Beach", "addressLine1":"Lake Michigan at Foster Avenue (5200 N.)", "town":"Chicago", "county":"IL", "country":"US", "postcode":"60640" }, "VehicleUsed":{ "id":"6b0734ac-6c2f-41d6-a6fc-7daa8bd4ad0c", "name":"BMW X1", "vehicleMake":"BMW", "vehicleType":"X1" }, "VehicleDriver":{ "id": "b36ff006-d9db-46ab-99f8-07ac837eddd5", "name":"Tango Club @ Ukranian East Village Restaurant", "addressLine1":"140 2nd Avenue ( between 8th &amp; 9th St)", "town":"New York", "county":"NY", "country":"US", "postcode":"10003" }, "JourneyDate":"2015-06-14"},</v>
      </c>
    </row>
    <row r="28" spans="1:13" x14ac:dyDescent="0.45">
      <c r="A28" t="s">
        <v>5552</v>
      </c>
      <c r="B28" t="s">
        <v>89</v>
      </c>
      <c r="C28" t="s">
        <v>4230</v>
      </c>
      <c r="D28" t="s">
        <v>5279</v>
      </c>
      <c r="E28" t="str">
        <f>SUBSTITUTE(VLOOKUP(D28,Locations!D:K,8,FALSE),"},","}")</f>
        <v>{ "id": "b2c88bc8-e6b4-457c-9efe-dfb5270f21fe", "name":"American Bartenders School", "addressLine1":"252 W 29th St", "town":"New York", "county":"NY", "country":"US", "postcode":"10001" }</v>
      </c>
      <c r="F28" t="s">
        <v>5342</v>
      </c>
      <c r="G28" t="str">
        <f>SUBSTITUTE(VLOOKUP(F28,Locations!D:K,8,FALSE),"},","}")</f>
        <v>{ "id": "8c9ab646-9406-4b72-bc87-55da590ef5b5", "name":"Howl at the Moon", "addressLine1":"26 W. Hubbard St.", "town":"Chicago", "county":"IL", "country":"US", "postcode":"60661" }</v>
      </c>
      <c r="H28" t="s">
        <v>5434</v>
      </c>
      <c r="I28" t="str">
        <f>SUBSTITUTE(VLOOKUP(H28,Vehicles!D:H,5,FALSE),"},","}")</f>
        <v>{ "id":"fc35a7a5-7d4a-45b4-9129-b980205bc1b5", "name":"Renault Symbol", "vehicleMake":"Renault", "vehicleType":"Symbol" }</v>
      </c>
      <c r="J28" t="s">
        <v>4202</v>
      </c>
      <c r="K28" t="str">
        <f>SUBSTITUTE(VLOOKUP(J28,Drivers!C:G,5,FALSE),"},","}")</f>
        <v>{ "id": "b36ff006-d9db-46ab-99f8-07ac837eddd5", "name":"Tango Club @ Ukranian East Village Restaurant", "addressLine1":"140 2nd Avenue ( between 8th &amp; 9th St)", "town":"New York", "county":"NY", "country":"US", "postcode":"10003" }</v>
      </c>
      <c r="L28" t="s">
        <v>5024</v>
      </c>
      <c r="M28" t="str">
        <f t="shared" si="0"/>
        <v>{"id":"c7038d6f-7fc9-4302-9444-811fcc02d944", "name":"AmericanBartendersSchool252W29thStToHowlattheMoon26WHubbardSt", "StartPoint":{ "id": "b2c88bc8-e6b4-457c-9efe-dfb5270f21fe", "name":"American Bartenders School", "addressLine1":"252 W 29th St", "town":"New York", "county":"NY", "country":"US", "postcode":"10001" }, "EndPoint":{ "id": "8c9ab646-9406-4b72-bc87-55da590ef5b5", "name":"Howl at the Moon", "addressLine1":"26 W. Hubbard St.", "town":"Chicago", "county":"IL", "country":"US", "postcode":"60661" }, "VehicleUsed":{ "id":"fc35a7a5-7d4a-45b4-9129-b980205bc1b5", "name":"Renault Symbol", "vehicleMake":"Renault", "vehicleType":"Symbol" }, "VehicleDriver":{ "id": "b36ff006-d9db-46ab-99f8-07ac837eddd5", "name":"Tango Club @ Ukranian East Village Restaurant", "addressLine1":"140 2nd Avenue ( between 8th &amp; 9th St)", "town":"New York", "county":"NY", "country":"US", "postcode":"10003" }, "JourneyDate":"2015-06-14"},</v>
      </c>
    </row>
    <row r="29" spans="1:13" x14ac:dyDescent="0.45">
      <c r="A29" t="s">
        <v>5553</v>
      </c>
      <c r="B29" t="s">
        <v>89</v>
      </c>
      <c r="C29" t="s">
        <v>4231</v>
      </c>
      <c r="D29" t="s">
        <v>4948</v>
      </c>
      <c r="E29" t="str">
        <f>SUBSTITUTE(VLOOKUP(D29,Locations!D:K,8,FALSE),"},","}")</f>
        <v>{ "id": "0f105c77-5fbf-42b9-baa8-02ee200f2c98", "name":"The Gift Theatre", "addressLine1":"4802 N. Milwaukee Avenue", "town":"Chicago", "county":"IL", "country":"US", "postcode":"60630" }</v>
      </c>
      <c r="F29" t="s">
        <v>5315</v>
      </c>
      <c r="G29" t="str">
        <f>SUBSTITUTE(VLOOKUP(F29,Locations!D:K,8,FALSE),"},","}")</f>
        <v>{ "id": "cacffafd-efd1-4fb6-94c8-c78e2b57c8c7", "name":"Virgin Megastore (cafe)", "addressLine1":"Union Square", "town":"New York", "county":"NY", "country":"US", "postcode":"10003" }</v>
      </c>
      <c r="H29" t="s">
        <v>4186</v>
      </c>
      <c r="I29" t="str">
        <f>SUBSTITUTE(VLOOKUP(H29,Vehicles!D:H,5,FALSE),"},","}")</f>
        <v>{ "id":"c036173d-4440-44e3-9701-698cb50db64d", "name":"Geely Emgrand EC7", "vehicleMake":"Geely", "vehicleType":"Emgrand EC7" }</v>
      </c>
      <c r="J29" t="s">
        <v>4232</v>
      </c>
      <c r="K29" t="str">
        <f>SUBSTITUTE(VLOOKUP(J29,Drivers!C:G,5,FALSE),"},","}")</f>
        <v>{ "id": "ce178be8-8589-4d57-826c-f11f06dac668", "name":"YOGA NOW", "addressLine1":"5852 North Broadway", "town":"Chicago", "county":"IL", "country":"US", "postcode":"60660" }</v>
      </c>
      <c r="L29" t="s">
        <v>5024</v>
      </c>
      <c r="M29" t="str">
        <f t="shared" si="0"/>
        <v>{"id":"50132d5f-89ab-4e48-a012-f737ef62f830", "name":"TheGiftTheatre4802NMilwaukeeAvenueToVirginMegastorecafeUnionSquare", "StartPoint":{ "id": "0f105c77-5fbf-42b9-baa8-02ee200f2c98", "name":"The Gift Theatre", "addressLine1":"4802 N. Milwaukee Avenue", "town":"Chicago", "county":"IL", "country":"US", "postcode":"60630" }, "EndPoint":{ "id": "cacffafd-efd1-4fb6-94c8-c78e2b57c8c7", "name":"Virgin Megastore (cafe)", "addressLine1":"Union Square", "town":"New York", "county":"NY", "country":"US", "postcode":"10003" }, "VehicleUsed":{ "id":"c036173d-4440-44e3-9701-698cb50db64d", "name":"Geely Emgrand EC7", "vehicleMake":"Geely", "vehicleType":"Emgrand EC7" }, "VehicleDriver":{ "id": "ce178be8-8589-4d57-826c-f11f06dac668", "name":"YOGA NOW", "addressLine1":"5852 North Broadway", "town":"Chicago", "county":"IL", "country":"US", "postcode":"60660" }, "JourneyDate":"2015-06-14"},</v>
      </c>
    </row>
    <row r="30" spans="1:13" x14ac:dyDescent="0.45">
      <c r="A30" t="s">
        <v>5554</v>
      </c>
      <c r="B30" t="s">
        <v>52</v>
      </c>
      <c r="C30" t="s">
        <v>4233</v>
      </c>
      <c r="D30" t="s">
        <v>4949</v>
      </c>
      <c r="E30" t="str">
        <f>SUBSTITUTE(VLOOKUP(D30,Locations!D:K,8,FALSE),"},","}")</f>
        <v>{ "id": "72609113-778c-468f-859c-7fd0f352819c", "name":"Rodeo Bar", "addressLine1":"375 3rd Avenue", "town":"New York", "county":"NY", "country":"US", "postcode":"10022" }</v>
      </c>
      <c r="F30" t="s">
        <v>5326</v>
      </c>
      <c r="G30" t="str">
        <f>SUBSTITUTE(VLOOKUP(F30,Locations!D:K,8,FALSE),"},","}")</f>
        <v>{ "id": "f63d5806-d6b9-4280-9886-ff545092a651", "name":"Pier 54", "addressLine1":"14th st. West Side Hwy", "town":"New York", "county":"NY", "country":"US", "postcode":"10021" }</v>
      </c>
      <c r="H30" t="s">
        <v>5435</v>
      </c>
      <c r="I30" t="str">
        <f>SUBSTITUTE(VLOOKUP(H30,Vehicles!D:H,5,FALSE),"},","}")</f>
        <v>{ "id":"18325936-4f3c-4005-b50e-d76ab613d0bb", "name":"Chevrolet Aveo", "vehicleMake":"Chevrolet", "vehicleType":"Aveo" }</v>
      </c>
      <c r="J30" t="s">
        <v>4234</v>
      </c>
      <c r="K30" t="str">
        <f>SUBSTITUTE(VLOOKUP(J30,Drivers!C:G,5,FALSE),"},","}")</f>
        <v>{ "id": "ad166ee0-9082-4620-a1f7-3754cd49dbdf", "name":"Curly's Vegetarian Lunch", "addressLine1":"328 East 14th", "town":"New York", "county":"NY", "country":"US", "postcode":"10003" }</v>
      </c>
      <c r="L30" t="s">
        <v>5025</v>
      </c>
      <c r="M30" t="str">
        <f t="shared" si="0"/>
        <v>{"id":"88a5f5ed-a106-4ce4-b799-4f45a595dc86", "name":"RodeoBar3753rdAvenueToPier5414thstWestSideHwy", "StartPoint":{ "id": "72609113-778c-468f-859c-7fd0f352819c", "name":"Rodeo Bar", "addressLine1":"375 3rd Avenue", "town":"New York", "county":"NY", "country":"US", "postcode":"10022" }, "EndPoint":{ "id": "f63d5806-d6b9-4280-9886-ff545092a651", "name":"Pier 54", "addressLine1":"14th st. West Side Hwy", "town":"New York", "county":"NY", "country":"US", "postcode":"10021" }, "VehicleUsed":{ "id":"18325936-4f3c-4005-b50e-d76ab613d0bb", "name":"Chevrolet Aveo", "vehicleMake":"Chevrolet", "vehicleType":"Aveo" }, "VehicleDriver":{ "id": "ad166ee0-9082-4620-a1f7-3754cd49dbdf", "name":"Curly's Vegetarian Lunch", "addressLine1":"328 East 14th", "town":"New York", "county":"NY", "country":"US", "postcode":"10003" }, "JourneyDate":"2015-06-15"},</v>
      </c>
    </row>
    <row r="31" spans="1:13" x14ac:dyDescent="0.45">
      <c r="A31" t="s">
        <v>5555</v>
      </c>
      <c r="B31" t="s">
        <v>52</v>
      </c>
      <c r="C31" t="s">
        <v>4235</v>
      </c>
      <c r="D31" t="s">
        <v>5400</v>
      </c>
      <c r="E31" t="str">
        <f>SUBSTITUTE(VLOOKUP(D31,Locations!D:K,8,FALSE),"},","}")</f>
        <v>{ "id": "d9a6d019-84b3-4119-a013-ce1d447adb89", "name":"Carl Schurz", "addressLine1":"East 86th Street, at East End Avenue", "town":"New York", "county":"NY", "country":"US", "postcode":"10021" }</v>
      </c>
      <c r="F31" t="s">
        <v>4973</v>
      </c>
      <c r="G31" t="str">
        <f>SUBSTITUTE(VLOOKUP(F31,Locations!D:K,8,FALSE),"},","}")</f>
        <v>{ "id": "ad166ee0-9082-4620-a1f7-3754cd49dbdf", "name":"Curly's Vegetarian Lunch", "addressLine1":"328 East 14th", "town":"New York", "county":"NY", "country":"US", "postcode":"10003" }</v>
      </c>
      <c r="H31" t="s">
        <v>5436</v>
      </c>
      <c r="I31" t="str">
        <f>SUBSTITUTE(VLOOKUP(H31,Vehicles!D:H,5,FALSE),"},","}")</f>
        <v>{ "id":"531ae543-941d-4534-ba28-949be9c43bc2", "name":"Ford Mondeo", "vehicleMake":"Ford", "vehicleType":"Mondeo" }</v>
      </c>
      <c r="J31" t="s">
        <v>4226</v>
      </c>
      <c r="K31" t="str">
        <f>SUBSTITUTE(VLOOKUP(J31,Drivers!C:G,5,FALSE),"},","}")</f>
        <v>{ "id": "500b40d4-2bbf-458e-8c3a-f887617dd11e", "name":"Kate Murphy Theater at FIT.", "addressLine1":"Fashion Institute Of Technology", "town":"New York", "county":"NY", "country":"US", "postcode":"10001" }</v>
      </c>
      <c r="L31" t="s">
        <v>5025</v>
      </c>
      <c r="M31" t="str">
        <f t="shared" si="0"/>
        <v>{"id":"98d838e7-344b-41b8-a13a-77efd5db4417", "name":"CarlSchurzEast86thStreetatEastEndAvenueToCurlysVegetarianLunch328East14th", "StartPoint":{ "id": "d9a6d019-84b3-4119-a013-ce1d447adb89", "name":"Carl Schurz", "addressLine1":"East 86th Street, at East End Avenue", "town":"New York", "county":"NY", "country":"US", "postcode":"10021" }, "EndPoint":{ "id": "ad166ee0-9082-4620-a1f7-3754cd49dbdf", "name":"Curly's Vegetarian Lunch", "addressLine1":"328 East 14th", "town":"New York", "county":"NY", "country":"US", "postcode":"10003" }, "VehicleUsed":{ "id":"531ae543-941d-4534-ba28-949be9c43bc2", "name":"Ford Mondeo", "vehicleMake":"Ford", "vehicleType":"Mondeo" }, "VehicleDriver":{ "id": "500b40d4-2bbf-458e-8c3a-f887617dd11e", "name":"Kate Murphy Theater at FIT.", "addressLine1":"Fashion Institute Of Technology", "town":"New York", "county":"NY", "country":"US", "postcode":"10001" }, "JourneyDate":"2015-06-15"},</v>
      </c>
    </row>
    <row r="32" spans="1:13" x14ac:dyDescent="0.45">
      <c r="A32" t="s">
        <v>5556</v>
      </c>
      <c r="B32" t="s">
        <v>89</v>
      </c>
      <c r="C32" t="s">
        <v>4236</v>
      </c>
      <c r="D32" t="s">
        <v>5399</v>
      </c>
      <c r="E32" t="str">
        <f>SUBSTITUTE(VLOOKUP(D32,Locations!D:K,8,FALSE),"},","}")</f>
        <v>{ "id": "4a7df306-a23f-4a88-85d0-02d271e4d29c", "name":"Sheep Meadow Lawn in Central Park", "addressLine1":"1 W 67th St", "town":"New York", "county":"NY", "country":"US", "postcode":"10023" }</v>
      </c>
      <c r="F32" t="s">
        <v>5274</v>
      </c>
      <c r="G32" t="str">
        <f>SUBSTITUTE(VLOOKUP(F32,Locations!D:K,8,FALSE),"},","}")</f>
        <v>{ "id": "4955f4c8-e153-44b2-b8cf-f5dac1c541df", "name":"The Studio at Webster Hall", "addressLine1":"125 east 11th Street", "town":"New York", "county":"NY", "country":"US", "postcode":"10003" }</v>
      </c>
      <c r="H32" t="s">
        <v>5415</v>
      </c>
      <c r="I32" t="str">
        <f>SUBSTITUTE(VLOOKUP(H32,Vehicles!D:H,5,FALSE),"},","}")</f>
        <v>{ "id":"19ee84cf-f9fb-4adc-8de2-abb4fd9d5442", "name":"Honda Civic", "vehicleMake":"Honda", "vehicleType":"Civic" }</v>
      </c>
      <c r="J32" t="s">
        <v>4196</v>
      </c>
      <c r="K32" t="str">
        <f>SUBSTITUTE(VLOOKUP(J32,Drivers!C:G,5,FALSE),"},","}")</f>
        <v>{ "id": "0f105c77-5fbf-42b9-baa8-02ee200f2c98", "name":"The Gift Theatre", "addressLine1":"4802 N. Milwaukee Avenue", "town":"Chicago", "county":"IL", "country":"US", "postcode":"60630" }</v>
      </c>
      <c r="L32" t="s">
        <v>5025</v>
      </c>
      <c r="M32" t="str">
        <f t="shared" si="0"/>
        <v>{"id":"2349731b-c60f-4175-ae86-db4e676effc5", "name":"SheepMeadowLawninCentralPark1W67thStToTheStudioatWebsterHall125east11thStreet", "StartPoint":{ "id": "4a7df306-a23f-4a88-85d0-02d271e4d29c", "name":"Sheep Meadow Lawn in Central Park", "addressLine1":"1 W 67th St", "town":"New York", "county":"NY", "country":"US", "postcode":"10023" }, "EndPoint":{ "id": "4955f4c8-e153-44b2-b8cf-f5dac1c541df", "name":"The Studio at Webster Hall", "addressLine1":"125 east 11th Street", "town":"New York", "county":"NY", "country":"US", "postcode":"10003" }, "VehicleUsed":{ "id":"19ee84cf-f9fb-4adc-8de2-abb4fd9d5442", "name":"Honda Civic", "vehicleMake":"Honda", "vehicleType":"Civic" }, "VehicleDriver":{ "id": "0f105c77-5fbf-42b9-baa8-02ee200f2c98", "name":"The Gift Theatre", "addressLine1":"4802 N. Milwaukee Avenue", "town":"Chicago", "county":"IL", "country":"US", "postcode":"60630" }, "JourneyDate":"2015-06-15"},</v>
      </c>
    </row>
    <row r="33" spans="1:13" x14ac:dyDescent="0.45">
      <c r="A33" t="s">
        <v>5557</v>
      </c>
      <c r="B33" t="s">
        <v>89</v>
      </c>
      <c r="C33" t="s">
        <v>4237</v>
      </c>
      <c r="D33" t="s">
        <v>4972</v>
      </c>
      <c r="E33" t="str">
        <f>SUBSTITUTE(VLOOKUP(D33,Locations!D:K,8,FALSE),"},","}")</f>
        <v>{ "id": "fd5b68a3-116a-4acc-816c-4634d7673ded", "name":"Zephyr Cafe", "addressLine1":"1767 W. Wilson Ave.", "town":"Chicago", "county":"IL", "country":"US", "postcode":"60625" }</v>
      </c>
      <c r="F33" t="s">
        <v>5401</v>
      </c>
      <c r="G33" t="str">
        <f>SUBSTITUTE(VLOOKUP(F33,Locations!D:K,8,FALSE),"},","}")</f>
        <v>{ "id": "0456577a-840e-4c17-b295-6f1ebe911357", "name":"Angelika Theatre", "addressLine1":"18 West Houston at Mercer Street", "town":"New York", "county":"NY", "country":"US", "postcode":"10012" }</v>
      </c>
      <c r="H33" t="s">
        <v>5437</v>
      </c>
      <c r="I33" t="str">
        <f>SUBSTITUTE(VLOOKUP(H33,Vehicles!D:H,5,FALSE),"},","}")</f>
        <v>{ "id":"2aad18f4-7238-4092-bb32-fe9f85bfe40d", "name":"Mitsubishi ASX", "vehicleMake":"Mitsubishi", "vehicleType":"ASX" }</v>
      </c>
      <c r="J33" t="s">
        <v>4215</v>
      </c>
      <c r="K33" t="str">
        <f>SUBSTITUTE(VLOOKUP(J33,Drivers!C:G,5,FALSE),"},","}")</f>
        <v>{ "id": "1a278f4c-74fe-470a-8b99-504452c83982", "name":"web2zone (Internet Cafe &amp; Video Game Center)", "addressLine1":"54 Cooper Sq", "town":"New York", "county":"NY", "country":"US", "postcode":"10003" }</v>
      </c>
      <c r="L33" t="s">
        <v>5025</v>
      </c>
      <c r="M33" t="str">
        <f t="shared" si="0"/>
        <v>{"id":"34670661-f466-4b29-8155-6edb85ebbe00", "name":"ZephyrCafe1767WWilsonAveToAngelikaTheatre18WestHoustonatMercerStreet", "StartPoint":{ "id": "fd5b68a3-116a-4acc-816c-4634d7673ded", "name":"Zephyr Cafe", "addressLine1":"1767 W. Wilson Ave.", "town":"Chicago", "county":"IL", "country":"US", "postcode":"60625" }, "EndPoint":{ "id": "0456577a-840e-4c17-b295-6f1ebe911357", "name":"Angelika Theatre", "addressLine1":"18 West Houston at Mercer Street", "town":"New York", "county":"NY", "country":"US", "postcode":"10012" }, "VehicleUsed":{ "id":"2aad18f4-7238-4092-bb32-fe9f85bfe40d", "name":"Mitsubishi ASX", "vehicleMake":"Mitsubishi", "vehicleType":"ASX" }, "VehicleDriver":{ "id": "1a278f4c-74fe-470a-8b99-504452c83982", "name":"web2zone (Internet Cafe &amp; Video Game Center)", "addressLine1":"54 Cooper Sq", "town":"New York", "county":"NY", "country":"US", "postcode":"10003" }, "JourneyDate":"2015-06-15"},</v>
      </c>
    </row>
    <row r="34" spans="1:13" x14ac:dyDescent="0.45">
      <c r="A34" t="s">
        <v>5558</v>
      </c>
      <c r="B34" t="s">
        <v>52</v>
      </c>
      <c r="C34" t="s">
        <v>4238</v>
      </c>
      <c r="D34" t="s">
        <v>4970</v>
      </c>
      <c r="E34" t="str">
        <f>SUBSTITUTE(VLOOKUP(D34,Locations!D:K,8,FALSE),"},","}")</f>
        <v>{ "id": "222c9323-7b8c-412d-93b8-00e9241a8967", "name":"Montrose Dog Beach", "addressLine1":"Just north of Wilson &amp; Simonds", "town":"Chicago", "county":"IL", "country":"US", "postcode":"60626" }</v>
      </c>
      <c r="F34" t="s">
        <v>5309</v>
      </c>
      <c r="G34" t="str">
        <f>SUBSTITUTE(VLOOKUP(F34,Locations!D:K,8,FALSE),"},","}")</f>
        <v>{ "id": "571d6b9a-1d3b-4091-b86c-e3f2fd2eeedf", "name":"Sortie", "addressLine1":"329 W. 51st Street (bet. 8th &amp; 9th)", "town":"New York", "county":"NY", "country":"US", "postcode":"10019" }</v>
      </c>
      <c r="H34" t="s">
        <v>5416</v>
      </c>
      <c r="I34" t="str">
        <f>SUBSTITUTE(VLOOKUP(H34,Vehicles!D:H,5,FALSE),"},","}")</f>
        <v>{ "id":"f5d7da49-1903-48cb-b774-f8983ddedfef", "name":"Lifan X60", "vehicleMake":"Lifan", "vehicleType":"X60" }</v>
      </c>
      <c r="J34" t="s">
        <v>4239</v>
      </c>
      <c r="K34" t="str">
        <f>SUBSTITUTE(VLOOKUP(J34,Drivers!C:G,5,FALSE),"},","}")</f>
        <v>{ "id": "3ccfecd3-3389-45bb-8fc8-57f997b999d2", "name":"mAnnAhAttA", "addressLine1":"316 Bowery @ Bleecker", "town":"New York", "county":"NY", "country":"US", "postcode":"10012" }</v>
      </c>
      <c r="L34" t="s">
        <v>5025</v>
      </c>
      <c r="M34" t="str">
        <f t="shared" si="0"/>
        <v>{"id":"89eac8e3-3bec-4e67-952e-b9a9874b899e", "name":"MontroseDogBeachJustnorthofWilsonSimondsToSortie329W51stStreetbet8th9th", "StartPoint":{ "id": "222c9323-7b8c-412d-93b8-00e9241a8967", "name":"Montrose Dog Beach", "addressLine1":"Just north of Wilson &amp; Simonds", "town":"Chicago", "county":"IL", "country":"US", "postcode":"60626" }, "EndPoint":{ "id": "571d6b9a-1d3b-4091-b86c-e3f2fd2eeedf", "name":"Sortie", "addressLine1":"329 W. 51st Street (bet. 8th &amp; 9th)", "town":"New York", "county":"NY", "country":"US", "postcode":"10019" }, "VehicleUsed":{ "id":"f5d7da49-1903-48cb-b774-f8983ddedfef", "name":"Lifan X60", "vehicleMake":"Lifan", "vehicleType":"X60" }, "VehicleDriver":{ "id": "3ccfecd3-3389-45bb-8fc8-57f997b999d2", "name":"mAnnAhAttA", "addressLine1":"316 Bowery @ Bleecker", "town":"New York", "county":"NY", "country":"US", "postcode":"10012" }, "JourneyDate":"2015-06-15"},</v>
      </c>
    </row>
    <row r="35" spans="1:13" x14ac:dyDescent="0.45">
      <c r="A35" t="s">
        <v>5559</v>
      </c>
      <c r="B35" t="s">
        <v>89</v>
      </c>
      <c r="C35" t="s">
        <v>4240</v>
      </c>
      <c r="D35" t="s">
        <v>5387</v>
      </c>
      <c r="E35" t="str">
        <f>SUBSTITUTE(VLOOKUP(D35,Locations!D:K,8,FALSE),"},","}")</f>
        <v>{ "id": "2ebe39b6-33bc-494a-9f00-e0c96e91b64a", "name":"LINCOLN CENTER", "addressLine1":"Columbus Avenue and 63 Street", "town":"New York", "county":"NY", "country":"US", "postcode":"10023" }</v>
      </c>
      <c r="F35" t="s">
        <v>5288</v>
      </c>
      <c r="G35" t="str">
        <f>SUBSTITUTE(VLOOKUP(F35,Locations!D:K,8,FALSE),"},","}")</f>
        <v>{ "id": "17714696-0693-4192-a49d-ad1c2a10a2fd", "name":"Katra", "addressLine1":"Lower East Side 217 Bowery @ Rivington", "town":"New York", "county":"NY", "country":"US", "postcode":"10002" }</v>
      </c>
      <c r="H35" t="s">
        <v>5438</v>
      </c>
      <c r="I35" t="str">
        <f>SUBSTITUTE(VLOOKUP(H35,Vehicles!D:H,5,FALSE),"},","}")</f>
        <v>{ "id":"c7d312fa-6f53-4eed-93ed-1d1e631c2550", "name":"Ford Focus", "vehicleMake":"Ford", "vehicleType":"Focus" }</v>
      </c>
      <c r="J35" t="s">
        <v>4215</v>
      </c>
      <c r="K35" t="str">
        <f>SUBSTITUTE(VLOOKUP(J35,Drivers!C:G,5,FALSE),"},","}")</f>
        <v>{ "id": "1a278f4c-74fe-470a-8b99-504452c83982", "name":"web2zone (Internet Cafe &amp; Video Game Center)", "addressLine1":"54 Cooper Sq", "town":"New York", "county":"NY", "country":"US", "postcode":"10003" }</v>
      </c>
      <c r="L35" t="s">
        <v>5025</v>
      </c>
      <c r="M35" t="str">
        <f t="shared" si="0"/>
        <v>{"id":"c6a8e7e2-d29e-461c-9af6-b2e0e4e04e28", "name":"LINCOLNCENTERColumbusAvenueand63StreetToKatraLowerEastSide217BoweryRivington", "StartPoint":{ "id": "2ebe39b6-33bc-494a-9f00-e0c96e91b64a", "name":"LINCOLN CENTER", "addressLine1":"Columbus Avenue and 63 Street", "town":"New York", "county":"NY", "country":"US", "postcode":"10023" }, "EndPoint":{ "id": "17714696-0693-4192-a49d-ad1c2a10a2fd", "name":"Katra", "addressLine1":"Lower East Side 217 Bowery @ Rivington", "town":"New York", "county":"NY", "country":"US", "postcode":"10002" }, "VehicleUsed":{ "id":"c7d312fa-6f53-4eed-93ed-1d1e631c2550", "name":"Ford Focus", "vehicleMake":"Ford", "vehicleType":"Focus" }, "VehicleDriver":{ "id": "1a278f4c-74fe-470a-8b99-504452c83982", "name":"web2zone (Internet Cafe &amp; Video Game Center)", "addressLine1":"54 Cooper Sq", "town":"New York", "county":"NY", "country":"US", "postcode":"10003" }, "JourneyDate":"2015-06-15"},</v>
      </c>
    </row>
    <row r="36" spans="1:13" x14ac:dyDescent="0.45">
      <c r="A36" t="s">
        <v>5560</v>
      </c>
      <c r="B36" t="s">
        <v>52</v>
      </c>
      <c r="C36" t="s">
        <v>4241</v>
      </c>
      <c r="D36" t="s">
        <v>5286</v>
      </c>
      <c r="E36" t="str">
        <f>SUBSTITUTE(VLOOKUP(D36,Locations!D:K,8,FALSE),"},","}")</f>
        <v>{ "id": "0b0a9b75-efc5-4674-9d29-d1ee890d518e", "name":"CBG RED BAR", "addressLine1":"1009 Second Avenue", "town":"New York", "county":"NY", "country":"US", "postcode":"10022" }</v>
      </c>
      <c r="F36" t="s">
        <v>4949</v>
      </c>
      <c r="G36" t="str">
        <f>SUBSTITUTE(VLOOKUP(F36,Locations!D:K,8,FALSE),"},","}")</f>
        <v>{ "id": "72609113-778c-468f-859c-7fd0f352819c", "name":"Rodeo Bar", "addressLine1":"375 3rd Avenue", "town":"New York", "county":"NY", "country":"US", "postcode":"10022" }</v>
      </c>
      <c r="H36" t="s">
        <v>5439</v>
      </c>
      <c r="I36" t="str">
        <f>SUBSTITUTE(VLOOKUP(H36,Vehicles!D:H,5,FALSE),"},","}")</f>
        <v>{ "id":"ac8ba6d1-d27d-44b7-840f-462c4d78274d", "name":"Renault Fluence", "vehicleMake":"Renault", "vehicleType":"Fluence" }</v>
      </c>
      <c r="J36" t="s">
        <v>4217</v>
      </c>
      <c r="K36" t="str">
        <f>SUBSTITUTE(VLOOKUP(J36,Drivers!C:G,5,FALSE),"},","}")</f>
        <v>{ "id": "72609113-778c-468f-859c-7fd0f352819c", "name":"Rodeo Bar", "addressLine1":"375 3rd Avenue", "town":"New York", "county":"NY", "country":"US", "postcode":"10022" }</v>
      </c>
      <c r="L36" t="s">
        <v>5025</v>
      </c>
      <c r="M36" t="str">
        <f t="shared" si="0"/>
        <v>{"id":"1df97dbb-f907-4760-85fc-920f2735baf2", "name":"CBGREDBAR1009SecondAvenueToRodeoBar3753rdAvenue", "StartPoint":{ "id": "0b0a9b75-efc5-4674-9d29-d1ee890d518e", "name":"CBG RED BAR", "addressLine1":"1009 Second Avenue", "town":"New York", "county":"NY", "country":"US", "postcode":"10022" }, "EndPoint":{ "id": "72609113-778c-468f-859c-7fd0f352819c", "name":"Rodeo Bar", "addressLine1":"375 3rd Avenue", "town":"New York", "county":"NY", "country":"US", "postcode":"10022" }, "VehicleUsed":{ "id":"ac8ba6d1-d27d-44b7-840f-462c4d78274d", "name":"Renault Fluence", "vehicleMake":"Renault", "vehicleType":"Fluence" }, "VehicleDriver":{ "id": "72609113-778c-468f-859c-7fd0f352819c", "name":"Rodeo Bar", "addressLine1":"375 3rd Avenue", "town":"New York", "county":"NY", "country":"US", "postcode":"10022" }, "JourneyDate":"2015-06-15"},</v>
      </c>
    </row>
    <row r="37" spans="1:13" x14ac:dyDescent="0.45">
      <c r="A37" t="s">
        <v>5561</v>
      </c>
      <c r="B37" t="s">
        <v>89</v>
      </c>
      <c r="C37" t="s">
        <v>4242</v>
      </c>
      <c r="D37" t="s">
        <v>5306</v>
      </c>
      <c r="E37" t="str">
        <f>SUBSTITUTE(VLOOKUP(D37,Locations!D:K,8,FALSE),"},","}")</f>
        <v>{ "id": "1a29d1bb-9ad3-4f89-a661-6f1b6951bf85", "name":"Saigon Grill", "addressLine1":"1700 2nd Avenue/ 88th Street", "town":"New York", "county":"NY", "country":"US", "postcode":"10128" }</v>
      </c>
      <c r="F37" t="s">
        <v>5376</v>
      </c>
      <c r="G37" t="str">
        <f>SUBSTITUTE(VLOOKUP(F37,Locations!D:K,8,FALSE),"},","}")</f>
        <v>{ "id": "a4e9db25-9d06-4425-a05e-fdabaf57605d", "name":"Tribeca Film Center - Screening Room", "addressLine1":"375 Greenwich St.", "town":"New York", "county":"NY", "country":"US", "postcode":"10013" }</v>
      </c>
      <c r="H37" t="s">
        <v>5414</v>
      </c>
      <c r="I37" t="str">
        <f>SUBSTITUTE(VLOOKUP(H37,Vehicles!D:H,5,FALSE),"},","}")</f>
        <v>{ "id":"d4f43a99-2481-4b21-98ef-5460baca26d1", "name":"Volvo XC70", "vehicleMake":"Volvo", "vehicleType":"XC70" }</v>
      </c>
      <c r="J37" t="s">
        <v>4189</v>
      </c>
      <c r="K37" t="str">
        <f>SUBSTITUTE(VLOOKUP(J37,Drivers!C:G,5,FALSE),"},","}")</f>
        <v>{ "id": "fd5b68a3-116a-4acc-816c-4634d7673ded", "name":"Zephyr Cafe", "addressLine1":"1767 W. Wilson Ave.", "town":"Chicago", "county":"IL", "country":"US", "postcode":"60625" }</v>
      </c>
      <c r="L37" t="s">
        <v>5025</v>
      </c>
      <c r="M37" t="str">
        <f t="shared" si="0"/>
        <v>{"id":"1d359c79-c95a-406a-aec7-e83cd75b1fef", "name":"SaigonGrill17002ndAvenue/88thStreetToTribecaFilmCenterScreeningRoom375GreenwichSt", "StartPoint":{ "id": "1a29d1bb-9ad3-4f89-a661-6f1b6951bf85", "name":"Saigon Grill", "addressLine1":"1700 2nd Avenue/ 88th Street", "town":"New York", "county":"NY", "country":"US", "postcode":"10128" }, "EndPoint":{ "id": "a4e9db25-9d06-4425-a05e-fdabaf57605d", "name":"Tribeca Film Center - Screening Room", "addressLine1":"375 Greenwich St.", "town":"New York", "county":"NY", "country":"US", "postcode":"10013" }, "VehicleUsed":{ "id":"d4f43a99-2481-4b21-98ef-5460baca26d1", "name":"Volvo XC70", "vehicleMake":"Volvo", "vehicleType":"XC70" }, "VehicleDriver":{ "id": "fd5b68a3-116a-4acc-816c-4634d7673ded", "name":"Zephyr Cafe", "addressLine1":"1767 W. Wilson Ave.", "town":"Chicago", "county":"IL", "country":"US", "postcode":"60625" }, "JourneyDate":"2015-06-15"},</v>
      </c>
    </row>
    <row r="38" spans="1:13" x14ac:dyDescent="0.45">
      <c r="A38" t="s">
        <v>5562</v>
      </c>
      <c r="B38" t="s">
        <v>52</v>
      </c>
      <c r="C38" t="s">
        <v>4243</v>
      </c>
      <c r="D38" t="s">
        <v>5370</v>
      </c>
      <c r="E38" t="str">
        <f>SUBSTITUTE(VLOOKUP(D38,Locations!D:K,8,FALSE),"},","}")</f>
        <v>{ "id": "82949bc4-fc73-4e10-be6b-244b28ffdd16", "name":"Lifeline Theatre", "addressLine1":"6912 N. Glenwood Ave.", "town":"Chicago", "county":"IL", "country":"US", "postcode":"60626" }</v>
      </c>
      <c r="F38" t="s">
        <v>5242</v>
      </c>
      <c r="G38" t="str">
        <f>SUBSTITUTE(VLOOKUP(F38,Locations!D:K,8,FALSE),"},","}")</f>
        <v>{ "id": "6b81254e-8de6-4b3f-966d-1b98ab734c6c", "name":"Chenchita's Group Garden", "addressLine1":"1691-93 Madison Avenue", "town":"New York", "county":"NY", "country":"US", "postcode":"10029" }</v>
      </c>
      <c r="H38" t="s">
        <v>5440</v>
      </c>
      <c r="I38" t="str">
        <f>SUBSTITUTE(VLOOKUP(H38,Vehicles!D:H,5,FALSE),"},","}")</f>
        <v>{ "id":"4add687f-20ca-44df-8dc3-b2b6af9cdcde", "name":"Nissan Tiida", "vehicleMake":"Nissan", "vehicleType":"Tiida" }</v>
      </c>
      <c r="J38" t="s">
        <v>4193</v>
      </c>
      <c r="K38" t="str">
        <f>SUBSTITUTE(VLOOKUP(J38,Drivers!C:G,5,FALSE),"},","}")</f>
        <v>{ "id": "f00ad641-abf7-4dfd-9f60-7fb1013a84c4", "name":"Dante Trattoria", "addressLine1":"79 McDougal Street", "town":"New York", "county":"NY", "country":"US", "postcode":"10001" }</v>
      </c>
      <c r="L38" t="s">
        <v>5026</v>
      </c>
      <c r="M38" t="str">
        <f t="shared" si="0"/>
        <v>{"id":"e523326e-88d4-4125-8109-830c4e3b278a", "name":"LifelineTheatre6912NGlenwoodAveToChenchitasGroupGarden169193MadisonAvenue", "StartPoint":{ "id": "82949bc4-fc73-4e10-be6b-244b28ffdd16", "name":"Lifeline Theatre", "addressLine1":"6912 N. Glenwood Ave.", "town":"Chicago", "county":"IL", "country":"US", "postcode":"60626" }, "EndPoint":{ "id": "6b81254e-8de6-4b3f-966d-1b98ab734c6c", "name":"Chenchita's Group Garden", "addressLine1":"1691-93 Madison Avenue", "town":"New York", "county":"NY", "country":"US", "postcode":"10029" }, "VehicleUsed":{ "id":"4add687f-20ca-44df-8dc3-b2b6af9cdcde", "name":"Nissan Tiida", "vehicleMake":"Nissan", "vehicleType":"Tiida" }, "VehicleDriver":{ "id": "f00ad641-abf7-4dfd-9f60-7fb1013a84c4", "name":"Dante Trattoria", "addressLine1":"79 McDougal Street", "town":"New York", "county":"NY", "country":"US", "postcode":"10001" }, "JourneyDate":"2015-06-16"},</v>
      </c>
    </row>
    <row r="39" spans="1:13" x14ac:dyDescent="0.45">
      <c r="A39" t="s">
        <v>5563</v>
      </c>
      <c r="B39" t="s">
        <v>52</v>
      </c>
      <c r="C39" t="s">
        <v>4244</v>
      </c>
      <c r="D39" t="s">
        <v>5330</v>
      </c>
      <c r="E39" t="str">
        <f>SUBSTITUTE(VLOOKUP(D39,Locations!D:K,8,FALSE),"},","}")</f>
        <v>{ "id": "db1c3c0d-5142-42e7-b0fa-e71aa96e5d81", "name":"Olive Bar and Restaurant", "addressLine1":"743 Larkin St", "town":"San Francisco", "county":"CA", "country":"US", "postcode":"94109" }</v>
      </c>
      <c r="F39" t="s">
        <v>4966</v>
      </c>
      <c r="G39" t="str">
        <f>SUBSTITUTE(VLOOKUP(F39,Locations!D:K,8,FALSE),"},","}")</f>
        <v>{ "id": "531ec240-f6db-411f-b3d5-3ed19edc2659", "name":"Conservatory of Flowers", "addressLine1":"JFK Drive, Golden Gate Park", "town":"San Francisco", "county":"CA", "country":"US", "postcode":"94117" }</v>
      </c>
      <c r="H39" t="s">
        <v>5441</v>
      </c>
      <c r="I39" t="str">
        <f>SUBSTITUTE(VLOOKUP(H39,Vehicles!D:H,5,FALSE),"},","}")</f>
        <v>{ "id":"e8a22b0e-6267-4c0c-9c26-542b0a69cee0", "name":"Nissan Terrano", "vehicleMake":"Nissan", "vehicleType":"Terrano" }</v>
      </c>
      <c r="J39" t="s">
        <v>4204</v>
      </c>
      <c r="K39" t="str">
        <f>SUBSTITUTE(VLOOKUP(J39,Drivers!C:G,5,FALSE),"},","}")</f>
        <v>{ "id": "1a6624fe-1050-43dc-87e9-cb7c05c0584c", "name":"Belmont Rocks", "addressLine1":"Belmont &amp; Lakeshore drive", "town":"Chicago", "county":"IL", "country":"US", "postcode":"60657" }</v>
      </c>
      <c r="L39" t="s">
        <v>5026</v>
      </c>
      <c r="M39" t="str">
        <f t="shared" si="0"/>
        <v>{"id":"2f489106-0d8e-4192-b64b-9cf9dd42f508", "name":"OliveBarandRestaurant743LarkinStToConservatoryofFlowersJFKDriveGoldenGatePark", "StartPoint":{ "id": "db1c3c0d-5142-42e7-b0fa-e71aa96e5d81", "name":"Olive Bar and Restaurant", "addressLine1":"743 Larkin St", "town":"San Francisco", "county":"CA", "country":"US", "postcode":"94109" }, "EndPoint":{ "id": "531ec240-f6db-411f-b3d5-3ed19edc2659", "name":"Conservatory of Flowers", "addressLine1":"JFK Drive, Golden Gate Park", "town":"San Francisco", "county":"CA", "country":"US", "postcode":"94117" }, "VehicleUsed":{ "id":"e8a22b0e-6267-4c0c-9c26-542b0a69cee0", "name":"Nissan Terrano", "vehicleMake":"Nissan", "vehicleType":"Terrano" }, "VehicleDriver":{ "id": "1a6624fe-1050-43dc-87e9-cb7c05c0584c", "name":"Belmont Rocks", "addressLine1":"Belmont &amp; Lakeshore drive", "town":"Chicago", "county":"IL", "country":"US", "postcode":"60657" }, "JourneyDate":"2015-06-16"},</v>
      </c>
    </row>
    <row r="40" spans="1:13" x14ac:dyDescent="0.45">
      <c r="A40" t="s">
        <v>5564</v>
      </c>
      <c r="B40" t="s">
        <v>89</v>
      </c>
      <c r="C40" t="s">
        <v>4245</v>
      </c>
      <c r="D40" t="s">
        <v>5253</v>
      </c>
      <c r="E40" t="str">
        <f>SUBSTITUTE(VLOOKUP(D40,Locations!D:K,8,FALSE),"},","}")</f>
        <v>{ "id": "23db22d7-0df8-4b1a-bde7-4ce1ee398be1", "name":"Dance New York Studio", "addressLine1":"237 W 54th Street, 3rd fl.", "town":"New York", "county":"NY", "country":"US", "postcode":"10011" }</v>
      </c>
      <c r="F40" t="s">
        <v>5252</v>
      </c>
      <c r="G40" t="str">
        <f>SUBSTITUTE(VLOOKUP(F40,Locations!D:K,8,FALSE),"},","}")</f>
        <v>{ "id": "7ab2fc3d-6c95-4c63-b702-eacf855b71fc", "name":"Olympic Flame Diner", "addressLine1":"200 W 60th Street", "town":"New York", "county":"NY", "country":"US", "postcode":"10023" }</v>
      </c>
      <c r="H40" t="s">
        <v>5430</v>
      </c>
      <c r="I40" t="str">
        <f>SUBSTITUTE(VLOOKUP(H40,Vehicles!D:H,5,FALSE),"},","}")</f>
        <v>{ "id":"f563eae4-b86b-4818-8f02-34b7c263aa71", "name":"Volkswagen Tiguan", "vehicleMake":"Volkswagen", "vehicleType":"Tiguan" }</v>
      </c>
      <c r="J40" t="s">
        <v>4234</v>
      </c>
      <c r="K40" t="str">
        <f>SUBSTITUTE(VLOOKUP(J40,Drivers!C:G,5,FALSE),"},","}")</f>
        <v>{ "id": "ad166ee0-9082-4620-a1f7-3754cd49dbdf", "name":"Curly's Vegetarian Lunch", "addressLine1":"328 East 14th", "town":"New York", "county":"NY", "country":"US", "postcode":"10003" }</v>
      </c>
      <c r="L40" t="s">
        <v>5026</v>
      </c>
      <c r="M40" t="str">
        <f t="shared" si="0"/>
        <v>{"id":"39cceee3-a1c9-4ff9-8c3e-004096180f93", "name":"DanceNewYorkStudio237W54thStreet3rdflToOlympicFlameDiner200W60thStreet", "StartPoint":{ "id": "23db22d7-0df8-4b1a-bde7-4ce1ee398be1", "name":"Dance New York Studio", "addressLine1":"237 W 54th Street, 3rd fl.", "town":"New York", "county":"NY", "country":"US", "postcode":"10011" }, "EndPoint":{ "id": "7ab2fc3d-6c95-4c63-b702-eacf855b71fc", "name":"Olympic Flame Diner", "addressLine1":"200 W 60th Street", "town":"New York", "county":"NY", "country":"US", "postcode":"10023" }, "VehicleUsed":{ "id":"f563eae4-b86b-4818-8f02-34b7c263aa71", "name":"Volkswagen Tiguan", "vehicleMake":"Volkswagen", "vehicleType":"Tiguan" }, "VehicleDriver":{ "id": "ad166ee0-9082-4620-a1f7-3754cd49dbdf", "name":"Curly's Vegetarian Lunch", "addressLine1":"328 East 14th", "town":"New York", "county":"NY", "country":"US", "postcode":"10003" }, "JourneyDate":"2015-06-16"},</v>
      </c>
    </row>
    <row r="41" spans="1:13" x14ac:dyDescent="0.45">
      <c r="A41" t="s">
        <v>5565</v>
      </c>
      <c r="B41" t="s">
        <v>89</v>
      </c>
      <c r="C41" t="s">
        <v>4246</v>
      </c>
      <c r="D41" t="s">
        <v>5386</v>
      </c>
      <c r="E41" t="str">
        <f>SUBSTITUTE(VLOOKUP(D41,Locations!D:K,8,FALSE),"},","}")</f>
        <v>{ "id": "3d1de976-6b86-4d4d-b5c8-d0b32c112cbf", "name":"Hallo Berlin Restaurant and Bierhaus", "addressLine1":"626 10th Ave. btw. 44th and 45th St.", "town":"New York", "county":"NY", "country":"US", "postcode":"10036" }</v>
      </c>
      <c r="F41" t="s">
        <v>5261</v>
      </c>
      <c r="G41" t="str">
        <f>SUBSTITUTE(VLOOKUP(F41,Locations!D:K,8,FALSE),"},","}")</f>
        <v>{ "id": "3c824709-f6f2-43b9-aab6-a6e2093b6d3f", "name":"The RAWK! Loft", "addressLine1":"3120 W Carroll Ave", "town":"Chicago", "county":"IL", "country":"US", "postcode":"60612" }</v>
      </c>
      <c r="H41" t="s">
        <v>5442</v>
      </c>
      <c r="I41" t="str">
        <f>SUBSTITUTE(VLOOKUP(H41,Vehicles!D:H,5,FALSE),"},","}")</f>
        <v>{ "id":"885d9f8d-e1d7-47dc-9ff5-871d72df4a38", "name":"SsangYong Kyron II", "vehicleMake":"SsangYong", "vehicleType":"Kyron II" }</v>
      </c>
      <c r="J41" t="s">
        <v>4226</v>
      </c>
      <c r="K41" t="str">
        <f>SUBSTITUTE(VLOOKUP(J41,Drivers!C:G,5,FALSE),"},","}")</f>
        <v>{ "id": "500b40d4-2bbf-458e-8c3a-f887617dd11e", "name":"Kate Murphy Theater at FIT.", "addressLine1":"Fashion Institute Of Technology", "town":"New York", "county":"NY", "country":"US", "postcode":"10001" }</v>
      </c>
      <c r="L41" t="s">
        <v>5026</v>
      </c>
      <c r="M41" t="str">
        <f t="shared" si="0"/>
        <v>{"id":"637a77d6-dbc9-4113-a441-e06d14c1bfb9", "name":"HalloBerlinRestaurantandBierhaus62610thAvebtw44thand45thStToTheRAWKLoft3120WCarrollAve", "StartPoint":{ "id": "3d1de976-6b86-4d4d-b5c8-d0b32c112cbf", "name":"Hallo Berlin Restaurant and Bierhaus", "addressLine1":"626 10th Ave. btw. 44th and 45th St.", "town":"New York", "county":"NY", "country":"US", "postcode":"10036" }, "EndPoint":{ "id": "3c824709-f6f2-43b9-aab6-a6e2093b6d3f", "name":"The RAWK! Loft", "addressLine1":"3120 W Carroll Ave", "town":"Chicago", "county":"IL", "country":"US", "postcode":"60612" }, "VehicleUsed":{ "id":"885d9f8d-e1d7-47dc-9ff5-871d72df4a38", "name":"SsangYong Kyron II", "vehicleMake":"SsangYong", "vehicleType":"Kyron II" }, "VehicleDriver":{ "id": "500b40d4-2bbf-458e-8c3a-f887617dd11e", "name":"Kate Murphy Theater at FIT.", "addressLine1":"Fashion Institute Of Technology", "town":"New York", "county":"NY", "country":"US", "postcode":"10001" }, "JourneyDate":"2015-06-16"},</v>
      </c>
    </row>
    <row r="42" spans="1:13" x14ac:dyDescent="0.45">
      <c r="A42" t="s">
        <v>5566</v>
      </c>
      <c r="B42" t="s">
        <v>52</v>
      </c>
      <c r="C42" t="s">
        <v>4247</v>
      </c>
      <c r="D42" t="s">
        <v>5386</v>
      </c>
      <c r="E42" t="str">
        <f>SUBSTITUTE(VLOOKUP(D42,Locations!D:K,8,FALSE),"},","}")</f>
        <v>{ "id": "3d1de976-6b86-4d4d-b5c8-d0b32c112cbf", "name":"Hallo Berlin Restaurant and Bierhaus", "addressLine1":"626 10th Ave. btw. 44th and 45th St.", "town":"New York", "county":"NY", "country":"US", "postcode":"10036" }</v>
      </c>
      <c r="F42" t="s">
        <v>5403</v>
      </c>
      <c r="G42" t="str">
        <f>SUBSTITUTE(VLOOKUP(F42,Locations!D:K,8,FALSE),"},","}")</f>
        <v>{ "id": "cccc7217-16d8-4f16-930a-5e20f7f2b937", "name":"31st Parking Lot off of LSD", "addressLine1":"31st at Lake Shore Drive", "town":"Chicago", "county":"IL", "country":"US", "postcode":"60644" }</v>
      </c>
      <c r="H42" t="s">
        <v>5443</v>
      </c>
      <c r="I42" t="str">
        <f>SUBSTITUTE(VLOOKUP(H42,Vehicles!D:H,5,FALSE),"},","}")</f>
        <v>{ "id":"52a3538b-26de-4727-9ce2-ff95ff3920d6", "name":"Volkswagen Jetta", "vehicleMake":"Volkswagen", "vehicleType":"Jetta" }</v>
      </c>
      <c r="J42" t="s">
        <v>4248</v>
      </c>
      <c r="K42" t="str">
        <f>SUBSTITUTE(VLOOKUP(J42,Drivers!C:G,5,FALSE),"},","}")</f>
        <v>{ "id": "7036e399-a0c7-4a8d-b1b1-2c1a45994383", "name":"CitiCorp Atrium", "addressLine1":"153 E 53rd street", "town":"New York", "county":"NY", "country":"US", "postcode":"10017" }</v>
      </c>
      <c r="L42" t="s">
        <v>5027</v>
      </c>
      <c r="M42" t="str">
        <f t="shared" si="0"/>
        <v>{"id":"5867d401-4a73-40e2-82b0-102f01a46597", "name":"HalloBerlinRestaurantandBierhaus62610thAvebtw44thand45thStTo31stParkingLotoffofLSD31statLakeShoreDrive", "StartPoint":{ "id": "3d1de976-6b86-4d4d-b5c8-d0b32c112cbf", "name":"Hallo Berlin Restaurant and Bierhaus", "addressLine1":"626 10th Ave. btw. 44th and 45th St.", "town":"New York", "county":"NY", "country":"US", "postcode":"10036" }, "EndPoint":{ "id": "cccc7217-16d8-4f16-930a-5e20f7f2b937", "name":"31st Parking Lot off of LSD", "addressLine1":"31st at Lake Shore Drive", "town":"Chicago", "county":"IL", "country":"US", "postcode":"60644" }, "VehicleUsed":{ "id":"52a3538b-26de-4727-9ce2-ff95ff3920d6", "name":"Volkswagen Jetta", "vehicleMake":"Volkswagen", "vehicleType":"Jetta" }, "VehicleDriver":{ "id": "7036e399-a0c7-4a8d-b1b1-2c1a45994383", "name":"CitiCorp Atrium", "addressLine1":"153 E 53rd street", "town":"New York", "county":"NY", "country":"US", "postcode":"10017" }, "JourneyDate":"2015-06-17"},</v>
      </c>
    </row>
    <row r="43" spans="1:13" x14ac:dyDescent="0.45">
      <c r="A43" t="s">
        <v>5567</v>
      </c>
      <c r="B43" t="s">
        <v>52</v>
      </c>
      <c r="C43" t="s">
        <v>4249</v>
      </c>
      <c r="D43" t="s">
        <v>5282</v>
      </c>
      <c r="E43" t="str">
        <f>SUBSTITUTE(VLOOKUP(D43,Locations!D:K,8,FALSE),"},","}")</f>
        <v>{ "id": "468b749f-15c4-4fc3-bc50-3aa9fb41d71f", "name":"David Copperfield's House of Beer", "addressLine1":"1394 York Ave. @74th St.", "town":"New York", "county":"NY", "country":"US", "postcode":"10021" }</v>
      </c>
      <c r="F43" t="s">
        <v>5320</v>
      </c>
      <c r="G43" t="str">
        <f>SUBSTITUTE(VLOOKUP(F43,Locations!D:K,8,FALSE),"},","}")</f>
        <v>{ "id": "8672e41e-0fe5-4360-bb4e-c9a2ce6e7e2d", "name":"Bryant Park", "addressLine1":"6th Ave between 40th &amp; 42nd St", "town":"New York", "county":"NY", "country":"US", "postcode":"10110" }</v>
      </c>
      <c r="H43" t="s">
        <v>5444</v>
      </c>
      <c r="I43" t="str">
        <f>SUBSTITUTE(VLOOKUP(H43,Vehicles!D:H,5,FALSE),"},","}")</f>
        <v>{ "id":"25efe19c-49ff-41eb-859f-f47051e93a31", "name":"Toyota Camry", "vehicleMake":"Toyota", "vehicleType":"Camry" }</v>
      </c>
      <c r="J43" t="s">
        <v>4226</v>
      </c>
      <c r="K43" t="str">
        <f>SUBSTITUTE(VLOOKUP(J43,Drivers!C:G,5,FALSE),"},","}")</f>
        <v>{ "id": "500b40d4-2bbf-458e-8c3a-f887617dd11e", "name":"Kate Murphy Theater at FIT.", "addressLine1":"Fashion Institute Of Technology", "town":"New York", "county":"NY", "country":"US", "postcode":"10001" }</v>
      </c>
      <c r="L43" t="s">
        <v>5027</v>
      </c>
      <c r="M43" t="str">
        <f t="shared" si="0"/>
        <v>{"id":"7ede7c8b-cbd4-4466-9d9e-d99e5cd8d67e", "name":"DavidCopperfieldsHouseofBeer1394YorkAve74thStToBryantPark6thAvebetween40th42ndSt", "StartPoint":{ "id": "468b749f-15c4-4fc3-bc50-3aa9fb41d71f", "name":"David Copperfield's House of Beer", "addressLine1":"1394 York Ave. @74th St.", "town":"New York", "county":"NY", "country":"US", "postcode":"10021" }, "EndPoint":{ "id": "8672e41e-0fe5-4360-bb4e-c9a2ce6e7e2d", "name":"Bryant Park", "addressLine1":"6th Ave between 40th &amp; 42nd St", "town":"New York", "county":"NY", "country":"US", "postcode":"10110" }, "VehicleUsed":{ "id":"25efe19c-49ff-41eb-859f-f47051e93a31", "name":"Toyota Camry", "vehicleMake":"Toyota", "vehicleType":"Camry" }, "VehicleDriver":{ "id": "500b40d4-2bbf-458e-8c3a-f887617dd11e", "name":"Kate Murphy Theater at FIT.", "addressLine1":"Fashion Institute Of Technology", "town":"New York", "county":"NY", "country":"US", "postcode":"10001" }, "JourneyDate":"2015-06-17"},</v>
      </c>
    </row>
    <row r="44" spans="1:13" x14ac:dyDescent="0.45">
      <c r="A44" t="s">
        <v>5568</v>
      </c>
      <c r="B44" t="s">
        <v>52</v>
      </c>
      <c r="C44" t="s">
        <v>4250</v>
      </c>
      <c r="D44" t="s">
        <v>5310</v>
      </c>
      <c r="E44" t="str">
        <f>SUBSTITUTE(VLOOKUP(D44,Locations!D:K,8,FALSE),"},","}")</f>
        <v>{ "id": "265b3238-f24e-4511-9ef8-1bac590fe963", "name":"MOMA", "addressLine1":"11 West 53 Street", "town":"New York", "county":"NY", "country":"US", "postcode":"10019" }</v>
      </c>
      <c r="F44" t="s">
        <v>4958</v>
      </c>
      <c r="G44" t="str">
        <f>SUBSTITUTE(VLOOKUP(F44,Locations!D:K,8,FALSE),"},","}")</f>
        <v>{ "id": "1a6624fe-1050-43dc-87e9-cb7c05c0584c", "name":"Belmont Rocks", "addressLine1":"Belmont &amp; Lakeshore drive", "town":"Chicago", "county":"IL", "country":"US", "postcode":"60657" }</v>
      </c>
      <c r="H44" t="s">
        <v>5437</v>
      </c>
      <c r="I44" t="str">
        <f>SUBSTITUTE(VLOOKUP(H44,Vehicles!D:H,5,FALSE),"},","}")</f>
        <v>{ "id":"2aad18f4-7238-4092-bb32-fe9f85bfe40d", "name":"Mitsubishi ASX", "vehicleMake":"Mitsubishi", "vehicleType":"ASX" }</v>
      </c>
      <c r="J44" t="s">
        <v>4206</v>
      </c>
      <c r="K44" t="str">
        <f>SUBSTITUTE(VLOOKUP(J44,Drivers!C:G,5,FALSE),"},","}")</f>
        <v>{ "id": "1f638552-0da4-4db2-99c1-6abec5a360f5", "name":"Cassidy's Pub", "addressLine1":"65 W. 55th Street", "town":"New York", "county":"NY", "country":"US", "postcode":"10019" }</v>
      </c>
      <c r="L44" t="s">
        <v>5027</v>
      </c>
      <c r="M44" t="str">
        <f t="shared" si="0"/>
        <v>{"id":"7226b0fa-087d-4874-9996-59bf9cd401f9", "name":"MOMA11West53StreetToBelmontRocksBelmontLakeshoredrive", "StartPoint":{ "id": "265b3238-f24e-4511-9ef8-1bac590fe963", "name":"MOMA", "addressLine1":"11 West 53 Street", "town":"New York", "county":"NY", "country":"US", "postcode":"10019" }, "EndPoint":{ "id": "1a6624fe-1050-43dc-87e9-cb7c05c0584c", "name":"Belmont Rocks", "addressLine1":"Belmont &amp; Lakeshore drive", "town":"Chicago", "county":"IL", "country":"US", "postcode":"60657" }, "VehicleUsed":{ "id":"2aad18f4-7238-4092-bb32-fe9f85bfe40d", "name":"Mitsubishi ASX", "vehicleMake":"Mitsubishi", "vehicleType":"ASX" }, "VehicleDriver":{ "id": "1f638552-0da4-4db2-99c1-6abec5a360f5", "name":"Cassidy's Pub", "addressLine1":"65 W. 55th Street", "town":"New York", "county":"NY", "country":"US", "postcode":"10019" }, "JourneyDate":"2015-06-17"},</v>
      </c>
    </row>
    <row r="45" spans="1:13" x14ac:dyDescent="0.45">
      <c r="A45" t="s">
        <v>5569</v>
      </c>
      <c r="B45" t="s">
        <v>52</v>
      </c>
      <c r="C45" t="s">
        <v>4251</v>
      </c>
      <c r="D45" t="s">
        <v>5364</v>
      </c>
      <c r="E45" t="str">
        <f>SUBSTITUTE(VLOOKUP(D45,Locations!D:K,8,FALSE),"},","}")</f>
        <v>{ "id": "4971a64a-e730-4b2d-9d51-98c0814d0383", "name":"Jivamukti Cafe", "addressLine1":"841 Broadway, 2nd Floor", "town":"New York", "county":"NY", "country":"US", "postcode":"10003" }</v>
      </c>
      <c r="F45" t="s">
        <v>5303</v>
      </c>
      <c r="G45" t="str">
        <f>SUBSTITUTE(VLOOKUP(F45,Locations!D:K,8,FALSE),"},","}")</f>
        <v>{ "id": "2887b1fc-5053-45a6-ab98-56edc6d138fc", "name":"Foster Beach", "addressLine1":"5200 N. Lake Shore Dr.", "town":"Chicago", "county":"IL", "country":"US", "postcode":"60660" }</v>
      </c>
      <c r="H45" t="s">
        <v>4186</v>
      </c>
      <c r="I45" t="str">
        <f>SUBSTITUTE(VLOOKUP(H45,Vehicles!D:H,5,FALSE),"},","}")</f>
        <v>{ "id":"c036173d-4440-44e3-9701-698cb50db64d", "name":"Geely Emgrand EC7", "vehicleMake":"Geely", "vehicleType":"Emgrand EC7" }</v>
      </c>
      <c r="J45" t="s">
        <v>4221</v>
      </c>
      <c r="K45" t="str">
        <f>SUBSTITUTE(VLOOKUP(J45,Drivers!C:G,5,FALSE),"},","}")</f>
        <v>{ "id": "14ff9f64-fff2-464b-93ce-c76ea9a16f9c", "name":"Lalo's Restaurant", "addressLine1":"1960 N. Clybourn", "town":"Chicago", "county":"IL", "country":"US", "postcode":"60614" }</v>
      </c>
      <c r="L45" t="s">
        <v>5027</v>
      </c>
      <c r="M45" t="str">
        <f t="shared" si="0"/>
        <v>{"id":"797ea777-8e28-46d7-85ba-8b4fa5b00662", "name":"JivamuktiCafe841Broadway2ndFloorToFosterBeach5200NLakeShoreDr", "StartPoint":{ "id": "4971a64a-e730-4b2d-9d51-98c0814d0383", "name":"Jivamukti Cafe", "addressLine1":"841 Broadway, 2nd Floor", "town":"New York", "county":"NY", "country":"US", "postcode":"10003" }, "EndPoint":{ "id": "2887b1fc-5053-45a6-ab98-56edc6d138fc", "name":"Foster Beach", "addressLine1":"5200 N. Lake Shore Dr.", "town":"Chicago", "county":"IL", "country":"US", "postcode":"60660" }, "VehicleUsed":{ "id":"c036173d-4440-44e3-9701-698cb50db64d", "name":"Geely Emgrand EC7", "vehicleMake":"Geely", "vehicleType":"Emgrand EC7" }, "VehicleDriver":{ "id": "14ff9f64-fff2-464b-93ce-c76ea9a16f9c", "name":"Lalo's Restaurant", "addressLine1":"1960 N. Clybourn", "town":"Chicago", "county":"IL", "country":"US", "postcode":"60614" }, "JourneyDate":"2015-06-17"},</v>
      </c>
    </row>
    <row r="46" spans="1:13" x14ac:dyDescent="0.45">
      <c r="A46" t="s">
        <v>5570</v>
      </c>
      <c r="B46" t="s">
        <v>52</v>
      </c>
      <c r="C46" t="s">
        <v>4252</v>
      </c>
      <c r="D46" t="s">
        <v>5392</v>
      </c>
      <c r="E46" t="str">
        <f>SUBSTITUTE(VLOOKUP(D46,Locations!D:K,8,FALSE),"},","}")</f>
        <v>{ "id": "04d14b3d-76e1-4d75-9b9f-175f2550c899", "name":"Cosi", "addressLine1":"2186 Broadway @77th", "town":"New York", "county":"NY", "country":"US", "postcode":"10024" }</v>
      </c>
      <c r="F46" t="s">
        <v>5290</v>
      </c>
      <c r="G46" t="str">
        <f>SUBSTITUTE(VLOOKUP(F46,Locations!D:K,8,FALSE),"},","}")</f>
        <v>{ "id": "afb6a23b-7337-4be5-9e98-6a3e2f3101fc", "name":"Bridge Theater", "addressLine1":"3010 Geary Boulevard", "town":"San Francisco", "county":"CA", "country":"US", "postcode":"94111" }</v>
      </c>
      <c r="H46" t="s">
        <v>5413</v>
      </c>
      <c r="I46" t="str">
        <f>SUBSTITUTE(VLOOKUP(H46,Vehicles!D:H,5,FALSE),"},","}")</f>
        <v>{ "id":"a6f914ee-3d8b-4255-a2e9-7aeb90bfd3a4", "name":"Kia Picanto", "vehicleMake":"Kia", "vehicleType":"Picanto" }</v>
      </c>
      <c r="J46" t="s">
        <v>4219</v>
      </c>
      <c r="K46" t="str">
        <f>SUBSTITUTE(VLOOKUP(J46,Drivers!C:G,5,FALSE),"},","}")</f>
        <v>{ "id": "9ae3088d-3121-4b7a-af27-9c4f15b2fadb", "name":"Regal Cinemas 42nd Street E-Walk Stadium 13", "addressLine1":"247 W. 42nd St.", "town":"New York", "county":"NY", "country":"US", "postcode":"10036" }</v>
      </c>
      <c r="L46" t="s">
        <v>5027</v>
      </c>
      <c r="M46" t="str">
        <f t="shared" si="0"/>
        <v>{"id":"aa11569e-fc40-4be5-9fc2-e65909f08c94", "name":"Cosi2186Broadway77thToBridgeTheater3010GearyBoulevard", "StartPoint":{ "id": "04d14b3d-76e1-4d75-9b9f-175f2550c899", "name":"Cosi", "addressLine1":"2186 Broadway @77th", "town":"New York", "county":"NY", "country":"US", "postcode":"10024" }, "EndPoint":{ "id": "afb6a23b-7337-4be5-9e98-6a3e2f3101fc", "name":"Bridge Theater", "addressLine1":"3010 Geary Boulevard", "town":"San Francisco", "county":"CA", "country":"US", "postcode":"94111" }, "VehicleUsed":{ "id":"a6f914ee-3d8b-4255-a2e9-7aeb90bfd3a4", "name":"Kia Picanto", "vehicleMake":"Kia", "vehicleType":"Picanto" }, "VehicleDriver":{ "id": "9ae3088d-3121-4b7a-af27-9c4f15b2fadb", "name":"Regal Cinemas 42nd Street E-Walk Stadium 13", "addressLine1":"247 W. 42nd St.", "town":"New York", "county":"NY", "country":"US", "postcode":"10036" }, "JourneyDate":"2015-06-17"},</v>
      </c>
    </row>
    <row r="47" spans="1:13" x14ac:dyDescent="0.45">
      <c r="A47" t="s">
        <v>5571</v>
      </c>
      <c r="B47" t="s">
        <v>89</v>
      </c>
      <c r="C47" t="s">
        <v>4253</v>
      </c>
      <c r="D47" t="s">
        <v>5317</v>
      </c>
      <c r="E47" t="str">
        <f>SUBSTITUTE(VLOOKUP(D47,Locations!D:K,8,FALSE),"},","}")</f>
        <v>{ "id": "bb07890e-5531-4f19-a89c-f313e6d70cb7", "name":"South Street Seaport", "addressLine1":"213 Water street", "town":"New York", "county":"NY", "country":"US", "postcode":"10038" }</v>
      </c>
      <c r="F47" t="s">
        <v>5340</v>
      </c>
      <c r="G47" t="str">
        <f>SUBSTITUTE(VLOOKUP(F47,Locations!D:K,8,FALSE),"},","}")</f>
        <v>{ "id": "d7baa02d-bdf8-4ab9-96a2-53f5401554b3", "name":"66th Street to Bay Ridge Avenue", "addressLine1":"along 5th Avenue, Brooklyn,", "town":"New York", "county":"NY", "country":"US", "postcode":"10001" }</v>
      </c>
      <c r="H47" t="s">
        <v>5445</v>
      </c>
      <c r="I47" t="str">
        <f>SUBSTITUTE(VLOOKUP(H47,Vehicles!D:H,5,FALSE),"},","}")</f>
        <v>{ "id":"e27e7e21-c15e-434b-8f0f-ca391d4cf48c", "name":"Volvo XC90", "vehicleMake":"Volvo", "vehicleType":"XC90" }</v>
      </c>
      <c r="J47" t="s">
        <v>4209</v>
      </c>
      <c r="K47" t="str">
        <f>SUBSTITUTE(VLOOKUP(J47,Drivers!C:G,5,FALSE),"},","}")</f>
        <v>{ "id": "0cfdd41b-8e31-4bf2-b01f-2c68c80f32e0", "name":"Cosi", "addressLine1":"2186 Broadway", "town":"New York", "county":"NY", "country":"US", "postcode":"10024" }</v>
      </c>
      <c r="L47" t="s">
        <v>5027</v>
      </c>
      <c r="M47" t="str">
        <f t="shared" si="0"/>
        <v>{"id":"f91cea20-68a2-44a1-998e-2b7d0f5d5401", "name":"SouthStreetSeaport213WaterstreetTo66thStreettoBayRidgeAvenuealong5thAvenueBrooklyn", "StartPoint":{ "id": "bb07890e-5531-4f19-a89c-f313e6d70cb7", "name":"South Street Seaport", "addressLine1":"213 Water street", "town":"New York", "county":"NY", "country":"US", "postcode":"10038" }, "EndPoint":{ "id": "d7baa02d-bdf8-4ab9-96a2-53f5401554b3", "name":"66th Street to Bay Ridge Avenue", "addressLine1":"along 5th Avenue, Brooklyn,", "town":"New York", "county":"NY", "country":"US", "postcode":"10001" }, "VehicleUsed":{ "id":"e27e7e21-c15e-434b-8f0f-ca391d4cf48c", "name":"Volvo XC90", "vehicleMake":"Volvo", "vehicleType":"XC90" }, "VehicleDriver":{ "id": "0cfdd41b-8e31-4bf2-b01f-2c68c80f32e0", "name":"Cosi", "addressLine1":"2186 Broadway", "town":"New York", "county":"NY", "country":"US", "postcode":"10024" }, "JourneyDate":"2015-06-17"},</v>
      </c>
    </row>
    <row r="48" spans="1:13" x14ac:dyDescent="0.45">
      <c r="A48" t="s">
        <v>5572</v>
      </c>
      <c r="B48" t="s">
        <v>89</v>
      </c>
      <c r="C48" t="s">
        <v>4254</v>
      </c>
      <c r="D48" t="s">
        <v>5408</v>
      </c>
      <c r="E48" t="str">
        <f>SUBSTITUTE(VLOOKUP(D48,Locations!D:K,8,FALSE),"},","}")</f>
        <v>{ "id": "1ca462dc-6c67-4f5a-85b0-44a2c997640c", "name":"Dharma Garden Thai Cuisine", "addressLine1":"3109 W. Irving Park Rd.", "town":"Chicago", "county":"IL", "country":"US", "postcode":"60618" }</v>
      </c>
      <c r="F48" t="s">
        <v>5256</v>
      </c>
      <c r="G48" t="str">
        <f>SUBSTITUTE(VLOOKUP(F48,Locations!D:K,8,FALSE),"},","}")</f>
        <v>{ "id": "3b984e53-99eb-457b-9cd2-5d663f506582", "name":"Anahid Sofian Studio", "addressLine1":"29 West 15th Street", "town":"New York", "county":"NY", "country":"US", "postcode":"10011" }</v>
      </c>
      <c r="H48" t="s">
        <v>5446</v>
      </c>
      <c r="I48" t="str">
        <f>SUBSTITUTE(VLOOKUP(H48,Vehicles!D:H,5,FALSE),"},","}")</f>
        <v>{ "id":"2ffc94d6-66e9-44f4-ad6c-084e1ce41f7e", "name":"Nissan Juke", "vehicleMake":"Nissan", "vehicleType":"Juke" }</v>
      </c>
      <c r="J48" t="s">
        <v>4234</v>
      </c>
      <c r="K48" t="str">
        <f>SUBSTITUTE(VLOOKUP(J48,Drivers!C:G,5,FALSE),"},","}")</f>
        <v>{ "id": "ad166ee0-9082-4620-a1f7-3754cd49dbdf", "name":"Curly's Vegetarian Lunch", "addressLine1":"328 East 14th", "town":"New York", "county":"NY", "country":"US", "postcode":"10003" }</v>
      </c>
      <c r="L48" t="s">
        <v>5028</v>
      </c>
      <c r="M48" t="str">
        <f t="shared" si="0"/>
        <v>{"id":"9604122c-e7a7-4c9f-b894-23aed8143e27", "name":"DharmaGardenThaiCuisine3109WIrvingParkRdToAnahidSofianStudio29West15thStreet", "StartPoint":{ "id": "1ca462dc-6c67-4f5a-85b0-44a2c997640c", "name":"Dharma Garden Thai Cuisine", "addressLine1":"3109 W. Irving Park Rd.", "town":"Chicago", "county":"IL", "country":"US", "postcode":"60618" }, "EndPoint":{ "id": "3b984e53-99eb-457b-9cd2-5d663f506582", "name":"Anahid Sofian Studio", "addressLine1":"29 West 15th Street", "town":"New York", "county":"NY", "country":"US", "postcode":"10011" }, "VehicleUsed":{ "id":"2ffc94d6-66e9-44f4-ad6c-084e1ce41f7e", "name":"Nissan Juke", "vehicleMake":"Nissan", "vehicleType":"Juke" }, "VehicleDriver":{ "id": "ad166ee0-9082-4620-a1f7-3754cd49dbdf", "name":"Curly's Vegetarian Lunch", "addressLine1":"328 East 14th", "town":"New York", "county":"NY", "country":"US", "postcode":"10003" }, "JourneyDate":"2015-06-29"},</v>
      </c>
    </row>
    <row r="49" spans="1:13" x14ac:dyDescent="0.45">
      <c r="A49" t="s">
        <v>5573</v>
      </c>
      <c r="B49" t="s">
        <v>52</v>
      </c>
      <c r="C49" t="s">
        <v>4255</v>
      </c>
      <c r="D49" t="s">
        <v>4960</v>
      </c>
      <c r="E49" t="str">
        <f>SUBSTITUTE(VLOOKUP(D49,Locations!D:K,8,FALSE),"},","}")</f>
        <v>{ "id": "500b40d4-2bbf-458e-8c3a-f887617dd11e", "name":"Kate Murphy Theater at FIT.", "addressLine1":"Fashion Institute Of Technology", "town":"New York", "county":"NY", "country":"US", "postcode":"10001" }</v>
      </c>
      <c r="F49" t="s">
        <v>5280</v>
      </c>
      <c r="G49" t="str">
        <f>SUBSTITUTE(VLOOKUP(F49,Locations!D:K,8,FALSE),"},","}")</f>
        <v>{ "id": "3e762a5c-6c94-47ae-a3da-9056985feb38", "name":"Limerick House", "addressLine1":"69 West 23rd ST.", "town":"New York", "county":"NY", "country":"US", "postcode":"10010" }</v>
      </c>
      <c r="H49" t="s">
        <v>5447</v>
      </c>
      <c r="I49" t="str">
        <f>SUBSTITUTE(VLOOKUP(H49,Vehicles!D:H,5,FALSE),"},","}")</f>
        <v>{ "id":"ecef4f7b-5597-4ff5-97bf-2e751d80c7f4", "name":"Mercedes-Benz S-Class", "vehicleMake":"Mercedes-Benz", "vehicleType":"S-Class" }</v>
      </c>
      <c r="J49" t="s">
        <v>4221</v>
      </c>
      <c r="K49" t="str">
        <f>SUBSTITUTE(VLOOKUP(J49,Drivers!C:G,5,FALSE),"},","}")</f>
        <v>{ "id": "14ff9f64-fff2-464b-93ce-c76ea9a16f9c", "name":"Lalo's Restaurant", "addressLine1":"1960 N. Clybourn", "town":"Chicago", "county":"IL", "country":"US", "postcode":"60614" }</v>
      </c>
      <c r="L49" t="s">
        <v>5029</v>
      </c>
      <c r="M49" t="str">
        <f t="shared" si="0"/>
        <v>{"id":"5ab6891d-a01a-4f9c-a057-81f8266164f4", "name":"KateMurphyTheateratFITFashionInstituteOfTechnologyToLimerickHouse69West23rdST", "StartPoint":{ "id": "500b40d4-2bbf-458e-8c3a-f887617dd11e", "name":"Kate Murphy Theater at FIT.", "addressLine1":"Fashion Institute Of Technology", "town":"New York", "county":"NY", "country":"US", "postcode":"10001" }, "EndPoint":{ "id": "3e762a5c-6c94-47ae-a3da-9056985feb38", "name":"Limerick House", "addressLine1":"69 West 23rd ST.", "town":"New York", "county":"NY", "country":"US", "postcode":"10010" }, "VehicleUsed":{ "id":"ecef4f7b-5597-4ff5-97bf-2e751d80c7f4", "name":"Mercedes-Benz S-Class", "vehicleMake":"Mercedes-Benz", "vehicleType":"S-Class" }, "VehicleDriver":{ "id": "14ff9f64-fff2-464b-93ce-c76ea9a16f9c", "name":"Lalo's Restaurant", "addressLine1":"1960 N. Clybourn", "town":"Chicago", "county":"IL", "country":"US", "postcode":"60614" }, "JourneyDate":"2015-07-07"},</v>
      </c>
    </row>
    <row r="50" spans="1:13" x14ac:dyDescent="0.45">
      <c r="A50" t="s">
        <v>5574</v>
      </c>
      <c r="B50" t="s">
        <v>52</v>
      </c>
      <c r="C50" t="s">
        <v>4256</v>
      </c>
      <c r="D50" t="s">
        <v>5282</v>
      </c>
      <c r="E50" t="str">
        <f>SUBSTITUTE(VLOOKUP(D50,Locations!D:K,8,FALSE),"},","}")</f>
        <v>{ "id": "468b749f-15c4-4fc3-bc50-3aa9fb41d71f", "name":"David Copperfield's House of Beer", "addressLine1":"1394 York Ave. @74th St.", "town":"New York", "county":"NY", "country":"US", "postcode":"10021" }</v>
      </c>
      <c r="F50" t="s">
        <v>5307</v>
      </c>
      <c r="G50" t="str">
        <f>SUBSTITUTE(VLOOKUP(F50,Locations!D:K,8,FALSE),"},","}")</f>
        <v>{ "id": "e82f83ff-a8f8-4997-b134-d75def3ed173", "name":"Pier 54", "addressLine1":"14th street-West side Hwy", "town":"New York", "county":"NY", "country":"US", "postcode":"10011" }</v>
      </c>
      <c r="H50" t="s">
        <v>5448</v>
      </c>
      <c r="I50" t="str">
        <f>SUBSTITUTE(VLOOKUP(H50,Vehicles!D:H,5,FALSE),"},","}")</f>
        <v>{ "id":"4efadd76-c61c-498d-9f13-ac898c33666a", "name":"Subaru Impreza", "vehicleMake":"Subaru", "vehicleType":"Impreza" }</v>
      </c>
      <c r="J50" t="s">
        <v>4248</v>
      </c>
      <c r="K50" t="str">
        <f>SUBSTITUTE(VLOOKUP(J50,Drivers!C:G,5,FALSE),"},","}")</f>
        <v>{ "id": "7036e399-a0c7-4a8d-b1b1-2c1a45994383", "name":"CitiCorp Atrium", "addressLine1":"153 E 53rd street", "town":"New York", "county":"NY", "country":"US", "postcode":"10017" }</v>
      </c>
      <c r="L50" t="s">
        <v>5030</v>
      </c>
      <c r="M50" t="str">
        <f t="shared" si="0"/>
        <v>{"id":"39f381c5-1cf4-4cfe-a768-8f1149f9ea26", "name":"DavidCopperfieldsHouseofBeer1394YorkAve74thStToPier5414thstreetWestsideHwy", "StartPoint":{ "id": "468b749f-15c4-4fc3-bc50-3aa9fb41d71f", "name":"David Copperfield's House of Beer", "addressLine1":"1394 York Ave. @74th St.", "town":"New York", "county":"NY", "country":"US", "postcode":"10021" }, "EndPoint":{ "id": "e82f83ff-a8f8-4997-b134-d75def3ed173", "name":"Pier 54", "addressLine1":"14th street-West side Hwy", "town":"New York", "county":"NY", "country":"US", "postcode":"10011" }, "VehicleUsed":{ "id":"4efadd76-c61c-498d-9f13-ac898c33666a", "name":"Subaru Impreza", "vehicleMake":"Subaru", "vehicleType":"Impreza" }, "VehicleDriver":{ "id": "7036e399-a0c7-4a8d-b1b1-2c1a45994383", "name":"CitiCorp Atrium", "addressLine1":"153 E 53rd street", "town":"New York", "county":"NY", "country":"US", "postcode":"10017" }, "JourneyDate":"2015-07-08"},</v>
      </c>
    </row>
    <row r="51" spans="1:13" x14ac:dyDescent="0.45">
      <c r="A51" t="s">
        <v>5575</v>
      </c>
      <c r="B51" t="s">
        <v>52</v>
      </c>
      <c r="C51" t="s">
        <v>4257</v>
      </c>
      <c r="D51" t="s">
        <v>5239</v>
      </c>
      <c r="E51" t="str">
        <f>SUBSTITUTE(VLOOKUP(D51,Locations!D:K,8,FALSE),"},","}")</f>
        <v>{ "id": "060c55df-12f5-41c0-9932-adfe12971f1a", "name":"Pier 96", "addressLine1":"56th St in Riverside Park", "town":"New York", "county":"NY", "country":"US", "postcode":"10019" }</v>
      </c>
      <c r="F51" t="s">
        <v>5376</v>
      </c>
      <c r="G51" t="str">
        <f>SUBSTITUTE(VLOOKUP(F51,Locations!D:K,8,FALSE),"},","}")</f>
        <v>{ "id": "a4e9db25-9d06-4425-a05e-fdabaf57605d", "name":"Tribeca Film Center - Screening Room", "addressLine1":"375 Greenwich St.", "town":"New York", "county":"NY", "country":"US", "postcode":"10013" }</v>
      </c>
      <c r="H51" t="s">
        <v>5449</v>
      </c>
      <c r="I51" t="str">
        <f>SUBSTITUTE(VLOOKUP(H51,Vehicles!D:H,5,FALSE),"},","}")</f>
        <v>{ "id":"19fdc811-01b9-42a4-af33-317a0343411a", "name":"Skoda Yeti", "vehicleMake":"Skoda", "vehicleType":"Yeti" }</v>
      </c>
      <c r="J51" t="s">
        <v>4187</v>
      </c>
      <c r="K51" t="str">
        <f>SUBSTITUTE(VLOOKUP(J51,Drivers!C:G,5,FALSE),"},","}")</f>
        <v>{ "id": "9224ff83-a2b3-43f5-96ce-c73886f92f31", "name":"Sacred Chow", "addressLine1":"227 Sullivan St", "town":"New York", "county":"NY", "country":"US", "postcode":"10001" }</v>
      </c>
      <c r="L51" t="s">
        <v>5031</v>
      </c>
      <c r="M51" t="str">
        <f t="shared" si="0"/>
        <v>{"id":"65cf6622-fab6-4219-886a-93eaef213b80", "name":"Pier9656thStinRiversideParkToTribecaFilmCenterScreeningRoom375GreenwichSt", "StartPoint":{ "id": "060c55df-12f5-41c0-9932-adfe12971f1a", "name":"Pier 96", "addressLine1":"56th St in Riverside Park", "town":"New York", "county":"NY", "country":"US", "postcode":"10019" }, "EndPoint":{ "id": "a4e9db25-9d06-4425-a05e-fdabaf57605d", "name":"Tribeca Film Center - Screening Room", "addressLine1":"375 Greenwich St.", "town":"New York", "county":"NY", "country":"US", "postcode":"10013" }, "VehicleUsed":{ "id":"19fdc811-01b9-42a4-af33-317a0343411a", "name":"Skoda Yeti", "vehicleMake":"Skoda", "vehicleType":"Yeti" }, "VehicleDriver":{ "id": "9224ff83-a2b3-43f5-96ce-c73886f92f31", "name":"Sacred Chow", "addressLine1":"227 Sullivan St", "town":"New York", "county":"NY", "country":"US", "postcode":"10001" }, "JourneyDate":"2015-07-09"},</v>
      </c>
    </row>
    <row r="52" spans="1:13" x14ac:dyDescent="0.45">
      <c r="A52" s="3" t="s">
        <v>5576</v>
      </c>
      <c r="B52" t="s">
        <v>52</v>
      </c>
      <c r="C52" t="s">
        <v>4258</v>
      </c>
      <c r="D52" t="s">
        <v>5297</v>
      </c>
      <c r="E52" t="str">
        <f>SUBSTITUTE(VLOOKUP(D52,Locations!D:K,8,FALSE),"},","}")</f>
        <v>{ "id": "2299283f-df94-4cf1-a0a1-b7af4f54ecc4", "name":"Montrose Beach", "addressLine1":"Wilson Avenue and the Lake", "town":"Chicago", "county":"IL", "country":"US", "postcode":"60640" }</v>
      </c>
      <c r="F52" t="s">
        <v>5370</v>
      </c>
      <c r="G52" t="str">
        <f>SUBSTITUTE(VLOOKUP(F52,Locations!D:K,8,FALSE),"},","}")</f>
        <v>{ "id": "82949bc4-fc73-4e10-be6b-244b28ffdd16", "name":"Lifeline Theatre", "addressLine1":"6912 N. Glenwood Ave.", "town":"Chicago", "county":"IL", "country":"US", "postcode":"60626" }</v>
      </c>
      <c r="H52" t="s">
        <v>5450</v>
      </c>
      <c r="I52" t="str">
        <f>SUBSTITUTE(VLOOKUP(H52,Vehicles!D:H,5,FALSE),"},","}")</f>
        <v>{ "id":"8e1d994c-1a93-4d24-a40a-1d9350ffcf1c", "name":"Nissan X-Trail", "vehicleMake":"Nissan", "vehicleType":"X-Trail" }</v>
      </c>
      <c r="J52" t="s">
        <v>4189</v>
      </c>
      <c r="K52" t="str">
        <f>SUBSTITUTE(VLOOKUP(J52,Drivers!C:G,5,FALSE),"},","}")</f>
        <v>{ "id": "fd5b68a3-116a-4acc-816c-4634d7673ded", "name":"Zephyr Cafe", "addressLine1":"1767 W. Wilson Ave.", "town":"Chicago", "county":"IL", "country":"US", "postcode":"60625" }</v>
      </c>
      <c r="L52" t="s">
        <v>5032</v>
      </c>
      <c r="M52" t="str">
        <f t="shared" si="0"/>
        <v>{"id":"38e2113e-6eb7-42cb-84d2-4e32bf1587dd", "name":"MontroseBeachWilsonAvenueandtheLakeToLifelineTheatre6912NGlenwoodAve", "StartPoint":{ "id": "2299283f-df94-4cf1-a0a1-b7af4f54ecc4", "name":"Montrose Beach", "addressLine1":"Wilson Avenue and the Lake", "town":"Chicago", "county":"IL", "country":"US", "postcode":"60640" }, "EndPoint":{ "id": "82949bc4-fc73-4e10-be6b-244b28ffdd16", "name":"Lifeline Theatre", "addressLine1":"6912 N. Glenwood Ave.", "town":"Chicago", "county":"IL", "country":"US", "postcode":"60626" }, "VehicleUsed":{ "id":"8e1d994c-1a93-4d24-a40a-1d9350ffcf1c", "name":"Nissan X-Trail", "vehicleMake":"Nissan", "vehicleType":"X-Trail" }, "VehicleDriver":{ "id": "fd5b68a3-116a-4acc-816c-4634d7673ded", "name":"Zephyr Cafe", "addressLine1":"1767 W. Wilson Ave.", "town":"Chicago", "county":"IL", "country":"US", "postcode":"60625" }, "JourneyDate":"2015-09-06"},</v>
      </c>
    </row>
    <row r="53" spans="1:13" x14ac:dyDescent="0.45">
      <c r="A53" t="s">
        <v>5577</v>
      </c>
      <c r="B53" t="s">
        <v>52</v>
      </c>
      <c r="C53" t="s">
        <v>4259</v>
      </c>
      <c r="D53" t="s">
        <v>5276</v>
      </c>
      <c r="E53" t="str">
        <f>SUBSTITUTE(VLOOKUP(D53,Locations!D:K,8,FALSE),"},","}")</f>
        <v>{ "id": "8dea50a6-3c5e-4e39-8c67-03c31e7f3cbd", "name":"Tribeca Performing Arts Center", "addressLine1":"199 Chambers St., #S110C", "town":"New York", "county":"NY", "country":"US", "postcode":"10007" }</v>
      </c>
      <c r="F53" t="s">
        <v>5246</v>
      </c>
      <c r="G53" t="str">
        <f>SUBSTITUTE(VLOOKUP(F53,Locations!D:K,8,FALSE),"},","}")</f>
        <v>{ "id": "af5d994c-b56e-430a-980e-ddd7262cc35a", "name":"Phebe's Tavern &amp; Grill", "addressLine1":"359 Bowery", "town":"New York", "county":"NY", "country":"US", "postcode":"10003" }</v>
      </c>
      <c r="H53" t="s">
        <v>5451</v>
      </c>
      <c r="I53" t="str">
        <f>SUBSTITUTE(VLOOKUP(H53,Vehicles!D:H,5,FALSE),"},","}")</f>
        <v>{ "id":"186fc11e-a694-4927-a166-eaeecde92576", "name":"Volkswagen Golf", "vehicleMake":"Volkswagen", "vehicleType":"Golf" }</v>
      </c>
      <c r="J53" t="s">
        <v>4204</v>
      </c>
      <c r="K53" t="str">
        <f>SUBSTITUTE(VLOOKUP(J53,Drivers!C:G,5,FALSE),"},","}")</f>
        <v>{ "id": "1a6624fe-1050-43dc-87e9-cb7c05c0584c", "name":"Belmont Rocks", "addressLine1":"Belmont &amp; Lakeshore drive", "town":"Chicago", "county":"IL", "country":"US", "postcode":"60657" }</v>
      </c>
      <c r="L53" t="s">
        <v>5033</v>
      </c>
      <c r="M53" t="str">
        <f t="shared" si="0"/>
        <v>{"id":"74751500-b474-48d7-b3cf-18df8210c6dc", "name":"TribecaPerformingArtsCenter199ChambersStS110CToPhebesTavernGrill359Bowery", "StartPoint":{ "id": "8dea50a6-3c5e-4e39-8c67-03c31e7f3cbd", "name":"Tribeca Performing Arts Center", "addressLine1":"199 Chambers St., #S110C", "town":"New York", "county":"NY", "country":"US", "postcode":"10007" }, "EndPoint":{ "id": "af5d994c-b56e-430a-980e-ddd7262cc35a", "name":"Phebe's Tavern &amp; Grill", "addressLine1":"359 Bowery", "town":"New York", "county":"NY", "country":"US", "postcode":"10003" }, "VehicleUsed":{ "id":"186fc11e-a694-4927-a166-eaeecde92576", "name":"Volkswagen Golf", "vehicleMake":"Volkswagen", "vehicleType":"Golf" }, "VehicleDriver":{ "id": "1a6624fe-1050-43dc-87e9-cb7c05c0584c", "name":"Belmont Rocks", "addressLine1":"Belmont &amp; Lakeshore drive", "town":"Chicago", "county":"IL", "country":"US", "postcode":"60657" }, "JourneyDate":"2015-09-09"},</v>
      </c>
    </row>
    <row r="54" spans="1:13" x14ac:dyDescent="0.45">
      <c r="A54" t="s">
        <v>5578</v>
      </c>
      <c r="B54" t="s">
        <v>52</v>
      </c>
      <c r="C54" t="s">
        <v>4260</v>
      </c>
      <c r="D54" t="s">
        <v>5316</v>
      </c>
      <c r="E54" t="str">
        <f>SUBSTITUTE(VLOOKUP(D54,Locations!D:K,8,FALSE),"},","}")</f>
        <v>{ "id": "7e732f82-caf1-4aa4-b327-51122c089f6a", "name":"Ferry Building", "addressLine1":"One Ferry Plaza", "town":"San Francisco", "county":"CA", "country":"US", "postcode":"94111" }</v>
      </c>
      <c r="F54" t="s">
        <v>5267</v>
      </c>
      <c r="G54" t="str">
        <f>SUBSTITUTE(VLOOKUP(F54,Locations!D:K,8,FALSE),"},","}")</f>
        <v>{ "id": "7e162048-5144-4404-8aff-471cb225012d", "name":"Casbah Tent Theater at Morocco's Studio", "addressLine1":"6 West 20th Street", "town":"New York", "county":"NY", "country":"US", "postcode":"10011" }</v>
      </c>
      <c r="H54" t="s">
        <v>5452</v>
      </c>
      <c r="I54" t="str">
        <f>SUBSTITUTE(VLOOKUP(H54,Vehicles!D:H,5,FALSE),"},","}")</f>
        <v>{ "id":"90d59e8c-4fbf-48b2-88ea-314a943fd52e", "name":"Chevrolet Cruze", "vehicleMake":"Chevrolet", "vehicleType":"Cruze" }</v>
      </c>
      <c r="J54" t="s">
        <v>4232</v>
      </c>
      <c r="K54" t="str">
        <f>SUBSTITUTE(VLOOKUP(J54,Drivers!C:G,5,FALSE),"},","}")</f>
        <v>{ "id": "ce178be8-8589-4d57-826c-f11f06dac668", "name":"YOGA NOW", "addressLine1":"5852 North Broadway", "town":"Chicago", "county":"IL", "country":"US", "postcode":"60660" }</v>
      </c>
      <c r="L54" t="s">
        <v>5033</v>
      </c>
      <c r="M54" t="str">
        <f t="shared" si="0"/>
        <v>{"id":"4c903b18-bd5e-4a40-923b-847e2abd9bcf", "name":"FerryBuildingOneFerryPlazaToCasbahTentTheateratMoroccosStudio6West20thStreet", "StartPoint":{ "id": "7e732f82-caf1-4aa4-b327-51122c089f6a", "name":"Ferry Building", "addressLine1":"One Ferry Plaza", "town":"San Francisco", "county":"CA", "country":"US", "postcode":"94111" }, "EndPoint":{ "id": "7e162048-5144-4404-8aff-471cb225012d", "name":"Casbah Tent Theater at Morocco's Studio", "addressLine1":"6 West 20th Street", "town":"New York", "county":"NY", "country":"US", "postcode":"10011" }, "VehicleUsed":{ "id":"90d59e8c-4fbf-48b2-88ea-314a943fd52e", "name":"Chevrolet Cruze", "vehicleMake":"Chevrolet", "vehicleType":"Cruze" }, "VehicleDriver":{ "id": "ce178be8-8589-4d57-826c-f11f06dac668", "name":"YOGA NOW", "addressLine1":"5852 North Broadway", "town":"Chicago", "county":"IL", "country":"US", "postcode":"60660" }, "JourneyDate":"2015-09-09"},</v>
      </c>
    </row>
    <row r="55" spans="1:13" x14ac:dyDescent="0.45">
      <c r="A55" t="s">
        <v>5579</v>
      </c>
      <c r="B55" t="s">
        <v>52</v>
      </c>
      <c r="C55" t="s">
        <v>4261</v>
      </c>
      <c r="D55" t="s">
        <v>5258</v>
      </c>
      <c r="E55" t="str">
        <f>SUBSTITUTE(VLOOKUP(D55,Locations!D:K,8,FALSE),"},","}")</f>
        <v>{ "id": "78377464-d3ad-42a8-9cf3-26ae4b586759", "name":"Dorrian's", "addressLine1":"1616 2nd Avenue", "town":"New York", "county":"NY", "country":"US", "postcode":"10028" }</v>
      </c>
      <c r="F55" t="s">
        <v>5388</v>
      </c>
      <c r="G55" t="str">
        <f>SUBSTITUTE(VLOOKUP(F55,Locations!D:K,8,FALSE),"},","}")</f>
        <v>{ "id": "20811374-968e-4421-864b-2ca81cf5f03b", "name":"The Jam NYC", "addressLine1":"701 7th Ave - 7W (and 47th St.)", "town":"New York", "county":"NY", "country":"US", "postcode":"10036" }</v>
      </c>
      <c r="H55" t="s">
        <v>5452</v>
      </c>
      <c r="I55" t="str">
        <f>SUBSTITUTE(VLOOKUP(H55,Vehicles!D:H,5,FALSE),"},","}")</f>
        <v>{ "id":"90d59e8c-4fbf-48b2-88ea-314a943fd52e", "name":"Chevrolet Cruze", "vehicleMake":"Chevrolet", "vehicleType":"Cruze" }</v>
      </c>
      <c r="J55" t="s">
        <v>4200</v>
      </c>
      <c r="K55" t="str">
        <f>SUBSTITUTE(VLOOKUP(J55,Drivers!C:G,5,FALSE),"},","}")</f>
        <v>{ "id": "bef32df4-f869-47ed-8361-96291b4bff66", "name":"Picnic at Central Park, Sheep Meadow", "addressLine1":"Central Park", "town":"New York", "county":"NY", "country":"US", "postcode":"10022" }</v>
      </c>
      <c r="L55" t="s">
        <v>5034</v>
      </c>
      <c r="M55" t="str">
        <f t="shared" si="0"/>
        <v>{"id":"446a46e6-efbf-4d14-9f39-2a6de3e1dc66", "name":"Dorrians16162ndAvenueToTheJamNYC7017thAve7Wand47thSt", "StartPoint":{ "id": "78377464-d3ad-42a8-9cf3-26ae4b586759", "name":"Dorrian's", "addressLine1":"1616 2nd Avenue", "town":"New York", "county":"NY", "country":"US", "postcode":"10028" }, "EndPoint":{ "id": "20811374-968e-4421-864b-2ca81cf5f03b", "name":"The Jam NYC", "addressLine1":"701 7th Ave - 7W (and 47th St.)", "town":"New York", "county":"NY", "country":"US", "postcode":"10036" }, "VehicleUsed":{ "id":"90d59e8c-4fbf-48b2-88ea-314a943fd52e", "name":"Chevrolet Cruze", "vehicleMake":"Chevrolet", "vehicleType":"Cruze" }, "VehicleDriver":{ "id": "bef32df4-f869-47ed-8361-96291b4bff66", "name":"Picnic at Central Park, Sheep Meadow", "addressLine1":"Central Park", "town":"New York", "county":"NY", "country":"US", "postcode":"10022" }, "JourneyDate":"2015-09-10"},</v>
      </c>
    </row>
    <row r="56" spans="1:13" x14ac:dyDescent="0.45">
      <c r="A56" t="s">
        <v>5580</v>
      </c>
      <c r="B56" t="s">
        <v>52</v>
      </c>
      <c r="C56" t="s">
        <v>4262</v>
      </c>
      <c r="D56" t="s">
        <v>5274</v>
      </c>
      <c r="E56" t="str">
        <f>SUBSTITUTE(VLOOKUP(D56,Locations!D:K,8,FALSE),"},","}")</f>
        <v>{ "id": "4955f4c8-e153-44b2-b8cf-f5dac1c541df", "name":"The Studio at Webster Hall", "addressLine1":"125 east 11th Street", "town":"New York", "county":"NY", "country":"US", "postcode":"10003" }</v>
      </c>
      <c r="F56" t="s">
        <v>5251</v>
      </c>
      <c r="G56" t="str">
        <f>SUBSTITUTE(VLOOKUP(F56,Locations!D:K,8,FALSE),"},","}")</f>
        <v>{ "id": "ec5e4300-e35f-4396-a5de-133999dbb5d4", "name":"Japas 27", "addressLine1":"366 Third Avenue (Kaiten Zushi East 2fl)", "town":"New York", "county":"NY", "country":"US", "postcode":"10016" }</v>
      </c>
      <c r="H56" t="s">
        <v>5453</v>
      </c>
      <c r="I56" t="str">
        <f>SUBSTITUTE(VLOOKUP(H56,Vehicles!D:H,5,FALSE),"},","}")</f>
        <v>{ "id":"b4985b63-c1b6-44e0-a3f3-e03fee914508", "name":"Peugeot 307", "vehicleMake":"Peugeot", "vehicleType":"307" }</v>
      </c>
      <c r="J56" t="s">
        <v>4198</v>
      </c>
      <c r="K56" t="str">
        <f>SUBSTITUTE(VLOOKUP(J56,Drivers!C:G,5,FALSE),"},","}")</f>
        <v>{ "id": "531ec240-f6db-411f-b3d5-3ed19edc2659", "name":"Conservatory of Flowers", "addressLine1":"JFK Drive, Golden Gate Park", "town":"San Francisco", "county":"CA", "country":"US", "postcode":"94117" }</v>
      </c>
      <c r="L56" t="s">
        <v>5034</v>
      </c>
      <c r="M56" t="str">
        <f t="shared" si="0"/>
        <v>{"id":"46f978d1-afad-4092-a360-21c2464498f3", "name":"TheStudioatWebsterHall125east11thStreetToJapas27366ThirdAvenueKaitenZushiEast2fl", "StartPoint":{ "id": "4955f4c8-e153-44b2-b8cf-f5dac1c541df", "name":"The Studio at Webster Hall", "addressLine1":"125 east 11th Street", "town":"New York", "county":"NY", "country":"US", "postcode":"10003" }, "EndPoint":{ "id": "ec5e4300-e35f-4396-a5de-133999dbb5d4", "name":"Japas 27", "addressLine1":"366 Third Avenue (Kaiten Zushi East 2fl)", "town":"New York", "county":"NY", "country":"US", "postcode":"10016" }, "VehicleUsed":{ "id":"b4985b63-c1b6-44e0-a3f3-e03fee914508", "name":"Peugeot 307", "vehicleMake":"Peugeot", "vehicleType":"307" }, "VehicleDriver":{ "id": "531ec240-f6db-411f-b3d5-3ed19edc2659", "name":"Conservatory of Flowers", "addressLine1":"JFK Drive, Golden Gate Park", "town":"San Francisco", "county":"CA", "country":"US", "postcode":"94117" }, "JourneyDate":"2015-09-10"},</v>
      </c>
    </row>
    <row r="57" spans="1:13" x14ac:dyDescent="0.45">
      <c r="A57" t="s">
        <v>5581</v>
      </c>
      <c r="B57" t="s">
        <v>52</v>
      </c>
      <c r="C57" t="s">
        <v>4263</v>
      </c>
      <c r="D57" t="s">
        <v>5393</v>
      </c>
      <c r="E57" t="str">
        <f>SUBSTITUTE(VLOOKUP(D57,Locations!D:K,8,FALSE),"},","}")</f>
        <v>{ "id": "a370795d-84a2-499d-ad12-9a7ca720b994", "name":"Friend of James Dog Run", "addressLine1":"Madison Square Park", "town":"New York", "county":"NY", "country":"US", "postcode":"10159" }</v>
      </c>
      <c r="F57" t="s">
        <v>5243</v>
      </c>
      <c r="G57" t="str">
        <f>SUBSTITUTE(VLOOKUP(F57,Locations!D:K,8,FALSE),"},","}")</f>
        <v>{ "id": "3ccfecd3-3389-45bb-8fc8-57f997b999d2", "name":"mAnnAhAttA", "addressLine1":"316 Bowery @ Bleecker", "town":"New York", "county":"NY", "country":"US", "postcode":"10012" }</v>
      </c>
      <c r="H57" t="s">
        <v>5438</v>
      </c>
      <c r="I57" t="str">
        <f>SUBSTITUTE(VLOOKUP(H57,Vehicles!D:H,5,FALSE),"},","}")</f>
        <v>{ "id":"c7d312fa-6f53-4eed-93ed-1d1e631c2550", "name":"Ford Focus", "vehicleMake":"Ford", "vehicleType":"Focus" }</v>
      </c>
      <c r="J57" t="s">
        <v>4234</v>
      </c>
      <c r="K57" t="str">
        <f>SUBSTITUTE(VLOOKUP(J57,Drivers!C:G,5,FALSE),"},","}")</f>
        <v>{ "id": "ad166ee0-9082-4620-a1f7-3754cd49dbdf", "name":"Curly's Vegetarian Lunch", "addressLine1":"328 East 14th", "town":"New York", "county":"NY", "country":"US", "postcode":"10003" }</v>
      </c>
      <c r="L57" t="s">
        <v>5035</v>
      </c>
      <c r="M57" t="str">
        <f t="shared" si="0"/>
        <v>{"id":"c0c80826-4147-4d06-bc0e-a2b95e41dc6c", "name":"FriendofJamesDogRunMadisonSquareParkToMAnnAhAttA316BoweryBleecker", "StartPoint":{ "id": "a370795d-84a2-499d-ad12-9a7ca720b994", "name":"Friend of James Dog Run", "addressLine1":"Madison Square Park", "town":"New York", "county":"NY", "country":"US", "postcode":"10159" }, "EndPoint":{ "id": "3ccfecd3-3389-45bb-8fc8-57f997b999d2", "name":"mAnnAhAttA", "addressLine1":"316 Bowery @ Bleecker", "town":"New York", "county":"NY", "country":"US", "postcode":"10012" }, "VehicleUsed":{ "id":"c7d312fa-6f53-4eed-93ed-1d1e631c2550", "name":"Ford Focus", "vehicleMake":"Ford", "vehicleType":"Focus" }, "VehicleDriver":{ "id": "ad166ee0-9082-4620-a1f7-3754cd49dbdf", "name":"Curly's Vegetarian Lunch", "addressLine1":"328 East 14th", "town":"New York", "county":"NY", "country":"US", "postcode":"10003" }, "JourneyDate":"2015-09-11"},</v>
      </c>
    </row>
    <row r="58" spans="1:13" x14ac:dyDescent="0.45">
      <c r="A58" t="s">
        <v>5582</v>
      </c>
      <c r="B58" t="s">
        <v>52</v>
      </c>
      <c r="C58" t="s">
        <v>4264</v>
      </c>
      <c r="D58" t="s">
        <v>5334</v>
      </c>
      <c r="E58" t="str">
        <f>SUBSTITUTE(VLOOKUP(D58,Locations!D:K,8,FALSE),"},","}")</f>
        <v>{ "id": "65104cc0-207f-496a-a69a-3736b5596211", "name":"Union Square Park", "addressLine1":"Union Square", "town":"New York", "county":"NY", "country":"US", "postcode":"10001" }</v>
      </c>
      <c r="F58" t="s">
        <v>4963</v>
      </c>
      <c r="G58" t="str">
        <f>SUBSTITUTE(VLOOKUP(F58,Locations!D:K,8,FALSE),"},","}")</f>
        <v>{ "id": "14ff9f64-fff2-464b-93ce-c76ea9a16f9c", "name":"Lalo's Restaurant", "addressLine1":"1960 N. Clybourn", "town":"Chicago", "county":"IL", "country":"US", "postcode":"60614" }</v>
      </c>
      <c r="H58" t="s">
        <v>5425</v>
      </c>
      <c r="I58" t="str">
        <f>SUBSTITUTE(VLOOKUP(H58,Vehicles!D:H,5,FALSE),"},","}")</f>
        <v>{ "id":"82dab2ca-6fe6-4172-af63-f3e222278a73", "name":"Geely MK", "vehicleMake":"Geely", "vehicleType":"MK" }</v>
      </c>
      <c r="J58" t="s">
        <v>4202</v>
      </c>
      <c r="K58" t="str">
        <f>SUBSTITUTE(VLOOKUP(J58,Drivers!C:G,5,FALSE),"},","}")</f>
        <v>{ "id": "b36ff006-d9db-46ab-99f8-07ac837eddd5", "name":"Tango Club @ Ukranian East Village Restaurant", "addressLine1":"140 2nd Avenue ( between 8th &amp; 9th St)", "town":"New York", "county":"NY", "country":"US", "postcode":"10003" }</v>
      </c>
      <c r="L58" t="s">
        <v>5035</v>
      </c>
      <c r="M58" t="str">
        <f t="shared" si="0"/>
        <v>{"id":"92690db9-391e-4ae7-877f-b49f87fe2f35", "name":"UnionSquareParkUnionSquareToLalosRestaurant1960NClybourn", "StartPoint":{ "id": "65104cc0-207f-496a-a69a-3736b5596211", "name":"Union Square Park", "addressLine1":"Union Square", "town":"New York", "county":"NY", "country":"US", "postcode":"10001" }, "EndPoint":{ "id": "14ff9f64-fff2-464b-93ce-c76ea9a16f9c", "name":"Lalo's Restaurant", "addressLine1":"1960 N. Clybourn", "town":"Chicago", "county":"IL", "country":"US", "postcode":"60614" }, "VehicleUsed":{ "id":"82dab2ca-6fe6-4172-af63-f3e222278a73", "name":"Geely MK", "vehicleMake":"Geely", "vehicleType":"MK" }, "VehicleDriver":{ "id": "b36ff006-d9db-46ab-99f8-07ac837eddd5", "name":"Tango Club @ Ukranian East Village Restaurant", "addressLine1":"140 2nd Avenue ( between 8th &amp; 9th St)", "town":"New York", "county":"NY", "country":"US", "postcode":"10003" }, "JourneyDate":"2015-09-11"},</v>
      </c>
    </row>
    <row r="59" spans="1:13" x14ac:dyDescent="0.45">
      <c r="A59" t="s">
        <v>5583</v>
      </c>
      <c r="B59" t="s">
        <v>52</v>
      </c>
      <c r="C59" t="s">
        <v>4265</v>
      </c>
      <c r="D59" t="s">
        <v>5244</v>
      </c>
      <c r="E59" t="str">
        <f>SUBSTITUTE(VLOOKUP(D59,Locations!D:K,8,FALSE),"},","}")</f>
        <v>{ "id": "9c112cb7-fcc5-48f6-9608-da3d2f89bbf2", "name":"Silk Road Mocha", "addressLine1":"30 Mott St.", "town":"New York", "county":"NY", "country":"US", "postcode":"10013" }</v>
      </c>
      <c r="F59" t="s">
        <v>5258</v>
      </c>
      <c r="G59" t="str">
        <f>SUBSTITUTE(VLOOKUP(F59,Locations!D:K,8,FALSE),"},","}")</f>
        <v>{ "id": "78377464-d3ad-42a8-9cf3-26ae4b586759", "name":"Dorrian's", "addressLine1":"1616 2nd Avenue", "town":"New York", "county":"NY", "country":"US", "postcode":"10028" }</v>
      </c>
      <c r="H59" t="s">
        <v>5440</v>
      </c>
      <c r="I59" t="str">
        <f>SUBSTITUTE(VLOOKUP(H59,Vehicles!D:H,5,FALSE),"},","}")</f>
        <v>{ "id":"4add687f-20ca-44df-8dc3-b2b6af9cdcde", "name":"Nissan Tiida", "vehicleMake":"Nissan", "vehicleType":"Tiida" }</v>
      </c>
      <c r="J59" t="s">
        <v>4266</v>
      </c>
      <c r="K59" t="str">
        <f>SUBSTITUTE(VLOOKUP(J59,Drivers!C:G,5,FALSE),"},","}")</f>
        <v>{ "id": "14ff9f64-fff2-464b-93ce-c76ea9a16f9c", "name":"Lalo's Restaurant", "addressLine1":"1960 N. Clybourn", "town":"Chicago", "county":"IL", "country":"US", "postcode":"60614" }</v>
      </c>
      <c r="L59" t="s">
        <v>5035</v>
      </c>
      <c r="M59" t="str">
        <f t="shared" si="0"/>
        <v>{"id":"1ad4e938-39fa-4839-8d90-4eabe692d428", "name":"SilkRoadMocha30MottStToDorrians16162ndAvenue", "StartPoint":{ "id": "9c112cb7-fcc5-48f6-9608-da3d2f89bbf2", "name":"Silk Road Mocha", "addressLine1":"30 Mott St.", "town":"New York", "county":"NY", "country":"US", "postcode":"10013" }, "EndPoint":{ "id": "78377464-d3ad-42a8-9cf3-26ae4b586759", "name":"Dorrian's", "addressLine1":"1616 2nd Avenue", "town":"New York", "county":"NY", "country":"US", "postcode":"10028" }, "VehicleUsed":{ "id":"4add687f-20ca-44df-8dc3-b2b6af9cdcde", "name":"Nissan Tiida", "vehicleMake":"Nissan", "vehicleType":"Tiida" }, "VehicleDriver":{ "id": "14ff9f64-fff2-464b-93ce-c76ea9a16f9c", "name":"Lalo's Restaurant", "addressLine1":"1960 N. Clybourn", "town":"Chicago", "county":"IL", "country":"US", "postcode":"60614" }, "JourneyDate":"2015-09-11"},</v>
      </c>
    </row>
    <row r="60" spans="1:13" x14ac:dyDescent="0.45">
      <c r="A60" t="s">
        <v>5584</v>
      </c>
      <c r="B60" t="s">
        <v>52</v>
      </c>
      <c r="C60" t="s">
        <v>4267</v>
      </c>
      <c r="D60" t="s">
        <v>5368</v>
      </c>
      <c r="E60" t="str">
        <f>SUBSTITUTE(VLOOKUP(D60,Locations!D:K,8,FALSE),"},","}")</f>
        <v>{ "id": "0497f390-e7eb-4234-acc8-9bfa695967d0", "name":"Tracks Bar and Grill", "addressLine1":"Penn Station", "town":"New York", "county":"NY", "country":"US", "postcode":"10116" }</v>
      </c>
      <c r="F60" t="s">
        <v>5300</v>
      </c>
      <c r="G60" t="str">
        <f>SUBSTITUTE(VLOOKUP(F60,Locations!D:K,8,FALSE),"},","}")</f>
        <v>{ "id": "51538c44-551a-4283-9605-e0d5cbdb1c86", "name":"Dance Manhattan Studios", "addressLine1":"39 West 19th Street", "town":"New York", "county":"NY", "country":"US", "postcode":"10011" }</v>
      </c>
      <c r="H60" t="s">
        <v>5454</v>
      </c>
      <c r="I60" t="str">
        <f>SUBSTITUTE(VLOOKUP(H60,Vehicles!D:H,5,FALSE),"},","}")</f>
        <v>{ "id":"cc1c7a3e-c3ec-4a5b-bd15-8760e9e293a0", "name":"Audi A7", "vehicleMake":"Audi", "vehicleType":"A7" }</v>
      </c>
      <c r="J60" t="s">
        <v>4248</v>
      </c>
      <c r="K60" t="str">
        <f>SUBSTITUTE(VLOOKUP(J60,Drivers!C:G,5,FALSE),"},","}")</f>
        <v>{ "id": "7036e399-a0c7-4a8d-b1b1-2c1a45994383", "name":"CitiCorp Atrium", "addressLine1":"153 E 53rd street", "town":"New York", "county":"NY", "country":"US", "postcode":"10017" }</v>
      </c>
      <c r="L60" t="s">
        <v>5036</v>
      </c>
      <c r="M60" t="str">
        <f t="shared" si="0"/>
        <v>{"id":"8377bfc9-b5ab-4d1b-9c79-e318c828cbef", "name":"TracksBarandGrillPennStationToDanceManhattanStudios39West19thStreet", "StartPoint":{ "id": "0497f390-e7eb-4234-acc8-9bfa695967d0", "name":"Tracks Bar and Grill", "addressLine1":"Penn Station", "town":"New York", "county":"NY", "country":"US", "postcode":"10116" }, "EndPoint":{ "id": "51538c44-551a-4283-9605-e0d5cbdb1c86", "name":"Dance Manhattan Studios", "addressLine1":"39 West 19th Street", "town":"New York", "county":"NY", "country":"US", "postcode":"10011" }, "VehicleUsed":{ "id":"cc1c7a3e-c3ec-4a5b-bd15-8760e9e293a0", "name":"Audi A7", "vehicleMake":"Audi", "vehicleType":"A7" }, "VehicleDriver":{ "id": "7036e399-a0c7-4a8d-b1b1-2c1a45994383", "name":"CitiCorp Atrium", "addressLine1":"153 E 53rd street", "town":"New York", "county":"NY", "country":"US", "postcode":"10017" }, "JourneyDate":"2015-09-12"},</v>
      </c>
    </row>
    <row r="61" spans="1:13" x14ac:dyDescent="0.45">
      <c r="A61" t="s">
        <v>5585</v>
      </c>
      <c r="B61" t="s">
        <v>52</v>
      </c>
      <c r="C61" t="s">
        <v>4268</v>
      </c>
      <c r="D61" t="s">
        <v>5241</v>
      </c>
      <c r="E61" t="str">
        <f>SUBSTITUTE(VLOOKUP(D61,Locations!D:K,8,FALSE),"},","}")</f>
        <v>{ "id": "60153055-779e-43a6-8040-75975b302866", "name":"East Japanese Restaurant", "addressLine1":"366 Third Ave.", "town":"New York", "county":"NY", "country":"US", "postcode":"10016" }</v>
      </c>
      <c r="F61" t="s">
        <v>5319</v>
      </c>
      <c r="G61" t="str">
        <f>SUBSTITUTE(VLOOKUP(F61,Locations!D:K,8,FALSE),"},","}")</f>
        <v>{ "id": "f0718609-535b-4714-ba29-70c18f404d59", "name":"New York Jiu Jitsu", "addressLine1":"666 Broadway", "town":"New York", "county":"NY", "country":"US", "postcode":"10005" }</v>
      </c>
      <c r="H61" t="s">
        <v>5455</v>
      </c>
      <c r="I61" t="str">
        <f>SUBSTITUTE(VLOOKUP(H61,Vehicles!D:H,5,FALSE),"},","}")</f>
        <v>{ "id":"94b0b12f-8ef8-490a-b93b-d6d1be92f4d4", "name":"Kia Cee'd Sportswagon", "vehicleMake":"Kia", "vehicleType":"Cee'd Sportswagon" }</v>
      </c>
      <c r="J61" t="s">
        <v>4189</v>
      </c>
      <c r="K61" t="str">
        <f>SUBSTITUTE(VLOOKUP(J61,Drivers!C:G,5,FALSE),"},","}")</f>
        <v>{ "id": "fd5b68a3-116a-4acc-816c-4634d7673ded", "name":"Zephyr Cafe", "addressLine1":"1767 W. Wilson Ave.", "town":"Chicago", "county":"IL", "country":"US", "postcode":"60625" }</v>
      </c>
      <c r="L61" t="s">
        <v>5036</v>
      </c>
      <c r="M61" t="str">
        <f t="shared" si="0"/>
        <v>{"id":"5f39fdb1-b796-4a77-bbbd-2ed1243b34a3", "name":"EastJapaneseRestaurant366ThirdAveToNewYorkJiuJitsu666Broadway", "StartPoint":{ "id": "60153055-779e-43a6-8040-75975b302866", "name":"East Japanese Restaurant", "addressLine1":"366 Third Ave.", "town":"New York", "county":"NY", "country":"US", "postcode":"10016" }, "EndPoint":{ "id": "f0718609-535b-4714-ba29-70c18f404d59", "name":"New York Jiu Jitsu", "addressLine1":"666 Broadway", "town":"New York", "county":"NY", "country":"US", "postcode":"10005" }, "VehicleUsed":{ "id":"94b0b12f-8ef8-490a-b93b-d6d1be92f4d4", "name":"Kia Cee'd Sportswagon", "vehicleMake":"Kia", "vehicleType":"Cee'd Sportswagon" }, "VehicleDriver":{ "id": "fd5b68a3-116a-4acc-816c-4634d7673ded", "name":"Zephyr Cafe", "addressLine1":"1767 W. Wilson Ave.", "town":"Chicago", "county":"IL", "country":"US", "postcode":"60625" }, "JourneyDate":"2015-09-12"},</v>
      </c>
    </row>
    <row r="62" spans="1:13" x14ac:dyDescent="0.45">
      <c r="A62" t="s">
        <v>5586</v>
      </c>
      <c r="B62" t="s">
        <v>52</v>
      </c>
      <c r="C62" t="s">
        <v>4269</v>
      </c>
      <c r="D62" t="s">
        <v>5321</v>
      </c>
      <c r="E62" t="str">
        <f>SUBSTITUTE(VLOOKUP(D62,Locations!D:K,8,FALSE),"},","}")</f>
        <v>{ "id": "f2be3455-0e9f-482d-8efa-e143a38616df", "name":"Yuka", "addressLine1":"1557 Second Ave.", "town":"New York", "county":"NY", "country":"US", "postcode":"10028" }</v>
      </c>
      <c r="F62" t="s">
        <v>4969</v>
      </c>
      <c r="G62" t="str">
        <f>SUBSTITUTE(VLOOKUP(F62,Locations!D:K,8,FALSE),"},","}")</f>
        <v>{ "id": "54ae2b00-6044-4cce-9e45-7ad5a357be1f", "name":"O'Neills Irish Bar", "addressLine1":"729 3RD Avenue", "town":"New York", "county":"NY", "country":"US", "postcode":"10017" }</v>
      </c>
      <c r="H62" t="s">
        <v>5424</v>
      </c>
      <c r="I62" t="str">
        <f>SUBSTITUTE(VLOOKUP(H62,Vehicles!D:H,5,FALSE),"},","}")</f>
        <v>{ "id":"5a36150e-dde8-4c3b-ba09-050d27282d79", "name":"Nissan Sentra", "vehicleMake":"Nissan", "vehicleType":"Sentra" }</v>
      </c>
      <c r="J62" t="s">
        <v>4270</v>
      </c>
      <c r="K62" t="str">
        <f>SUBSTITUTE(VLOOKUP(J62,Drivers!C:G,5,FALSE),"},","}")</f>
        <v>{ "id": "9ae3088d-3121-4b7a-af27-9c4f15b2fadb", "name":"Regal Cinemas 42nd Street E-Walk Stadium 13", "addressLine1":"247 W. 42nd St.", "town":"New York", "county":"NY", "country":"US", "postcode":"10036" }</v>
      </c>
      <c r="L62" t="s">
        <v>5036</v>
      </c>
      <c r="M62" t="str">
        <f t="shared" si="0"/>
        <v>{"id":"29979fcd-d8ab-45c0-980f-e0e6775e09da", "name":"Yuka1557SecondAveToONeillsIrishBar7293RDAvenue", "StartPoint":{ "id": "f2be3455-0e9f-482d-8efa-e143a38616df", "name":"Yuka", "addressLine1":"1557 Second Ave.", "town":"New York", "county":"NY", "country":"US", "postcode":"10028" }, "EndPoint":{ "id": "54ae2b00-6044-4cce-9e45-7ad5a357be1f", "name":"O'Neills Irish Bar", "addressLine1":"729 3RD Avenue", "town":"New York", "county":"NY", "country":"US", "postcode":"10017" }, "VehicleUsed":{ "id":"5a36150e-dde8-4c3b-ba09-050d27282d79", "name":"Nissan Sentra", "vehicleMake":"Nissan", "vehicleType":"Sentra" }, "VehicleDriver":{ "id": "9ae3088d-3121-4b7a-af27-9c4f15b2fadb", "name":"Regal Cinemas 42nd Street E-Walk Stadium 13", "addressLine1":"247 W. 42nd St.", "town":"New York", "county":"NY", "country":"US", "postcode":"10036" }, "JourneyDate":"2015-09-12"},</v>
      </c>
    </row>
    <row r="63" spans="1:13" x14ac:dyDescent="0.45">
      <c r="A63" t="s">
        <v>5587</v>
      </c>
      <c r="B63" t="s">
        <v>52</v>
      </c>
      <c r="C63" t="s">
        <v>4271</v>
      </c>
      <c r="D63" t="s">
        <v>5345</v>
      </c>
      <c r="E63" t="str">
        <f>SUBSTITUTE(VLOOKUP(D63,Locations!D:K,8,FALSE),"},","}")</f>
        <v>{ "id": "0f9369ec-f4c0-49fd-84d2-9b24722b51ae", "name":"Jing Fong", "addressLine1":"20 Elizabeth Street", "town":"New York", "county":"NY", "country":"US", "postcode":"10013" }</v>
      </c>
      <c r="F63" t="s">
        <v>4949</v>
      </c>
      <c r="G63" t="str">
        <f>SUBSTITUTE(VLOOKUP(F63,Locations!D:K,8,FALSE),"},","}")</f>
        <v>{ "id": "72609113-778c-468f-859c-7fd0f352819c", "name":"Rodeo Bar", "addressLine1":"375 3rd Avenue", "town":"New York", "county":"NY", "country":"US", "postcode":"10022" }</v>
      </c>
      <c r="H63" t="s">
        <v>5450</v>
      </c>
      <c r="I63" t="str">
        <f>SUBSTITUTE(VLOOKUP(H63,Vehicles!D:H,5,FALSE),"},","}")</f>
        <v>{ "id":"8e1d994c-1a93-4d24-a40a-1d9350ffcf1c", "name":"Nissan X-Trail", "vehicleMake":"Nissan", "vehicleType":"X-Trail" }</v>
      </c>
      <c r="J63" t="s">
        <v>4234</v>
      </c>
      <c r="K63" t="str">
        <f>SUBSTITUTE(VLOOKUP(J63,Drivers!C:G,5,FALSE),"},","}")</f>
        <v>{ "id": "ad166ee0-9082-4620-a1f7-3754cd49dbdf", "name":"Curly's Vegetarian Lunch", "addressLine1":"328 East 14th", "town":"New York", "county":"NY", "country":"US", "postcode":"10003" }</v>
      </c>
      <c r="L63" t="s">
        <v>5037</v>
      </c>
      <c r="M63" t="str">
        <f t="shared" si="0"/>
        <v>{"id":"1e6efeb4-aa63-4ca8-bfe8-061e5f6d49ef", "name":"JingFong20ElizabethStreetToRodeoBar3753rdAvenue", "StartPoint":{ "id": "0f9369ec-f4c0-49fd-84d2-9b24722b51ae", "name":"Jing Fong", "addressLine1":"20 Elizabeth Street", "town":"New York", "county":"NY", "country":"US", "postcode":"10013" }, "EndPoint":{ "id": "72609113-778c-468f-859c-7fd0f352819c", "name":"Rodeo Bar", "addressLine1":"375 3rd Avenue", "town":"New York", "county":"NY", "country":"US", "postcode":"10022" }, "VehicleUsed":{ "id":"8e1d994c-1a93-4d24-a40a-1d9350ffcf1c", "name":"Nissan X-Trail", "vehicleMake":"Nissan", "vehicleType":"X-Trail" }, "VehicleDriver":{ "id": "ad166ee0-9082-4620-a1f7-3754cd49dbdf", "name":"Curly's Vegetarian Lunch", "addressLine1":"328 East 14th", "town":"New York", "county":"NY", "country":"US", "postcode":"10003" }, "JourneyDate":"2015-09-13"},</v>
      </c>
    </row>
    <row r="64" spans="1:13" x14ac:dyDescent="0.45">
      <c r="A64" t="s">
        <v>5588</v>
      </c>
      <c r="B64" t="s">
        <v>52</v>
      </c>
      <c r="C64" t="s">
        <v>4272</v>
      </c>
      <c r="D64" t="s">
        <v>4972</v>
      </c>
      <c r="E64" t="str">
        <f>SUBSTITUTE(VLOOKUP(D64,Locations!D:K,8,FALSE),"},","}")</f>
        <v>{ "id": "fd5b68a3-116a-4acc-816c-4634d7673ded", "name":"Zephyr Cafe", "addressLine1":"1767 W. Wilson Ave.", "town":"Chicago", "county":"IL", "country":"US", "postcode":"60625" }</v>
      </c>
      <c r="F64" t="s">
        <v>5372</v>
      </c>
      <c r="G64" t="str">
        <f>SUBSTITUTE(VLOOKUP(F64,Locations!D:K,8,FALSE),"},","}")</f>
        <v>{ "id": "dd9e9ef3-22c2-481e-8765-e2abacad9f85", "name":"Barnes &amp; Noble", "addressLine1":"2289 Broadway, at 82nd St", "town":"New York", "county":"NY", "country":"US", "postcode":"10024" }</v>
      </c>
      <c r="H64" t="s">
        <v>5447</v>
      </c>
      <c r="I64" t="str">
        <f>SUBSTITUTE(VLOOKUP(H64,Vehicles!D:H,5,FALSE),"},","}")</f>
        <v>{ "id":"ecef4f7b-5597-4ff5-97bf-2e751d80c7f4", "name":"Mercedes-Benz S-Class", "vehicleMake":"Mercedes-Benz", "vehicleType":"S-Class" }</v>
      </c>
      <c r="J64" t="s">
        <v>4239</v>
      </c>
      <c r="K64" t="str">
        <f>SUBSTITUTE(VLOOKUP(J64,Drivers!C:G,5,FALSE),"},","}")</f>
        <v>{ "id": "3ccfecd3-3389-45bb-8fc8-57f997b999d2", "name":"mAnnAhAttA", "addressLine1":"316 Bowery @ Bleecker", "town":"New York", "county":"NY", "country":"US", "postcode":"10012" }</v>
      </c>
      <c r="L64" t="s">
        <v>5037</v>
      </c>
      <c r="M64" t="str">
        <f t="shared" si="0"/>
        <v>{"id":"9e2ff31a-344c-4408-95bb-89f6374e4f14", "name":"ZephyrCafe1767WWilsonAveToBarnesNoble2289Broadwayat82ndSt", "StartPoint":{ "id": "fd5b68a3-116a-4acc-816c-4634d7673ded", "name":"Zephyr Cafe", "addressLine1":"1767 W. Wilson Ave.", "town":"Chicago", "county":"IL", "country":"US", "postcode":"60625" }, "EndPoint":{ "id": "dd9e9ef3-22c2-481e-8765-e2abacad9f85", "name":"Barnes &amp; Noble", "addressLine1":"2289 Broadway, at 82nd St", "town":"New York", "county":"NY", "country":"US", "postcode":"10024" }, "VehicleUsed":{ "id":"ecef4f7b-5597-4ff5-97bf-2e751d80c7f4", "name":"Mercedes-Benz S-Class", "vehicleMake":"Mercedes-Benz", "vehicleType":"S-Class" }, "VehicleDriver":{ "id": "3ccfecd3-3389-45bb-8fc8-57f997b999d2", "name":"mAnnAhAttA", "addressLine1":"316 Bowery @ Bleecker", "town":"New York", "county":"NY", "country":"US", "postcode":"10012" }, "JourneyDate":"2015-09-13"},</v>
      </c>
    </row>
    <row r="65" spans="1:13" x14ac:dyDescent="0.45">
      <c r="A65" t="s">
        <v>5589</v>
      </c>
      <c r="B65" t="s">
        <v>52</v>
      </c>
      <c r="C65" t="s">
        <v>4273</v>
      </c>
      <c r="D65" t="s">
        <v>5326</v>
      </c>
      <c r="E65" t="str">
        <f>SUBSTITUTE(VLOOKUP(D65,Locations!D:K,8,FALSE),"},","}")</f>
        <v>{ "id": "f63d5806-d6b9-4280-9886-ff545092a651", "name":"Pier 54", "addressLine1":"14th st. West Side Hwy", "town":"New York", "county":"NY", "country":"US", "postcode":"10021" }</v>
      </c>
      <c r="F65" t="s">
        <v>5247</v>
      </c>
      <c r="G65" t="str">
        <f>SUBSTITUTE(VLOOKUP(F65,Locations!D:K,8,FALSE),"},","}")</f>
        <v>{ "id": "a964caed-2a89-4e77-b3ce-5bafa1208a35", "name":"Kate's Joint", "addressLine1":"58 Avenue B (corner of E. 4th St.)", "town":"New York", "county":"NY", "country":"US", "postcode":"10009" }</v>
      </c>
      <c r="H65" t="s">
        <v>5456</v>
      </c>
      <c r="I65" t="str">
        <f>SUBSTITUTE(VLOOKUP(H65,Vehicles!D:H,5,FALSE),"},","}")</f>
        <v>{ "id":"86932419-0dc2-4ea5-9142-f9654a28a680", "name":"Hyundai Solaris", "vehicleMake":"Hyundai", "vehicleType":"Solaris" }</v>
      </c>
      <c r="J65" t="s">
        <v>4274</v>
      </c>
      <c r="K65" t="str">
        <f>SUBSTITUTE(VLOOKUP(J65,Drivers!C:G,5,FALSE),"},","}")</f>
        <v>{ "id": "448831c0-bacb-4ed5-9994-8fcc9a99358f", "name":"Skylight Diner", "addressLine1":"402 W 34th St", "town":"New York", "county":"NY", "country":"US", "postcode":"10001" }</v>
      </c>
      <c r="L65" t="s">
        <v>5037</v>
      </c>
      <c r="M65" t="str">
        <f t="shared" si="0"/>
        <v>{"id":"881482fd-36cc-4367-93ed-b9eecd0f439d", "name":"Pier5414thstWestSideHwyToKatesJoint58AvenueBcornerofE4thSt", "StartPoint":{ "id": "f63d5806-d6b9-4280-9886-ff545092a651", "name":"Pier 54", "addressLine1":"14th st. West Side Hwy", "town":"New York", "county":"NY", "country":"US", "postcode":"10021" }, "EndPoint":{ "id": "a964caed-2a89-4e77-b3ce-5bafa1208a35", "name":"Kate's Joint", "addressLine1":"58 Avenue B (corner of E. 4th St.)", "town":"New York", "county":"NY", "country":"US", "postcode":"10009" }, "VehicleUsed":{ "id":"86932419-0dc2-4ea5-9142-f9654a28a680", "name":"Hyundai Solaris", "vehicleMake":"Hyundai", "vehicleType":"Solaris" }, "VehicleDriver":{ "id": "448831c0-bacb-4ed5-9994-8fcc9a99358f", "name":"Skylight Diner", "addressLine1":"402 W 34th St", "town":"New York", "county":"NY", "country":"US", "postcode":"10001" }, "JourneyDate":"2015-09-13"},</v>
      </c>
    </row>
    <row r="66" spans="1:13" x14ac:dyDescent="0.45">
      <c r="A66" t="s">
        <v>5590</v>
      </c>
      <c r="B66" t="s">
        <v>52</v>
      </c>
      <c r="C66" t="s">
        <v>4275</v>
      </c>
      <c r="D66" t="s">
        <v>5379</v>
      </c>
      <c r="E66" t="str">
        <f>SUBSTITUTE(VLOOKUP(D66,Locations!D:K,8,FALSE),"},","}")</f>
        <v>{ "id": "a633c216-55de-41af-98b4-82db66894425", "name":"AMC Loews 34th Street 14", "addressLine1":"312 W. 34th St.", "town":"New York", "county":"NY", "country":"US", "postcode":"10001" }</v>
      </c>
      <c r="F66" t="s">
        <v>5370</v>
      </c>
      <c r="G66" t="str">
        <f>SUBSTITUTE(VLOOKUP(F66,Locations!D:K,8,FALSE),"},","}")</f>
        <v>{ "id": "82949bc4-fc73-4e10-be6b-244b28ffdd16", "name":"Lifeline Theatre", "addressLine1":"6912 N. Glenwood Ave.", "town":"Chicago", "county":"IL", "country":"US", "postcode":"60626" }</v>
      </c>
      <c r="H66" t="s">
        <v>5457</v>
      </c>
      <c r="I66" t="str">
        <f>SUBSTITUTE(VLOOKUP(H66,Vehicles!D:H,5,FALSE),"},","}")</f>
        <v>{ "id":"d53c881d-bab0-477f-9f42-e59f6675e98d", "name":"Volkswagen Polo", "vehicleMake":"Volkswagen", "vehicleType":"Polo" }</v>
      </c>
      <c r="J66" t="s">
        <v>4193</v>
      </c>
      <c r="K66" t="str">
        <f>SUBSTITUTE(VLOOKUP(J66,Drivers!C:G,5,FALSE),"},","}")</f>
        <v>{ "id": "f00ad641-abf7-4dfd-9f60-7fb1013a84c4", "name":"Dante Trattoria", "addressLine1":"79 McDougal Street", "town":"New York", "county":"NY", "country":"US", "postcode":"10001" }</v>
      </c>
      <c r="L66" t="s">
        <v>5037</v>
      </c>
      <c r="M66" t="str">
        <f t="shared" si="0"/>
        <v>{"id":"81f58815-5e8c-4fd5-a0a0-30cd7d9ae1fb", "name":"AMCLoews34thStreet14312W34thStToLifelineTheatre6912NGlenwoodAve", "StartPoint":{ "id": "a633c216-55de-41af-98b4-82db66894425", "name":"AMC Loews 34th Street 14", "addressLine1":"312 W. 34th St.", "town":"New York", "county":"NY", "country":"US", "postcode":"10001" }, "EndPoint":{ "id": "82949bc4-fc73-4e10-be6b-244b28ffdd16", "name":"Lifeline Theatre", "addressLine1":"6912 N. Glenwood Ave.", "town":"Chicago", "county":"IL", "country":"US", "postcode":"60626" }, "VehicleUsed":{ "id":"d53c881d-bab0-477f-9f42-e59f6675e98d", "name":"Volkswagen Polo", "vehicleMake":"Volkswagen", "vehicleType":"Polo" }, "VehicleDriver":{ "id": "f00ad641-abf7-4dfd-9f60-7fb1013a84c4", "name":"Dante Trattoria", "addressLine1":"79 McDougal Street", "town":"New York", "county":"NY", "country":"US", "postcode":"10001" }, "JourneyDate":"2015-09-13"},</v>
      </c>
    </row>
    <row r="67" spans="1:13" x14ac:dyDescent="0.45">
      <c r="A67" t="s">
        <v>5591</v>
      </c>
      <c r="B67" t="s">
        <v>52</v>
      </c>
      <c r="C67" t="s">
        <v>4276</v>
      </c>
      <c r="D67" t="s">
        <v>5247</v>
      </c>
      <c r="E67" t="str">
        <f>SUBSTITUTE(VLOOKUP(D67,Locations!D:K,8,FALSE),"},","}")</f>
        <v>{ "id": "a964caed-2a89-4e77-b3ce-5bafa1208a35", "name":"Kate's Joint", "addressLine1":"58 Avenue B (corner of E. 4th St.)", "town":"New York", "county":"NY", "country":"US", "postcode":"10009" }</v>
      </c>
      <c r="F67" t="s">
        <v>5323</v>
      </c>
      <c r="G67" t="str">
        <f>SUBSTITUTE(VLOOKUP(F67,Locations!D:K,8,FALSE),"},","}")</f>
        <v>{ "id": "2c3bdd60-8a84-43e9-a907-8c4673afaaf1", "name":"Sacred Chow", "addressLine1":"227 Sullivan Street", "town":"New York", "county":"NY", "country":"US", "postcode":"10012" }</v>
      </c>
      <c r="H67" t="s">
        <v>5454</v>
      </c>
      <c r="I67" t="str">
        <f>SUBSTITUTE(VLOOKUP(H67,Vehicles!D:H,5,FALSE),"},","}")</f>
        <v>{ "id":"cc1c7a3e-c3ec-4a5b-bd15-8760e9e293a0", "name":"Audi A7", "vehicleMake":"Audi", "vehicleType":"A7" }</v>
      </c>
      <c r="J67" t="s">
        <v>4202</v>
      </c>
      <c r="K67" t="str">
        <f>SUBSTITUTE(VLOOKUP(J67,Drivers!C:G,5,FALSE),"},","}")</f>
        <v>{ "id": "b36ff006-d9db-46ab-99f8-07ac837eddd5", "name":"Tango Club @ Ukranian East Village Restaurant", "addressLine1":"140 2nd Avenue ( between 8th &amp; 9th St)", "town":"New York", "county":"NY", "country":"US", "postcode":"10003" }</v>
      </c>
      <c r="L67" t="s">
        <v>5037</v>
      </c>
      <c r="M67" t="str">
        <f t="shared" ref="M67:M130" si="1">_xlfn.CONCAT("{""id"":""",A67,""", ""name"":""",D67,"To",F67,""", ""StartPoint"":",E67,", ""EndPoint"":",G67,", ""VehicleUsed"":",I67,", ""VehicleDriver"":",K67,", ""JourneyDate"":""",L67,"""},")</f>
        <v>{"id":"c137041c-3cac-450a-b20d-d6818795da56", "name":"KatesJoint58AvenueBcornerofE4thStToSacredChow227SullivanStreet", "StartPoint":{ "id": "a964caed-2a89-4e77-b3ce-5bafa1208a35", "name":"Kate's Joint", "addressLine1":"58 Avenue B (corner of E. 4th St.)", "town":"New York", "county":"NY", "country":"US", "postcode":"10009" }, "EndPoint":{ "id": "2c3bdd60-8a84-43e9-a907-8c4673afaaf1", "name":"Sacred Chow", "addressLine1":"227 Sullivan Street", "town":"New York", "county":"NY", "country":"US", "postcode":"10012" }, "VehicleUsed":{ "id":"cc1c7a3e-c3ec-4a5b-bd15-8760e9e293a0", "name":"Audi A7", "vehicleMake":"Audi", "vehicleType":"A7" }, "VehicleDriver":{ "id": "b36ff006-d9db-46ab-99f8-07ac837eddd5", "name":"Tango Club @ Ukranian East Village Restaurant", "addressLine1":"140 2nd Avenue ( between 8th &amp; 9th St)", "town":"New York", "county":"NY", "country":"US", "postcode":"10003" }, "JourneyDate":"2015-09-13"},</v>
      </c>
    </row>
    <row r="68" spans="1:13" x14ac:dyDescent="0.45">
      <c r="A68" t="s">
        <v>5592</v>
      </c>
      <c r="B68" t="s">
        <v>52</v>
      </c>
      <c r="C68" t="s">
        <v>4277</v>
      </c>
      <c r="D68" t="s">
        <v>5297</v>
      </c>
      <c r="E68" t="str">
        <f>SUBSTITUTE(VLOOKUP(D68,Locations!D:K,8,FALSE),"},","}")</f>
        <v>{ "id": "2299283f-df94-4cf1-a0a1-b7af4f54ecc4", "name":"Montrose Beach", "addressLine1":"Wilson Avenue and the Lake", "town":"Chicago", "county":"IL", "country":"US", "postcode":"60640" }</v>
      </c>
      <c r="F68" t="s">
        <v>5232</v>
      </c>
      <c r="G68" t="str">
        <f>SUBSTITUTE(VLOOKUP(F68,Locations!D:K,8,FALSE),"},","}")</f>
        <v>{ "id": "46605487-e844-4bc7-bba3-ea50c45b1cd6", "name":"The Apartment Bar", "addressLine1":"2251 N Lincoln Ave", "town":"Chicago", "county":"IL", "country":"US", "postcode":"60614" }</v>
      </c>
      <c r="H68" t="s">
        <v>5458</v>
      </c>
      <c r="I68" t="str">
        <f>SUBSTITUTE(VLOOKUP(H68,Vehicles!D:H,5,FALSE),"},","}")</f>
        <v>{ "id":"128e822e-fb3b-4265-881a-33e984ac8625", "name":"Kia Cerato", "vehicleMake":"Kia", "vehicleType":"Cerato" }</v>
      </c>
      <c r="J68" t="s">
        <v>4234</v>
      </c>
      <c r="K68" t="str">
        <f>SUBSTITUTE(VLOOKUP(J68,Drivers!C:G,5,FALSE),"},","}")</f>
        <v>{ "id": "ad166ee0-9082-4620-a1f7-3754cd49dbdf", "name":"Curly's Vegetarian Lunch", "addressLine1":"328 East 14th", "town":"New York", "county":"NY", "country":"US", "postcode":"10003" }</v>
      </c>
      <c r="L68" t="s">
        <v>5038</v>
      </c>
      <c r="M68" t="str">
        <f t="shared" si="1"/>
        <v>{"id":"6075ea25-5558-4529-8e90-23b23e4e301f", "name":"MontroseBeachWilsonAvenueandtheLakeToTheApartmentBar2251NLincolnAve", "StartPoint":{ "id": "2299283f-df94-4cf1-a0a1-b7af4f54ecc4", "name":"Montrose Beach", "addressLine1":"Wilson Avenue and the Lake", "town":"Chicago", "county":"IL", "country":"US", "postcode":"60640" }, "EndPoint":{ "id": "46605487-e844-4bc7-bba3-ea50c45b1cd6", "name":"The Apartment Bar", "addressLine1":"2251 N Lincoln Ave", "town":"Chicago", "county":"IL", "country":"US", "postcode":"60614" }, "VehicleUsed":{ "id":"128e822e-fb3b-4265-881a-33e984ac8625", "name":"Kia Cerato", "vehicleMake":"Kia", "vehicleType":"Cerato" }, "VehicleDriver":{ "id": "ad166ee0-9082-4620-a1f7-3754cd49dbdf", "name":"Curly's Vegetarian Lunch", "addressLine1":"328 East 14th", "town":"New York", "county":"NY", "country":"US", "postcode":"10003" }, "JourneyDate":"2015-09-14"},</v>
      </c>
    </row>
    <row r="69" spans="1:13" x14ac:dyDescent="0.45">
      <c r="A69" t="s">
        <v>5593</v>
      </c>
      <c r="B69" t="s">
        <v>52</v>
      </c>
      <c r="C69" t="s">
        <v>4278</v>
      </c>
      <c r="D69" t="s">
        <v>5278</v>
      </c>
      <c r="E69" t="str">
        <f>SUBSTITUTE(VLOOKUP(D69,Locations!D:K,8,FALSE),"},","}")</f>
        <v>{ "id": "89a9b1de-5ef1-4ab0-aed0-8463ee2ba3af", "name":"LATIN BLISS", "addressLine1":"5515 N LINCOLN AVENUE", "town":"Chicago", "county":"IL", "country":"US", "postcode":"60625" }</v>
      </c>
      <c r="F69" t="s">
        <v>4958</v>
      </c>
      <c r="G69" t="str">
        <f>SUBSTITUTE(VLOOKUP(F69,Locations!D:K,8,FALSE),"},","}")</f>
        <v>{ "id": "1a6624fe-1050-43dc-87e9-cb7c05c0584c", "name":"Belmont Rocks", "addressLine1":"Belmont &amp; Lakeshore drive", "town":"Chicago", "county":"IL", "country":"US", "postcode":"60657" }</v>
      </c>
      <c r="H69" t="s">
        <v>5441</v>
      </c>
      <c r="I69" t="str">
        <f>SUBSTITUTE(VLOOKUP(H69,Vehicles!D:H,5,FALSE),"},","}")</f>
        <v>{ "id":"e8a22b0e-6267-4c0c-9c26-542b0a69cee0", "name":"Nissan Terrano", "vehicleMake":"Nissan", "vehicleType":"Terrano" }</v>
      </c>
      <c r="J69" t="s">
        <v>4248</v>
      </c>
      <c r="K69" t="str">
        <f>SUBSTITUTE(VLOOKUP(J69,Drivers!C:G,5,FALSE),"},","}")</f>
        <v>{ "id": "7036e399-a0c7-4a8d-b1b1-2c1a45994383", "name":"CitiCorp Atrium", "addressLine1":"153 E 53rd street", "town":"New York", "county":"NY", "country":"US", "postcode":"10017" }</v>
      </c>
      <c r="L69" t="s">
        <v>5039</v>
      </c>
      <c r="M69" t="str">
        <f t="shared" si="1"/>
        <v>{"id":"e68750b4-efd9-46ef-84af-7128135636ed", "name":"LATINBLISS5515NLINCOLNAVENUEToBelmontRocksBelmontLakeshoredrive", "StartPoint":{ "id": "89a9b1de-5ef1-4ab0-aed0-8463ee2ba3af", "name":"LATIN BLISS", "addressLine1":"5515 N LINCOLN AVENUE", "town":"Chicago", "county":"IL", "country":"US", "postcode":"60625" }, "EndPoint":{ "id": "1a6624fe-1050-43dc-87e9-cb7c05c0584c", "name":"Belmont Rocks", "addressLine1":"Belmont &amp; Lakeshore drive", "town":"Chicago", "county":"IL", "country":"US", "postcode":"60657" }, "VehicleUsed":{ "id":"e8a22b0e-6267-4c0c-9c26-542b0a69cee0", "name":"Nissan Terrano", "vehicleMake":"Nissan", "vehicleType":"Terrano" }, "VehicleDriver":{ "id": "7036e399-a0c7-4a8d-b1b1-2c1a45994383", "name":"CitiCorp Atrium", "addressLine1":"153 E 53rd street", "town":"New York", "county":"NY", "country":"US", "postcode":"10017" }, "JourneyDate":"2015-09-16"},</v>
      </c>
    </row>
    <row r="70" spans="1:13" x14ac:dyDescent="0.45">
      <c r="A70" t="s">
        <v>5594</v>
      </c>
      <c r="B70" t="s">
        <v>52</v>
      </c>
      <c r="C70" t="s">
        <v>4279</v>
      </c>
      <c r="D70" t="s">
        <v>5295</v>
      </c>
      <c r="E70" t="str">
        <f>SUBSTITUTE(VLOOKUP(D70,Locations!D:K,8,FALSE),"},","}")</f>
        <v>{ "id": "001e4132-9065-4fb3-955f-88742c7e1e7d", "name":"Cosi Restaurant", "addressLine1":"498 Seventh Avenue", "town":"New York", "county":"NY", "country":"US", "postcode":"10018" }</v>
      </c>
      <c r="F70" t="s">
        <v>5356</v>
      </c>
      <c r="G70" t="str">
        <f>SUBSTITUTE(VLOOKUP(F70,Locations!D:K,8,FALSE),"},","}")</f>
        <v>{ "id": "fb546a20-ada7-458e-ac5d-51692f0a743e", "name":"Esperanto", "addressLine1":"145 Avenue C", "town":"New York", "county":"NY", "country":"US", "postcode":"10009" }</v>
      </c>
      <c r="H70" t="s">
        <v>5418</v>
      </c>
      <c r="I70" t="str">
        <f>SUBSTITUTE(VLOOKUP(H70,Vehicles!D:H,5,FALSE),"},","}")</f>
        <v>{ "id":"6fcb7a4b-5f63-45c3-ac05-7e5ffcccfd5d", "name":"Renault Kangoo", "vehicleMake":"Renault", "vehicleType":"Kangoo" }</v>
      </c>
      <c r="J70" t="s">
        <v>4223</v>
      </c>
      <c r="K70" t="str">
        <f>SUBSTITUTE(VLOOKUP(J70,Drivers!C:G,5,FALSE),"},","}")</f>
        <v>{ "id": "54ae2b00-6044-4cce-9e45-7ad5a357be1f", "name":"O'Neills Irish Bar", "addressLine1":"729 3RD Avenue", "town":"New York", "county":"NY", "country":"US", "postcode":"10017" }</v>
      </c>
      <c r="L70" t="s">
        <v>5039</v>
      </c>
      <c r="M70" t="str">
        <f t="shared" si="1"/>
        <v>{"id":"a7199088-7c14-491b-bb26-96a1ecf4441f", "name":"CosiRestaurant498SeventhAvenueToEsperanto145AvenueC", "StartPoint":{ "id": "001e4132-9065-4fb3-955f-88742c7e1e7d", "name":"Cosi Restaurant", "addressLine1":"498 Seventh Avenue", "town":"New York", "county":"NY", "country":"US", "postcode":"10018" }, "EndPoint":{ "id": "fb546a20-ada7-458e-ac5d-51692f0a743e", "name":"Esperanto", "addressLine1":"145 Avenue C", "town":"New York", "county":"NY", "country":"US", "postcode":"10009" }, "VehicleUsed":{ "id":"6fcb7a4b-5f63-45c3-ac05-7e5ffcccfd5d", "name":"Renault Kangoo", "vehicleMake":"Renault", "vehicleType":"Kangoo" }, "VehicleDriver":{ "id": "54ae2b00-6044-4cce-9e45-7ad5a357be1f", "name":"O'Neills Irish Bar", "addressLine1":"729 3RD Avenue", "town":"New York", "county":"NY", "country":"US", "postcode":"10017" }, "JourneyDate":"2015-09-16"},</v>
      </c>
    </row>
    <row r="71" spans="1:13" x14ac:dyDescent="0.45">
      <c r="A71" t="s">
        <v>5595</v>
      </c>
      <c r="B71" t="s">
        <v>89</v>
      </c>
      <c r="C71" t="s">
        <v>4280</v>
      </c>
      <c r="D71" t="s">
        <v>5271</v>
      </c>
      <c r="E71" t="str">
        <f>SUBSTITUTE(VLOOKUP(D71,Locations!D:K,8,FALSE),"},","}")</f>
        <v>{ "id": "2567ecf5-a536-4189-8b31-fcbd46b4a174", "name":"American Theater Company", "addressLine1":"1909 W. Byron", "town":"Chicago", "county":"IL", "country":"US", "postcode":"60601" }</v>
      </c>
      <c r="F71" t="s">
        <v>5385</v>
      </c>
      <c r="G71" t="str">
        <f>SUBSTITUTE(VLOOKUP(F71,Locations!D:K,8,FALSE),"},","}")</f>
        <v>{ "id": "fa6b2890-d94a-492e-bc51-a604ed237d91", "name":"Central Park South-59th Street", "addressLine1":"Fifth Avenue, between 59th Street, (Central Park South) and 58th Street (right by the Plaza Hotel Fountain)", "town":"New York", "county":"NY", "country":"US", "postcode":"10023" }</v>
      </c>
      <c r="H71" t="s">
        <v>5459</v>
      </c>
      <c r="I71" t="str">
        <f>SUBSTITUTE(VLOOKUP(H71,Vehicles!D:H,5,FALSE),"},","}")</f>
        <v>{ "id":"9eba6e09-197b-4993-9728-b4c9dfb64a28", "name":"Toyota Land Cruiser", "vehicleMake":"Toyota", "vehicleType":"Land Cruiser" }</v>
      </c>
      <c r="J71" t="s">
        <v>4204</v>
      </c>
      <c r="K71" t="str">
        <f>SUBSTITUTE(VLOOKUP(J71,Drivers!C:G,5,FALSE),"},","}")</f>
        <v>{ "id": "1a6624fe-1050-43dc-87e9-cb7c05c0584c", "name":"Belmont Rocks", "addressLine1":"Belmont &amp; Lakeshore drive", "town":"Chicago", "county":"IL", "country":"US", "postcode":"60657" }</v>
      </c>
      <c r="L71" t="s">
        <v>5040</v>
      </c>
      <c r="M71" t="str">
        <f t="shared" si="1"/>
        <v>{"id":"cb04e1e0-15e5-4c29-91b9-2f7f158636d8", "name":"AmericanTheaterCompany1909WByronToCentralParkSouth59thStreetFifthAvenuebetween59thStreetCentralParkSouthand58thStreetrightbythePlazaHotelFountain", "StartPoint":{ "id": "2567ecf5-a536-4189-8b31-fcbd46b4a174", "name":"American Theater Company", "addressLine1":"1909 W. Byron", "town":"Chicago", "county":"IL", "country":"US", "postcode":"60601" }, "EndPoint":{ "id": "fa6b2890-d94a-492e-bc51-a604ed237d91", "name":"Central Park South-59th Street", "addressLine1":"Fifth Avenue, between 59th Street, (Central Park South) and 58th Street (right by the Plaza Hotel Fountain)", "town":"New York", "county":"NY", "country":"US", "postcode":"10023" }, "VehicleUsed":{ "id":"9eba6e09-197b-4993-9728-b4c9dfb64a28", "name":"Toyota Land Cruiser", "vehicleMake":"Toyota", "vehicleType":"Land Cruiser" }, "VehicleDriver":{ "id": "1a6624fe-1050-43dc-87e9-cb7c05c0584c", "name":"Belmont Rocks", "addressLine1":"Belmont &amp; Lakeshore drive", "town":"Chicago", "county":"IL", "country":"US", "postcode":"60657" }, "JourneyDate":"2015-09-17"},</v>
      </c>
    </row>
    <row r="72" spans="1:13" x14ac:dyDescent="0.45">
      <c r="A72" t="s">
        <v>5596</v>
      </c>
      <c r="B72" t="s">
        <v>52</v>
      </c>
      <c r="C72" t="s">
        <v>4281</v>
      </c>
      <c r="D72" t="s">
        <v>5285</v>
      </c>
      <c r="E72" t="str">
        <f>SUBSTITUTE(VLOOKUP(D72,Locations!D:K,8,FALSE),"},","}")</f>
        <v>{ "id": "c038a368-d6f1-48e4-a958-77d1715a4584", "name":"Copper Chimney Restaurant", "addressLine1":"126 East 28th Street", "town":"New York", "county":"NY", "country":"US", "postcode":"10016" }</v>
      </c>
      <c r="F72" t="s">
        <v>5388</v>
      </c>
      <c r="G72" t="str">
        <f>SUBSTITUTE(VLOOKUP(F72,Locations!D:K,8,FALSE),"},","}")</f>
        <v>{ "id": "20811374-968e-4421-864b-2ca81cf5f03b", "name":"The Jam NYC", "addressLine1":"701 7th Ave - 7W (and 47th St.)", "town":"New York", "county":"NY", "country":"US", "postcode":"10036" }</v>
      </c>
      <c r="H72" t="s">
        <v>5436</v>
      </c>
      <c r="I72" t="str">
        <f>SUBSTITUTE(VLOOKUP(H72,Vehicles!D:H,5,FALSE),"},","}")</f>
        <v>{ "id":"531ae543-941d-4534-ba28-949be9c43bc2", "name":"Ford Mondeo", "vehicleMake":"Ford", "vehicleType":"Mondeo" }</v>
      </c>
      <c r="J72" t="s">
        <v>4196</v>
      </c>
      <c r="K72" t="str">
        <f>SUBSTITUTE(VLOOKUP(J72,Drivers!C:G,5,FALSE),"},","}")</f>
        <v>{ "id": "0f105c77-5fbf-42b9-baa8-02ee200f2c98", "name":"The Gift Theatre", "addressLine1":"4802 N. Milwaukee Avenue", "town":"Chicago", "county":"IL", "country":"US", "postcode":"60630" }</v>
      </c>
      <c r="L72" t="s">
        <v>5040</v>
      </c>
      <c r="M72" t="str">
        <f t="shared" si="1"/>
        <v>{"id":"94efaa1f-b214-466a-b53b-6df95cfe18e5", "name":"CopperChimneyRestaurant126East28thStreetToTheJamNYC7017thAve7Wand47thSt", "StartPoint":{ "id": "c038a368-d6f1-48e4-a958-77d1715a4584", "name":"Copper Chimney Restaurant", "addressLine1":"126 East 28th Street", "town":"New York", "county":"NY", "country":"US", "postcode":"10016" }, "EndPoint":{ "id": "20811374-968e-4421-864b-2ca81cf5f03b", "name":"The Jam NYC", "addressLine1":"701 7th Ave - 7W (and 47th St.)", "town":"New York", "county":"NY", "country":"US", "postcode":"10036" }, "VehicleUsed":{ "id":"531ae543-941d-4534-ba28-949be9c43bc2", "name":"Ford Mondeo", "vehicleMake":"Ford", "vehicleType":"Mondeo" }, "VehicleDriver":{ "id": "0f105c77-5fbf-42b9-baa8-02ee200f2c98", "name":"The Gift Theatre", "addressLine1":"4802 N. Milwaukee Avenue", "town":"Chicago", "county":"IL", "country":"US", "postcode":"60630" }, "JourneyDate":"2015-09-17"},</v>
      </c>
    </row>
    <row r="73" spans="1:13" x14ac:dyDescent="0.45">
      <c r="A73" t="s">
        <v>5597</v>
      </c>
      <c r="B73" t="s">
        <v>52</v>
      </c>
      <c r="C73" t="s">
        <v>4282</v>
      </c>
      <c r="D73" t="s">
        <v>4953</v>
      </c>
      <c r="E73" t="str">
        <f>SUBSTITUTE(VLOOKUP(D73,Locations!D:K,8,FALSE),"},","}")</f>
        <v>{ "id": "9ae3088d-3121-4b7a-af27-9c4f15b2fadb", "name":"Regal Cinemas 42nd Street E-Walk Stadium 13", "addressLine1":"247 W. 42nd St.", "town":"New York", "county":"NY", "country":"US", "postcode":"10036" }</v>
      </c>
      <c r="F73" t="s">
        <v>4961</v>
      </c>
      <c r="G73" t="str">
        <f>SUBSTITUTE(VLOOKUP(F73,Locations!D:K,8,FALSE),"},","}")</f>
        <v>{ "id": "448831c0-bacb-4ed5-9994-8fcc9a99358f", "name":"Skylight Diner", "addressLine1":"402 W 34th St", "town":"New York", "county":"NY", "country":"US", "postcode":"10001" }</v>
      </c>
      <c r="H73" t="s">
        <v>5422</v>
      </c>
      <c r="I73" t="str">
        <f>SUBSTITUTE(VLOOKUP(H73,Vehicles!D:H,5,FALSE),"},","}")</f>
        <v>{ "id":"beafe92c-7d10-4a18-ac33-8cf338dc1d07", "name":"Geely MK Cross", "vehicleMake":"Geely", "vehicleType":"MK Cross" }</v>
      </c>
      <c r="J73" t="s">
        <v>4221</v>
      </c>
      <c r="K73" t="str">
        <f>SUBSTITUTE(VLOOKUP(J73,Drivers!C:G,5,FALSE),"},","}")</f>
        <v>{ "id": "14ff9f64-fff2-464b-93ce-c76ea9a16f9c", "name":"Lalo's Restaurant", "addressLine1":"1960 N. Clybourn", "town":"Chicago", "county":"IL", "country":"US", "postcode":"60614" }</v>
      </c>
      <c r="L73" t="s">
        <v>5040</v>
      </c>
      <c r="M73" t="str">
        <f t="shared" si="1"/>
        <v>{"id":"52fd9d9f-863e-4398-bbe0-cea778de6a1d", "name":"RegalCinemas42ndStreetEWalkStadium13247W42ndStToSkylightDiner402W34thSt", "StartPoint":{ "id": "9ae3088d-3121-4b7a-af27-9c4f15b2fadb", "name":"Regal Cinemas 42nd Street E-Walk Stadium 13", "addressLine1":"247 W. 42nd St.", "town":"New York", "county":"NY", "country":"US", "postcode":"10036" }, "EndPoint":{ "id": "448831c0-bacb-4ed5-9994-8fcc9a99358f", "name":"Skylight Diner", "addressLine1":"402 W 34th St", "town":"New York", "county":"NY", "country":"US", "postcode":"10001" }, "VehicleUsed":{ "id":"beafe92c-7d10-4a18-ac33-8cf338dc1d07", "name":"Geely MK Cross", "vehicleMake":"Geely", "vehicleType":"MK Cross" }, "VehicleDriver":{ "id": "14ff9f64-fff2-464b-93ce-c76ea9a16f9c", "name":"Lalo's Restaurant", "addressLine1":"1960 N. Clybourn", "town":"Chicago", "county":"IL", "country":"US", "postcode":"60614" }, "JourneyDate":"2015-09-17"},</v>
      </c>
    </row>
    <row r="74" spans="1:13" x14ac:dyDescent="0.45">
      <c r="A74" t="s">
        <v>5598</v>
      </c>
      <c r="B74" t="s">
        <v>52</v>
      </c>
      <c r="C74" t="s">
        <v>4283</v>
      </c>
      <c r="D74" t="s">
        <v>4968</v>
      </c>
      <c r="E74" t="str">
        <f>SUBSTITUTE(VLOOKUP(D74,Locations!D:K,8,FALSE),"},","}")</f>
        <v>{ "id": "1f638552-0da4-4db2-99c1-6abec5a360f5", "name":"Cassidy's Pub", "addressLine1":"65 W. 55th Street", "town":"New York", "county":"NY", "country":"US", "postcode":"10019" }</v>
      </c>
      <c r="F74" t="s">
        <v>5397</v>
      </c>
      <c r="G74" t="str">
        <f>SUBSTITUTE(VLOOKUP(F74,Locations!D:K,8,FALSE),"},","}")</f>
        <v>{ "id": "8626e8c3-4507-44ac-83a3-48aa0ac93fbf", "name":"Lower East Side 196 Orchard st bt Houston &amp; Stanton", "addressLine1":"Lower East Side", "town":"New York", "county":"NY", "country":"US", "postcode":"10001" }</v>
      </c>
      <c r="H74" t="s">
        <v>5460</v>
      </c>
      <c r="I74" t="str">
        <f>SUBSTITUTE(VLOOKUP(H74,Vehicles!D:H,5,FALSE),"},","}")</f>
        <v>{ "id":"083c3b4d-d242-4aed-9305-54279982b1ba", "name":"Citroen C5", "vehicleMake":"Citroen", "vehicleType":"C5" }</v>
      </c>
      <c r="J74" t="s">
        <v>4196</v>
      </c>
      <c r="K74" t="str">
        <f>SUBSTITUTE(VLOOKUP(J74,Drivers!C:G,5,FALSE),"},","}")</f>
        <v>{ "id": "0f105c77-5fbf-42b9-baa8-02ee200f2c98", "name":"The Gift Theatre", "addressLine1":"4802 N. Milwaukee Avenue", "town":"Chicago", "county":"IL", "country":"US", "postcode":"60630" }</v>
      </c>
      <c r="L74" t="s">
        <v>5040</v>
      </c>
      <c r="M74" t="str">
        <f t="shared" si="1"/>
        <v>{"id":"743996f5-e99f-4e8b-b360-815bb4b1c5b3", "name":"CassidysPub65W55thStreetToLowerEastSide196OrchardstbtHoustonStantonLowerEastSide", "StartPoint":{ "id": "1f638552-0da4-4db2-99c1-6abec5a360f5", "name":"Cassidy's Pub", "addressLine1":"65 W. 55th Street", "town":"New York", "county":"NY", "country":"US", "postcode":"10019" }, "EndPoint":{ "id": "8626e8c3-4507-44ac-83a3-48aa0ac93fbf", "name":"Lower East Side 196 Orchard st bt Houston &amp; Stanton", "addressLine1":"Lower East Side", "town":"New York", "county":"NY", "country":"US", "postcode":"10001" }, "VehicleUsed":{ "id":"083c3b4d-d242-4aed-9305-54279982b1ba", "name":"Citroen C5", "vehicleMake":"Citroen", "vehicleType":"C5" }, "VehicleDriver":{ "id": "0f105c77-5fbf-42b9-baa8-02ee200f2c98", "name":"The Gift Theatre", "addressLine1":"4802 N. Milwaukee Avenue", "town":"Chicago", "county":"IL", "country":"US", "postcode":"60630" }, "JourneyDate":"2015-09-17"},</v>
      </c>
    </row>
    <row r="75" spans="1:13" x14ac:dyDescent="0.45">
      <c r="A75" t="s">
        <v>5599</v>
      </c>
      <c r="B75" t="s">
        <v>52</v>
      </c>
      <c r="C75" t="s">
        <v>4284</v>
      </c>
      <c r="D75" t="s">
        <v>4960</v>
      </c>
      <c r="E75" t="str">
        <f>SUBSTITUTE(VLOOKUP(D75,Locations!D:K,8,FALSE),"},","}")</f>
        <v>{ "id": "500b40d4-2bbf-458e-8c3a-f887617dd11e", "name":"Kate Murphy Theater at FIT.", "addressLine1":"Fashion Institute Of Technology", "town":"New York", "county":"NY", "country":"US", "postcode":"10001" }</v>
      </c>
      <c r="F75" t="s">
        <v>5387</v>
      </c>
      <c r="G75" t="str">
        <f>SUBSTITUTE(VLOOKUP(F75,Locations!D:K,8,FALSE),"},","}")</f>
        <v>{ "id": "2ebe39b6-33bc-494a-9f00-e0c96e91b64a", "name":"LINCOLN CENTER", "addressLine1":"Columbus Avenue and 63 Street", "town":"New York", "county":"NY", "country":"US", "postcode":"10023" }</v>
      </c>
      <c r="H75" t="s">
        <v>5461</v>
      </c>
      <c r="I75" t="str">
        <f>SUBSTITUTE(VLOOKUP(H75,Vehicles!D:H,5,FALSE),"},","}")</f>
        <v>{ "id":"f82bcc4b-9b99-4d4f-91e0-a4265bfc2ca2", "name":"Volkswagen Passat", "vehicleMake":"Volkswagen", "vehicleType":"Passat" }</v>
      </c>
      <c r="J75" t="s">
        <v>4226</v>
      </c>
      <c r="K75" t="str">
        <f>SUBSTITUTE(VLOOKUP(J75,Drivers!C:G,5,FALSE),"},","}")</f>
        <v>{ "id": "500b40d4-2bbf-458e-8c3a-f887617dd11e", "name":"Kate Murphy Theater at FIT.", "addressLine1":"Fashion Institute Of Technology", "town":"New York", "county":"NY", "country":"US", "postcode":"10001" }</v>
      </c>
      <c r="L75" t="s">
        <v>5041</v>
      </c>
      <c r="M75" t="str">
        <f t="shared" si="1"/>
        <v>{"id":"770faa1c-a8c3-4f5a-a20a-1ea2d9af0125", "name":"KateMurphyTheateratFITFashionInstituteOfTechnologyToLINCOLNCENTERColumbusAvenueand63Street", "StartPoint":{ "id": "500b40d4-2bbf-458e-8c3a-f887617dd11e", "name":"Kate Murphy Theater at FIT.", "addressLine1":"Fashion Institute Of Technology", "town":"New York", "county":"NY", "country":"US", "postcode":"10001" }, "EndPoint":{ "id": "2ebe39b6-33bc-494a-9f00-e0c96e91b64a", "name":"LINCOLN CENTER", "addressLine1":"Columbus Avenue and 63 Street", "town":"New York", "county":"NY", "country":"US", "postcode":"10023" }, "VehicleUsed":{ "id":"f82bcc4b-9b99-4d4f-91e0-a4265bfc2ca2", "name":"Volkswagen Passat", "vehicleMake":"Volkswagen", "vehicleType":"Passat" }, "VehicleDriver":{ "id": "500b40d4-2bbf-458e-8c3a-f887617dd11e", "name":"Kate Murphy Theater at FIT.", "addressLine1":"Fashion Institute Of Technology", "town":"New York", "county":"NY", "country":"US", "postcode":"10001" }, "JourneyDate":"2015-09-19"},</v>
      </c>
    </row>
    <row r="76" spans="1:13" x14ac:dyDescent="0.45">
      <c r="A76" t="s">
        <v>5600</v>
      </c>
      <c r="B76" t="s">
        <v>52</v>
      </c>
      <c r="C76" t="s">
        <v>4285</v>
      </c>
      <c r="D76" t="s">
        <v>5298</v>
      </c>
      <c r="E76" t="str">
        <f>SUBSTITUTE(VLOOKUP(D76,Locations!D:K,8,FALSE),"},","}")</f>
        <v>{ "id": "3870ae78-a98b-474a-977c-afd999d05869", "name":"Landmark's Sunshine Cinema", "addressLine1":"143 E. Houston St.", "town":"New York", "county":"NY", "country":"US", "postcode":"10002" }</v>
      </c>
      <c r="F76" t="s">
        <v>5389</v>
      </c>
      <c r="G76" t="str">
        <f>SUBSTITUTE(VLOOKUP(F76,Locations!D:K,8,FALSE),"},","}")</f>
        <v>{ "id": "aad6a767-4d8b-48c8-8fad-ba0a00cab742", "name":"Happy Time Deli", "addressLine1":"377 5th Ave, e. side between 35 &amp; 36 St", "town":"New York", "county":"NY", "country":"US", "postcode":"10016" }</v>
      </c>
      <c r="H76" t="s">
        <v>5462</v>
      </c>
      <c r="I76" t="str">
        <f>SUBSTITUTE(VLOOKUP(H76,Vehicles!D:H,5,FALSE),"},","}")</f>
        <v>{ "id":"762f0506-6c39-4323-b53e-23400f30a126", "name":"Kia Sorento", "vehicleMake":"Kia", "vehicleType":"Sorento" }</v>
      </c>
      <c r="J76" t="s">
        <v>4206</v>
      </c>
      <c r="K76" t="str">
        <f>SUBSTITUTE(VLOOKUP(J76,Drivers!C:G,5,FALSE),"},","}")</f>
        <v>{ "id": "1f638552-0da4-4db2-99c1-6abec5a360f5", "name":"Cassidy's Pub", "addressLine1":"65 W. 55th Street", "town":"New York", "county":"NY", "country":"US", "postcode":"10019" }</v>
      </c>
      <c r="L76" t="s">
        <v>5041</v>
      </c>
      <c r="M76" t="str">
        <f t="shared" si="1"/>
        <v>{"id":"4fa7f27b-5aa4-4729-ace8-9476df87168e", "name":"LandmarksSunshineCinema143EHoustonStToHappyTimeDeli3775thAveesidebetween3536St", "StartPoint":{ "id": "3870ae78-a98b-474a-977c-afd999d05869", "name":"Landmark's Sunshine Cinema", "addressLine1":"143 E. Houston St.", "town":"New York", "county":"NY", "country":"US", "postcode":"10002" }, "EndPoint":{ "id": "aad6a767-4d8b-48c8-8fad-ba0a00cab742", "name":"Happy Time Deli", "addressLine1":"377 5th Ave, e. side between 35 &amp; 36 St", "town":"New York", "county":"NY", "country":"US", "postcode":"10016" }, "VehicleUsed":{ "id":"762f0506-6c39-4323-b53e-23400f30a126", "name":"Kia Sorento", "vehicleMake":"Kia", "vehicleType":"Sorento" }, "VehicleDriver":{ "id": "1f638552-0da4-4db2-99c1-6abec5a360f5", "name":"Cassidy's Pub", "addressLine1":"65 W. 55th Street", "town":"New York", "county":"NY", "country":"US", "postcode":"10019" }, "JourneyDate":"2015-09-19"},</v>
      </c>
    </row>
    <row r="77" spans="1:13" x14ac:dyDescent="0.45">
      <c r="A77" t="s">
        <v>5601</v>
      </c>
      <c r="B77" t="s">
        <v>89</v>
      </c>
      <c r="C77" t="s">
        <v>4286</v>
      </c>
      <c r="D77" t="s">
        <v>5400</v>
      </c>
      <c r="E77" t="str">
        <f>SUBSTITUTE(VLOOKUP(D77,Locations!D:K,8,FALSE),"},","}")</f>
        <v>{ "id": "d9a6d019-84b3-4119-a013-ce1d447adb89", "name":"Carl Schurz", "addressLine1":"East 86th Street, at East End Avenue", "town":"New York", "county":"NY", "country":"US", "postcode":"10021" }</v>
      </c>
      <c r="F77" t="s">
        <v>5400</v>
      </c>
      <c r="G77" t="str">
        <f>SUBSTITUTE(VLOOKUP(F77,Locations!D:K,8,FALSE),"},","}")</f>
        <v>{ "id": "d9a6d019-84b3-4119-a013-ce1d447adb89", "name":"Carl Schurz", "addressLine1":"East 86th Street, at East End Avenue", "town":"New York", "county":"NY", "country":"US", "postcode":"10021" }</v>
      </c>
      <c r="H77" t="s">
        <v>5463</v>
      </c>
      <c r="I77" t="str">
        <f>SUBSTITUTE(VLOOKUP(H77,Vehicles!D:H,5,FALSE),"},","}")</f>
        <v>{ "id":"f54d0636-45fc-4f4f-b451-82f2021f0e87", "name":"Lexus IS", "vehicleMake":"Lexus", "vehicleType":"IS" }</v>
      </c>
      <c r="J77" t="s">
        <v>4234</v>
      </c>
      <c r="K77" t="str">
        <f>SUBSTITUTE(VLOOKUP(J77,Drivers!C:G,5,FALSE),"},","}")</f>
        <v>{ "id": "ad166ee0-9082-4620-a1f7-3754cd49dbdf", "name":"Curly's Vegetarian Lunch", "addressLine1":"328 East 14th", "town":"New York", "county":"NY", "country":"US", "postcode":"10003" }</v>
      </c>
      <c r="L77" t="s">
        <v>5042</v>
      </c>
      <c r="M77" t="str">
        <f t="shared" si="1"/>
        <v>{"id":"a1b7cf7a-3b2f-49fb-b42e-e04d25fd8b6e", "name":"CarlSchurzEast86thStreetatEastEndAvenueToCarlSchurzEast86thStreetatEastEndAvenue", "StartPoint":{ "id": "d9a6d019-84b3-4119-a013-ce1d447adb89", "name":"Carl Schurz", "addressLine1":"East 86th Street, at East End Avenue", "town":"New York", "county":"NY", "country":"US", "postcode":"10021" }, "EndPoint":{ "id": "d9a6d019-84b3-4119-a013-ce1d447adb89", "name":"Carl Schurz", "addressLine1":"East 86th Street, at East End Avenue", "town":"New York", "county":"NY", "country":"US", "postcode":"10021" }, "VehicleUsed":{ "id":"f54d0636-45fc-4f4f-b451-82f2021f0e87", "name":"Lexus IS", "vehicleMake":"Lexus", "vehicleType":"IS" }, "VehicleDriver":{ "id": "ad166ee0-9082-4620-a1f7-3754cd49dbdf", "name":"Curly's Vegetarian Lunch", "addressLine1":"328 East 14th", "town":"New York", "county":"NY", "country":"US", "postcode":"10003" }, "JourneyDate":"2015-09-22"},</v>
      </c>
    </row>
    <row r="78" spans="1:13" x14ac:dyDescent="0.45">
      <c r="A78" t="s">
        <v>5602</v>
      </c>
      <c r="B78" t="s">
        <v>52</v>
      </c>
      <c r="C78" t="s">
        <v>4287</v>
      </c>
      <c r="D78" t="s">
        <v>4963</v>
      </c>
      <c r="E78" t="str">
        <f>SUBSTITUTE(VLOOKUP(D78,Locations!D:K,8,FALSE),"},","}")</f>
        <v>{ "id": "14ff9f64-fff2-464b-93ce-c76ea9a16f9c", "name":"Lalo's Restaurant", "addressLine1":"1960 N. Clybourn", "town":"Chicago", "county":"IL", "country":"US", "postcode":"60614" }</v>
      </c>
      <c r="F78" t="s">
        <v>5366</v>
      </c>
      <c r="G78" t="str">
        <f>SUBSTITUTE(VLOOKUP(F78,Locations!D:K,8,FALSE),"},","}")</f>
        <v>{ "id": "b49179dd-9b68-4f70-a8dc-b279af27c9bd", "name":"Trisha Brown Dance Studios", "addressLine1":"625 West 55th Street (btwn 8th and 9th)", "town":"New York", "county":"NY", "country":"US", "postcode":"10021" }</v>
      </c>
      <c r="H78" t="s">
        <v>5464</v>
      </c>
      <c r="I78" t="str">
        <f>SUBSTITUTE(VLOOKUP(H78,Vehicles!D:H,5,FALSE),"},","}")</f>
        <v>{ "id":"8eeec346-dfff-49bd-8f6d-e13bc7b2acfa", "name":"Toyota Corolla", "vehicleMake":"Toyota", "vehicleType":"Corolla" }</v>
      </c>
      <c r="J78" t="s">
        <v>4193</v>
      </c>
      <c r="K78" t="str">
        <f>SUBSTITUTE(VLOOKUP(J78,Drivers!C:G,5,FALSE),"},","}")</f>
        <v>{ "id": "f00ad641-abf7-4dfd-9f60-7fb1013a84c4", "name":"Dante Trattoria", "addressLine1":"79 McDougal Street", "town":"New York", "county":"NY", "country":"US", "postcode":"10001" }</v>
      </c>
      <c r="L78" t="s">
        <v>5042</v>
      </c>
      <c r="M78" t="str">
        <f t="shared" si="1"/>
        <v>{"id":"e7ff3192-6ada-4d6e-ba5a-5d1945bbbce4", "name":"LalosRestaurant1960NClybournToTrishaBrownDanceStudios625West55thStreetbtwn8thand9th", "StartPoint":{ "id": "14ff9f64-fff2-464b-93ce-c76ea9a16f9c", "name":"Lalo's Restaurant", "addressLine1":"1960 N. Clybourn", "town":"Chicago", "county":"IL", "country":"US", "postcode":"60614" }, "EndPoint":{ "id": "b49179dd-9b68-4f70-a8dc-b279af27c9bd", "name":"Trisha Brown Dance Studios", "addressLine1":"625 West 55th Street (btwn 8th and 9th)", "town":"New York", "county":"NY", "country":"US", "postcode":"10021" }, "VehicleUsed":{ "id":"8eeec346-dfff-49bd-8f6d-e13bc7b2acfa", "name":"Toyota Corolla", "vehicleMake":"Toyota", "vehicleType":"Corolla" }, "VehicleDriver":{ "id": "f00ad641-abf7-4dfd-9f60-7fb1013a84c4", "name":"Dante Trattoria", "addressLine1":"79 McDougal Street", "town":"New York", "county":"NY", "country":"US", "postcode":"10001" }, "JourneyDate":"2015-09-22"},</v>
      </c>
    </row>
    <row r="79" spans="1:13" x14ac:dyDescent="0.45">
      <c r="A79" t="s">
        <v>5603</v>
      </c>
      <c r="B79" t="s">
        <v>52</v>
      </c>
      <c r="C79" t="s">
        <v>4288</v>
      </c>
      <c r="D79" t="s">
        <v>5346</v>
      </c>
      <c r="E79" t="str">
        <f>SUBSTITUTE(VLOOKUP(D79,Locations!D:K,8,FALSE),"},","}")</f>
        <v>{ "id": "7934ff5b-3b00-4656-ad68-701cc424a367", "name":"Starbucks Coffee", "addressLine1":"424 Park Ave S", "town":"New York", "county":"NY", "country":"US", "postcode":"10016" }</v>
      </c>
      <c r="F79" t="s">
        <v>5362</v>
      </c>
      <c r="G79" t="str">
        <f>SUBSTITUTE(VLOOKUP(F79,Locations!D:K,8,FALSE),"},","}")</f>
        <v>{ "id": "6df7b3ee-681b-4291-bdcb-a684e1dfb097", "name":"Third Coast Comics", "addressLine1":"6234 N. Broadway", "town":"Chicago", "county":"IL", "country":"US", "postcode":"60660" }</v>
      </c>
      <c r="H79" t="s">
        <v>5421</v>
      </c>
      <c r="I79" t="str">
        <f>SUBSTITUTE(VLOOKUP(H79,Vehicles!D:H,5,FALSE),"},","}")</f>
        <v>{ "id":"064a546d-8932-4510-9e51-4a38fd2946a1", "name":"Ford Kuga", "vehicleMake":"Ford", "vehicleType":"Kuga" }</v>
      </c>
      <c r="J79" t="s">
        <v>4209</v>
      </c>
      <c r="K79" t="str">
        <f>SUBSTITUTE(VLOOKUP(J79,Drivers!C:G,5,FALSE),"},","}")</f>
        <v>{ "id": "0cfdd41b-8e31-4bf2-b01f-2c68c80f32e0", "name":"Cosi", "addressLine1":"2186 Broadway", "town":"New York", "county":"NY", "country":"US", "postcode":"10024" }</v>
      </c>
      <c r="L79" t="s">
        <v>5043</v>
      </c>
      <c r="M79" t="str">
        <f t="shared" si="1"/>
        <v>{"id":"6ef75cab-fdcc-4de5-be45-16ed8d65ee79", "name":"StarbucksCoffee424ParkAveSToThirdCoastComics6234NBroadway", "StartPoint":{ "id": "7934ff5b-3b00-4656-ad68-701cc424a367", "name":"Starbucks Coffee", "addressLine1":"424 Park Ave S", "town":"New York", "county":"NY", "country":"US", "postcode":"10016" }, "EndPoint":{ "id": "6df7b3ee-681b-4291-bdcb-a684e1dfb097", "name":"Third Coast Comics", "addressLine1":"6234 N. Broadway", "town":"Chicago", "county":"IL", "country":"US", "postcode":"60660" }, "VehicleUsed":{ "id":"064a546d-8932-4510-9e51-4a38fd2946a1", "name":"Ford Kuga", "vehicleMake":"Ford", "vehicleType":"Kuga" }, "VehicleDriver":{ "id": "0cfdd41b-8e31-4bf2-b01f-2c68c80f32e0", "name":"Cosi", "addressLine1":"2186 Broadway", "town":"New York", "county":"NY", "country":"US", "postcode":"10024" }, "JourneyDate":"2015-09-23"},</v>
      </c>
    </row>
    <row r="80" spans="1:13" x14ac:dyDescent="0.45">
      <c r="A80" t="s">
        <v>5604</v>
      </c>
      <c r="B80" t="s">
        <v>52</v>
      </c>
      <c r="C80" t="s">
        <v>4289</v>
      </c>
      <c r="D80" t="s">
        <v>4958</v>
      </c>
      <c r="E80" t="str">
        <f>SUBSTITUTE(VLOOKUP(D80,Locations!D:K,8,FALSE),"},","}")</f>
        <v>{ "id": "1a6624fe-1050-43dc-87e9-cb7c05c0584c", "name":"Belmont Rocks", "addressLine1":"Belmont &amp; Lakeshore drive", "town":"Chicago", "county":"IL", "country":"US", "postcode":"60657" }</v>
      </c>
      <c r="F80" t="s">
        <v>5258</v>
      </c>
      <c r="G80" t="str">
        <f>SUBSTITUTE(VLOOKUP(F80,Locations!D:K,8,FALSE),"},","}")</f>
        <v>{ "id": "78377464-d3ad-42a8-9cf3-26ae4b586759", "name":"Dorrian's", "addressLine1":"1616 2nd Avenue", "town":"New York", "county":"NY", "country":"US", "postcode":"10028" }</v>
      </c>
      <c r="H80" t="s">
        <v>5465</v>
      </c>
      <c r="I80" t="str">
        <f>SUBSTITUTE(VLOOKUP(H80,Vehicles!D:H,5,FALSE),"},","}")</f>
        <v>{ "id":"2ce38f27-8d5b-4a1c-80a2-f3e014a0cff3", "name":"Datsun On-Do", "vehicleMake":"Datsun", "vehicleType":"On-Do" }</v>
      </c>
      <c r="J80" t="s">
        <v>4248</v>
      </c>
      <c r="K80" t="str">
        <f>SUBSTITUTE(VLOOKUP(J80,Drivers!C:G,5,FALSE),"},","}")</f>
        <v>{ "id": "7036e399-a0c7-4a8d-b1b1-2c1a45994383", "name":"CitiCorp Atrium", "addressLine1":"153 E 53rd street", "town":"New York", "county":"NY", "country":"US", "postcode":"10017" }</v>
      </c>
      <c r="L80" t="s">
        <v>5043</v>
      </c>
      <c r="M80" t="str">
        <f t="shared" si="1"/>
        <v>{"id":"a221b724-a528-4a8c-abcb-db6110ea6625", "name":"BelmontRocksBelmontLakeshoredriveToDorrians16162ndAvenue", "StartPoint":{ "id": "1a6624fe-1050-43dc-87e9-cb7c05c0584c", "name":"Belmont Rocks", "addressLine1":"Belmont &amp; Lakeshore drive", "town":"Chicago", "county":"IL", "country":"US", "postcode":"60657" }, "EndPoint":{ "id": "78377464-d3ad-42a8-9cf3-26ae4b586759", "name":"Dorrian's", "addressLine1":"1616 2nd Avenue", "town":"New York", "county":"NY", "country":"US", "postcode":"10028" }, "VehicleUsed":{ "id":"2ce38f27-8d5b-4a1c-80a2-f3e014a0cff3", "name":"Datsun On-Do", "vehicleMake":"Datsun", "vehicleType":"On-Do" }, "VehicleDriver":{ "id": "7036e399-a0c7-4a8d-b1b1-2c1a45994383", "name":"CitiCorp Atrium", "addressLine1":"153 E 53rd street", "town":"New York", "county":"NY", "country":"US", "postcode":"10017" }, "JourneyDate":"2015-09-23"},</v>
      </c>
    </row>
    <row r="81" spans="1:13" x14ac:dyDescent="0.45">
      <c r="A81" t="s">
        <v>5605</v>
      </c>
      <c r="B81" t="s">
        <v>52</v>
      </c>
      <c r="C81" t="s">
        <v>4290</v>
      </c>
      <c r="D81" t="s">
        <v>5350</v>
      </c>
      <c r="E81" t="str">
        <f>SUBSTITUTE(VLOOKUP(D81,Locations!D:K,8,FALSE),"},","}")</f>
        <v>{ "id": "f2d4dd2b-d3b2-4ce1-bd55-438c1d9bb7f6", "name":"Metreon Food Court", "addressLine1":"101 4th Street", "town":"San Francisco", "county":"CA", "country":"US", "postcode":"94103" }</v>
      </c>
      <c r="F81" t="s">
        <v>4951</v>
      </c>
      <c r="G81" t="str">
        <f>SUBSTITUTE(VLOOKUP(F81,Locations!D:K,8,FALSE),"},","}")</f>
        <v>{ "id": "4d4048e1-13db-40ca-83e8-93ac5e20a446", "name":"Fort Funston", "addressLine1":"Highway 35", "town":"San Francisco", "county":"CA", "country":"US", "postcode":"94017" }</v>
      </c>
      <c r="H81" t="s">
        <v>5426</v>
      </c>
      <c r="I81" t="str">
        <f>SUBSTITUTE(VLOOKUP(H81,Vehicles!D:H,5,FALSE),"},","}")</f>
        <v>{ "id":"47bb212b-7e29-4090-bc37-e7f355dde685", "name":"Nissan Almera", "vehicleMake":"Nissan", "vehicleType":"Almera" }</v>
      </c>
      <c r="J81" t="s">
        <v>4204</v>
      </c>
      <c r="K81" t="str">
        <f>SUBSTITUTE(VLOOKUP(J81,Drivers!C:G,5,FALSE),"},","}")</f>
        <v>{ "id": "1a6624fe-1050-43dc-87e9-cb7c05c0584c", "name":"Belmont Rocks", "addressLine1":"Belmont &amp; Lakeshore drive", "town":"Chicago", "county":"IL", "country":"US", "postcode":"60657" }</v>
      </c>
      <c r="L81" t="s">
        <v>5043</v>
      </c>
      <c r="M81" t="str">
        <f t="shared" si="1"/>
        <v>{"id":"479b0a87-878c-4ee7-9572-759c0c5c5d06", "name":"MetreonFoodCourt1014thStreetToFortFunstonHighway35", "StartPoint":{ "id": "f2d4dd2b-d3b2-4ce1-bd55-438c1d9bb7f6", "name":"Metreon Food Court", "addressLine1":"101 4th Street", "town":"San Francisco", "county":"CA", "country":"US", "postcode":"94103" }, "EndPoint":{ "id": "4d4048e1-13db-40ca-83e8-93ac5e20a446", "name":"Fort Funston", "addressLine1":"Highway 35", "town":"San Francisco", "county":"CA", "country":"US", "postcode":"94017" }, "VehicleUsed":{ "id":"47bb212b-7e29-4090-bc37-e7f355dde685", "name":"Nissan Almera", "vehicleMake":"Nissan", "vehicleType":"Almera" }, "VehicleDriver":{ "id": "1a6624fe-1050-43dc-87e9-cb7c05c0584c", "name":"Belmont Rocks", "addressLine1":"Belmont &amp; Lakeshore drive", "town":"Chicago", "county":"IL", "country":"US", "postcode":"60657" }, "JourneyDate":"2015-09-23"},</v>
      </c>
    </row>
    <row r="82" spans="1:13" x14ac:dyDescent="0.45">
      <c r="A82" t="s">
        <v>5606</v>
      </c>
      <c r="B82" t="s">
        <v>52</v>
      </c>
      <c r="C82" t="s">
        <v>4291</v>
      </c>
      <c r="D82" t="s">
        <v>5381</v>
      </c>
      <c r="E82" t="str">
        <f>SUBSTITUTE(VLOOKUP(D82,Locations!D:K,8,FALSE),"},","}")</f>
        <v>{ "id": "3b375318-6e67-4c81-906a-18ef14434966", "name":"Marble Collegiate Church, check room # on sign in lobby", "addressLine1":"1 W 29th Street, NY, NY at 5th Ave.", "town":"New York", "county":"NY", "country":"US", "postcode":"10001" }</v>
      </c>
      <c r="F82" t="s">
        <v>5280</v>
      </c>
      <c r="G82" t="str">
        <f>SUBSTITUTE(VLOOKUP(F82,Locations!D:K,8,FALSE),"},","}")</f>
        <v>{ "id": "3e762a5c-6c94-47ae-a3da-9056985feb38", "name":"Limerick House", "addressLine1":"69 West 23rd ST.", "town":"New York", "county":"NY", "country":"US", "postcode":"10010" }</v>
      </c>
      <c r="H82" t="s">
        <v>5466</v>
      </c>
      <c r="I82" t="str">
        <f>SUBSTITUTE(VLOOKUP(H82,Vehicles!D:H,5,FALSE),"},","}")</f>
        <v>{ "id":"ab590bdf-e207-48de-8f57-0a342d0b6d3c", "name":"Hyundai Elantra", "vehicleMake":"Hyundai", "vehicleType":"Elantra" }</v>
      </c>
      <c r="J82" t="s">
        <v>4213</v>
      </c>
      <c r="K82" t="str">
        <f>SUBSTITUTE(VLOOKUP(J82,Drivers!C:G,5,FALSE),"},","}")</f>
        <v>{ "id": "236160d1-659f-4d01-8b3a-c0f2e05b9f6d", "name":"Rainbow Room", "addressLine1":"30 Rockefeller Plaza, 65th fl. (enter on 49th St. between 5th and 6th Aves.)", "town":"New York", "county":"NY", "country":"US", "postcode":"10018" }</v>
      </c>
      <c r="L82" t="s">
        <v>5043</v>
      </c>
      <c r="M82" t="str">
        <f t="shared" si="1"/>
        <v>{"id":"59fde4a1-5f92-4401-93d9-8b0019d2e10f", "name":"MarbleCollegiateChurchcheckroomonsigninlobby1W29thStreetNYNYat5thAveToLimerickHouse69West23rdST", "StartPoint":{ "id": "3b375318-6e67-4c81-906a-18ef14434966", "name":"Marble Collegiate Church, check room # on sign in lobby", "addressLine1":"1 W 29th Street, NY, NY at 5th Ave.", "town":"New York", "county":"NY", "country":"US", "postcode":"10001" }, "EndPoint":{ "id": "3e762a5c-6c94-47ae-a3da-9056985feb38", "name":"Limerick House", "addressLine1":"69 West 23rd ST.", "town":"New York", "county":"NY", "country":"US", "postcode":"10010" }, "VehicleUsed":{ "id":"ab590bdf-e207-48de-8f57-0a342d0b6d3c", "name":"Hyundai Elantra", "vehicleMake":"Hyundai", "vehicleType":"Elantra" }, "VehicleDriver":{ "id": "236160d1-659f-4d01-8b3a-c0f2e05b9f6d", "name":"Rainbow Room", "addressLine1":"30 Rockefeller Plaza, 65th fl. (enter on 49th St. between 5th and 6th Aves.)", "town":"New York", "county":"NY", "country":"US", "postcode":"10018" }, "JourneyDate":"2015-09-23"},</v>
      </c>
    </row>
    <row r="83" spans="1:13" x14ac:dyDescent="0.45">
      <c r="A83" t="s">
        <v>5607</v>
      </c>
      <c r="B83" t="s">
        <v>52</v>
      </c>
      <c r="C83" t="s">
        <v>4292</v>
      </c>
      <c r="D83" t="s">
        <v>5355</v>
      </c>
      <c r="E83" t="str">
        <f>SUBSTITUTE(VLOOKUP(D83,Locations!D:K,8,FALSE),"},","}")</f>
        <v>{ "id": "539a6d15-2b7e-4d25-80ae-e77b32ef64e9", "name":"Regal Cinemas 14", "addressLine1":"850 Broadway", "town":"New York", "county":"NY", "country":"US", "postcode":"10003" }</v>
      </c>
      <c r="F83" t="s">
        <v>5404</v>
      </c>
      <c r="G83" t="str">
        <f>SUBSTITUTE(VLOOKUP(F83,Locations!D:K,8,FALSE),"},","}")</f>
        <v>{ "id": "a05ec251-008f-4464-bebd-2f20b91555d9", "name":"Starbucks", "addressLine1":"750 7th Ave", "town":"New York", "county":"NY", "country":"US", "postcode":"10019" }</v>
      </c>
      <c r="H83" t="s">
        <v>5467</v>
      </c>
      <c r="I83" t="str">
        <f>SUBSTITUTE(VLOOKUP(H83,Vehicles!D:H,5,FALSE),"},","}")</f>
        <v>{ "id":"86200691-c08b-4107-9e60-66c715c4fe25", "name":"Geely Emgrand X7", "vehicleMake":"Geely", "vehicleType":"Emgrand X7" }</v>
      </c>
      <c r="J83" t="s">
        <v>4215</v>
      </c>
      <c r="K83" t="str">
        <f>SUBSTITUTE(VLOOKUP(J83,Drivers!C:G,5,FALSE),"},","}")</f>
        <v>{ "id": "1a278f4c-74fe-470a-8b99-504452c83982", "name":"web2zone (Internet Cafe &amp; Video Game Center)", "addressLine1":"54 Cooper Sq", "town":"New York", "county":"NY", "country":"US", "postcode":"10003" }</v>
      </c>
      <c r="L83" t="s">
        <v>5043</v>
      </c>
      <c r="M83" t="str">
        <f t="shared" si="1"/>
        <v>{"id":"5b4d9c24-02f1-42e0-8e12-8bc31de890c7", "name":"RegalCinemas14850BroadwayToStarbucks7507thAve", "StartPoint":{ "id": "539a6d15-2b7e-4d25-80ae-e77b32ef64e9", "name":"Regal Cinemas 14", "addressLine1":"850 Broadway", "town":"New York", "county":"NY", "country":"US", "postcode":"10003" }, "EndPoint":{ "id": "a05ec251-008f-4464-bebd-2f20b91555d9", "name":"Starbucks", "addressLine1":"750 7th Ave", "town":"New York", "county":"NY", "country":"US", "postcode":"10019" }, "VehicleUsed":{ "id":"86200691-c08b-4107-9e60-66c715c4fe25", "name":"Geely Emgrand X7", "vehicleMake":"Geely", "vehicleType":"Emgrand X7" }, "VehicleDriver":{ "id": "1a278f4c-74fe-470a-8b99-504452c83982", "name":"web2zone (Internet Cafe &amp; Video Game Center)", "addressLine1":"54 Cooper Sq", "town":"New York", "county":"NY", "country":"US", "postcode":"10003" }, "JourneyDate":"2015-09-23"},</v>
      </c>
    </row>
    <row r="84" spans="1:13" x14ac:dyDescent="0.45">
      <c r="A84" t="s">
        <v>5608</v>
      </c>
      <c r="B84" t="s">
        <v>52</v>
      </c>
      <c r="C84" t="s">
        <v>4293</v>
      </c>
      <c r="D84" t="s">
        <v>5278</v>
      </c>
      <c r="E84" t="str">
        <f>SUBSTITUTE(VLOOKUP(D84,Locations!D:K,8,FALSE),"},","}")</f>
        <v>{ "id": "89a9b1de-5ef1-4ab0-aed0-8463ee2ba3af", "name":"LATIN BLISS", "addressLine1":"5515 N LINCOLN AVENUE", "town":"Chicago", "county":"IL", "country":"US", "postcode":"60625" }</v>
      </c>
      <c r="F84" t="s">
        <v>5360</v>
      </c>
      <c r="G84" t="str">
        <f>SUBSTITUTE(VLOOKUP(F84,Locations!D:K,8,FALSE),"},","}")</f>
        <v>{ "id": "a9174d45-88b9-48f8-98ee-e6f1d9fedb24", "name":"Westway Diner", "addressLine1":"614 Ninth Avenue", "town":"New York", "county":"NY", "country":"US", "postcode":"10036" }</v>
      </c>
      <c r="H84" t="s">
        <v>5468</v>
      </c>
      <c r="I84" t="str">
        <f>SUBSTITUTE(VLOOKUP(H84,Vehicles!D:H,5,FALSE),"},","}")</f>
        <v>{ "id":"cf2f3d98-cc9b-4d68-8689-d3cecd64eb6c", "name":"Lada Vesta", "vehicleMake":"Lada", "vehicleType":"Vesta" }</v>
      </c>
      <c r="J84" t="s">
        <v>4232</v>
      </c>
      <c r="K84" t="str">
        <f>SUBSTITUTE(VLOOKUP(J84,Drivers!C:G,5,FALSE),"},","}")</f>
        <v>{ "id": "ce178be8-8589-4d57-826c-f11f06dac668", "name":"YOGA NOW", "addressLine1":"5852 North Broadway", "town":"Chicago", "county":"IL", "country":"US", "postcode":"60660" }</v>
      </c>
      <c r="L84" t="s">
        <v>5044</v>
      </c>
      <c r="M84" t="str">
        <f t="shared" si="1"/>
        <v>{"id":"fe7d4822-c86c-454c-b370-2138145e19a4", "name":"LATINBLISS5515NLINCOLNAVENUEToWestwayDiner614NinthAvenue", "StartPoint":{ "id": "89a9b1de-5ef1-4ab0-aed0-8463ee2ba3af", "name":"LATIN BLISS", "addressLine1":"5515 N LINCOLN AVENUE", "town":"Chicago", "county":"IL", "country":"US", "postcode":"60625" }, "EndPoint":{ "id": "a9174d45-88b9-48f8-98ee-e6f1d9fedb24", "name":"Westway Diner", "addressLine1":"614 Ninth Avenue", "town":"New York", "county":"NY", "country":"US", "postcode":"10036" }, "VehicleUsed":{ "id":"cf2f3d98-cc9b-4d68-8689-d3cecd64eb6c", "name":"Lada Vesta", "vehicleMake":"Lada", "vehicleType":"Vesta" }, "VehicleDriver":{ "id": "ce178be8-8589-4d57-826c-f11f06dac668", "name":"YOGA NOW", "addressLine1":"5852 North Broadway", "town":"Chicago", "county":"IL", "country":"US", "postcode":"60660" }, "JourneyDate":"2015-09-25"},</v>
      </c>
    </row>
    <row r="85" spans="1:13" x14ac:dyDescent="0.45">
      <c r="A85" t="s">
        <v>5609</v>
      </c>
      <c r="B85" t="s">
        <v>52</v>
      </c>
      <c r="C85" t="s">
        <v>4294</v>
      </c>
      <c r="D85" t="s">
        <v>5315</v>
      </c>
      <c r="E85" t="str">
        <f>SUBSTITUTE(VLOOKUP(D85,Locations!D:K,8,FALSE),"},","}")</f>
        <v>{ "id": "cacffafd-efd1-4fb6-94c8-c78e2b57c8c7", "name":"Virgin Megastore (cafe)", "addressLine1":"Union Square", "town":"New York", "county":"NY", "country":"US", "postcode":"10003" }</v>
      </c>
      <c r="F85" t="s">
        <v>5233</v>
      </c>
      <c r="G85" t="str">
        <f>SUBSTITUTE(VLOOKUP(F85,Locations!D:K,8,FALSE),"},","}")</f>
        <v>{ "id": "54e3db6e-2f92-40d2-b8ca-e66c0294dfaf", "name":"Music Box Theatre", "addressLine1":"3733 N. Southport Ave.", "town":"Chicago", "county":"IL", "country":"US", "postcode":"60601" }</v>
      </c>
      <c r="H85" t="s">
        <v>5453</v>
      </c>
      <c r="I85" t="str">
        <f>SUBSTITUTE(VLOOKUP(H85,Vehicles!D:H,5,FALSE),"},","}")</f>
        <v>{ "id":"b4985b63-c1b6-44e0-a3f3-e03fee914508", "name":"Peugeot 307", "vehicleMake":"Peugeot", "vehicleType":"307" }</v>
      </c>
      <c r="J85" t="s">
        <v>4219</v>
      </c>
      <c r="K85" t="str">
        <f>SUBSTITUTE(VLOOKUP(J85,Drivers!C:G,5,FALSE),"},","}")</f>
        <v>{ "id": "9ae3088d-3121-4b7a-af27-9c4f15b2fadb", "name":"Regal Cinemas 42nd Street E-Walk Stadium 13", "addressLine1":"247 W. 42nd St.", "town":"New York", "county":"NY", "country":"US", "postcode":"10036" }</v>
      </c>
      <c r="L85" t="s">
        <v>5045</v>
      </c>
      <c r="M85" t="str">
        <f t="shared" si="1"/>
        <v>{"id":"911d8649-2c5d-4665-aa3a-f87bd34dd5ef", "name":"VirginMegastorecafeUnionSquareToMusicBoxTheatre3733NSouthportAve", "StartPoint":{ "id": "cacffafd-efd1-4fb6-94c8-c78e2b57c8c7", "name":"Virgin Megastore (cafe)", "addressLine1":"Union Square", "town":"New York", "county":"NY", "country":"US", "postcode":"10003" }, "EndPoint":{ "id": "54e3db6e-2f92-40d2-b8ca-e66c0294dfaf", "name":"Music Box Theatre", "addressLine1":"3733 N. Southport Ave.", "town":"Chicago", "county":"IL", "country":"US", "postcode":"60601" }, "VehicleUsed":{ "id":"b4985b63-c1b6-44e0-a3f3-e03fee914508", "name":"Peugeot 307", "vehicleMake":"Peugeot", "vehicleType":"307" }, "VehicleDriver":{ "id": "9ae3088d-3121-4b7a-af27-9c4f15b2fadb", "name":"Regal Cinemas 42nd Street E-Walk Stadium 13", "addressLine1":"247 W. 42nd St.", "town":"New York", "county":"NY", "country":"US", "postcode":"10036" }, "JourneyDate":"2015-09-26"},</v>
      </c>
    </row>
    <row r="86" spans="1:13" x14ac:dyDescent="0.45">
      <c r="A86" t="s">
        <v>5610</v>
      </c>
      <c r="B86" t="s">
        <v>89</v>
      </c>
      <c r="C86" t="s">
        <v>4295</v>
      </c>
      <c r="D86" t="s">
        <v>5262</v>
      </c>
      <c r="E86" t="str">
        <f>SUBSTITUTE(VLOOKUP(D86,Locations!D:K,8,FALSE),"},","}")</f>
        <v>{ "id": "d9d311da-542d-47c4-9c20-5b6c5d1dec9a", "name":"Counter Vegetarian Restaurant and Wine Bar", "addressLine1":"105 1st Ave.", "town":"New York", "county":"NY", "country":"US", "postcode":"10003" }</v>
      </c>
      <c r="F86" t="s">
        <v>5261</v>
      </c>
      <c r="G86" t="str">
        <f>SUBSTITUTE(VLOOKUP(F86,Locations!D:K,8,FALSE),"},","}")</f>
        <v>{ "id": "3c824709-f6f2-43b9-aab6-a6e2093b6d3f", "name":"The RAWK! Loft", "addressLine1":"3120 W Carroll Ave", "town":"Chicago", "county":"IL", "country":"US", "postcode":"60612" }</v>
      </c>
      <c r="H86" t="s">
        <v>5457</v>
      </c>
      <c r="I86" t="str">
        <f>SUBSTITUTE(VLOOKUP(H86,Vehicles!D:H,5,FALSE),"},","}")</f>
        <v>{ "id":"d53c881d-bab0-477f-9f42-e59f6675e98d", "name":"Volkswagen Polo", "vehicleMake":"Volkswagen", "vehicleType":"Polo" }</v>
      </c>
      <c r="J86" t="s">
        <v>4221</v>
      </c>
      <c r="K86" t="str">
        <f>SUBSTITUTE(VLOOKUP(J86,Drivers!C:G,5,FALSE),"},","}")</f>
        <v>{ "id": "14ff9f64-fff2-464b-93ce-c76ea9a16f9c", "name":"Lalo's Restaurant", "addressLine1":"1960 N. Clybourn", "town":"Chicago", "county":"IL", "country":"US", "postcode":"60614" }</v>
      </c>
      <c r="L86" t="s">
        <v>5045</v>
      </c>
      <c r="M86" t="str">
        <f t="shared" si="1"/>
        <v>{"id":"d04568d2-4deb-4430-a584-5bf9e1cbb675", "name":"CounterVegetarianRestaurantandWineBar1051stAveToTheRAWKLoft3120WCarrollAve", "StartPoint":{ "id": "d9d311da-542d-47c4-9c20-5b6c5d1dec9a", "name":"Counter Vegetarian Restaurant and Wine Bar", "addressLine1":"105 1st Ave.", "town":"New York", "county":"NY", "country":"US", "postcode":"10003" }, "EndPoint":{ "id": "3c824709-f6f2-43b9-aab6-a6e2093b6d3f", "name":"The RAWK! Loft", "addressLine1":"3120 W Carroll Ave", "town":"Chicago", "county":"IL", "country":"US", "postcode":"60612" }, "VehicleUsed":{ "id":"d53c881d-bab0-477f-9f42-e59f6675e98d", "name":"Volkswagen Polo", "vehicleMake":"Volkswagen", "vehicleType":"Polo" }, "VehicleDriver":{ "id": "14ff9f64-fff2-464b-93ce-c76ea9a16f9c", "name":"Lalo's Restaurant", "addressLine1":"1960 N. Clybourn", "town":"Chicago", "county":"IL", "country":"US", "postcode":"60614" }, "JourneyDate":"2015-09-26"},</v>
      </c>
    </row>
    <row r="87" spans="1:13" x14ac:dyDescent="0.45">
      <c r="A87" t="s">
        <v>5611</v>
      </c>
      <c r="B87" t="s">
        <v>52</v>
      </c>
      <c r="C87" t="s">
        <v>4296</v>
      </c>
      <c r="D87" t="s">
        <v>5299</v>
      </c>
      <c r="E87" t="str">
        <f>SUBSTITUTE(VLOOKUP(D87,Locations!D:K,8,FALSE),"},","}")</f>
        <v>{ "id": "7f487758-c6d0-440b-8076-0332c37814eb", "name":"Yoga Now Studio", "addressLine1":"742 N LaSalle", "town":"Chicago", "county":"IL", "country":"US", "postcode":"60601" }</v>
      </c>
      <c r="F87" t="s">
        <v>5325</v>
      </c>
      <c r="G87" t="str">
        <f>SUBSTITUTE(VLOOKUP(F87,Locations!D:K,8,FALSE),"},","}")</f>
        <v>{ "id": "738ced19-1ac6-4877-a125-4bb7125ed8c7", "name":"Kitsch'n", "addressLine1":"600 W Chicago", "town":"Chicago", "county":"IL", "country":"US", "postcode":"60610" }</v>
      </c>
      <c r="H87" t="s">
        <v>5469</v>
      </c>
      <c r="I87" t="str">
        <f>SUBSTITUTE(VLOOKUP(H87,Vehicles!D:H,5,FALSE),"},","}")</f>
        <v>{ "id":"3d23ca3b-9186-4265-a753-1ddd3af14321", "name":"Hyundai Equus", "vehicleMake":"Hyundai", "vehicleType":"Equus" }</v>
      </c>
      <c r="J87" t="s">
        <v>4297</v>
      </c>
      <c r="K87" t="str">
        <f>SUBSTITUTE(VLOOKUP(J87,Drivers!C:G,5,FALSE),"},","}")</f>
        <v>{ "id": "28f2ccbd-df4f-4d7d-bef2-e12addcb1cb8", "name":"Manhattan Lounge", "addressLine1":"1720 2nd Ave. btw 89th and 90th", "town":"New York", "county":"NY", "country":"US", "postcode":"10128" }</v>
      </c>
      <c r="L87" t="s">
        <v>5045</v>
      </c>
      <c r="M87" t="str">
        <f t="shared" si="1"/>
        <v>{"id":"625dcd51-4c8a-4630-841a-683e18928da2", "name":"YogaNowStudio742NLaSalleToKitschn600WChicago", "StartPoint":{ "id": "7f487758-c6d0-440b-8076-0332c37814eb", "name":"Yoga Now Studio", "addressLine1":"742 N LaSalle", "town":"Chicago", "county":"IL", "country":"US", "postcode":"60601" }, "EndPoint":{ "id": "738ced19-1ac6-4877-a125-4bb7125ed8c7", "name":"Kitsch'n", "addressLine1":"600 W Chicago", "town":"Chicago", "county":"IL", "country":"US", "postcode":"60610" }, "VehicleUsed":{ "id":"3d23ca3b-9186-4265-a753-1ddd3af14321", "name":"Hyundai Equus", "vehicleMake":"Hyundai", "vehicleType":"Equus" }, "VehicleDriver":{ "id": "28f2ccbd-df4f-4d7d-bef2-e12addcb1cb8", "name":"Manhattan Lounge", "addressLine1":"1720 2nd Ave. btw 89th and 90th", "town":"New York", "county":"NY", "country":"US", "postcode":"10128" }, "JourneyDate":"2015-09-26"},</v>
      </c>
    </row>
    <row r="88" spans="1:13" x14ac:dyDescent="0.45">
      <c r="A88" t="s">
        <v>5612</v>
      </c>
      <c r="B88" t="s">
        <v>52</v>
      </c>
      <c r="C88" t="s">
        <v>4298</v>
      </c>
      <c r="D88" t="s">
        <v>5350</v>
      </c>
      <c r="E88" t="str">
        <f>SUBSTITUTE(VLOOKUP(D88,Locations!D:K,8,FALSE),"},","}")</f>
        <v>{ "id": "f2d4dd2b-d3b2-4ce1-bd55-438c1d9bb7f6", "name":"Metreon Food Court", "addressLine1":"101 4th Street", "town":"San Francisco", "county":"CA", "country":"US", "postcode":"94103" }</v>
      </c>
      <c r="F88" t="s">
        <v>5278</v>
      </c>
      <c r="G88" t="str">
        <f>SUBSTITUTE(VLOOKUP(F88,Locations!D:K,8,FALSE),"},","}")</f>
        <v>{ "id": "89a9b1de-5ef1-4ab0-aed0-8463ee2ba3af", "name":"LATIN BLISS", "addressLine1":"5515 N LINCOLN AVENUE", "town":"Chicago", "county":"IL", "country":"US", "postcode":"60625" }</v>
      </c>
      <c r="H88" t="s">
        <v>5449</v>
      </c>
      <c r="I88" t="str">
        <f>SUBSTITUTE(VLOOKUP(H88,Vehicles!D:H,5,FALSE),"},","}")</f>
        <v>{ "id":"19fdc811-01b9-42a4-af33-317a0343411a", "name":"Skoda Yeti", "vehicleMake":"Skoda", "vehicleType":"Yeti" }</v>
      </c>
      <c r="J88" t="s">
        <v>4274</v>
      </c>
      <c r="K88" t="str">
        <f>SUBSTITUTE(VLOOKUP(J88,Drivers!C:G,5,FALSE),"},","}")</f>
        <v>{ "id": "448831c0-bacb-4ed5-9994-8fcc9a99358f", "name":"Skylight Diner", "addressLine1":"402 W 34th St", "town":"New York", "county":"NY", "country":"US", "postcode":"10001" }</v>
      </c>
      <c r="L88" t="s">
        <v>5045</v>
      </c>
      <c r="M88" t="str">
        <f t="shared" si="1"/>
        <v>{"id":"480b9916-058e-4991-a37b-2646803e146c", "name":"MetreonFoodCourt1014thStreetToLATINBLISS5515NLINCOLNAVENUE", "StartPoint":{ "id": "f2d4dd2b-d3b2-4ce1-bd55-438c1d9bb7f6", "name":"Metreon Food Court", "addressLine1":"101 4th Street", "town":"San Francisco", "county":"CA", "country":"US", "postcode":"94103" }, "EndPoint":{ "id": "89a9b1de-5ef1-4ab0-aed0-8463ee2ba3af", "name":"LATIN BLISS", "addressLine1":"5515 N LINCOLN AVENUE", "town":"Chicago", "county":"IL", "country":"US", "postcode":"60625" }, "VehicleUsed":{ "id":"19fdc811-01b9-42a4-af33-317a0343411a", "name":"Skoda Yeti", "vehicleMake":"Skoda", "vehicleType":"Yeti" }, "VehicleDriver":{ "id": "448831c0-bacb-4ed5-9994-8fcc9a99358f", "name":"Skylight Diner", "addressLine1":"402 W 34th St", "town":"New York", "county":"NY", "country":"US", "postcode":"10001" }, "JourneyDate":"2015-09-26"},</v>
      </c>
    </row>
    <row r="89" spans="1:13" x14ac:dyDescent="0.45">
      <c r="A89" t="s">
        <v>5613</v>
      </c>
      <c r="B89" t="s">
        <v>52</v>
      </c>
      <c r="C89" t="s">
        <v>4299</v>
      </c>
      <c r="D89" t="s">
        <v>5387</v>
      </c>
      <c r="E89" t="str">
        <f>SUBSTITUTE(VLOOKUP(D89,Locations!D:K,8,FALSE),"},","}")</f>
        <v>{ "id": "2ebe39b6-33bc-494a-9f00-e0c96e91b64a", "name":"LINCOLN CENTER", "addressLine1":"Columbus Avenue and 63 Street", "town":"New York", "county":"NY", "country":"US", "postcode":"10023" }</v>
      </c>
      <c r="F89" t="s">
        <v>5231</v>
      </c>
      <c r="G89" t="str">
        <f>SUBSTITUTE(VLOOKUP(F89,Locations!D:K,8,FALSE),"},","}")</f>
        <v>{ "id": "13e31d1c-8806-407b-9504-77c87a73eb45", "name":"Skirball Center for the Performing Arts", "addressLine1":"566 La Guargia Place (Washington Sq. So)", "town":"New York", "county":"NY", "country":"US", "postcode":"10012" }</v>
      </c>
      <c r="H89" t="s">
        <v>5414</v>
      </c>
      <c r="I89" t="str">
        <f>SUBSTITUTE(VLOOKUP(H89,Vehicles!D:H,5,FALSE),"},","}")</f>
        <v>{ "id":"d4f43a99-2481-4b21-98ef-5460baca26d1", "name":"Volvo XC70", "vehicleMake":"Volvo", "vehicleType":"XC70" }</v>
      </c>
      <c r="J89" t="s">
        <v>4297</v>
      </c>
      <c r="K89" t="str">
        <f>SUBSTITUTE(VLOOKUP(J89,Drivers!C:G,5,FALSE),"},","}")</f>
        <v>{ "id": "28f2ccbd-df4f-4d7d-bef2-e12addcb1cb8", "name":"Manhattan Lounge", "addressLine1":"1720 2nd Ave. btw 89th and 90th", "town":"New York", "county":"NY", "country":"US", "postcode":"10128" }</v>
      </c>
      <c r="L89" t="s">
        <v>5045</v>
      </c>
      <c r="M89" t="str">
        <f t="shared" si="1"/>
        <v>{"id":"f2fa4f02-93d2-4d75-9e5e-ba1b6bd0025e", "name":"LINCOLNCENTERColumbusAvenueand63StreetToSkirballCenterforthePerformingArts566LaGuargiaPlaceWashingtonSqSo", "StartPoint":{ "id": "2ebe39b6-33bc-494a-9f00-e0c96e91b64a", "name":"LINCOLN CENTER", "addressLine1":"Columbus Avenue and 63 Street", "town":"New York", "county":"NY", "country":"US", "postcode":"10023" }, "EndPoint":{ "id": "13e31d1c-8806-407b-9504-77c87a73eb45", "name":"Skirball Center for the Performing Arts", "addressLine1":"566 La Guargia Place (Washington Sq. So)", "town":"New York", "county":"NY", "country":"US", "postcode":"10012" }, "VehicleUsed":{ "id":"d4f43a99-2481-4b21-98ef-5460baca26d1", "name":"Volvo XC70", "vehicleMake":"Volvo", "vehicleType":"XC70" }, "VehicleDriver":{ "id": "28f2ccbd-df4f-4d7d-bef2-e12addcb1cb8", "name":"Manhattan Lounge", "addressLine1":"1720 2nd Ave. btw 89th and 90th", "town":"New York", "county":"NY", "country":"US", "postcode":"10128" }, "JourneyDate":"2015-09-26"},</v>
      </c>
    </row>
    <row r="90" spans="1:13" x14ac:dyDescent="0.45">
      <c r="A90" t="s">
        <v>5614</v>
      </c>
      <c r="B90" t="s">
        <v>52</v>
      </c>
      <c r="C90" t="s">
        <v>4300</v>
      </c>
      <c r="D90" t="s">
        <v>5349</v>
      </c>
      <c r="E90" t="str">
        <f>SUBSTITUTE(VLOOKUP(D90,Locations!D:K,8,FALSE),"},","}")</f>
        <v>{ "id": "c6b21783-04d7-4349-8fe1-babc5739f52b", "name":"Sushi Wabi", "addressLine1":"842 W. Randolph St.", "town":"Chicago", "county":"IL", "country":"US", "postcode":"60607" }</v>
      </c>
      <c r="F90" t="s">
        <v>5267</v>
      </c>
      <c r="G90" t="str">
        <f>SUBSTITUTE(VLOOKUP(F90,Locations!D:K,8,FALSE),"},","}")</f>
        <v>{ "id": "7e162048-5144-4404-8aff-471cb225012d", "name":"Casbah Tent Theater at Morocco's Studio", "addressLine1":"6 West 20th Street", "town":"New York", "county":"NY", "country":"US", "postcode":"10011" }</v>
      </c>
      <c r="H90" t="s">
        <v>5470</v>
      </c>
      <c r="I90" t="str">
        <f>SUBSTITUTE(VLOOKUP(H90,Vehicles!D:H,5,FALSE),"},","}")</f>
        <v>{ "id":"138c1c6b-6261-4620-93e7-dc1dccb0cd2f", "name":"Renault Clio", "vehicleMake":"Renault", "vehicleType":"Clio" }</v>
      </c>
      <c r="J90" t="s">
        <v>4204</v>
      </c>
      <c r="K90" t="str">
        <f>SUBSTITUTE(VLOOKUP(J90,Drivers!C:G,5,FALSE),"},","}")</f>
        <v>{ "id": "1a6624fe-1050-43dc-87e9-cb7c05c0584c", "name":"Belmont Rocks", "addressLine1":"Belmont &amp; Lakeshore drive", "town":"Chicago", "county":"IL", "country":"US", "postcode":"60657" }</v>
      </c>
      <c r="L90" t="s">
        <v>5046</v>
      </c>
      <c r="M90" t="str">
        <f t="shared" si="1"/>
        <v>{"id":"aeecb0fe-509b-4fb0-8704-f60dde5a7e1d", "name":"SushiWabi842WRandolphStToCasbahTentTheateratMoroccosStudio6West20thStreet", "StartPoint":{ "id": "c6b21783-04d7-4349-8fe1-babc5739f52b", "name":"Sushi Wabi", "addressLine1":"842 W. Randolph St.", "town":"Chicago", "county":"IL", "country":"US", "postcode":"60607" }, "EndPoint":{ "id": "7e162048-5144-4404-8aff-471cb225012d", "name":"Casbah Tent Theater at Morocco's Studio", "addressLine1":"6 West 20th Street", "town":"New York", "county":"NY", "country":"US", "postcode":"10011" }, "VehicleUsed":{ "id":"138c1c6b-6261-4620-93e7-dc1dccb0cd2f", "name":"Renault Clio", "vehicleMake":"Renault", "vehicleType":"Clio" }, "VehicleDriver":{ "id": "1a6624fe-1050-43dc-87e9-cb7c05c0584c", "name":"Belmont Rocks", "addressLine1":"Belmont &amp; Lakeshore drive", "town":"Chicago", "county":"IL", "country":"US", "postcode":"60657" }, "JourneyDate":"2015-09-27"},</v>
      </c>
    </row>
    <row r="91" spans="1:13" x14ac:dyDescent="0.45">
      <c r="A91" t="s">
        <v>5615</v>
      </c>
      <c r="B91" t="s">
        <v>52</v>
      </c>
      <c r="C91" t="s">
        <v>4301</v>
      </c>
      <c r="D91" t="s">
        <v>5307</v>
      </c>
      <c r="E91" t="str">
        <f>SUBSTITUTE(VLOOKUP(D91,Locations!D:K,8,FALSE),"},","}")</f>
        <v>{ "id": "e82f83ff-a8f8-4997-b134-d75def3ed173", "name":"Pier 54", "addressLine1":"14th street-West side Hwy", "town":"New York", "county":"NY", "country":"US", "postcode":"10011" }</v>
      </c>
      <c r="F91" t="s">
        <v>5242</v>
      </c>
      <c r="G91" t="str">
        <f>SUBSTITUTE(VLOOKUP(F91,Locations!D:K,8,FALSE),"},","}")</f>
        <v>{ "id": "6b81254e-8de6-4b3f-966d-1b98ab734c6c", "name":"Chenchita's Group Garden", "addressLine1":"1691-93 Madison Avenue", "town":"New York", "county":"NY", "country":"US", "postcode":"10029" }</v>
      </c>
      <c r="H91" t="s">
        <v>5419</v>
      </c>
      <c r="I91" t="str">
        <f>SUBSTITUTE(VLOOKUP(H91,Vehicles!D:H,5,FALSE),"},","}")</f>
        <v>{ "id":"7c8deac5-1fa7-4f5d-ae80-5bf247e3aa73", "name":"Renault Sandero", "vehicleMake":"Renault", "vehicleType":"Sandero" }</v>
      </c>
      <c r="J91" t="s">
        <v>4274</v>
      </c>
      <c r="K91" t="str">
        <f>SUBSTITUTE(VLOOKUP(J91,Drivers!C:G,5,FALSE),"},","}")</f>
        <v>{ "id": "448831c0-bacb-4ed5-9994-8fcc9a99358f", "name":"Skylight Diner", "addressLine1":"402 W 34th St", "town":"New York", "county":"NY", "country":"US", "postcode":"10001" }</v>
      </c>
      <c r="L91" t="s">
        <v>5046</v>
      </c>
      <c r="M91" t="str">
        <f t="shared" si="1"/>
        <v>{"id":"cd2d56bc-97fd-443a-a94d-eba80d9a57ca", "name":"Pier5414thstreetWestsideHwyToChenchitasGroupGarden169193MadisonAvenue", "StartPoint":{ "id": "e82f83ff-a8f8-4997-b134-d75def3ed173", "name":"Pier 54", "addressLine1":"14th street-West side Hwy", "town":"New York", "county":"NY", "country":"US", "postcode":"10011" }, "EndPoint":{ "id": "6b81254e-8de6-4b3f-966d-1b98ab734c6c", "name":"Chenchita's Group Garden", "addressLine1":"1691-93 Madison Avenue", "town":"New York", "county":"NY", "country":"US", "postcode":"10029" }, "VehicleUsed":{ "id":"7c8deac5-1fa7-4f5d-ae80-5bf247e3aa73", "name":"Renault Sandero", "vehicleMake":"Renault", "vehicleType":"Sandero" }, "VehicleDriver":{ "id": "448831c0-bacb-4ed5-9994-8fcc9a99358f", "name":"Skylight Diner", "addressLine1":"402 W 34th St", "town":"New York", "county":"NY", "country":"US", "postcode":"10001" }, "JourneyDate":"2015-09-27"},</v>
      </c>
    </row>
    <row r="92" spans="1:13" x14ac:dyDescent="0.45">
      <c r="A92" t="s">
        <v>5616</v>
      </c>
      <c r="B92" t="s">
        <v>52</v>
      </c>
      <c r="C92" t="s">
        <v>4302</v>
      </c>
      <c r="D92" t="s">
        <v>4963</v>
      </c>
      <c r="E92" t="str">
        <f>SUBSTITUTE(VLOOKUP(D92,Locations!D:K,8,FALSE),"},","}")</f>
        <v>{ "id": "14ff9f64-fff2-464b-93ce-c76ea9a16f9c", "name":"Lalo's Restaurant", "addressLine1":"1960 N. Clybourn", "town":"Chicago", "county":"IL", "country":"US", "postcode":"60614" }</v>
      </c>
      <c r="F92" t="s">
        <v>5304</v>
      </c>
      <c r="G92" t="str">
        <f>SUBSTITUTE(VLOOKUP(F92,Locations!D:K,8,FALSE),"},","}")</f>
        <v>{ "id": "dfa867cb-f018-4b8f-9fb0-e1989df1d9dd", "name":"Quad Cinema", "addressLine1":"34 West 13th Street", "town":"New York", "county":"NY", "country":"US", "postcode":"10011" }</v>
      </c>
      <c r="H92" t="s">
        <v>5439</v>
      </c>
      <c r="I92" t="str">
        <f>SUBSTITUTE(VLOOKUP(H92,Vehicles!D:H,5,FALSE),"},","}")</f>
        <v>{ "id":"ac8ba6d1-d27d-44b7-840f-462c4d78274d", "name":"Renault Fluence", "vehicleMake":"Renault", "vehicleType":"Fluence" }</v>
      </c>
      <c r="J92" t="s">
        <v>4303</v>
      </c>
      <c r="K92" t="str">
        <f>SUBSTITUTE(VLOOKUP(J92,Drivers!C:G,5,FALSE),"},","}")</f>
        <v>{ "id": "e2e185b9-95b2-44f1-ba4b-aea0e857671d", "name":"Krispy Kreme Doughnuts", "addressLine1":"141 West 72nd St.", "town":"New York", "county":"NY", "country":"US", "postcode":"10028" }</v>
      </c>
      <c r="L92" t="s">
        <v>5046</v>
      </c>
      <c r="M92" t="str">
        <f t="shared" si="1"/>
        <v>{"id":"4d3fb34b-d1e8-4daa-9438-7f6e2f7c8264", "name":"LalosRestaurant1960NClybournToQuadCinema34West13thStreet", "StartPoint":{ "id": "14ff9f64-fff2-464b-93ce-c76ea9a16f9c", "name":"Lalo's Restaurant", "addressLine1":"1960 N. Clybourn", "town":"Chicago", "county":"IL", "country":"US", "postcode":"60614" }, "EndPoint":{ "id": "dfa867cb-f018-4b8f-9fb0-e1989df1d9dd", "name":"Quad Cinema", "addressLine1":"34 West 13th Street", "town":"New York", "county":"NY", "country":"US", "postcode":"10011" }, "VehicleUsed":{ "id":"ac8ba6d1-d27d-44b7-840f-462c4d78274d", "name":"Renault Fluence", "vehicleMake":"Renault", "vehicleType":"Fluence" }, "VehicleDriver":{ "id": "e2e185b9-95b2-44f1-ba4b-aea0e857671d", "name":"Krispy Kreme Doughnuts", "addressLine1":"141 West 72nd St.", "town":"New York", "county":"NY", "country":"US", "postcode":"10028" }, "JourneyDate":"2015-09-27"},</v>
      </c>
    </row>
    <row r="93" spans="1:13" x14ac:dyDescent="0.45">
      <c r="A93" t="s">
        <v>5617</v>
      </c>
      <c r="B93" t="s">
        <v>52</v>
      </c>
      <c r="C93" t="s">
        <v>4304</v>
      </c>
      <c r="D93" t="s">
        <v>5327</v>
      </c>
      <c r="E93" t="str">
        <f>SUBSTITUTE(VLOOKUP(D93,Locations!D:K,8,FALSE),"},","}")</f>
        <v>{ "id": "f5b6f1e3-5495-4e12-a20c-3d1fa1e79fd8", "name":"Von", "addressLine1":"3 Bleecker Street (near Bowery)", "town":"New York", "county":"NY", "country":"US", "postcode":"10012" }</v>
      </c>
      <c r="F93" t="s">
        <v>5369</v>
      </c>
      <c r="G93" t="str">
        <f>SUBSTITUTE(VLOOKUP(F93,Locations!D:K,8,FALSE),"},","}")</f>
        <v>{ "id": "18ab505d-e640-41c6-ae2b-32da849282d1", "name":"Peter Detmold Park", "addressLine1":"East 49th Street at FDR Drive", "town":"New York", "county":"NY", "country":"US", "postcode":"10001" }</v>
      </c>
      <c r="H93" t="s">
        <v>5471</v>
      </c>
      <c r="I93" t="str">
        <f>SUBSTITUTE(VLOOKUP(H93,Vehicles!D:H,5,FALSE),"},","}")</f>
        <v>{ "id":"4f88d117-24f7-416c-82d6-4fc4ce13ac09", "name":"Ford EcoSport", "vehicleMake":"Ford", "vehicleType":"EcoSport" }</v>
      </c>
      <c r="J93" t="s">
        <v>4198</v>
      </c>
      <c r="K93" t="str">
        <f>SUBSTITUTE(VLOOKUP(J93,Drivers!C:G,5,FALSE),"},","}")</f>
        <v>{ "id": "531ec240-f6db-411f-b3d5-3ed19edc2659", "name":"Conservatory of Flowers", "addressLine1":"JFK Drive, Golden Gate Park", "town":"San Francisco", "county":"CA", "country":"US", "postcode":"94117" }</v>
      </c>
      <c r="L93" t="s">
        <v>5046</v>
      </c>
      <c r="M93" t="str">
        <f t="shared" si="1"/>
        <v>{"id":"3e4cc4ac-cebd-4542-91ee-5ca6ba0c422d", "name":"Von3BleeckerStreetnearBoweryToPeterDetmoldParkEast49thStreetatFDRDrive", "StartPoint":{ "id": "f5b6f1e3-5495-4e12-a20c-3d1fa1e79fd8", "name":"Von", "addressLine1":"3 Bleecker Street (near Bowery)", "town":"New York", "county":"NY", "country":"US", "postcode":"10012" }, "EndPoint":{ "id": "18ab505d-e640-41c6-ae2b-32da849282d1", "name":"Peter Detmold Park", "addressLine1":"East 49th Street at FDR Drive", "town":"New York", "county":"NY", "country":"US", "postcode":"10001" }, "VehicleUsed":{ "id":"4f88d117-24f7-416c-82d6-4fc4ce13ac09", "name":"Ford EcoSport", "vehicleMake":"Ford", "vehicleType":"EcoSport" }, "VehicleDriver":{ "id": "531ec240-f6db-411f-b3d5-3ed19edc2659", "name":"Conservatory of Flowers", "addressLine1":"JFK Drive, Golden Gate Park", "town":"San Francisco", "county":"CA", "country":"US", "postcode":"94117" }, "JourneyDate":"2015-09-27"},</v>
      </c>
    </row>
    <row r="94" spans="1:13" x14ac:dyDescent="0.45">
      <c r="A94" t="s">
        <v>5618</v>
      </c>
      <c r="B94" t="s">
        <v>52</v>
      </c>
      <c r="C94" t="s">
        <v>4305</v>
      </c>
      <c r="D94" t="s">
        <v>5245</v>
      </c>
      <c r="E94" t="str">
        <f>SUBSTITUTE(VLOOKUP(D94,Locations!D:K,8,FALSE),"},","}")</f>
        <v>{ "id": "d2c13e62-17d9-4b73-894f-463b427e67f5", "name":"Burgundy Wine Company", "addressLine1":"143 West 26th Street", "town":"New York", "county":"NY", "country":"US", "postcode":"10001" }</v>
      </c>
      <c r="F94" t="s">
        <v>5276</v>
      </c>
      <c r="G94" t="str">
        <f>SUBSTITUTE(VLOOKUP(F94,Locations!D:K,8,FALSE),"},","}")</f>
        <v>{ "id": "8dea50a6-3c5e-4e39-8c67-03c31e7f3cbd", "name":"Tribeca Performing Arts Center", "addressLine1":"199 Chambers St., #S110C", "town":"New York", "county":"NY", "country":"US", "postcode":"10007" }</v>
      </c>
      <c r="H94" t="s">
        <v>5462</v>
      </c>
      <c r="I94" t="str">
        <f>SUBSTITUTE(VLOOKUP(H94,Vehicles!D:H,5,FALSE),"},","}")</f>
        <v>{ "id":"762f0506-6c39-4323-b53e-23400f30a126", "name":"Kia Sorento", "vehicleMake":"Kia", "vehicleType":"Sorento" }</v>
      </c>
      <c r="J94" t="s">
        <v>4189</v>
      </c>
      <c r="K94" t="str">
        <f>SUBSTITUTE(VLOOKUP(J94,Drivers!C:G,5,FALSE),"},","}")</f>
        <v>{ "id": "fd5b68a3-116a-4acc-816c-4634d7673ded", "name":"Zephyr Cafe", "addressLine1":"1767 W. Wilson Ave.", "town":"Chicago", "county":"IL", "country":"US", "postcode":"60625" }</v>
      </c>
      <c r="L94" t="s">
        <v>5047</v>
      </c>
      <c r="M94" t="str">
        <f t="shared" si="1"/>
        <v>{"id":"65b0fa9b-d311-45a6-b635-e291d39c6cc8", "name":"BurgundyWineCompany143West26thStreetToTribecaPerformingArtsCenter199ChambersStS110C", "StartPoint":{ "id": "d2c13e62-17d9-4b73-894f-463b427e67f5", "name":"Burgundy Wine Company", "addressLine1":"143 West 26th Street", "town":"New York", "county":"NY", "country":"US", "postcode":"10001" }, "EndPoint":{ "id": "8dea50a6-3c5e-4e39-8c67-03c31e7f3cbd", "name":"Tribeca Performing Arts Center", "addressLine1":"199 Chambers St., #S110C", "town":"New York", "county":"NY", "country":"US", "postcode":"10007" }, "VehicleUsed":{ "id":"762f0506-6c39-4323-b53e-23400f30a126", "name":"Kia Sorento", "vehicleMake":"Kia", "vehicleType":"Sorento" }, "VehicleDriver":{ "id": "fd5b68a3-116a-4acc-816c-4634d7673ded", "name":"Zephyr Cafe", "addressLine1":"1767 W. Wilson Ave.", "town":"Chicago", "county":"IL", "country":"US", "postcode":"60625" }, "JourneyDate":"2015-09-28"},</v>
      </c>
    </row>
    <row r="95" spans="1:13" x14ac:dyDescent="0.45">
      <c r="A95" t="s">
        <v>5619</v>
      </c>
      <c r="B95" t="s">
        <v>52</v>
      </c>
      <c r="C95" t="s">
        <v>4306</v>
      </c>
      <c r="D95" t="s">
        <v>5342</v>
      </c>
      <c r="E95" t="str">
        <f>SUBSTITUTE(VLOOKUP(D95,Locations!D:K,8,FALSE),"},","}")</f>
        <v>{ "id": "8c9ab646-9406-4b72-bc87-55da590ef5b5", "name":"Howl at the Moon", "addressLine1":"26 W. Hubbard St.", "town":"Chicago", "county":"IL", "country":"US", "postcode":"60661" }</v>
      </c>
      <c r="F95" t="s">
        <v>5313</v>
      </c>
      <c r="G95" t="str">
        <f>SUBSTITUTE(VLOOKUP(F95,Locations!D:K,8,FALSE),"},","}")</f>
        <v>{ "id": "7001b67d-67c6-4fa5-91df-8684e26870f3", "name":"L'Ecole - French culinary institute", "addressLine1":"462 Broadway", "town":"New York", "county":"NY", "country":"US", "postcode":"10013" }</v>
      </c>
      <c r="H95" t="s">
        <v>5451</v>
      </c>
      <c r="I95" t="str">
        <f>SUBSTITUTE(VLOOKUP(H95,Vehicles!D:H,5,FALSE),"},","}")</f>
        <v>{ "id":"186fc11e-a694-4927-a166-eaeecde92576", "name":"Volkswagen Golf", "vehicleMake":"Volkswagen", "vehicleType":"Golf" }</v>
      </c>
      <c r="J95" t="s">
        <v>4219</v>
      </c>
      <c r="K95" t="str">
        <f>SUBSTITUTE(VLOOKUP(J95,Drivers!C:G,5,FALSE),"},","}")</f>
        <v>{ "id": "9ae3088d-3121-4b7a-af27-9c4f15b2fadb", "name":"Regal Cinemas 42nd Street E-Walk Stadium 13", "addressLine1":"247 W. 42nd St.", "town":"New York", "county":"NY", "country":"US", "postcode":"10036" }</v>
      </c>
      <c r="L95" t="s">
        <v>5047</v>
      </c>
      <c r="M95" t="str">
        <f t="shared" si="1"/>
        <v>{"id":"7042c7a6-99f1-408d-8008-ab5fae32619f", "name":"HowlattheMoon26WHubbardStToLEcoleFrenchculinaryinstitute462Broadway", "StartPoint":{ "id": "8c9ab646-9406-4b72-bc87-55da590ef5b5", "name":"Howl at the Moon", "addressLine1":"26 W. Hubbard St.", "town":"Chicago", "county":"IL", "country":"US", "postcode":"60661" }, "EndPoint":{ "id": "7001b67d-67c6-4fa5-91df-8684e26870f3", "name":"L'Ecole - French culinary institute", "addressLine1":"462 Broadway", "town":"New York", "county":"NY", "country":"US", "postcode":"10013" }, "VehicleUsed":{ "id":"186fc11e-a694-4927-a166-eaeecde92576", "name":"Volkswagen Golf", "vehicleMake":"Volkswagen", "vehicleType":"Golf" }, "VehicleDriver":{ "id": "9ae3088d-3121-4b7a-af27-9c4f15b2fadb", "name":"Regal Cinemas 42nd Street E-Walk Stadium 13", "addressLine1":"247 W. 42nd St.", "town":"New York", "county":"NY", "country":"US", "postcode":"10036" }, "JourneyDate":"2015-09-28"},</v>
      </c>
    </row>
    <row r="96" spans="1:13" x14ac:dyDescent="0.45">
      <c r="A96" t="s">
        <v>5620</v>
      </c>
      <c r="B96" t="s">
        <v>52</v>
      </c>
      <c r="C96" t="s">
        <v>4307</v>
      </c>
      <c r="D96" t="s">
        <v>5269</v>
      </c>
      <c r="E96" t="str">
        <f>SUBSTITUTE(VLOOKUP(D96,Locations!D:K,8,FALSE),"},","}")</f>
        <v>{ "id": "2127b6aa-4b8b-4538-9702-c3b6a67b3753", "name":"Synod Hall, St. John the Divine Cathedral", "addressLine1":"1047 Amsterdam Avenue (@ 111th St.)", "town":"New York", "county":"NY", "country":"US", "postcode":"10034" }</v>
      </c>
      <c r="F96" t="s">
        <v>5252</v>
      </c>
      <c r="G96" t="str">
        <f>SUBSTITUTE(VLOOKUP(F96,Locations!D:K,8,FALSE),"},","}")</f>
        <v>{ "id": "7ab2fc3d-6c95-4c63-b702-eacf855b71fc", "name":"Olympic Flame Diner", "addressLine1":"200 W 60th Street", "town":"New York", "county":"NY", "country":"US", "postcode":"10023" }</v>
      </c>
      <c r="H96" t="s">
        <v>5463</v>
      </c>
      <c r="I96" t="str">
        <f>SUBSTITUTE(VLOOKUP(H96,Vehicles!D:H,5,FALSE),"},","}")</f>
        <v>{ "id":"f54d0636-45fc-4f4f-b451-82f2021f0e87", "name":"Lexus IS", "vehicleMake":"Lexus", "vehicleType":"IS" }</v>
      </c>
      <c r="J96" t="s">
        <v>4202</v>
      </c>
      <c r="K96" t="str">
        <f>SUBSTITUTE(VLOOKUP(J96,Drivers!C:G,5,FALSE),"},","}")</f>
        <v>{ "id": "b36ff006-d9db-46ab-99f8-07ac837eddd5", "name":"Tango Club @ Ukranian East Village Restaurant", "addressLine1":"140 2nd Avenue ( between 8th &amp; 9th St)", "town":"New York", "county":"NY", "country":"US", "postcode":"10003" }</v>
      </c>
      <c r="L96" t="s">
        <v>5047</v>
      </c>
      <c r="M96" t="str">
        <f t="shared" si="1"/>
        <v>{"id":"f0d0101b-4b0d-4edf-9e24-7e32c9dee084", "name":"SynodHallStJohntheDivineCathedral1047AmsterdamAvenue111thStToOlympicFlameDiner200W60thStreet", "StartPoint":{ "id": "2127b6aa-4b8b-4538-9702-c3b6a67b3753", "name":"Synod Hall, St. John the Divine Cathedral", "addressLine1":"1047 Amsterdam Avenue (@ 111th St.)", "town":"New York", "county":"NY", "country":"US", "postcode":"10034" }, "EndPoint":{ "id": "7ab2fc3d-6c95-4c63-b702-eacf855b71fc", "name":"Olympic Flame Diner", "addressLine1":"200 W 60th Street", "town":"New York", "county":"NY", "country":"US", "postcode":"10023" }, "VehicleUsed":{ "id":"f54d0636-45fc-4f4f-b451-82f2021f0e87", "name":"Lexus IS", "vehicleMake":"Lexus", "vehicleType":"IS" }, "VehicleDriver":{ "id": "b36ff006-d9db-46ab-99f8-07ac837eddd5", "name":"Tango Club @ Ukranian East Village Restaurant", "addressLine1":"140 2nd Avenue ( between 8th &amp; 9th St)", "town":"New York", "county":"NY", "country":"US", "postcode":"10003" }, "JourneyDate":"2015-09-28"},</v>
      </c>
    </row>
    <row r="97" spans="1:13" x14ac:dyDescent="0.45">
      <c r="A97" t="s">
        <v>5621</v>
      </c>
      <c r="B97" t="s">
        <v>52</v>
      </c>
      <c r="C97" t="s">
        <v>4308</v>
      </c>
      <c r="D97" t="s">
        <v>5297</v>
      </c>
      <c r="E97" t="str">
        <f>SUBSTITUTE(VLOOKUP(D97,Locations!D:K,8,FALSE),"},","}")</f>
        <v>{ "id": "2299283f-df94-4cf1-a0a1-b7af4f54ecc4", "name":"Montrose Beach", "addressLine1":"Wilson Avenue and the Lake", "town":"Chicago", "county":"IL", "country":"US", "postcode":"60640" }</v>
      </c>
      <c r="F97" t="s">
        <v>5314</v>
      </c>
      <c r="G97" t="str">
        <f>SUBSTITUTE(VLOOKUP(F97,Locations!D:K,8,FALSE),"},","}")</f>
        <v>{ "id": "0f06b524-2902-4e82-86a6-9fdf3adfdb06", "name":"Foster Avenue Beach", "addressLine1":"Lake Michigan at Foster Avenue (5200 N.)", "town":"Chicago", "county":"IL", "country":"US", "postcode":"60640" }</v>
      </c>
      <c r="H97" t="s">
        <v>5472</v>
      </c>
      <c r="I97" t="str">
        <f>SUBSTITUTE(VLOOKUP(H97,Vehicles!D:H,5,FALSE),"},","}")</f>
        <v>{ "id":"be395707-7c6c-4607-bd99-f991e1be257c", "name":"Mitsubishi Outlander", "vehicleMake":"Mitsubishi", "vehicleType":"Outlander" }</v>
      </c>
      <c r="J97" t="s">
        <v>4274</v>
      </c>
      <c r="K97" t="str">
        <f>SUBSTITUTE(VLOOKUP(J97,Drivers!C:G,5,FALSE),"},","}")</f>
        <v>{ "id": "448831c0-bacb-4ed5-9994-8fcc9a99358f", "name":"Skylight Diner", "addressLine1":"402 W 34th St", "town":"New York", "county":"NY", "country":"US", "postcode":"10001" }</v>
      </c>
      <c r="L97" t="s">
        <v>5048</v>
      </c>
      <c r="M97" t="str">
        <f t="shared" si="1"/>
        <v>{"id":"8caa0a6c-90cb-4020-86fe-5ac24a0980d1", "name":"MontroseBeachWilsonAvenueandtheLakeToFosterAvenueBeachLakeMichiganatFosterAvenue5200N", "StartPoint":{ "id": "2299283f-df94-4cf1-a0a1-b7af4f54ecc4", "name":"Montrose Beach", "addressLine1":"Wilson Avenue and the Lake", "town":"Chicago", "county":"IL", "country":"US", "postcode":"60640" }, "EndPoint":{ "id": "0f06b524-2902-4e82-86a6-9fdf3adfdb06", "name":"Foster Avenue Beach", "addressLine1":"Lake Michigan at Foster Avenue (5200 N.)", "town":"Chicago", "county":"IL", "country":"US", "postcode":"60640" }, "VehicleUsed":{ "id":"be395707-7c6c-4607-bd99-f991e1be257c", "name":"Mitsubishi Outlander", "vehicleMake":"Mitsubishi", "vehicleType":"Outlander" }, "VehicleDriver":{ "id": "448831c0-bacb-4ed5-9994-8fcc9a99358f", "name":"Skylight Diner", "addressLine1":"402 W 34th St", "town":"New York", "county":"NY", "country":"US", "postcode":"10001" }, "JourneyDate":"2015-09-29"},</v>
      </c>
    </row>
    <row r="98" spans="1:13" x14ac:dyDescent="0.45">
      <c r="A98" t="s">
        <v>5622</v>
      </c>
      <c r="B98" t="s">
        <v>52</v>
      </c>
      <c r="C98" t="s">
        <v>4309</v>
      </c>
      <c r="D98" t="s">
        <v>5259</v>
      </c>
      <c r="E98" t="str">
        <f>SUBSTITUTE(VLOOKUP(D98,Locations!D:K,8,FALSE),"},","}")</f>
        <v>{ "id": "0b49e4e0-2882-4114-a1a0-9e9ffcc8c7cc", "name":"Rush Dance Studio", "addressLine1":"392 Broadway #3F", "town":"New York", "county":"NY", "country":"US", "postcode":"10013" }</v>
      </c>
      <c r="F98" t="s">
        <v>5383</v>
      </c>
      <c r="G98" t="str">
        <f>SUBSTITUTE(VLOOKUP(F98,Locations!D:K,8,FALSE),"},","}")</f>
        <v>{ "id": "78f74352-2b3a-43ec-af02-8c7e975bf33d", "name":"Go Sushi", "addressLine1":"3 Greenwich Ave.", "town":"New York", "county":"NY", "country":"US", "postcode":"10014" }</v>
      </c>
      <c r="H98" t="s">
        <v>5453</v>
      </c>
      <c r="I98" t="str">
        <f>SUBSTITUTE(VLOOKUP(H98,Vehicles!D:H,5,FALSE),"},","}")</f>
        <v>{ "id":"b4985b63-c1b6-44e0-a3f3-e03fee914508", "name":"Peugeot 307", "vehicleMake":"Peugeot", "vehicleType":"307" }</v>
      </c>
      <c r="J98" t="s">
        <v>4297</v>
      </c>
      <c r="K98" t="str">
        <f>SUBSTITUTE(VLOOKUP(J98,Drivers!C:G,5,FALSE),"},","}")</f>
        <v>{ "id": "28f2ccbd-df4f-4d7d-bef2-e12addcb1cb8", "name":"Manhattan Lounge", "addressLine1":"1720 2nd Ave. btw 89th and 90th", "town":"New York", "county":"NY", "country":"US", "postcode":"10128" }</v>
      </c>
      <c r="L98" t="s">
        <v>5048</v>
      </c>
      <c r="M98" t="str">
        <f t="shared" si="1"/>
        <v>{"id":"5a646d80-1c0c-4b42-8e2f-f43cb99149c9", "name":"RushDanceStudio392Broadway3FToGoSushi3GreenwichAve", "StartPoint":{ "id": "0b49e4e0-2882-4114-a1a0-9e9ffcc8c7cc", "name":"Rush Dance Studio", "addressLine1":"392 Broadway #3F", "town":"New York", "county":"NY", "country":"US", "postcode":"10013" }, "EndPoint":{ "id": "78f74352-2b3a-43ec-af02-8c7e975bf33d", "name":"Go Sushi", "addressLine1":"3 Greenwich Ave.", "town":"New York", "county":"NY", "country":"US", "postcode":"10014" }, "VehicleUsed":{ "id":"b4985b63-c1b6-44e0-a3f3-e03fee914508", "name":"Peugeot 307", "vehicleMake":"Peugeot", "vehicleType":"307" }, "VehicleDriver":{ "id": "28f2ccbd-df4f-4d7d-bef2-e12addcb1cb8", "name":"Manhattan Lounge", "addressLine1":"1720 2nd Ave. btw 89th and 90th", "town":"New York", "county":"NY", "country":"US", "postcode":"10128" }, "JourneyDate":"2015-09-29"},</v>
      </c>
    </row>
    <row r="99" spans="1:13" x14ac:dyDescent="0.45">
      <c r="A99" t="s">
        <v>5623</v>
      </c>
      <c r="B99" t="s">
        <v>52</v>
      </c>
      <c r="C99" t="s">
        <v>4310</v>
      </c>
      <c r="D99" t="s">
        <v>5407</v>
      </c>
      <c r="E99" t="str">
        <f>SUBSTITUTE(VLOOKUP(D99,Locations!D:K,8,FALSE),"},","}")</f>
        <v>{ "id": "fedd22b2-7c0b-4de2-8dab-939b314452fe", "name":"Taj Lounge", "addressLine1":"48 West 21st Street", "town":"New York", "county":"NY", "country":"US", "postcode":"10010" }</v>
      </c>
      <c r="F99" t="s">
        <v>5324</v>
      </c>
      <c r="G99" t="str">
        <f>SUBSTITUTE(VLOOKUP(F99,Locations!D:K,8,FALSE),"},","}")</f>
        <v>{ "id": "6c9ab31f-35cb-4823-900a-2f66ddc3989d", "name":"Grant Park", "addressLine1":"Near Jackson and lake front path", "town":"Chicago", "county":"IL", "country":"US", "postcode":"60611" }</v>
      </c>
      <c r="H99" t="s">
        <v>5439</v>
      </c>
      <c r="I99" t="str">
        <f>SUBSTITUTE(VLOOKUP(H99,Vehicles!D:H,5,FALSE),"},","}")</f>
        <v>{ "id":"ac8ba6d1-d27d-44b7-840f-462c4d78274d", "name":"Renault Fluence", "vehicleMake":"Renault", "vehicleType":"Fluence" }</v>
      </c>
      <c r="J99" t="s">
        <v>4202</v>
      </c>
      <c r="K99" t="str">
        <f>SUBSTITUTE(VLOOKUP(J99,Drivers!C:G,5,FALSE),"},","}")</f>
        <v>{ "id": "b36ff006-d9db-46ab-99f8-07ac837eddd5", "name":"Tango Club @ Ukranian East Village Restaurant", "addressLine1":"140 2nd Avenue ( between 8th &amp; 9th St)", "town":"New York", "county":"NY", "country":"US", "postcode":"10003" }</v>
      </c>
      <c r="L99" t="s">
        <v>5048</v>
      </c>
      <c r="M99" t="str">
        <f t="shared" si="1"/>
        <v>{"id":"8e244aaf-d83a-4ffa-988e-ff320f0c3d5c", "name":"TajLounge48West21stStreetToGrantParkNearJacksonandlakefrontpath", "StartPoint":{ "id": "fedd22b2-7c0b-4de2-8dab-939b314452fe", "name":"Taj Lounge", "addressLine1":"48 West 21st Street", "town":"New York", "county":"NY", "country":"US", "postcode":"10010" }, "EndPoint":{ "id": "6c9ab31f-35cb-4823-900a-2f66ddc3989d", "name":"Grant Park", "addressLine1":"Near Jackson and lake front path", "town":"Chicago", "county":"IL", "country":"US", "postcode":"60611" }, "VehicleUsed":{ "id":"ac8ba6d1-d27d-44b7-840f-462c4d78274d", "name":"Renault Fluence", "vehicleMake":"Renault", "vehicleType":"Fluence" }, "VehicleDriver":{ "id": "b36ff006-d9db-46ab-99f8-07ac837eddd5", "name":"Tango Club @ Ukranian East Village Restaurant", "addressLine1":"140 2nd Avenue ( between 8th &amp; 9th St)", "town":"New York", "county":"NY", "country":"US", "postcode":"10003" }, "JourneyDate":"2015-09-29"},</v>
      </c>
    </row>
    <row r="100" spans="1:13" x14ac:dyDescent="0.45">
      <c r="A100" t="s">
        <v>5624</v>
      </c>
      <c r="B100" t="s">
        <v>52</v>
      </c>
      <c r="C100" t="s">
        <v>4311</v>
      </c>
      <c r="D100" t="s">
        <v>5380</v>
      </c>
      <c r="E100" t="str">
        <f>SUBSTITUTE(VLOOKUP(D100,Locations!D:K,8,FALSE),"},","}")</f>
        <v>{ "id": "76a4e499-bd3f-4575-9573-cf276f4dd26e", "name":"Walter Reade Theater", "addressLine1":"Lincoln Center - Mezzanine level", "town":"New York", "county":"NY", "country":"US", "postcode":"10036" }</v>
      </c>
      <c r="F100" t="s">
        <v>5405</v>
      </c>
      <c r="G100" t="str">
        <f>SUBSTITUTE(VLOOKUP(F100,Locations!D:K,8,FALSE),"},","}")</f>
        <v>{ "id": "17a7907d-d1f0-469b-bc66-10c25d443bcb", "name":"Shake Shack", "addressLine1":"The South/East corner of", "town":"New York", "county":"NY", "country":"US", "postcode":"10010" }</v>
      </c>
      <c r="H100" t="s">
        <v>5445</v>
      </c>
      <c r="I100" t="str">
        <f>SUBSTITUTE(VLOOKUP(H100,Vehicles!D:H,5,FALSE),"},","}")</f>
        <v>{ "id":"e27e7e21-c15e-434b-8f0f-ca391d4cf48c", "name":"Volvo XC90", "vehicleMake":"Volvo", "vehicleType":"XC90" }</v>
      </c>
      <c r="J100" t="s">
        <v>4187</v>
      </c>
      <c r="K100" t="str">
        <f>SUBSTITUTE(VLOOKUP(J100,Drivers!C:G,5,FALSE),"},","}")</f>
        <v>{ "id": "9224ff83-a2b3-43f5-96ce-c73886f92f31", "name":"Sacred Chow", "addressLine1":"227 Sullivan St", "town":"New York", "county":"NY", "country":"US", "postcode":"10001" }</v>
      </c>
      <c r="L100" t="s">
        <v>5048</v>
      </c>
      <c r="M100" t="str">
        <f t="shared" si="1"/>
        <v>{"id":"42acd1e4-caff-4026-bf3c-5ba77becebef", "name":"WalterReadeTheaterLincolnCenterMezzaninelevelToShakeShackTheSouth/Eastcornerof", "StartPoint":{ "id": "76a4e499-bd3f-4575-9573-cf276f4dd26e", "name":"Walter Reade Theater", "addressLine1":"Lincoln Center - Mezzanine level", "town":"New York", "county":"NY", "country":"US", "postcode":"10036" }, "EndPoint":{ "id": "17a7907d-d1f0-469b-bc66-10c25d443bcb", "name":"Shake Shack", "addressLine1":"The South/East corner of", "town":"New York", "county":"NY", "country":"US", "postcode":"10010" }, "VehicleUsed":{ "id":"e27e7e21-c15e-434b-8f0f-ca391d4cf48c", "name":"Volvo XC90", "vehicleMake":"Volvo", "vehicleType":"XC90" }, "VehicleDriver":{ "id": "9224ff83-a2b3-43f5-96ce-c73886f92f31", "name":"Sacred Chow", "addressLine1":"227 Sullivan St", "town":"New York", "county":"NY", "country":"US", "postcode":"10001" }, "JourneyDate":"2015-09-29"},</v>
      </c>
    </row>
    <row r="101" spans="1:13" x14ac:dyDescent="0.45">
      <c r="A101" t="s">
        <v>5625</v>
      </c>
      <c r="B101" t="s">
        <v>52</v>
      </c>
      <c r="C101" t="s">
        <v>4312</v>
      </c>
      <c r="D101" t="s">
        <v>5392</v>
      </c>
      <c r="E101" t="str">
        <f>SUBSTITUTE(VLOOKUP(D101,Locations!D:K,8,FALSE),"},","}")</f>
        <v>{ "id": "04d14b3d-76e1-4d75-9b9f-175f2550c899", "name":"Cosi", "addressLine1":"2186 Broadway @77th", "town":"New York", "county":"NY", "country":"US", "postcode":"10024" }</v>
      </c>
      <c r="F101" t="s">
        <v>5335</v>
      </c>
      <c r="G101" t="str">
        <f>SUBSTITUTE(VLOOKUP(F101,Locations!D:K,8,FALSE),"},","}")</f>
        <v>{ "id": "9ba175c8-20e4-447e-8fdc-45d95e31143c", "name":"McNally Jackson Books", "addressLine1":"50 Prince Street", "town":"New York", "county":"NY", "country":"US", "postcode":"10012" }</v>
      </c>
      <c r="H101" t="s">
        <v>5415</v>
      </c>
      <c r="I101" t="str">
        <f>SUBSTITUTE(VLOOKUP(H101,Vehicles!D:H,5,FALSE),"},","}")</f>
        <v>{ "id":"19ee84cf-f9fb-4adc-8de2-abb4fd9d5442", "name":"Honda Civic", "vehicleMake":"Honda", "vehicleType":"Civic" }</v>
      </c>
      <c r="J101" t="s">
        <v>4206</v>
      </c>
      <c r="K101" t="str">
        <f>SUBSTITUTE(VLOOKUP(J101,Drivers!C:G,5,FALSE),"},","}")</f>
        <v>{ "id": "1f638552-0da4-4db2-99c1-6abec5a360f5", "name":"Cassidy's Pub", "addressLine1":"65 W. 55th Street", "town":"New York", "county":"NY", "country":"US", "postcode":"10019" }</v>
      </c>
      <c r="L101" t="s">
        <v>5048</v>
      </c>
      <c r="M101" t="str">
        <f t="shared" si="1"/>
        <v>{"id":"11fde42b-712c-4d93-b689-7246a9beb6d6", "name":"Cosi2186Broadway77thToMcNallyJacksonBooks50PrinceStreet", "StartPoint":{ "id": "04d14b3d-76e1-4d75-9b9f-175f2550c899", "name":"Cosi", "addressLine1":"2186 Broadway @77th", "town":"New York", "county":"NY", "country":"US", "postcode":"10024" }, "EndPoint":{ "id": "9ba175c8-20e4-447e-8fdc-45d95e31143c", "name":"McNally Jackson Books", "addressLine1":"50 Prince Street", "town":"New York", "county":"NY", "country":"US", "postcode":"10012" }, "VehicleUsed":{ "id":"19ee84cf-f9fb-4adc-8de2-abb4fd9d5442", "name":"Honda Civic", "vehicleMake":"Honda", "vehicleType":"Civic" }, "VehicleDriver":{ "id": "1f638552-0da4-4db2-99c1-6abec5a360f5", "name":"Cassidy's Pub", "addressLine1":"65 W. 55th Street", "town":"New York", "county":"NY", "country":"US", "postcode":"10019" }, "JourneyDate":"2015-09-29"},</v>
      </c>
    </row>
    <row r="102" spans="1:13" x14ac:dyDescent="0.45">
      <c r="A102" t="s">
        <v>5626</v>
      </c>
      <c r="B102" t="s">
        <v>52</v>
      </c>
      <c r="C102" t="s">
        <v>4313</v>
      </c>
      <c r="D102" t="s">
        <v>5369</v>
      </c>
      <c r="E102" t="str">
        <f>SUBSTITUTE(VLOOKUP(D102,Locations!D:K,8,FALSE),"},","}")</f>
        <v>{ "id": "18ab505d-e640-41c6-ae2b-32da849282d1", "name":"Peter Detmold Park", "addressLine1":"East 49th Street at FDR Drive", "town":"New York", "county":"NY", "country":"US", "postcode":"10001" }</v>
      </c>
      <c r="F102" t="s">
        <v>4952</v>
      </c>
      <c r="G102" t="str">
        <f>SUBSTITUTE(VLOOKUP(F102,Locations!D:K,8,FALSE),"},","}")</f>
        <v>{ "id": "f00ad641-abf7-4dfd-9f60-7fb1013a84c4", "name":"Dante Trattoria", "addressLine1":"79 McDougal Street", "town":"New York", "county":"NY", "country":"US", "postcode":"10001" }</v>
      </c>
      <c r="H102" t="s">
        <v>5412</v>
      </c>
      <c r="I102" t="str">
        <f>SUBSTITUTE(VLOOKUP(H102,Vehicles!D:H,5,FALSE),"},","}")</f>
        <v>{ "id":"62257656-9f32-471d-9a5d-9a680ce3ccf8", "name":"Chevrolet Lacetti", "vehicleMake":"Chevrolet", "vehicleType":"Lacetti" }</v>
      </c>
      <c r="J102" t="s">
        <v>4314</v>
      </c>
      <c r="K102" t="str">
        <f>SUBSTITUTE(VLOOKUP(J102,Drivers!C:G,5,FALSE),"},","}")</f>
        <v>{ "id": "4d4048e1-13db-40ca-83e8-93ac5e20a446", "name":"Fort Funston", "addressLine1":"Highway 35", "town":"San Francisco", "county":"CA", "country":"US", "postcode":"94017" }</v>
      </c>
      <c r="L102" t="s">
        <v>5049</v>
      </c>
      <c r="M102" t="str">
        <f t="shared" si="1"/>
        <v>{"id":"28e53c51-b0eb-43ee-baf9-6a659b28ce7c", "name":"PeterDetmoldParkEast49thStreetatFDRDriveToDanteTrattoria79McDougalStreet", "StartPoint":{ "id": "18ab505d-e640-41c6-ae2b-32da849282d1", "name":"Peter Detmold Park", "addressLine1":"East 49th Street at FDR Drive", "town":"New York", "county":"NY", "country":"US", "postcode":"10001" }, "EndPoint":{ "id": "f00ad641-abf7-4dfd-9f60-7fb1013a84c4", "name":"Dante Trattoria", "addressLine1":"79 McDougal Street", "town":"New York", "county":"NY", "country":"US", "postcode":"10001" }, "VehicleUsed":{ "id":"62257656-9f32-471d-9a5d-9a680ce3ccf8", "name":"Chevrolet Lacetti", "vehicleMake":"Chevrolet", "vehicleType":"Lacetti" }, "VehicleDriver":{ "id": "4d4048e1-13db-40ca-83e8-93ac5e20a446", "name":"Fort Funston", "addressLine1":"Highway 35", "town":"San Francisco", "county":"CA", "country":"US", "postcode":"94017" }, "JourneyDate":"2015-09-30"},</v>
      </c>
    </row>
    <row r="103" spans="1:13" x14ac:dyDescent="0.45">
      <c r="A103" t="s">
        <v>5627</v>
      </c>
      <c r="B103" t="s">
        <v>52</v>
      </c>
      <c r="C103" t="s">
        <v>4315</v>
      </c>
      <c r="D103" t="s">
        <v>5293</v>
      </c>
      <c r="E103" t="str">
        <f>SUBSTITUTE(VLOOKUP(D103,Locations!D:K,8,FALSE),"},","}")</f>
        <v>{ "id": "9adb7e82-fe27-4ef6-aa19-66672f524add", "name":"Empire Dance Studio", "addressLine1":"127 west 25th street", "town":"New York", "county":"NY", "country":"US", "postcode":"10001" }</v>
      </c>
      <c r="F103" t="s">
        <v>5372</v>
      </c>
      <c r="G103" t="str">
        <f>SUBSTITUTE(VLOOKUP(F103,Locations!D:K,8,FALSE),"},","}")</f>
        <v>{ "id": "dd9e9ef3-22c2-481e-8765-e2abacad9f85", "name":"Barnes &amp; Noble", "addressLine1":"2289 Broadway, at 82nd St", "town":"New York", "county":"NY", "country":"US", "postcode":"10024" }</v>
      </c>
      <c r="H103" t="s">
        <v>5421</v>
      </c>
      <c r="I103" t="str">
        <f>SUBSTITUTE(VLOOKUP(H103,Vehicles!D:H,5,FALSE),"},","}")</f>
        <v>{ "id":"064a546d-8932-4510-9e51-4a38fd2946a1", "name":"Ford Kuga", "vehicleMake":"Ford", "vehicleType":"Kuga" }</v>
      </c>
      <c r="J103" t="s">
        <v>4200</v>
      </c>
      <c r="K103" t="str">
        <f>SUBSTITUTE(VLOOKUP(J103,Drivers!C:G,5,FALSE),"},","}")</f>
        <v>{ "id": "bef32df4-f869-47ed-8361-96291b4bff66", "name":"Picnic at Central Park, Sheep Meadow", "addressLine1":"Central Park", "town":"New York", "county":"NY", "country":"US", "postcode":"10022" }</v>
      </c>
      <c r="L103" t="s">
        <v>5049</v>
      </c>
      <c r="M103" t="str">
        <f t="shared" si="1"/>
        <v>{"id":"ccceffec-4c0c-41ce-bb90-49407e03903c", "name":"EmpireDanceStudio127west25thstreetToBarnesNoble2289Broadwayat82ndSt", "StartPoint":{ "id": "9adb7e82-fe27-4ef6-aa19-66672f524add", "name":"Empire Dance Studio", "addressLine1":"127 west 25th street", "town":"New York", "county":"NY", "country":"US", "postcode":"10001" }, "EndPoint":{ "id": "dd9e9ef3-22c2-481e-8765-e2abacad9f85", "name":"Barnes &amp; Noble", "addressLine1":"2289 Broadway, at 82nd St", "town":"New York", "county":"NY", "country":"US", "postcode":"10024" }, "VehicleUsed":{ "id":"064a546d-8932-4510-9e51-4a38fd2946a1", "name":"Ford Kuga", "vehicleMake":"Ford", "vehicleType":"Kuga" }, "VehicleDriver":{ "id": "bef32df4-f869-47ed-8361-96291b4bff66", "name":"Picnic at Central Park, Sheep Meadow", "addressLine1":"Central Park", "town":"New York", "county":"NY", "country":"US", "postcode":"10022" }, "JourneyDate":"2015-09-30"},</v>
      </c>
    </row>
    <row r="104" spans="1:13" x14ac:dyDescent="0.45">
      <c r="A104" t="s">
        <v>5628</v>
      </c>
      <c r="B104" t="s">
        <v>52</v>
      </c>
      <c r="C104" t="s">
        <v>4316</v>
      </c>
      <c r="D104" t="s">
        <v>5327</v>
      </c>
      <c r="E104" t="str">
        <f>SUBSTITUTE(VLOOKUP(D104,Locations!D:K,8,FALSE),"},","}")</f>
        <v>{ "id": "f5b6f1e3-5495-4e12-a20c-3d1fa1e79fd8", "name":"Von", "addressLine1":"3 Bleecker Street (near Bowery)", "town":"New York", "county":"NY", "country":"US", "postcode":"10012" }</v>
      </c>
      <c r="F104" t="s">
        <v>4974</v>
      </c>
      <c r="G104" t="str">
        <f>SUBSTITUTE(VLOOKUP(F104,Locations!D:K,8,FALSE),"},","}")</f>
        <v>{ "id": "8b247a08-01dc-40cb-9365-403503640267", "name":"Ship Of Fools Bar", "addressLine1":"1590 2nd Ave.", "town":"New York", "county":"NY", "country":"US", "postcode":"10028" }</v>
      </c>
      <c r="H104" t="s">
        <v>5473</v>
      </c>
      <c r="I104" t="str">
        <f>SUBSTITUTE(VLOOKUP(H104,Vehicles!D:H,5,FALSE),"},","}")</f>
        <v>{ "id":"218bf951-6b90-4282-90aa-30b7c4af8717", "name":"Nissan Qashqai", "vehicleMake":"Nissan", "vehicleType":"Qashqai" }</v>
      </c>
      <c r="J104" t="s">
        <v>4274</v>
      </c>
      <c r="K104" t="str">
        <f>SUBSTITUTE(VLOOKUP(J104,Drivers!C:G,5,FALSE),"},","}")</f>
        <v>{ "id": "448831c0-bacb-4ed5-9994-8fcc9a99358f", "name":"Skylight Diner", "addressLine1":"402 W 34th St", "town":"New York", "county":"NY", "country":"US", "postcode":"10001" }</v>
      </c>
      <c r="L104" t="s">
        <v>5050</v>
      </c>
      <c r="M104" t="str">
        <f t="shared" si="1"/>
        <v>{"id":"5f578d04-95a0-42b5-b684-5036162c345e", "name":"Von3BleeckerStreetnearBoweryToShipOfFoolsBar15902ndAve", "StartPoint":{ "id": "f5b6f1e3-5495-4e12-a20c-3d1fa1e79fd8", "name":"Von", "addressLine1":"3 Bleecker Street (near Bowery)", "town":"New York", "county":"NY", "country":"US", "postcode":"10012" }, "EndPoint":{ "id": "8b247a08-01dc-40cb-9365-403503640267", "name":"Ship Of Fools Bar", "addressLine1":"1590 2nd Ave.", "town":"New York", "county":"NY", "country":"US", "postcode":"10028" }, "VehicleUsed":{ "id":"218bf951-6b90-4282-90aa-30b7c4af8717", "name":"Nissan Qashqai", "vehicleMake":"Nissan", "vehicleType":"Qashqai" }, "VehicleDriver":{ "id": "448831c0-bacb-4ed5-9994-8fcc9a99358f", "name":"Skylight Diner", "addressLine1":"402 W 34th St", "town":"New York", "county":"NY", "country":"US", "postcode":"10001" }, "JourneyDate":"2015-10-01"},</v>
      </c>
    </row>
    <row r="105" spans="1:13" x14ac:dyDescent="0.45">
      <c r="A105" t="s">
        <v>5629</v>
      </c>
      <c r="B105" t="s">
        <v>52</v>
      </c>
      <c r="C105" t="s">
        <v>4317</v>
      </c>
      <c r="D105" t="s">
        <v>5394</v>
      </c>
      <c r="E105" t="str">
        <f>SUBSTITUTE(VLOOKUP(D105,Locations!D:K,8,FALSE),"},","}")</f>
        <v>{ "id": "7035b815-7480-4cd7-a650-e6d738905b9c", "name":"Hayko's Turkish Carpets", "addressLine1":"857 Lexington Ave (at 65th St)", "town":"New York", "county":"NY", "country":"US", "postcode":"10065" }</v>
      </c>
      <c r="F105" t="s">
        <v>5357</v>
      </c>
      <c r="G105" t="str">
        <f>SUBSTITUTE(VLOOKUP(F105,Locations!D:K,8,FALSE),"},","}")</f>
        <v>{ "id": "e199a639-fd29-468b-bdfc-63da41a615ac", "name":"440 Studios", "addressLine1":"440 Lafayette Street, off Astor Place", "town":"New York", "county":"NY", "country":"US", "postcode":"10003" }</v>
      </c>
      <c r="H105" t="s">
        <v>5474</v>
      </c>
      <c r="I105" t="str">
        <f>SUBSTITUTE(VLOOKUP(H105,Vehicles!D:H,5,FALSE),"},","}")</f>
        <v>{ "id":"77ec682a-c5e9-416b-8828-6ffafb5ba597", "name":"Mercedes-Benz E-Class", "vehicleMake":"Mercedes-Benz", "vehicleType":"E-Class" }</v>
      </c>
      <c r="J105" t="s">
        <v>4196</v>
      </c>
      <c r="K105" t="str">
        <f>SUBSTITUTE(VLOOKUP(J105,Drivers!C:G,5,FALSE),"},","}")</f>
        <v>{ "id": "0f105c77-5fbf-42b9-baa8-02ee200f2c98", "name":"The Gift Theatre", "addressLine1":"4802 N. Milwaukee Avenue", "town":"Chicago", "county":"IL", "country":"US", "postcode":"60630" }</v>
      </c>
      <c r="L105" t="s">
        <v>5050</v>
      </c>
      <c r="M105" t="str">
        <f t="shared" si="1"/>
        <v>{"id":"43d02ad1-b90d-4a02-bf5c-86fbfa40ff01", "name":"HaykosTurkishCarpets857LexingtonAveat65thStTo440Studios440LafayetteStreetoffAstorPlace", "StartPoint":{ "id": "7035b815-7480-4cd7-a650-e6d738905b9c", "name":"Hayko's Turkish Carpets", "addressLine1":"857 Lexington Ave (at 65th St)", "town":"New York", "county":"NY", "country":"US", "postcode":"10065" }, "EndPoint":{ "id": "e199a639-fd29-468b-bdfc-63da41a615ac", "name":"440 Studios", "addressLine1":"440 Lafayette Street, off Astor Place", "town":"New York", "county":"NY", "country":"US", "postcode":"10003" }, "VehicleUsed":{ "id":"77ec682a-c5e9-416b-8828-6ffafb5ba597", "name":"Mercedes-Benz E-Class", "vehicleMake":"Mercedes-Benz", "vehicleType":"E-Class" }, "VehicleDriver":{ "id": "0f105c77-5fbf-42b9-baa8-02ee200f2c98", "name":"The Gift Theatre", "addressLine1":"4802 N. Milwaukee Avenue", "town":"Chicago", "county":"IL", "country":"US", "postcode":"60630" }, "JourneyDate":"2015-10-01"},</v>
      </c>
    </row>
    <row r="106" spans="1:13" x14ac:dyDescent="0.45">
      <c r="A106" t="s">
        <v>5630</v>
      </c>
      <c r="B106" t="s">
        <v>52</v>
      </c>
      <c r="C106" t="s">
        <v>4318</v>
      </c>
      <c r="D106" t="s">
        <v>5322</v>
      </c>
      <c r="E106" t="str">
        <f>SUBSTITUTE(VLOOKUP(D106,Locations!D:K,8,FALSE),"},","}")</f>
        <v>{ "id": "8d01edb6-f29d-4116-beee-cc59d1f8028f", "name":"Sun Factory Studios", "addressLine1":"394 Broadway", "town":"New York", "county":"NY", "country":"US", "postcode":"10001" }</v>
      </c>
      <c r="F106" t="s">
        <v>5382</v>
      </c>
      <c r="G106" t="str">
        <f>SUBSTITUTE(VLOOKUP(F106,Locations!D:K,8,FALSE),"},","}")</f>
        <v>{ "id": "bd480175-3399-4003-8422-2b77ba916894", "name":"Governors Island", "addressLine1":"Governors Island", "town":"New York", "county":"NY", "country":"US", "postcode":"10004" }</v>
      </c>
      <c r="H106" t="s">
        <v>5430</v>
      </c>
      <c r="I106" t="str">
        <f>SUBSTITUTE(VLOOKUP(H106,Vehicles!D:H,5,FALSE),"},","}")</f>
        <v>{ "id":"f563eae4-b86b-4818-8f02-34b7c263aa71", "name":"Volkswagen Tiguan", "vehicleMake":"Volkswagen", "vehicleType":"Tiguan" }</v>
      </c>
      <c r="J106" t="s">
        <v>4319</v>
      </c>
      <c r="K106" t="str">
        <f>SUBSTITUTE(VLOOKUP(J106,Drivers!C:G,5,FALSE),"},","}")</f>
        <v>{ "id": "8b247a08-01dc-40cb-9365-403503640267", "name":"Ship Of Fools Bar", "addressLine1":"1590 2nd Ave.", "town":"New York", "county":"NY", "country":"US", "postcode":"10028" }</v>
      </c>
      <c r="L106" t="s">
        <v>5050</v>
      </c>
      <c r="M106" t="str">
        <f t="shared" si="1"/>
        <v>{"id":"1cde8a6e-a896-43bc-9a09-f1b88bac5aaa", "name":"SunFactoryStudios394BroadwayToGovernorsIslandGovernorsIsland", "StartPoint":{ "id": "8d01edb6-f29d-4116-beee-cc59d1f8028f", "name":"Sun Factory Studios", "addressLine1":"394 Broadway", "town":"New York", "county":"NY", "country":"US", "postcode":"10001" }, "EndPoint":{ "id": "bd480175-3399-4003-8422-2b77ba916894", "name":"Governors Island", "addressLine1":"Governors Island", "town":"New York", "county":"NY", "country":"US", "postcode":"10004" }, "VehicleUsed":{ "id":"f563eae4-b86b-4818-8f02-34b7c263aa71", "name":"Volkswagen Tiguan", "vehicleMake":"Volkswagen", "vehicleType":"Tiguan" }, "VehicleDriver":{ "id": "8b247a08-01dc-40cb-9365-403503640267", "name":"Ship Of Fools Bar", "addressLine1":"1590 2nd Ave.", "town":"New York", "county":"NY", "country":"US", "postcode":"10028" }, "JourneyDate":"2015-10-01"},</v>
      </c>
    </row>
    <row r="107" spans="1:13" x14ac:dyDescent="0.45">
      <c r="A107" t="s">
        <v>5631</v>
      </c>
      <c r="B107" t="s">
        <v>52</v>
      </c>
      <c r="C107" t="s">
        <v>4320</v>
      </c>
      <c r="D107" t="s">
        <v>5310</v>
      </c>
      <c r="E107" t="str">
        <f>SUBSTITUTE(VLOOKUP(D107,Locations!D:K,8,FALSE),"},","}")</f>
        <v>{ "id": "265b3238-f24e-4511-9ef8-1bac590fe963", "name":"MOMA", "addressLine1":"11 West 53 Street", "town":"New York", "county":"NY", "country":"US", "postcode":"10019" }</v>
      </c>
      <c r="F107" t="s">
        <v>5251</v>
      </c>
      <c r="G107" t="str">
        <f>SUBSTITUTE(VLOOKUP(F107,Locations!D:K,8,FALSE),"},","}")</f>
        <v>{ "id": "ec5e4300-e35f-4396-a5de-133999dbb5d4", "name":"Japas 27", "addressLine1":"366 Third Avenue (Kaiten Zushi East 2fl)", "town":"New York", "county":"NY", "country":"US", "postcode":"10016" }</v>
      </c>
      <c r="H107" t="s">
        <v>5475</v>
      </c>
      <c r="I107" t="str">
        <f>SUBSTITUTE(VLOOKUP(H107,Vehicles!D:H,5,FALSE),"},","}")</f>
        <v>{ "id":"44ad8595-d742-48b7-9cb0-6e82a1f61f78", "name":"Opel Meriva", "vehicleMake":"Opel", "vehicleType":"Meriva" }</v>
      </c>
      <c r="J107" t="s">
        <v>4239</v>
      </c>
      <c r="K107" t="str">
        <f>SUBSTITUTE(VLOOKUP(J107,Drivers!C:G,5,FALSE),"},","}")</f>
        <v>{ "id": "3ccfecd3-3389-45bb-8fc8-57f997b999d2", "name":"mAnnAhAttA", "addressLine1":"316 Bowery @ Bleecker", "town":"New York", "county":"NY", "country":"US", "postcode":"10012" }</v>
      </c>
      <c r="L107" t="s">
        <v>5051</v>
      </c>
      <c r="M107" t="str">
        <f t="shared" si="1"/>
        <v>{"id":"ad2b9403-0293-42b7-b700-0d57f2c8d117", "name":"MOMA11West53StreetToJapas27366ThirdAvenueKaitenZushiEast2fl", "StartPoint":{ "id": "265b3238-f24e-4511-9ef8-1bac590fe963", "name":"MOMA", "addressLine1":"11 West 53 Street", "town":"New York", "county":"NY", "country":"US", "postcode":"10019" }, "EndPoint":{ "id": "ec5e4300-e35f-4396-a5de-133999dbb5d4", "name":"Japas 27", "addressLine1":"366 Third Avenue (Kaiten Zushi East 2fl)", "town":"New York", "county":"NY", "country":"US", "postcode":"10016" }, "VehicleUsed":{ "id":"44ad8595-d742-48b7-9cb0-6e82a1f61f78", "name":"Opel Meriva", "vehicleMake":"Opel", "vehicleType":"Meriva" }, "VehicleDriver":{ "id": "3ccfecd3-3389-45bb-8fc8-57f997b999d2", "name":"mAnnAhAttA", "addressLine1":"316 Bowery @ Bleecker", "town":"New York", "county":"NY", "country":"US", "postcode":"10012" }, "JourneyDate":"2015-10-02"},</v>
      </c>
    </row>
    <row r="108" spans="1:13" x14ac:dyDescent="0.45">
      <c r="A108" t="s">
        <v>5632</v>
      </c>
      <c r="B108" t="s">
        <v>52</v>
      </c>
      <c r="C108" t="s">
        <v>4321</v>
      </c>
      <c r="D108" t="s">
        <v>5282</v>
      </c>
      <c r="E108" t="str">
        <f>SUBSTITUTE(VLOOKUP(D108,Locations!D:K,8,FALSE),"},","}")</f>
        <v>{ "id": "468b749f-15c4-4fc3-bc50-3aa9fb41d71f", "name":"David Copperfield's House of Beer", "addressLine1":"1394 York Ave. @74th St.", "town":"New York", "county":"NY", "country":"US", "postcode":"10021" }</v>
      </c>
      <c r="F108" t="s">
        <v>5269</v>
      </c>
      <c r="G108" t="str">
        <f>SUBSTITUTE(VLOOKUP(F108,Locations!D:K,8,FALSE),"},","}")</f>
        <v>{ "id": "2127b6aa-4b8b-4538-9702-c3b6a67b3753", "name":"Synod Hall, St. John the Divine Cathedral", "addressLine1":"1047 Amsterdam Avenue (@ 111th St.)", "town":"New York", "county":"NY", "country":"US", "postcode":"10034" }</v>
      </c>
      <c r="H108" t="s">
        <v>5434</v>
      </c>
      <c r="I108" t="str">
        <f>SUBSTITUTE(VLOOKUP(H108,Vehicles!D:H,5,FALSE),"},","}")</f>
        <v>{ "id":"fc35a7a5-7d4a-45b4-9129-b980205bc1b5", "name":"Renault Symbol", "vehicleMake":"Renault", "vehicleType":"Symbol" }</v>
      </c>
      <c r="J108" t="s">
        <v>4248</v>
      </c>
      <c r="K108" t="str">
        <f>SUBSTITUTE(VLOOKUP(J108,Drivers!C:G,5,FALSE),"},","}")</f>
        <v>{ "id": "7036e399-a0c7-4a8d-b1b1-2c1a45994383", "name":"CitiCorp Atrium", "addressLine1":"153 E 53rd street", "town":"New York", "county":"NY", "country":"US", "postcode":"10017" }</v>
      </c>
      <c r="L108" t="s">
        <v>5052</v>
      </c>
      <c r="M108" t="str">
        <f t="shared" si="1"/>
        <v>{"id":"be2d82a2-cf54-4c6b-b71b-3e624041ab89", "name":"DavidCopperfieldsHouseofBeer1394YorkAve74thStToSynodHallStJohntheDivineCathedral1047AmsterdamAvenue111thSt", "StartPoint":{ "id": "468b749f-15c4-4fc3-bc50-3aa9fb41d71f", "name":"David Copperfield's House of Beer", "addressLine1":"1394 York Ave. @74th St.", "town":"New York", "county":"NY", "country":"US", "postcode":"10021" }, "EndPoint":{ "id": "2127b6aa-4b8b-4538-9702-c3b6a67b3753", "name":"Synod Hall, St. John the Divine Cathedral", "addressLine1":"1047 Amsterdam Avenue (@ 111th St.)", "town":"New York", "county":"NY", "country":"US", "postcode":"10034" }, "VehicleUsed":{ "id":"fc35a7a5-7d4a-45b4-9129-b980205bc1b5", "name":"Renault Symbol", "vehicleMake":"Renault", "vehicleType":"Symbol" }, "VehicleDriver":{ "id": "7036e399-a0c7-4a8d-b1b1-2c1a45994383", "name":"CitiCorp Atrium", "addressLine1":"153 E 53rd street", "town":"New York", "county":"NY", "country":"US", "postcode":"10017" }, "JourneyDate":"2015-10-05"},</v>
      </c>
    </row>
    <row r="109" spans="1:13" x14ac:dyDescent="0.45">
      <c r="A109" t="s">
        <v>5633</v>
      </c>
      <c r="B109" t="s">
        <v>52</v>
      </c>
      <c r="C109" t="s">
        <v>4322</v>
      </c>
      <c r="D109" t="s">
        <v>5375</v>
      </c>
      <c r="E109" t="str">
        <f>SUBSTITUTE(VLOOKUP(D109,Locations!D:K,8,FALSE),"},","}")</f>
        <v>{ "id": "feacad23-5b75-4289-b9f4-30bfbf613701", "name":"Sony Public Arcade", "addressLine1":"550 Madison Avenue on the west side", "town":"New York", "county":"NY", "country":"US", "postcode":"10108" }</v>
      </c>
      <c r="F109" t="s">
        <v>5321</v>
      </c>
      <c r="G109" t="str">
        <f>SUBSTITUTE(VLOOKUP(F109,Locations!D:K,8,FALSE),"},","}")</f>
        <v>{ "id": "f2be3455-0e9f-482d-8efa-e143a38616df", "name":"Yuka", "addressLine1":"1557 Second Ave.", "town":"New York", "county":"NY", "country":"US", "postcode":"10028" }</v>
      </c>
      <c r="H109" t="s">
        <v>5420</v>
      </c>
      <c r="I109" t="str">
        <f>SUBSTITUTE(VLOOKUP(H109,Vehicles!D:H,5,FALSE),"},","}")</f>
        <v>{ "id":"f52c026c-3a66-4142-a1d6-52b42ddecaeb", "name":"Saturn Astra", "vehicleMake":"Saturn", "vehicleType":"Astra" }</v>
      </c>
      <c r="J109" t="s">
        <v>4232</v>
      </c>
      <c r="K109" t="str">
        <f>SUBSTITUTE(VLOOKUP(J109,Drivers!C:G,5,FALSE),"},","}")</f>
        <v>{ "id": "ce178be8-8589-4d57-826c-f11f06dac668", "name":"YOGA NOW", "addressLine1":"5852 North Broadway", "town":"Chicago", "county":"IL", "country":"US", "postcode":"60660" }</v>
      </c>
      <c r="L109" t="s">
        <v>5053</v>
      </c>
      <c r="M109" t="str">
        <f t="shared" si="1"/>
        <v>{"id":"de67d176-5d56-436d-82d2-84560365fb7b", "name":"SonyPublicArcade550MadisonAvenueonthewestsideToYuka1557SecondAve", "StartPoint":{ "id": "feacad23-5b75-4289-b9f4-30bfbf613701", "name":"Sony Public Arcade", "addressLine1":"550 Madison Avenue on the west side", "town":"New York", "county":"NY", "country":"US", "postcode":"10108" }, "EndPoint":{ "id": "f2be3455-0e9f-482d-8efa-e143a38616df", "name":"Yuka", "addressLine1":"1557 Second Ave.", "town":"New York", "county":"NY", "country":"US", "postcode":"10028" }, "VehicleUsed":{ "id":"f52c026c-3a66-4142-a1d6-52b42ddecaeb", "name":"Saturn Astra", "vehicleMake":"Saturn", "vehicleType":"Astra" }, "VehicleDriver":{ "id": "ce178be8-8589-4d57-826c-f11f06dac668", "name":"YOGA NOW", "addressLine1":"5852 North Broadway", "town":"Chicago", "county":"IL", "country":"US", "postcode":"60660" }, "JourneyDate":"2015-10-20"},</v>
      </c>
    </row>
    <row r="110" spans="1:13" x14ac:dyDescent="0.45">
      <c r="A110" t="s">
        <v>5634</v>
      </c>
      <c r="B110" t="s">
        <v>52</v>
      </c>
      <c r="C110" t="s">
        <v>4323</v>
      </c>
      <c r="D110" t="s">
        <v>5286</v>
      </c>
      <c r="E110" t="str">
        <f>SUBSTITUTE(VLOOKUP(D110,Locations!D:K,8,FALSE),"},","}")</f>
        <v>{ "id": "0b0a9b75-efc5-4674-9d29-d1ee890d518e", "name":"CBG RED BAR", "addressLine1":"1009 Second Avenue", "town":"New York", "county":"NY", "country":"US", "postcode":"10022" }</v>
      </c>
      <c r="F110" t="s">
        <v>5275</v>
      </c>
      <c r="G110" t="str">
        <f>SUBSTITUTE(VLOOKUP(F110,Locations!D:K,8,FALSE),"},","}")</f>
        <v>{ "id": "943c9675-de1b-4ea0-aaee-a0e6065ffe4d", "name":"Allyne Park", "addressLine1":"2645 Gough Street", "town":"San Francisco", "county":"CA", "country":"US", "postcode":"94123" }</v>
      </c>
      <c r="H110" t="s">
        <v>5476</v>
      </c>
      <c r="I110" t="str">
        <f>SUBSTITUTE(VLOOKUP(H110,Vehicles!D:H,5,FALSE),"},","}")</f>
        <v>{ "id":"f10c1f5a-9e61-4320-b834-9955f9e42bdd", "name":"Opel Astra", "vehicleMake":"Opel", "vehicleType":"Astra" }</v>
      </c>
      <c r="J110" t="s">
        <v>4191</v>
      </c>
      <c r="K110" t="str">
        <f>SUBSTITUTE(VLOOKUP(J110,Drivers!C:G,5,FALSE),"},","}")</f>
        <v>{ "id": "222c9323-7b8c-412d-93b8-00e9241a8967", "name":"Montrose Dog Beach", "addressLine1":"Just north of Wilson &amp; Simonds", "town":"Chicago", "county":"IL", "country":"US", "postcode":"60626" }</v>
      </c>
      <c r="L110" t="s">
        <v>5053</v>
      </c>
      <c r="M110" t="str">
        <f t="shared" si="1"/>
        <v>{"id":"8298bcf4-7319-43d8-bc24-d72f3c28d585", "name":"CBGREDBAR1009SecondAvenueToAllynePark2645GoughStreet", "StartPoint":{ "id": "0b0a9b75-efc5-4674-9d29-d1ee890d518e", "name":"CBG RED BAR", "addressLine1":"1009 Second Avenue", "town":"New York", "county":"NY", "country":"US", "postcode":"10022" }, "EndPoint":{ "id": "943c9675-de1b-4ea0-aaee-a0e6065ffe4d", "name":"Allyne Park", "addressLine1":"2645 Gough Street", "town":"San Francisco", "county":"CA", "country":"US", "postcode":"94123" }, "VehicleUsed":{ "id":"f10c1f5a-9e61-4320-b834-9955f9e42bdd", "name":"Opel Astra", "vehicleMake":"Opel", "vehicleType":"Astra" }, "VehicleDriver":{ "id": "222c9323-7b8c-412d-93b8-00e9241a8967", "name":"Montrose Dog Beach", "addressLine1":"Just north of Wilson &amp; Simonds", "town":"Chicago", "county":"IL", "country":"US", "postcode":"60626" }, "JourneyDate":"2015-10-20"},</v>
      </c>
    </row>
    <row r="111" spans="1:13" x14ac:dyDescent="0.45">
      <c r="A111" t="s">
        <v>5635</v>
      </c>
      <c r="B111" t="s">
        <v>52</v>
      </c>
      <c r="C111" t="s">
        <v>4324</v>
      </c>
      <c r="D111" t="s">
        <v>5313</v>
      </c>
      <c r="E111" t="str">
        <f>SUBSTITUTE(VLOOKUP(D111,Locations!D:K,8,FALSE),"},","}")</f>
        <v>{ "id": "7001b67d-67c6-4fa5-91df-8684e26870f3", "name":"L'Ecole - French culinary institute", "addressLine1":"462 Broadway", "town":"New York", "county":"NY", "country":"US", "postcode":"10013" }</v>
      </c>
      <c r="F111" t="s">
        <v>5264</v>
      </c>
      <c r="G111" t="str">
        <f>SUBSTITUTE(VLOOKUP(F111,Locations!D:K,8,FALSE),"},","}")</f>
        <v>{ "id": "1e1050b7-700d-4e7a-aae6-bb77f908295f", "name":"Teh Space", "addressLine1":"801 Minnesota #8", "town":"San Francisco", "county":"CA", "country":"US", "postcode":"94107" }</v>
      </c>
      <c r="H111" t="s">
        <v>5477</v>
      </c>
      <c r="I111" t="str">
        <f>SUBSTITUTE(VLOOKUP(H111,Vehicles!D:H,5,FALSE),"},","}")</f>
        <v>{ "id":"c411a91e-6435-4159-bb36-f9d83d4d5656", "name":"Ravon Gentra", "vehicleMake":"Ravon", "vehicleType":"Gentra" }</v>
      </c>
      <c r="J111" t="s">
        <v>4213</v>
      </c>
      <c r="K111" t="str">
        <f>SUBSTITUTE(VLOOKUP(J111,Drivers!C:G,5,FALSE),"},","}")</f>
        <v>{ "id": "236160d1-659f-4d01-8b3a-c0f2e05b9f6d", "name":"Rainbow Room", "addressLine1":"30 Rockefeller Plaza, 65th fl. (enter on 49th St. between 5th and 6th Aves.)", "town":"New York", "county":"NY", "country":"US", "postcode":"10018" }</v>
      </c>
      <c r="L111" t="s">
        <v>5054</v>
      </c>
      <c r="M111" t="str">
        <f t="shared" si="1"/>
        <v>{"id":"411a6e46-a726-4e8f-b2a2-17f6313f7301", "name":"LEcoleFrenchculinaryinstitute462BroadwayToTehSpace801Minnesota8", "StartPoint":{ "id": "7001b67d-67c6-4fa5-91df-8684e26870f3", "name":"L'Ecole - French culinary institute", "addressLine1":"462 Broadway", "town":"New York", "county":"NY", "country":"US", "postcode":"10013" }, "EndPoint":{ "id": "1e1050b7-700d-4e7a-aae6-bb77f908295f", "name":"Teh Space", "addressLine1":"801 Minnesota #8", "town":"San Francisco", "county":"CA", "country":"US", "postcode":"94107" }, "VehicleUsed":{ "id":"c411a91e-6435-4159-bb36-f9d83d4d5656", "name":"Ravon Gentra", "vehicleMake":"Ravon", "vehicleType":"Gentra" }, "VehicleDriver":{ "id": "236160d1-659f-4d01-8b3a-c0f2e05b9f6d", "name":"Rainbow Room", "addressLine1":"30 Rockefeller Plaza, 65th fl. (enter on 49th St. between 5th and 6th Aves.)", "town":"New York", "county":"NY", "country":"US", "postcode":"10018" }, "JourneyDate":"2015-10-25"},</v>
      </c>
    </row>
    <row r="112" spans="1:13" x14ac:dyDescent="0.45">
      <c r="A112" t="s">
        <v>5636</v>
      </c>
      <c r="B112" t="s">
        <v>52</v>
      </c>
      <c r="C112" t="s">
        <v>4325</v>
      </c>
      <c r="D112" t="s">
        <v>5336</v>
      </c>
      <c r="E112" t="str">
        <f>SUBSTITUTE(VLOOKUP(D112,Locations!D:K,8,FALSE),"},","}")</f>
        <v>{ "id": "ab325976-cf44-4a65-85b8-1a82e628ebc2", "name":"Fazil Dance Studio", "addressLine1":"743 8th ave. (Bet 46th &amp; 47th st)", "town":"New York", "county":"NY", "country":"US", "postcode":"10001" }</v>
      </c>
      <c r="F112" t="s">
        <v>5299</v>
      </c>
      <c r="G112" t="str">
        <f>SUBSTITUTE(VLOOKUP(F112,Locations!D:K,8,FALSE),"},","}")</f>
        <v>{ "id": "7f487758-c6d0-440b-8076-0332c37814eb", "name":"Yoga Now Studio", "addressLine1":"742 N LaSalle", "town":"Chicago", "county":"IL", "country":"US", "postcode":"60601" }</v>
      </c>
      <c r="H112" t="s">
        <v>5459</v>
      </c>
      <c r="I112" t="str">
        <f>SUBSTITUTE(VLOOKUP(H112,Vehicles!D:H,5,FALSE),"},","}")</f>
        <v>{ "id":"9eba6e09-197b-4993-9728-b4c9dfb64a28", "name":"Toyota Land Cruiser", "vehicleMake":"Toyota", "vehicleType":"Land Cruiser" }</v>
      </c>
      <c r="J112" t="s">
        <v>4239</v>
      </c>
      <c r="K112" t="str">
        <f>SUBSTITUTE(VLOOKUP(J112,Drivers!C:G,5,FALSE),"},","}")</f>
        <v>{ "id": "3ccfecd3-3389-45bb-8fc8-57f997b999d2", "name":"mAnnAhAttA", "addressLine1":"316 Bowery @ Bleecker", "town":"New York", "county":"NY", "country":"US", "postcode":"10012" }</v>
      </c>
      <c r="L112" t="s">
        <v>5055</v>
      </c>
      <c r="M112" t="str">
        <f t="shared" si="1"/>
        <v>{"id":"0d5f9b9c-97bf-45d3-998a-4e114ed08f30", "name":"FazilDanceStudio7438thaveBet46th47thstToYogaNowStudio742NLaSalle", "StartPoint":{ "id": "ab325976-cf44-4a65-85b8-1a82e628ebc2", "name":"Fazil Dance Studio", "addressLine1":"743 8th ave. (Bet 46th &amp; 47th st)", "town":"New York", "county":"NY", "country":"US", "postcode":"10001" }, "EndPoint":{ "id": "7f487758-c6d0-440b-8076-0332c37814eb", "name":"Yoga Now Studio", "addressLine1":"742 N LaSalle", "town":"Chicago", "county":"IL", "country":"US", "postcode":"60601" }, "VehicleUsed":{ "id":"9eba6e09-197b-4993-9728-b4c9dfb64a28", "name":"Toyota Land Cruiser", "vehicleMake":"Toyota", "vehicleType":"Land Cruiser" }, "VehicleDriver":{ "id": "3ccfecd3-3389-45bb-8fc8-57f997b999d2", "name":"mAnnAhAttA", "addressLine1":"316 Bowery @ Bleecker", "town":"New York", "county":"NY", "country":"US", "postcode":"10012" }, "JourneyDate":"2015-10-26"},</v>
      </c>
    </row>
    <row r="113" spans="1:13" x14ac:dyDescent="0.45">
      <c r="A113" t="s">
        <v>5637</v>
      </c>
      <c r="B113" t="s">
        <v>52</v>
      </c>
      <c r="C113" t="s">
        <v>4326</v>
      </c>
      <c r="D113" t="s">
        <v>5269</v>
      </c>
      <c r="E113" t="str">
        <f>SUBSTITUTE(VLOOKUP(D113,Locations!D:K,8,FALSE),"},","}")</f>
        <v>{ "id": "2127b6aa-4b8b-4538-9702-c3b6a67b3753", "name":"Synod Hall, St. John the Divine Cathedral", "addressLine1":"1047 Amsterdam Avenue (@ 111th St.)", "town":"New York", "county":"NY", "country":"US", "postcode":"10034" }</v>
      </c>
      <c r="F113" t="s">
        <v>5286</v>
      </c>
      <c r="G113" t="str">
        <f>SUBSTITUTE(VLOOKUP(F113,Locations!D:K,8,FALSE),"},","}")</f>
        <v>{ "id": "0b0a9b75-efc5-4674-9d29-d1ee890d518e", "name":"CBG RED BAR", "addressLine1":"1009 Second Avenue", "town":"New York", "county":"NY", "country":"US", "postcode":"10022" }</v>
      </c>
      <c r="H113" t="s">
        <v>5466</v>
      </c>
      <c r="I113" t="str">
        <f>SUBSTITUTE(VLOOKUP(H113,Vehicles!D:H,5,FALSE),"},","}")</f>
        <v>{ "id":"ab590bdf-e207-48de-8f57-0a342d0b6d3c", "name":"Hyundai Elantra", "vehicleMake":"Hyundai", "vehicleType":"Elantra" }</v>
      </c>
      <c r="J113" t="s">
        <v>4204</v>
      </c>
      <c r="K113" t="str">
        <f>SUBSTITUTE(VLOOKUP(J113,Drivers!C:G,5,FALSE),"},","}")</f>
        <v>{ "id": "1a6624fe-1050-43dc-87e9-cb7c05c0584c", "name":"Belmont Rocks", "addressLine1":"Belmont &amp; Lakeshore drive", "town":"Chicago", "county":"IL", "country":"US", "postcode":"60657" }</v>
      </c>
      <c r="L113" t="s">
        <v>5056</v>
      </c>
      <c r="M113" t="str">
        <f t="shared" si="1"/>
        <v>{"id":"4ddd96a4-f72b-4533-af8d-8a828031c2c2", "name":"SynodHallStJohntheDivineCathedral1047AmsterdamAvenue111thStToCBGREDBAR1009SecondAvenue", "StartPoint":{ "id": "2127b6aa-4b8b-4538-9702-c3b6a67b3753", "name":"Synod Hall, St. John the Divine Cathedral", "addressLine1":"1047 Amsterdam Avenue (@ 111th St.)", "town":"New York", "county":"NY", "country":"US", "postcode":"10034" }, "EndPoint":{ "id": "0b0a9b75-efc5-4674-9d29-d1ee890d518e", "name":"CBG RED BAR", "addressLine1":"1009 Second Avenue", "town":"New York", "county":"NY", "country":"US", "postcode":"10022" }, "VehicleUsed":{ "id":"ab590bdf-e207-48de-8f57-0a342d0b6d3c", "name":"Hyundai Elantra", "vehicleMake":"Hyundai", "vehicleType":"Elantra" }, "VehicleDriver":{ "id": "1a6624fe-1050-43dc-87e9-cb7c05c0584c", "name":"Belmont Rocks", "addressLine1":"Belmont &amp; Lakeshore drive", "town":"Chicago", "county":"IL", "country":"US", "postcode":"60657" }, "JourneyDate":"2015-10-28"},</v>
      </c>
    </row>
    <row r="114" spans="1:13" x14ac:dyDescent="0.45">
      <c r="A114" t="s">
        <v>5638</v>
      </c>
      <c r="B114" t="s">
        <v>52</v>
      </c>
      <c r="C114" t="s">
        <v>4327</v>
      </c>
      <c r="D114" t="s">
        <v>4963</v>
      </c>
      <c r="E114" t="str">
        <f>SUBSTITUTE(VLOOKUP(D114,Locations!D:K,8,FALSE),"},","}")</f>
        <v>{ "id": "14ff9f64-fff2-464b-93ce-c76ea9a16f9c", "name":"Lalo's Restaurant", "addressLine1":"1960 N. Clybourn", "town":"Chicago", "county":"IL", "country":"US", "postcode":"60614" }</v>
      </c>
      <c r="F114" t="s">
        <v>5402</v>
      </c>
      <c r="G114" t="str">
        <f>SUBSTITUTE(VLOOKUP(F114,Locations!D:K,8,FALSE),"},","}")</f>
        <v>{ "id": "9dba1854-81c4-485f-b871-91e433dcffcf", "name":"Applebee's Neighborhood Grill", "addressLine1":"205 W 50th St", "town":"New York", "county":"NY", "country":"US", "postcode":"10019" }</v>
      </c>
      <c r="H114" t="s">
        <v>5476</v>
      </c>
      <c r="I114" t="str">
        <f>SUBSTITUTE(VLOOKUP(H114,Vehicles!D:H,5,FALSE),"},","}")</f>
        <v>{ "id":"f10c1f5a-9e61-4320-b834-9955f9e42bdd", "name":"Opel Astra", "vehicleMake":"Opel", "vehicleType":"Astra" }</v>
      </c>
      <c r="J114" t="s">
        <v>4221</v>
      </c>
      <c r="K114" t="str">
        <f>SUBSTITUTE(VLOOKUP(J114,Drivers!C:G,5,FALSE),"},","}")</f>
        <v>{ "id": "14ff9f64-fff2-464b-93ce-c76ea9a16f9c", "name":"Lalo's Restaurant", "addressLine1":"1960 N. Clybourn", "town":"Chicago", "county":"IL", "country":"US", "postcode":"60614" }</v>
      </c>
      <c r="L114" t="s">
        <v>5057</v>
      </c>
      <c r="M114" t="str">
        <f t="shared" si="1"/>
        <v>{"id":"f50f7c88-9e3f-401f-b870-61c2a36877f4", "name":"LalosRestaurant1960NClybournToApplebeesNeighborhoodGrill205W50thSt", "StartPoint":{ "id": "14ff9f64-fff2-464b-93ce-c76ea9a16f9c", "name":"Lalo's Restaurant", "addressLine1":"1960 N. Clybourn", "town":"Chicago", "county":"IL", "country":"US", "postcode":"60614" }, "EndPoint":{ "id": "9dba1854-81c4-485f-b871-91e433dcffcf", "name":"Applebee's Neighborhood Grill", "addressLine1":"205 W 50th St", "town":"New York", "county":"NY", "country":"US", "postcode":"10019" }, "VehicleUsed":{ "id":"f10c1f5a-9e61-4320-b834-9955f9e42bdd", "name":"Opel Astra", "vehicleMake":"Opel", "vehicleType":"Astra" }, "VehicleDriver":{ "id": "14ff9f64-fff2-464b-93ce-c76ea9a16f9c", "name":"Lalo's Restaurant", "addressLine1":"1960 N. Clybourn", "town":"Chicago", "county":"IL", "country":"US", "postcode":"60614" }, "JourneyDate":"2015-10-30"},</v>
      </c>
    </row>
    <row r="115" spans="1:13" x14ac:dyDescent="0.45">
      <c r="A115" t="s">
        <v>5639</v>
      </c>
      <c r="B115" t="s">
        <v>52</v>
      </c>
      <c r="C115" t="s">
        <v>4328</v>
      </c>
      <c r="D115" t="s">
        <v>5338</v>
      </c>
      <c r="E115" t="str">
        <f>SUBSTITUTE(VLOOKUP(D115,Locations!D:K,8,FALSE),"},","}")</f>
        <v>{ "id": "303b4d5a-909e-4725-842f-d532662cb119", "name":"Argo Tea", "addressLine1":"958 West Armitage Ave", "town":"Chicago", "county":"IL", "country":"US", "postcode":"60614" }</v>
      </c>
      <c r="F115" t="s">
        <v>5403</v>
      </c>
      <c r="G115" t="str">
        <f>SUBSTITUTE(VLOOKUP(F115,Locations!D:K,8,FALSE),"},","}")</f>
        <v>{ "id": "cccc7217-16d8-4f16-930a-5e20f7f2b937", "name":"31st Parking Lot off of LSD", "addressLine1":"31st at Lake Shore Drive", "town":"Chicago", "county":"IL", "country":"US", "postcode":"60644" }</v>
      </c>
      <c r="H115" t="s">
        <v>5478</v>
      </c>
      <c r="I115" t="str">
        <f>SUBSTITUTE(VLOOKUP(H115,Vehicles!D:H,5,FALSE),"},","}")</f>
        <v>{ "id":"d5063c0f-76a4-44c8-ba7a-c57bc553bcfe", "name":"Kia Sportage", "vehicleMake":"Kia", "vehicleType":"Sportage" }</v>
      </c>
      <c r="J115" t="s">
        <v>4319</v>
      </c>
      <c r="K115" t="str">
        <f>SUBSTITUTE(VLOOKUP(J115,Drivers!C:G,5,FALSE),"},","}")</f>
        <v>{ "id": "8b247a08-01dc-40cb-9365-403503640267", "name":"Ship Of Fools Bar", "addressLine1":"1590 2nd Ave.", "town":"New York", "county":"NY", "country":"US", "postcode":"10028" }</v>
      </c>
      <c r="L115" t="s">
        <v>5057</v>
      </c>
      <c r="M115" t="str">
        <f t="shared" si="1"/>
        <v>{"id":"3653f0a0-93d2-43cc-8355-fef849c23fd7", "name":"ArgoTea958WestArmitageAveTo31stParkingLotoffofLSD31statLakeShoreDrive", "StartPoint":{ "id": "303b4d5a-909e-4725-842f-d532662cb119", "name":"Argo Tea", "addressLine1":"958 West Armitage Ave", "town":"Chicago", "county":"IL", "country":"US", "postcode":"60614" }, "EndPoint":{ "id": "cccc7217-16d8-4f16-930a-5e20f7f2b937", "name":"31st Parking Lot off of LSD", "addressLine1":"31st at Lake Shore Drive", "town":"Chicago", "county":"IL", "country":"US", "postcode":"60644" }, "VehicleUsed":{ "id":"d5063c0f-76a4-44c8-ba7a-c57bc553bcfe", "name":"Kia Sportage", "vehicleMake":"Kia", "vehicleType":"Sportage" }, "VehicleDriver":{ "id": "8b247a08-01dc-40cb-9365-403503640267", "name":"Ship Of Fools Bar", "addressLine1":"1590 2nd Ave.", "town":"New York", "county":"NY", "country":"US", "postcode":"10028" }, "JourneyDate":"2015-10-30"},</v>
      </c>
    </row>
    <row r="116" spans="1:13" x14ac:dyDescent="0.45">
      <c r="A116" t="s">
        <v>5640</v>
      </c>
      <c r="B116" t="s">
        <v>52</v>
      </c>
      <c r="C116" t="s">
        <v>4329</v>
      </c>
      <c r="D116" t="s">
        <v>5231</v>
      </c>
      <c r="E116" t="str">
        <f>SUBSTITUTE(VLOOKUP(D116,Locations!D:K,8,FALSE),"},","}")</f>
        <v>{ "id": "13e31d1c-8806-407b-9504-77c87a73eb45", "name":"Skirball Center for the Performing Arts", "addressLine1":"566 La Guargia Place (Washington Sq. So)", "town":"New York", "county":"NY", "country":"US", "postcode":"10012" }</v>
      </c>
      <c r="F116" t="s">
        <v>5327</v>
      </c>
      <c r="G116" t="str">
        <f>SUBSTITUTE(VLOOKUP(F116,Locations!D:K,8,FALSE),"},","}")</f>
        <v>{ "id": "f5b6f1e3-5495-4e12-a20c-3d1fa1e79fd8", "name":"Von", "addressLine1":"3 Bleecker Street (near Bowery)", "town":"New York", "county":"NY", "country":"US", "postcode":"10012" }</v>
      </c>
      <c r="H116" t="s">
        <v>5451</v>
      </c>
      <c r="I116" t="str">
        <f>SUBSTITUTE(VLOOKUP(H116,Vehicles!D:H,5,FALSE),"},","}")</f>
        <v>{ "id":"186fc11e-a694-4927-a166-eaeecde92576", "name":"Volkswagen Golf", "vehicleMake":"Volkswagen", "vehicleType":"Golf" }</v>
      </c>
      <c r="J116" t="s">
        <v>4189</v>
      </c>
      <c r="K116" t="str">
        <f>SUBSTITUTE(VLOOKUP(J116,Drivers!C:G,5,FALSE),"},","}")</f>
        <v>{ "id": "fd5b68a3-116a-4acc-816c-4634d7673ded", "name":"Zephyr Cafe", "addressLine1":"1767 W. Wilson Ave.", "town":"Chicago", "county":"IL", "country":"US", "postcode":"60625" }</v>
      </c>
      <c r="L116" t="s">
        <v>5058</v>
      </c>
      <c r="M116" t="str">
        <f t="shared" si="1"/>
        <v>{"id":"b318f760-cfa8-4c28-b0b3-df73e87d5437", "name":"SkirballCenterforthePerformingArts566LaGuargiaPlaceWashingtonSqSoToVon3BleeckerStreetnearBowery", "StartPoint":{ "id": "13e31d1c-8806-407b-9504-77c87a73eb45", "name":"Skirball Center for the Performing Arts", "addressLine1":"566 La Guargia Place (Washington Sq. So)", "town":"New York", "county":"NY", "country":"US", "postcode":"10012" }, "EndPoint":{ "id": "f5b6f1e3-5495-4e12-a20c-3d1fa1e79fd8", "name":"Von", "addressLine1":"3 Bleecker Street (near Bowery)", "town":"New York", "county":"NY", "country":"US", "postcode":"10012" }, "VehicleUsed":{ "id":"186fc11e-a694-4927-a166-eaeecde92576", "name":"Volkswagen Golf", "vehicleMake":"Volkswagen", "vehicleType":"Golf" }, "VehicleDriver":{ "id": "fd5b68a3-116a-4acc-816c-4634d7673ded", "name":"Zephyr Cafe", "addressLine1":"1767 W. Wilson Ave.", "town":"Chicago", "county":"IL", "country":"US", "postcode":"60625" }, "JourneyDate":"2015-11-06"},</v>
      </c>
    </row>
    <row r="117" spans="1:13" x14ac:dyDescent="0.45">
      <c r="A117" t="s">
        <v>5641</v>
      </c>
      <c r="B117" t="s">
        <v>52</v>
      </c>
      <c r="C117" t="s">
        <v>4330</v>
      </c>
      <c r="D117" t="s">
        <v>5300</v>
      </c>
      <c r="E117" t="str">
        <f>SUBSTITUTE(VLOOKUP(D117,Locations!D:K,8,FALSE),"},","}")</f>
        <v>{ "id": "51538c44-551a-4283-9605-e0d5cbdb1c86", "name":"Dance Manhattan Studios", "addressLine1":"39 West 19th Street", "town":"New York", "county":"NY", "country":"US", "postcode":"10011" }</v>
      </c>
      <c r="F117" t="s">
        <v>5293</v>
      </c>
      <c r="G117" t="str">
        <f>SUBSTITUTE(VLOOKUP(F117,Locations!D:K,8,FALSE),"},","}")</f>
        <v>{ "id": "9adb7e82-fe27-4ef6-aa19-66672f524add", "name":"Empire Dance Studio", "addressLine1":"127 west 25th street", "town":"New York", "county":"NY", "country":"US", "postcode":"10001" }</v>
      </c>
      <c r="H117" t="s">
        <v>5479</v>
      </c>
      <c r="I117" t="str">
        <f>SUBSTITUTE(VLOOKUP(H117,Vehicles!D:H,5,FALSE),"},","}")</f>
        <v>{ "id":"773180cb-588d-478c-9c78-6c19d1751659", "name":"Nissan Tilda", "vehicleMake":"Nissan", "vehicleType":"Tilda" }</v>
      </c>
      <c r="J117" t="s">
        <v>4200</v>
      </c>
      <c r="K117" t="str">
        <f>SUBSTITUTE(VLOOKUP(J117,Drivers!C:G,5,FALSE),"},","}")</f>
        <v>{ "id": "bef32df4-f869-47ed-8361-96291b4bff66", "name":"Picnic at Central Park, Sheep Meadow", "addressLine1":"Central Park", "town":"New York", "county":"NY", "country":"US", "postcode":"10022" }</v>
      </c>
      <c r="L117" t="s">
        <v>5059</v>
      </c>
      <c r="M117" t="str">
        <f t="shared" si="1"/>
        <v>{"id":"5f590e6e-f529-4faa-be4a-1893132e1606", "name":"DanceManhattanStudios39West19thStreetToEmpireDanceStudio127west25thstreet", "StartPoint":{ "id": "51538c44-551a-4283-9605-e0d5cbdb1c86", "name":"Dance Manhattan Studios", "addressLine1":"39 West 19th Street", "town":"New York", "county":"NY", "country":"US", "postcode":"10011" }, "EndPoint":{ "id": "9adb7e82-fe27-4ef6-aa19-66672f524add", "name":"Empire Dance Studio", "addressLine1":"127 west 25th street", "town":"New York", "county":"NY", "country":"US", "postcode":"10001" }, "VehicleUsed":{ "id":"773180cb-588d-478c-9c78-6c19d1751659", "name":"Nissan Tilda", "vehicleMake":"Nissan", "vehicleType":"Tilda" }, "VehicleDriver":{ "id": "bef32df4-f869-47ed-8361-96291b4bff66", "name":"Picnic at Central Park, Sheep Meadow", "addressLine1":"Central Park", "town":"New York", "county":"NY", "country":"US", "postcode":"10022" }, "JourneyDate":"2015-11-09"},</v>
      </c>
    </row>
    <row r="118" spans="1:13" x14ac:dyDescent="0.45">
      <c r="A118" t="s">
        <v>5642</v>
      </c>
      <c r="B118" t="s">
        <v>52</v>
      </c>
      <c r="C118" t="s">
        <v>4331</v>
      </c>
      <c r="D118" t="s">
        <v>4972</v>
      </c>
      <c r="E118" t="str">
        <f>SUBSTITUTE(VLOOKUP(D118,Locations!D:K,8,FALSE),"},","}")</f>
        <v>{ "id": "fd5b68a3-116a-4acc-816c-4634d7673ded", "name":"Zephyr Cafe", "addressLine1":"1767 W. Wilson Ave.", "town":"Chicago", "county":"IL", "country":"US", "postcode":"60625" }</v>
      </c>
      <c r="F118" t="s">
        <v>5343</v>
      </c>
      <c r="G118" t="str">
        <f>SUBSTITUTE(VLOOKUP(F118,Locations!D:K,8,FALSE),"},","}")</f>
        <v>{ "id": "17528863-94e4-4b5c-b00b-383353449301", "name":"West Fest", "addressLine1":"Chicago Ave", "town":"Chicago", "county":"IL", "country":"US", "postcode":"60622" }</v>
      </c>
      <c r="H118" t="s">
        <v>5480</v>
      </c>
      <c r="I118" t="str">
        <f>SUBSTITUTE(VLOOKUP(H118,Vehicles!D:H,5,FALSE),"},","}")</f>
        <v>{ "id":"7d557250-81f6-4e73-9536-3f63e7d43913", "name":"Mazda MAZDA3", "vehicleMake":"Mazda", "vehicleType":"MAZDA3" }</v>
      </c>
      <c r="J118" t="s">
        <v>4204</v>
      </c>
      <c r="K118" t="str">
        <f>SUBSTITUTE(VLOOKUP(J118,Drivers!C:G,5,FALSE),"},","}")</f>
        <v>{ "id": "1a6624fe-1050-43dc-87e9-cb7c05c0584c", "name":"Belmont Rocks", "addressLine1":"Belmont &amp; Lakeshore drive", "town":"Chicago", "county":"IL", "country":"US", "postcode":"60657" }</v>
      </c>
      <c r="L118" t="s">
        <v>5060</v>
      </c>
      <c r="M118" t="str">
        <f t="shared" si="1"/>
        <v>{"id":"569fb76c-f27f-4dc9-ad74-6ada75249237", "name":"ZephyrCafe1767WWilsonAveToWestFestChicagoAve", "StartPoint":{ "id": "fd5b68a3-116a-4acc-816c-4634d7673ded", "name":"Zephyr Cafe", "addressLine1":"1767 W. Wilson Ave.", "town":"Chicago", "county":"IL", "country":"US", "postcode":"60625" }, "EndPoint":{ "id": "17528863-94e4-4b5c-b00b-383353449301", "name":"West Fest", "addressLine1":"Chicago Ave", "town":"Chicago", "county":"IL", "country":"US", "postcode":"60622" }, "VehicleUsed":{ "id":"7d557250-81f6-4e73-9536-3f63e7d43913", "name":"Mazda MAZDA3", "vehicleMake":"Mazda", "vehicleType":"MAZDA3" }, "VehicleDriver":{ "id": "1a6624fe-1050-43dc-87e9-cb7c05c0584c", "name":"Belmont Rocks", "addressLine1":"Belmont &amp; Lakeshore drive", "town":"Chicago", "county":"IL", "country":"US", "postcode":"60657" }, "JourneyDate":"2015-11-13"},</v>
      </c>
    </row>
    <row r="119" spans="1:13" x14ac:dyDescent="0.45">
      <c r="A119" t="s">
        <v>5643</v>
      </c>
      <c r="B119" t="s">
        <v>52</v>
      </c>
      <c r="C119" t="s">
        <v>4332</v>
      </c>
      <c r="D119" t="s">
        <v>5308</v>
      </c>
      <c r="E119" t="str">
        <f>SUBSTITUTE(VLOOKUP(D119,Locations!D:K,8,FALSE),"},","}")</f>
        <v>{ "id": "db8b7552-3a77-4d6d-98df-3df09a611d60", "name":"288 Bar", "addressLine1":"288 Elizabeth St.", "town":"New York", "county":"NY", "country":"US", "postcode":"10012" }</v>
      </c>
      <c r="F119" t="s">
        <v>5310</v>
      </c>
      <c r="G119" t="str">
        <f>SUBSTITUTE(VLOOKUP(F119,Locations!D:K,8,FALSE),"},","}")</f>
        <v>{ "id": "265b3238-f24e-4511-9ef8-1bac590fe963", "name":"MOMA", "addressLine1":"11 West 53 Street", "town":"New York", "county":"NY", "country":"US", "postcode":"10019" }</v>
      </c>
      <c r="H119" t="s">
        <v>5464</v>
      </c>
      <c r="I119" t="str">
        <f>SUBSTITUTE(VLOOKUP(H119,Vehicles!D:H,5,FALSE),"},","}")</f>
        <v>{ "id":"8eeec346-dfff-49bd-8f6d-e13bc7b2acfa", "name":"Toyota Corolla", "vehicleMake":"Toyota", "vehicleType":"Corolla" }</v>
      </c>
      <c r="J119" t="s">
        <v>4198</v>
      </c>
      <c r="K119" t="str">
        <f>SUBSTITUTE(VLOOKUP(J119,Drivers!C:G,5,FALSE),"},","}")</f>
        <v>{ "id": "531ec240-f6db-411f-b3d5-3ed19edc2659", "name":"Conservatory of Flowers", "addressLine1":"JFK Drive, Golden Gate Park", "town":"San Francisco", "county":"CA", "country":"US", "postcode":"94117" }</v>
      </c>
      <c r="L119" t="s">
        <v>5061</v>
      </c>
      <c r="M119" t="str">
        <f t="shared" si="1"/>
        <v>{"id":"79739383-2ddb-4136-9901-246641fe3294", "name":"288Bar288ElizabethStToMOMA11West53Street", "StartPoint":{ "id": "db8b7552-3a77-4d6d-98df-3df09a611d60", "name":"288 Bar", "addressLine1":"288 Elizabeth St.", "town":"New York", "county":"NY", "country":"US", "postcode":"10012" }, "EndPoint":{ "id": "265b3238-f24e-4511-9ef8-1bac590fe963", "name":"MOMA", "addressLine1":"11 West 53 Street", "town":"New York", "county":"NY", "country":"US", "postcode":"10019" }, "VehicleUsed":{ "id":"8eeec346-dfff-49bd-8f6d-e13bc7b2acfa", "name":"Toyota Corolla", "vehicleMake":"Toyota", "vehicleType":"Corolla" }, "VehicleDriver":{ "id": "531ec240-f6db-411f-b3d5-3ed19edc2659", "name":"Conservatory of Flowers", "addressLine1":"JFK Drive, Golden Gate Park", "town":"San Francisco", "county":"CA", "country":"US", "postcode":"94117" }, "JourneyDate":"2015-11-26"},</v>
      </c>
    </row>
    <row r="120" spans="1:13" x14ac:dyDescent="0.45">
      <c r="A120" t="s">
        <v>5644</v>
      </c>
      <c r="B120" t="s">
        <v>52</v>
      </c>
      <c r="C120" t="s">
        <v>4333</v>
      </c>
      <c r="D120" t="s">
        <v>5407</v>
      </c>
      <c r="E120" t="str">
        <f>SUBSTITUTE(VLOOKUP(D120,Locations!D:K,8,FALSE),"},","}")</f>
        <v>{ "id": "fedd22b2-7c0b-4de2-8dab-939b314452fe", "name":"Taj Lounge", "addressLine1":"48 West 21st Street", "town":"New York", "county":"NY", "country":"US", "postcode":"10010" }</v>
      </c>
      <c r="F120" t="s">
        <v>5398</v>
      </c>
      <c r="G120" t="str">
        <f>SUBSTITUTE(VLOOKUP(F120,Locations!D:K,8,FALSE),"},","}")</f>
        <v>{ "id": "e5094add-65d1-4dbd-affe-f7caea27d95a", "name":"Diversey Soccer Field", "addressLine1":"141 West Diversey Parkway", "town":"Chicago", "county":"IL", "country":"US", "postcode":"60611" }</v>
      </c>
      <c r="H120" t="s">
        <v>5481</v>
      </c>
      <c r="I120" t="str">
        <f>SUBSTITUTE(VLOOKUP(H120,Vehicles!D:H,5,FALSE),"},","}")</f>
        <v>{ "id":"837a4e91-b5b5-46eb-8690-4366410f5a8e", "name":"Kia Carens", "vehicleMake":"Kia", "vehicleType":"Carens" }</v>
      </c>
      <c r="J120" t="s">
        <v>4274</v>
      </c>
      <c r="K120" t="str">
        <f>SUBSTITUTE(VLOOKUP(J120,Drivers!C:G,5,FALSE),"},","}")</f>
        <v>{ "id": "448831c0-bacb-4ed5-9994-8fcc9a99358f", "name":"Skylight Diner", "addressLine1":"402 W 34th St", "town":"New York", "county":"NY", "country":"US", "postcode":"10001" }</v>
      </c>
      <c r="L120" t="s">
        <v>5062</v>
      </c>
      <c r="M120" t="str">
        <f t="shared" si="1"/>
        <v>{"id":"fff40633-b627-4a63-95e7-7c4a6e264ebd", "name":"TajLounge48West21stStreetToDiverseySoccerField141WestDiverseyParkway", "StartPoint":{ "id": "fedd22b2-7c0b-4de2-8dab-939b314452fe", "name":"Taj Lounge", "addressLine1":"48 West 21st Street", "town":"New York", "county":"NY", "country":"US", "postcode":"10010" }, "EndPoint":{ "id": "e5094add-65d1-4dbd-affe-f7caea27d95a", "name":"Diversey Soccer Field", "addressLine1":"141 West Diversey Parkway", "town":"Chicago", "county":"IL", "country":"US", "postcode":"60611" }, "VehicleUsed":{ "id":"837a4e91-b5b5-46eb-8690-4366410f5a8e", "name":"Kia Carens", "vehicleMake":"Kia", "vehicleType":"Carens" }, "VehicleDriver":{ "id": "448831c0-bacb-4ed5-9994-8fcc9a99358f", "name":"Skylight Diner", "addressLine1":"402 W 34th St", "town":"New York", "county":"NY", "country":"US", "postcode":"10001" }, "JourneyDate":"2015-11-28"},</v>
      </c>
    </row>
    <row r="121" spans="1:13" x14ac:dyDescent="0.45">
      <c r="A121" t="s">
        <v>5645</v>
      </c>
      <c r="B121" t="s">
        <v>52</v>
      </c>
      <c r="C121" t="s">
        <v>4334</v>
      </c>
      <c r="D121" t="s">
        <v>5373</v>
      </c>
      <c r="E121" t="str">
        <f>SUBSTITUTE(VLOOKUP(D121,Locations!D:K,8,FALSE),"},","}")</f>
        <v>{ "id": "79de2a61-d032-47b0-8287-60bedf61a8fb", "name":"World of Vegetarian", "addressLine1":"24 Pell St.", "town":"New York", "county":"NY", "country":"US", "postcode":"10013" }</v>
      </c>
      <c r="F121" t="s">
        <v>4960</v>
      </c>
      <c r="G121" t="str">
        <f>SUBSTITUTE(VLOOKUP(F121,Locations!D:K,8,FALSE),"},","}")</f>
        <v>{ "id": "500b40d4-2bbf-458e-8c3a-f887617dd11e", "name":"Kate Murphy Theater at FIT.", "addressLine1":"Fashion Institute Of Technology", "town":"New York", "county":"NY", "country":"US", "postcode":"10001" }</v>
      </c>
      <c r="H121" t="s">
        <v>5476</v>
      </c>
      <c r="I121" t="str">
        <f>SUBSTITUTE(VLOOKUP(H121,Vehicles!D:H,5,FALSE),"},","}")</f>
        <v>{ "id":"f10c1f5a-9e61-4320-b834-9955f9e42bdd", "name":"Opel Astra", "vehicleMake":"Opel", "vehicleType":"Astra" }</v>
      </c>
      <c r="J121" t="s">
        <v>4215</v>
      </c>
      <c r="K121" t="str">
        <f>SUBSTITUTE(VLOOKUP(J121,Drivers!C:G,5,FALSE),"},","}")</f>
        <v>{ "id": "1a278f4c-74fe-470a-8b99-504452c83982", "name":"web2zone (Internet Cafe &amp; Video Game Center)", "addressLine1":"54 Cooper Sq", "town":"New York", "county":"NY", "country":"US", "postcode":"10003" }</v>
      </c>
      <c r="L121" t="s">
        <v>5063</v>
      </c>
      <c r="M121" t="str">
        <f t="shared" si="1"/>
        <v>{"id":"321a82ec-ed58-44b8-8462-af960945c252", "name":"WorldofVegetarian24PellStToKateMurphyTheateratFITFashionInstituteOfTechnology", "StartPoint":{ "id": "79de2a61-d032-47b0-8287-60bedf61a8fb", "name":"World of Vegetarian", "addressLine1":"24 Pell St.", "town":"New York", "county":"NY", "country":"US", "postcode":"10013" }, "EndPoint":{ "id": "500b40d4-2bbf-458e-8c3a-f887617dd11e", "name":"Kate Murphy Theater at FIT.", "addressLine1":"Fashion Institute Of Technology", "town":"New York", "county":"NY", "country":"US", "postcode":"10001" }, "VehicleUsed":{ "id":"f10c1f5a-9e61-4320-b834-9955f9e42bdd", "name":"Opel Astra", "vehicleMake":"Opel", "vehicleType":"Astra" }, "VehicleDriver":{ "id": "1a278f4c-74fe-470a-8b99-504452c83982", "name":"web2zone (Internet Cafe &amp; Video Game Center)", "addressLine1":"54 Cooper Sq", "town":"New York", "county":"NY", "country":"US", "postcode":"10003" }, "JourneyDate":"2015-12-01"},</v>
      </c>
    </row>
    <row r="122" spans="1:13" x14ac:dyDescent="0.45">
      <c r="A122" t="s">
        <v>5646</v>
      </c>
      <c r="B122" t="s">
        <v>52</v>
      </c>
      <c r="C122" t="s">
        <v>4335</v>
      </c>
      <c r="D122" t="s">
        <v>5321</v>
      </c>
      <c r="E122" t="str">
        <f>SUBSTITUTE(VLOOKUP(D122,Locations!D:K,8,FALSE),"},","}")</f>
        <v>{ "id": "f2be3455-0e9f-482d-8efa-e143a38616df", "name":"Yuka", "addressLine1":"1557 Second Ave.", "town":"New York", "county":"NY", "country":"US", "postcode":"10028" }</v>
      </c>
      <c r="F122" t="s">
        <v>5338</v>
      </c>
      <c r="G122" t="str">
        <f>SUBSTITUTE(VLOOKUP(F122,Locations!D:K,8,FALSE),"},","}")</f>
        <v>{ "id": "303b4d5a-909e-4725-842f-d532662cb119", "name":"Argo Tea", "addressLine1":"958 West Armitage Ave", "town":"Chicago", "county":"IL", "country":"US", "postcode":"60614" }</v>
      </c>
      <c r="H122" t="s">
        <v>5449</v>
      </c>
      <c r="I122" t="str">
        <f>SUBSTITUTE(VLOOKUP(H122,Vehicles!D:H,5,FALSE),"},","}")</f>
        <v>{ "id":"19fdc811-01b9-42a4-af33-317a0343411a", "name":"Skoda Yeti", "vehicleMake":"Skoda", "vehicleType":"Yeti" }</v>
      </c>
      <c r="J122" t="s">
        <v>4204</v>
      </c>
      <c r="K122" t="str">
        <f>SUBSTITUTE(VLOOKUP(J122,Drivers!C:G,5,FALSE),"},","}")</f>
        <v>{ "id": "1a6624fe-1050-43dc-87e9-cb7c05c0584c", "name":"Belmont Rocks", "addressLine1":"Belmont &amp; Lakeshore drive", "town":"Chicago", "county":"IL", "country":"US", "postcode":"60657" }</v>
      </c>
      <c r="L122" t="s">
        <v>5064</v>
      </c>
      <c r="M122" t="str">
        <f t="shared" si="1"/>
        <v>{"id":"acfd86ca-9e19-49e6-9991-51fdc81f59d6", "name":"Yuka1557SecondAveToArgoTea958WestArmitageAve", "StartPoint":{ "id": "f2be3455-0e9f-482d-8efa-e143a38616df", "name":"Yuka", "addressLine1":"1557 Second Ave.", "town":"New York", "county":"NY", "country":"US", "postcode":"10028" }, "EndPoint":{ "id": "303b4d5a-909e-4725-842f-d532662cb119", "name":"Argo Tea", "addressLine1":"958 West Armitage Ave", "town":"Chicago", "county":"IL", "country":"US", "postcode":"60614" }, "VehicleUsed":{ "id":"19fdc811-01b9-42a4-af33-317a0343411a", "name":"Skoda Yeti", "vehicleMake":"Skoda", "vehicleType":"Yeti" }, "VehicleDriver":{ "id": "1a6624fe-1050-43dc-87e9-cb7c05c0584c", "name":"Belmont Rocks", "addressLine1":"Belmont &amp; Lakeshore drive", "town":"Chicago", "county":"IL", "country":"US", "postcode":"60657" }, "JourneyDate":"2015-12-02"},</v>
      </c>
    </row>
    <row r="123" spans="1:13" x14ac:dyDescent="0.45">
      <c r="A123" t="s">
        <v>5647</v>
      </c>
      <c r="B123" t="s">
        <v>838</v>
      </c>
      <c r="C123" t="s">
        <v>4336</v>
      </c>
      <c r="D123" t="s">
        <v>5267</v>
      </c>
      <c r="E123" t="str">
        <f>SUBSTITUTE(VLOOKUP(D123,Locations!D:K,8,FALSE),"},","}")</f>
        <v>{ "id": "7e162048-5144-4404-8aff-471cb225012d", "name":"Casbah Tent Theater at Morocco's Studio", "addressLine1":"6 West 20th Street", "town":"New York", "county":"NY", "country":"US", "postcode":"10011" }</v>
      </c>
      <c r="F123" t="s">
        <v>5347</v>
      </c>
      <c r="G123" t="str">
        <f>SUBSTITUTE(VLOOKUP(F123,Locations!D:K,8,FALSE),"},","}")</f>
        <v>{ "id": "fd5f8e83-7f66-4d79-8b6f-f5e2151270be", "name":"OM Factory", "addressLine1":"265 West 37th St. (@ 8th Avenue),", "town":"New York", "county":"NY", "country":"US", "postcode":"10036" }</v>
      </c>
      <c r="H123" t="s">
        <v>5457</v>
      </c>
      <c r="I123" t="str">
        <f>SUBSTITUTE(VLOOKUP(H123,Vehicles!D:H,5,FALSE),"},","}")</f>
        <v>{ "id":"d53c881d-bab0-477f-9f42-e59f6675e98d", "name":"Volkswagen Polo", "vehicleMake":"Volkswagen", "vehicleType":"Polo" }</v>
      </c>
      <c r="J123" t="s">
        <v>4187</v>
      </c>
      <c r="K123" t="str">
        <f>SUBSTITUTE(VLOOKUP(J123,Drivers!C:G,5,FALSE),"},","}")</f>
        <v>{ "id": "9224ff83-a2b3-43f5-96ce-c73886f92f31", "name":"Sacred Chow", "addressLine1":"227 Sullivan St", "town":"New York", "county":"NY", "country":"US", "postcode":"10001" }</v>
      </c>
      <c r="L123" t="s">
        <v>5065</v>
      </c>
      <c r="M123" t="str">
        <f t="shared" si="1"/>
        <v>{"id":"50bfa556-ec87-4c44-b874-3167e4d030a7", "name":"CasbahTentTheateratMoroccosStudio6West20thStreetToOMFactory265West37thSt8thAvenue", "StartPoint":{ "id": "7e162048-5144-4404-8aff-471cb225012d", "name":"Casbah Tent Theater at Morocco's Studio", "addressLine1":"6 West 20th Street", "town":"New York", "county":"NY", "country":"US", "postcode":"10011" }, "EndPoint":{ "id": "fd5f8e83-7f66-4d79-8b6f-f5e2151270be", "name":"OM Factory", "addressLine1":"265 West 37th St. (@ 8th Avenue),", "town":"New York", "county":"NY", "country":"US", "postcode":"10036" }, "VehicleUsed":{ "id":"d53c881d-bab0-477f-9f42-e59f6675e98d", "name":"Volkswagen Polo", "vehicleMake":"Volkswagen", "vehicleType":"Polo" }, "VehicleDriver":{ "id": "9224ff83-a2b3-43f5-96ce-c73886f92f31", "name":"Sacred Chow", "addressLine1":"227 Sullivan St", "town":"New York", "county":"NY", "country":"US", "postcode":"10001" }, "JourneyDate":"2015-12-26"},</v>
      </c>
    </row>
    <row r="124" spans="1:13" x14ac:dyDescent="0.45">
      <c r="A124" t="s">
        <v>5648</v>
      </c>
      <c r="B124" t="s">
        <v>52</v>
      </c>
      <c r="C124" t="s">
        <v>4337</v>
      </c>
      <c r="D124" t="s">
        <v>5386</v>
      </c>
      <c r="E124" t="str">
        <f>SUBSTITUTE(VLOOKUP(D124,Locations!D:K,8,FALSE),"},","}")</f>
        <v>{ "id": "3d1de976-6b86-4d4d-b5c8-d0b32c112cbf", "name":"Hallo Berlin Restaurant and Bierhaus", "addressLine1":"626 10th Ave. btw. 44th and 45th St.", "town":"New York", "county":"NY", "country":"US", "postcode":"10036" }</v>
      </c>
      <c r="F124" t="s">
        <v>5313</v>
      </c>
      <c r="G124" t="str">
        <f>SUBSTITUTE(VLOOKUP(F124,Locations!D:K,8,FALSE),"},","}")</f>
        <v>{ "id": "7001b67d-67c6-4fa5-91df-8684e26870f3", "name":"L'Ecole - French culinary institute", "addressLine1":"462 Broadway", "town":"New York", "county":"NY", "country":"US", "postcode":"10013" }</v>
      </c>
      <c r="H124" t="s">
        <v>5423</v>
      </c>
      <c r="I124" t="str">
        <f>SUBSTITUTE(VLOOKUP(H124,Vehicles!D:H,5,FALSE),"},","}")</f>
        <v>{ "id":"b17f59a1-1638-4f87-b7fa-6d00f539894f", "name":"Mazda MAZDA6", "vehicleMake":"Mazda", "vehicleType":"MAZDA6" }</v>
      </c>
      <c r="J124" t="s">
        <v>4206</v>
      </c>
      <c r="K124" t="str">
        <f>SUBSTITUTE(VLOOKUP(J124,Drivers!C:G,5,FALSE),"},","}")</f>
        <v>{ "id": "1f638552-0da4-4db2-99c1-6abec5a360f5", "name":"Cassidy's Pub", "addressLine1":"65 W. 55th Street", "town":"New York", "county":"NY", "country":"US", "postcode":"10019" }</v>
      </c>
      <c r="L124" t="s">
        <v>5065</v>
      </c>
      <c r="M124" t="str">
        <f t="shared" si="1"/>
        <v>{"id":"2d2f2c14-8ee8-43f1-bae6-1d8267cf4ee9", "name":"HalloBerlinRestaurantandBierhaus62610thAvebtw44thand45thStToLEcoleFrenchculinaryinstitute462Broadway", "StartPoint":{ "id": "3d1de976-6b86-4d4d-b5c8-d0b32c112cbf", "name":"Hallo Berlin Restaurant and Bierhaus", "addressLine1":"626 10th Ave. btw. 44th and 45th St.", "town":"New York", "county":"NY", "country":"US", "postcode":"10036" }, "EndPoint":{ "id": "7001b67d-67c6-4fa5-91df-8684e26870f3", "name":"L'Ecole - French culinary institute", "addressLine1":"462 Broadway", "town":"New York", "county":"NY", "country":"US", "postcode":"10013" }, "VehicleUsed":{ "id":"b17f59a1-1638-4f87-b7fa-6d00f539894f", "name":"Mazda MAZDA6", "vehicleMake":"Mazda", "vehicleType":"MAZDA6" }, "VehicleDriver":{ "id": "1f638552-0da4-4db2-99c1-6abec5a360f5", "name":"Cassidy's Pub", "addressLine1":"65 W. 55th Street", "town":"New York", "county":"NY", "country":"US", "postcode":"10019" }, "JourneyDate":"2015-12-26"},</v>
      </c>
    </row>
    <row r="125" spans="1:13" x14ac:dyDescent="0.45">
      <c r="A125" t="s">
        <v>5649</v>
      </c>
      <c r="B125" t="s">
        <v>52</v>
      </c>
      <c r="C125" t="s">
        <v>4338</v>
      </c>
      <c r="D125" t="s">
        <v>5337</v>
      </c>
      <c r="E125" t="str">
        <f>SUBSTITUTE(VLOOKUP(D125,Locations!D:K,8,FALSE),"},","}")</f>
        <v>{ "id": "4acf9575-0654-44f7-9e09-7bb66ef3e6e4", "name":"Thirsty Bear Brewing Co. &amp; Spanish Cuisine", "addressLine1":"661 Howard Street", "town":"San Francisco", "county":"CA", "country":"US", "postcode":"94105" }</v>
      </c>
      <c r="F125" t="s">
        <v>5385</v>
      </c>
      <c r="G125" t="str">
        <f>SUBSTITUTE(VLOOKUP(F125,Locations!D:K,8,FALSE),"},","}")</f>
        <v>{ "id": "fa6b2890-d94a-492e-bc51-a604ed237d91", "name":"Central Park South-59th Street", "addressLine1":"Fifth Avenue, between 59th Street, (Central Park South) and 58th Street (right by the Plaza Hotel Fountain)", "town":"New York", "county":"NY", "country":"US", "postcode":"10023" }</v>
      </c>
      <c r="H125" t="s">
        <v>5482</v>
      </c>
      <c r="I125" t="str">
        <f>SUBSTITUTE(VLOOKUP(H125,Vehicles!D:H,5,FALSE),"},","}")</f>
        <v>{ "id":"eaf67b7c-2007-4f46-8d7a-ad9ad37c6338", "name":"Honda Accord", "vehicleMake":"Honda", "vehicleType":"Accord" }</v>
      </c>
      <c r="J125" t="s">
        <v>4196</v>
      </c>
      <c r="K125" t="str">
        <f>SUBSTITUTE(VLOOKUP(J125,Drivers!C:G,5,FALSE),"},","}")</f>
        <v>{ "id": "0f105c77-5fbf-42b9-baa8-02ee200f2c98", "name":"The Gift Theatre", "addressLine1":"4802 N. Milwaukee Avenue", "town":"Chicago", "county":"IL", "country":"US", "postcode":"60630" }</v>
      </c>
      <c r="L125" t="s">
        <v>5066</v>
      </c>
      <c r="M125" t="str">
        <f t="shared" si="1"/>
        <v>{"id":"47f82f04-f5ac-4f16-8e43-98880caa0604", "name":"ThirstyBearBrewingCoSpanishCuisine661HowardStreetToCentralParkSouth59thStreetFifthAvenuebetween59thStreetCentralParkSouthand58thStreetrightbythePlazaHotelFountain", "StartPoint":{ "id": "4acf9575-0654-44f7-9e09-7bb66ef3e6e4", "name":"Thirsty Bear Brewing Co. &amp; Spanish Cuisine", "addressLine1":"661 Howard Street", "town":"San Francisco", "county":"CA", "country":"US", "postcode":"94105" }, "EndPoint":{ "id": "fa6b2890-d94a-492e-bc51-a604ed237d91", "name":"Central Park South-59th Street", "addressLine1":"Fifth Avenue, between 59th Street, (Central Park South) and 58th Street (right by the Plaza Hotel Fountain)", "town":"New York", "county":"NY", "country":"US", "postcode":"10023" }, "VehicleUsed":{ "id":"eaf67b7c-2007-4f46-8d7a-ad9ad37c6338", "name":"Honda Accord", "vehicleMake":"Honda", "vehicleType":"Accord" }, "VehicleDriver":{ "id": "0f105c77-5fbf-42b9-baa8-02ee200f2c98", "name":"The Gift Theatre", "addressLine1":"4802 N. Milwaukee Avenue", "town":"Chicago", "county":"IL", "country":"US", "postcode":"60630" }, "JourneyDate":"2015-12-29"},</v>
      </c>
    </row>
    <row r="126" spans="1:13" x14ac:dyDescent="0.45">
      <c r="A126" t="s">
        <v>5650</v>
      </c>
      <c r="B126" t="s">
        <v>52</v>
      </c>
      <c r="C126" t="s">
        <v>4339</v>
      </c>
      <c r="D126" t="s">
        <v>5389</v>
      </c>
      <c r="E126" t="str">
        <f>SUBSTITUTE(VLOOKUP(D126,Locations!D:K,8,FALSE),"},","}")</f>
        <v>{ "id": "aad6a767-4d8b-48c8-8fad-ba0a00cab742", "name":"Happy Time Deli", "addressLine1":"377 5th Ave, e. side between 35 &amp; 36 St", "town":"New York", "county":"NY", "country":"US", "postcode":"10016" }</v>
      </c>
      <c r="F126" t="s">
        <v>5401</v>
      </c>
      <c r="G126" t="str">
        <f>SUBSTITUTE(VLOOKUP(F126,Locations!D:K,8,FALSE),"},","}")</f>
        <v>{ "id": "0456577a-840e-4c17-b295-6f1ebe911357", "name":"Angelika Theatre", "addressLine1":"18 West Houston at Mercer Street", "town":"New York", "county":"NY", "country":"US", "postcode":"10012" }</v>
      </c>
      <c r="H126" t="s">
        <v>5483</v>
      </c>
      <c r="I126" t="str">
        <f>SUBSTITUTE(VLOOKUP(H126,Vehicles!D:H,5,FALSE),"},","}")</f>
        <v>{ "id":"55dac57c-38a7-4057-ae6e-c477e816d301", "name":"Opel Zafira", "vehicleMake":"Opel", "vehicleType":"Zafira" }</v>
      </c>
      <c r="J126" t="s">
        <v>4193</v>
      </c>
      <c r="K126" t="str">
        <f>SUBSTITUTE(VLOOKUP(J126,Drivers!C:G,5,FALSE),"},","}")</f>
        <v>{ "id": "f00ad641-abf7-4dfd-9f60-7fb1013a84c4", "name":"Dante Trattoria", "addressLine1":"79 McDougal Street", "town":"New York", "county":"NY", "country":"US", "postcode":"10001" }</v>
      </c>
      <c r="L126" t="s">
        <v>5067</v>
      </c>
      <c r="M126" t="str">
        <f t="shared" si="1"/>
        <v>{"id":"36f56759-33e7-402e-ab5a-e0f33940f060", "name":"HappyTimeDeli3775thAveesidebetween3536StToAngelikaTheatre18WestHoustonatMercerStreet", "StartPoint":{ "id": "aad6a767-4d8b-48c8-8fad-ba0a00cab742", "name":"Happy Time Deli", "addressLine1":"377 5th Ave, e. side between 35 &amp; 36 St", "town":"New York", "county":"NY", "country":"US", "postcode":"10016" }, "EndPoint":{ "id": "0456577a-840e-4c17-b295-6f1ebe911357", "name":"Angelika Theatre", "addressLine1":"18 West Houston at Mercer Street", "town":"New York", "county":"NY", "country":"US", "postcode":"10012" }, "VehicleUsed":{ "id":"55dac57c-38a7-4057-ae6e-c477e816d301", "name":"Opel Zafira", "vehicleMake":"Opel", "vehicleType":"Zafira" }, "VehicleDriver":{ "id": "f00ad641-abf7-4dfd-9f60-7fb1013a84c4", "name":"Dante Trattoria", "addressLine1":"79 McDougal Street", "town":"New York", "county":"NY", "country":"US", "postcode":"10001" }, "JourneyDate":"2015-12-30"},</v>
      </c>
    </row>
    <row r="127" spans="1:13" x14ac:dyDescent="0.45">
      <c r="A127" t="s">
        <v>5651</v>
      </c>
      <c r="B127" t="s">
        <v>52</v>
      </c>
      <c r="C127" t="s">
        <v>4340</v>
      </c>
      <c r="D127" t="s">
        <v>5259</v>
      </c>
      <c r="E127" t="str">
        <f>SUBSTITUTE(VLOOKUP(D127,Locations!D:K,8,FALSE),"},","}")</f>
        <v>{ "id": "0b49e4e0-2882-4114-a1a0-9e9ffcc8c7cc", "name":"Rush Dance Studio", "addressLine1":"392 Broadway #3F", "town":"New York", "county":"NY", "country":"US", "postcode":"10013" }</v>
      </c>
      <c r="F127" t="s">
        <v>5329</v>
      </c>
      <c r="G127" t="str">
        <f>SUBSTITUTE(VLOOKUP(F127,Locations!D:K,8,FALSE),"},","}")</f>
        <v>{ "id": "441c50d1-806c-4420-8aff-1c31981c32c7", "name":"12 Chairs Cafe", "addressLine1":"56 Macdougal St (b/w Houston and Prince)", "town":"New York", "county":"NY", "country":"US", "postcode":"10012" }</v>
      </c>
      <c r="H127" t="s">
        <v>5435</v>
      </c>
      <c r="I127" t="str">
        <f>SUBSTITUTE(VLOOKUP(H127,Vehicles!D:H,5,FALSE),"},","}")</f>
        <v>{ "id":"18325936-4f3c-4005-b50e-d76ab613d0bb", "name":"Chevrolet Aveo", "vehicleMake":"Chevrolet", "vehicleType":"Aveo" }</v>
      </c>
      <c r="J127" t="s">
        <v>4198</v>
      </c>
      <c r="K127" t="str">
        <f>SUBSTITUTE(VLOOKUP(J127,Drivers!C:G,5,FALSE),"},","}")</f>
        <v>{ "id": "531ec240-f6db-411f-b3d5-3ed19edc2659", "name":"Conservatory of Flowers", "addressLine1":"JFK Drive, Golden Gate Park", "town":"San Francisco", "county":"CA", "country":"US", "postcode":"94117" }</v>
      </c>
      <c r="L127" t="s">
        <v>5068</v>
      </c>
      <c r="M127" t="str">
        <f t="shared" si="1"/>
        <v>{"id":"60411802-91d6-459f-826d-ca18ec8dd802", "name":"RushDanceStudio392Broadway3FTo12ChairsCafe56MacdougalStb/wHoustonandPrince", "StartPoint":{ "id": "0b49e4e0-2882-4114-a1a0-9e9ffcc8c7cc", "name":"Rush Dance Studio", "addressLine1":"392 Broadway #3F", "town":"New York", "county":"NY", "country":"US", "postcode":"10013" }, "EndPoint":{ "id": "441c50d1-806c-4420-8aff-1c31981c32c7", "name":"12 Chairs Cafe", "addressLine1":"56 Macdougal St (b/w Houston and Prince)", "town":"New York", "county":"NY", "country":"US", "postcode":"10012" }, "VehicleUsed":{ "id":"18325936-4f3c-4005-b50e-d76ab613d0bb", "name":"Chevrolet Aveo", "vehicleMake":"Chevrolet", "vehicleType":"Aveo" }, "VehicleDriver":{ "id": "531ec240-f6db-411f-b3d5-3ed19edc2659", "name":"Conservatory of Flowers", "addressLine1":"JFK Drive, Golden Gate Park", "town":"San Francisco", "county":"CA", "country":"US", "postcode":"94117" }, "JourneyDate":"2015-12-31"},</v>
      </c>
    </row>
    <row r="128" spans="1:13" x14ac:dyDescent="0.45">
      <c r="A128" t="s">
        <v>5652</v>
      </c>
      <c r="B128" t="s">
        <v>52</v>
      </c>
      <c r="C128" t="s">
        <v>4341</v>
      </c>
      <c r="D128" t="s">
        <v>5396</v>
      </c>
      <c r="E128" t="str">
        <f>SUBSTITUTE(VLOOKUP(D128,Locations!D:K,8,FALSE),"},","}")</f>
        <v>{ "id": "d44b7120-4861-4ede-bbef-b0f5d9ca00bd", "name":"Columbus Circle Traffic Circle", "addressLine1":"ABCD1 trains to 59th St.", "town":"New York", "county":"NY", "country":"US", "postcode":"10019" }</v>
      </c>
      <c r="F128" t="s">
        <v>4952</v>
      </c>
      <c r="G128" t="str">
        <f>SUBSTITUTE(VLOOKUP(F128,Locations!D:K,8,FALSE),"},","}")</f>
        <v>{ "id": "f00ad641-abf7-4dfd-9f60-7fb1013a84c4", "name":"Dante Trattoria", "addressLine1":"79 McDougal Street", "town":"New York", "county":"NY", "country":"US", "postcode":"10001" }</v>
      </c>
      <c r="H128" t="s">
        <v>5484</v>
      </c>
      <c r="I128" t="str">
        <f>SUBSTITUTE(VLOOKUP(H128,Vehicles!D:H,5,FALSE),"},","}")</f>
        <v>{ "id":"5d988e51-2d39-4bf1-9571-61530f32792e", "name":"Hummer H3", "vehicleMake":"Hummer", "vehicleType":"H3" }</v>
      </c>
      <c r="J128" t="s">
        <v>4270</v>
      </c>
      <c r="K128" t="str">
        <f>SUBSTITUTE(VLOOKUP(J128,Drivers!C:G,5,FALSE),"},","}")</f>
        <v>{ "id": "9ae3088d-3121-4b7a-af27-9c4f15b2fadb", "name":"Regal Cinemas 42nd Street E-Walk Stadium 13", "addressLine1":"247 W. 42nd St.", "town":"New York", "county":"NY", "country":"US", "postcode":"10036" }</v>
      </c>
      <c r="L128" t="s">
        <v>5069</v>
      </c>
      <c r="M128" t="str">
        <f t="shared" si="1"/>
        <v>{"id":"1acb5a3e-7564-42b7-9a51-56abe77af840", "name":"ColumbusCircleTrafficCircleABCD1trainsto59thStToDanteTrattoria79McDougalStreet", "StartPoint":{ "id": "d44b7120-4861-4ede-bbef-b0f5d9ca00bd", "name":"Columbus Circle Traffic Circle", "addressLine1":"ABCD1 trains to 59th St.", "town":"New York", "county":"NY", "country":"US", "postcode":"10019" }, "EndPoint":{ "id": "f00ad641-abf7-4dfd-9f60-7fb1013a84c4", "name":"Dante Trattoria", "addressLine1":"79 McDougal Street", "town":"New York", "county":"NY", "country":"US", "postcode":"10001" }, "VehicleUsed":{ "id":"5d988e51-2d39-4bf1-9571-61530f32792e", "name":"Hummer H3", "vehicleMake":"Hummer", "vehicleType":"H3" }, "VehicleDriver":{ "id": "9ae3088d-3121-4b7a-af27-9c4f15b2fadb", "name":"Regal Cinemas 42nd Street E-Walk Stadium 13", "addressLine1":"247 W. 42nd St.", "town":"New York", "county":"NY", "country":"US", "postcode":"10036" }, "JourneyDate":"2016-01-02"},</v>
      </c>
    </row>
    <row r="129" spans="1:13" x14ac:dyDescent="0.45">
      <c r="A129" t="s">
        <v>5653</v>
      </c>
      <c r="B129" t="s">
        <v>52</v>
      </c>
      <c r="C129" t="s">
        <v>4342</v>
      </c>
      <c r="D129" t="s">
        <v>5338</v>
      </c>
      <c r="E129" t="str">
        <f>SUBSTITUTE(VLOOKUP(D129,Locations!D:K,8,FALSE),"},","}")</f>
        <v>{ "id": "303b4d5a-909e-4725-842f-d532662cb119", "name":"Argo Tea", "addressLine1":"958 West Armitage Ave", "town":"Chicago", "county":"IL", "country":"US", "postcode":"60614" }</v>
      </c>
      <c r="F129" t="s">
        <v>5342</v>
      </c>
      <c r="G129" t="str">
        <f>SUBSTITUTE(VLOOKUP(F129,Locations!D:K,8,FALSE),"},","}")</f>
        <v>{ "id": "8c9ab646-9406-4b72-bc87-55da590ef5b5", "name":"Howl at the Moon", "addressLine1":"26 W. Hubbard St.", "town":"Chicago", "county":"IL", "country":"US", "postcode":"60661" }</v>
      </c>
      <c r="H129" t="s">
        <v>5485</v>
      </c>
      <c r="I129" t="str">
        <f>SUBSTITUTE(VLOOKUP(H129,Vehicles!D:H,5,FALSE),"},","}")</f>
        <v>{ "id":"c62b081e-bf97-4301-ab50-e197cc032890", "name":"Opel Antara", "vehicleMake":"Opel", "vehicleType":"Antara" }</v>
      </c>
      <c r="J129" t="s">
        <v>4187</v>
      </c>
      <c r="K129" t="str">
        <f>SUBSTITUTE(VLOOKUP(J129,Drivers!C:G,5,FALSE),"},","}")</f>
        <v>{ "id": "9224ff83-a2b3-43f5-96ce-c73886f92f31", "name":"Sacred Chow", "addressLine1":"227 Sullivan St", "town":"New York", "county":"NY", "country":"US", "postcode":"10001" }</v>
      </c>
      <c r="L129" t="s">
        <v>5070</v>
      </c>
      <c r="M129" t="str">
        <f t="shared" si="1"/>
        <v>{"id":"cabb87e6-aa49-45b7-895e-57489399eed0", "name":"ArgoTea958WestArmitageAveToHowlattheMoon26WHubbardSt", "StartPoint":{ "id": "303b4d5a-909e-4725-842f-d532662cb119", "name":"Argo Tea", "addressLine1":"958 West Armitage Ave", "town":"Chicago", "county":"IL", "country":"US", "postcode":"60614" }, "EndPoint":{ "id": "8c9ab646-9406-4b72-bc87-55da590ef5b5", "name":"Howl at the Moon", "addressLine1":"26 W. Hubbard St.", "town":"Chicago", "county":"IL", "country":"US", "postcode":"60661" }, "VehicleUsed":{ "id":"c62b081e-bf97-4301-ab50-e197cc032890", "name":"Opel Antara", "vehicleMake":"Opel", "vehicleType":"Antara" }, "VehicleDriver":{ "id": "9224ff83-a2b3-43f5-96ce-c73886f92f31", "name":"Sacred Chow", "addressLine1":"227 Sullivan St", "town":"New York", "county":"NY", "country":"US", "postcode":"10001" }, "JourneyDate":"2016-01-04"},</v>
      </c>
    </row>
    <row r="130" spans="1:13" x14ac:dyDescent="0.45">
      <c r="A130" t="s">
        <v>5654</v>
      </c>
      <c r="B130" t="s">
        <v>52</v>
      </c>
      <c r="C130" t="s">
        <v>4343</v>
      </c>
      <c r="D130" t="s">
        <v>5342</v>
      </c>
      <c r="E130" t="str">
        <f>SUBSTITUTE(VLOOKUP(D130,Locations!D:K,8,FALSE),"},","}")</f>
        <v>{ "id": "8c9ab646-9406-4b72-bc87-55da590ef5b5", "name":"Howl at the Moon", "addressLine1":"26 W. Hubbard St.", "town":"Chicago", "county":"IL", "country":"US", "postcode":"60661" }</v>
      </c>
      <c r="F130" t="s">
        <v>5271</v>
      </c>
      <c r="G130" t="str">
        <f>SUBSTITUTE(VLOOKUP(F130,Locations!D:K,8,FALSE),"},","}")</f>
        <v>{ "id": "2567ecf5-a536-4189-8b31-fcbd46b4a174", "name":"American Theater Company", "addressLine1":"1909 W. Byron", "town":"Chicago", "county":"IL", "country":"US", "postcode":"60601" }</v>
      </c>
      <c r="H130" t="s">
        <v>5424</v>
      </c>
      <c r="I130" t="str">
        <f>SUBSTITUTE(VLOOKUP(H130,Vehicles!D:H,5,FALSE),"},","}")</f>
        <v>{ "id":"5a36150e-dde8-4c3b-ba09-050d27282d79", "name":"Nissan Sentra", "vehicleMake":"Nissan", "vehicleType":"Sentra" }</v>
      </c>
      <c r="J130" t="s">
        <v>4200</v>
      </c>
      <c r="K130" t="str">
        <f>SUBSTITUTE(VLOOKUP(J130,Drivers!C:G,5,FALSE),"},","}")</f>
        <v>{ "id": "bef32df4-f869-47ed-8361-96291b4bff66", "name":"Picnic at Central Park, Sheep Meadow", "addressLine1":"Central Park", "town":"New York", "county":"NY", "country":"US", "postcode":"10022" }</v>
      </c>
      <c r="L130" t="s">
        <v>5071</v>
      </c>
      <c r="M130" t="str">
        <f t="shared" si="1"/>
        <v>{"id":"07f75fe9-904d-49a1-b7bc-c1a0157f44ad", "name":"HowlattheMoon26WHubbardStToAmericanTheaterCompany1909WByron", "StartPoint":{ "id": "8c9ab646-9406-4b72-bc87-55da590ef5b5", "name":"Howl at the Moon", "addressLine1":"26 W. Hubbard St.", "town":"Chicago", "county":"IL", "country":"US", "postcode":"60661" }, "EndPoint":{ "id": "2567ecf5-a536-4189-8b31-fcbd46b4a174", "name":"American Theater Company", "addressLine1":"1909 W. Byron", "town":"Chicago", "county":"IL", "country":"US", "postcode":"60601" }, "VehicleUsed":{ "id":"5a36150e-dde8-4c3b-ba09-050d27282d79", "name":"Nissan Sentra", "vehicleMake":"Nissan", "vehicleType":"Sentra" }, "VehicleDriver":{ "id": "bef32df4-f869-47ed-8361-96291b4bff66", "name":"Picnic at Central Park, Sheep Meadow", "addressLine1":"Central Park", "town":"New York", "county":"NY", "country":"US", "postcode":"10022" }, "JourneyDate":"2016-01-16"},</v>
      </c>
    </row>
    <row r="131" spans="1:13" x14ac:dyDescent="0.45">
      <c r="A131" s="3" t="s">
        <v>5655</v>
      </c>
      <c r="B131" t="s">
        <v>52</v>
      </c>
      <c r="C131" t="s">
        <v>4344</v>
      </c>
      <c r="D131" t="s">
        <v>5376</v>
      </c>
      <c r="E131" t="str">
        <f>SUBSTITUTE(VLOOKUP(D131,Locations!D:K,8,FALSE),"},","}")</f>
        <v>{ "id": "a4e9db25-9d06-4425-a05e-fdabaf57605d", "name":"Tribeca Film Center - Screening Room", "addressLine1":"375 Greenwich St.", "town":"New York", "county":"NY", "country":"US", "postcode":"10013" }</v>
      </c>
      <c r="F131" t="s">
        <v>5305</v>
      </c>
      <c r="G131" t="str">
        <f>SUBSTITUTE(VLOOKUP(F131,Locations!D:K,8,FALSE),"},","}")</f>
        <v>{ "id": "a5b7a1be-90aa-4534-af8d-4f195adeec35", "name":"Kinoko Japanese Restaurant", "addressLine1":"165 West 72nd Street", "town":"New York", "county":"NY", "country":"US", "postcode":"10023" }</v>
      </c>
      <c r="H131" t="s">
        <v>5438</v>
      </c>
      <c r="I131" t="str">
        <f>SUBSTITUTE(VLOOKUP(H131,Vehicles!D:H,5,FALSE),"},","}")</f>
        <v>{ "id":"c7d312fa-6f53-4eed-93ed-1d1e631c2550", "name":"Ford Focus", "vehicleMake":"Ford", "vehicleType":"Focus" }</v>
      </c>
      <c r="J131" t="s">
        <v>4303</v>
      </c>
      <c r="K131" t="str">
        <f>SUBSTITUTE(VLOOKUP(J131,Drivers!C:G,5,FALSE),"},","}")</f>
        <v>{ "id": "e2e185b9-95b2-44f1-ba4b-aea0e857671d", "name":"Krispy Kreme Doughnuts", "addressLine1":"141 West 72nd St.", "town":"New York", "county":"NY", "country":"US", "postcode":"10028" }</v>
      </c>
      <c r="L131" t="s">
        <v>5072</v>
      </c>
      <c r="M131" t="str">
        <f t="shared" ref="M131:M194" si="2">_xlfn.CONCAT("{""id"":""",A131,""", ""name"":""",D131,"To",F131,""", ""StartPoint"":",E131,", ""EndPoint"":",G131,", ""VehicleUsed"":",I131,", ""VehicleDriver"":",K131,", ""JourneyDate"":""",L131,"""},")</f>
        <v>{"id":"972e820d-b05b-4231-a38d-bd29b6f97bf2", "name":"TribecaFilmCenterScreeningRoom375GreenwichStToKinokoJapaneseRestaurant165West72ndStreet", "StartPoint":{ "id": "a4e9db25-9d06-4425-a05e-fdabaf57605d", "name":"Tribeca Film Center - Screening Room", "addressLine1":"375 Greenwich St.", "town":"New York", "county":"NY", "country":"US", "postcode":"10013" }, "EndPoint":{ "id": "a5b7a1be-90aa-4534-af8d-4f195adeec35", "name":"Kinoko Japanese Restaurant", "addressLine1":"165 West 72nd Street", "town":"New York", "county":"NY", "country":"US", "postcode":"10023" }, "VehicleUsed":{ "id":"c7d312fa-6f53-4eed-93ed-1d1e631c2550", "name":"Ford Focus", "vehicleMake":"Ford", "vehicleType":"Focus" }, "VehicleDriver":{ "id": "e2e185b9-95b2-44f1-ba4b-aea0e857671d", "name":"Krispy Kreme Doughnuts", "addressLine1":"141 West 72nd St.", "town":"New York", "county":"NY", "country":"US", "postcode":"10028" }, "JourneyDate":"2016-01-18"},</v>
      </c>
    </row>
    <row r="132" spans="1:13" x14ac:dyDescent="0.45">
      <c r="A132" t="s">
        <v>5656</v>
      </c>
      <c r="B132" t="s">
        <v>52</v>
      </c>
      <c r="C132" t="s">
        <v>4345</v>
      </c>
      <c r="D132" t="s">
        <v>5289</v>
      </c>
      <c r="E132" t="str">
        <f>SUBSTITUTE(VLOOKUP(D132,Locations!D:K,8,FALSE),"},","}")</f>
        <v>{ "id": "8afee088-a36b-4842-a2ca-6b2d43a5fbb4", "name":"Glascott's", "addressLine1":"2158 N Halsted", "town":"Chicago", "county":"IL", "country":"US", "postcode":"60614" }</v>
      </c>
      <c r="F132" t="s">
        <v>5336</v>
      </c>
      <c r="G132" t="str">
        <f>SUBSTITUTE(VLOOKUP(F132,Locations!D:K,8,FALSE),"},","}")</f>
        <v>{ "id": "ab325976-cf44-4a65-85b8-1a82e628ebc2", "name":"Fazil Dance Studio", "addressLine1":"743 8th ave. (Bet 46th &amp; 47th st)", "town":"New York", "county":"NY", "country":"US", "postcode":"10001" }</v>
      </c>
      <c r="H132" t="s">
        <v>5481</v>
      </c>
      <c r="I132" t="str">
        <f>SUBSTITUTE(VLOOKUP(H132,Vehicles!D:H,5,FALSE),"},","}")</f>
        <v>{ "id":"837a4e91-b5b5-46eb-8690-4366410f5a8e", "name":"Kia Carens", "vehicleMake":"Kia", "vehicleType":"Carens" }</v>
      </c>
      <c r="J132" t="s">
        <v>4187</v>
      </c>
      <c r="K132" t="str">
        <f>SUBSTITUTE(VLOOKUP(J132,Drivers!C:G,5,FALSE),"},","}")</f>
        <v>{ "id": "9224ff83-a2b3-43f5-96ce-c73886f92f31", "name":"Sacred Chow", "addressLine1":"227 Sullivan St", "town":"New York", "county":"NY", "country":"US", "postcode":"10001" }</v>
      </c>
      <c r="L132" t="s">
        <v>5072</v>
      </c>
      <c r="M132" t="str">
        <f t="shared" si="2"/>
        <v>{"id":"d962bb71-04ed-4a92-af15-4f4b48b0eca4", "name":"Glascotts2158NHalstedToFazilDanceStudio7438thaveBet46th47thst", "StartPoint":{ "id": "8afee088-a36b-4842-a2ca-6b2d43a5fbb4", "name":"Glascott's", "addressLine1":"2158 N Halsted", "town":"Chicago", "county":"IL", "country":"US", "postcode":"60614" }, "EndPoint":{ "id": "ab325976-cf44-4a65-85b8-1a82e628ebc2", "name":"Fazil Dance Studio", "addressLine1":"743 8th ave. (Bet 46th &amp; 47th st)", "town":"New York", "county":"NY", "country":"US", "postcode":"10001" }, "VehicleUsed":{ "id":"837a4e91-b5b5-46eb-8690-4366410f5a8e", "name":"Kia Carens", "vehicleMake":"Kia", "vehicleType":"Carens" }, "VehicleDriver":{ "id": "9224ff83-a2b3-43f5-96ce-c73886f92f31", "name":"Sacred Chow", "addressLine1":"227 Sullivan St", "town":"New York", "county":"NY", "country":"US", "postcode":"10001" }, "JourneyDate":"2016-01-18"},</v>
      </c>
    </row>
    <row r="133" spans="1:13" x14ac:dyDescent="0.45">
      <c r="A133" t="s">
        <v>5657</v>
      </c>
      <c r="B133" t="s">
        <v>52</v>
      </c>
      <c r="C133" t="s">
        <v>4346</v>
      </c>
      <c r="D133" t="s">
        <v>5401</v>
      </c>
      <c r="E133" t="str">
        <f>SUBSTITUTE(VLOOKUP(D133,Locations!D:K,8,FALSE),"},","}")</f>
        <v>{ "id": "0456577a-840e-4c17-b295-6f1ebe911357", "name":"Angelika Theatre", "addressLine1":"18 West Houston at Mercer Street", "town":"New York", "county":"NY", "country":"US", "postcode":"10012" }</v>
      </c>
      <c r="F133" t="s">
        <v>5290</v>
      </c>
      <c r="G133" t="str">
        <f>SUBSTITUTE(VLOOKUP(F133,Locations!D:K,8,FALSE),"},","}")</f>
        <v>{ "id": "afb6a23b-7337-4be5-9e98-6a3e2f3101fc", "name":"Bridge Theater", "addressLine1":"3010 Geary Boulevard", "town":"San Francisco", "county":"CA", "country":"US", "postcode":"94111" }</v>
      </c>
      <c r="H133" t="s">
        <v>5486</v>
      </c>
      <c r="I133" t="str">
        <f>SUBSTITUTE(VLOOKUP(H133,Vehicles!D:H,5,FALSE),"},","}")</f>
        <v>{ "id":"c22649c8-470f-40d8-88fc-7296fbcbdbea", "name":"Nissan Note", "vehicleMake":"Nissan", "vehicleType":"Note" }</v>
      </c>
      <c r="J133" t="s">
        <v>4215</v>
      </c>
      <c r="K133" t="str">
        <f>SUBSTITUTE(VLOOKUP(J133,Drivers!C:G,5,FALSE),"},","}")</f>
        <v>{ "id": "1a278f4c-74fe-470a-8b99-504452c83982", "name":"web2zone (Internet Cafe &amp; Video Game Center)", "addressLine1":"54 Cooper Sq", "town":"New York", "county":"NY", "country":"US", "postcode":"10003" }</v>
      </c>
      <c r="L133" t="s">
        <v>5073</v>
      </c>
      <c r="M133" t="str">
        <f t="shared" si="2"/>
        <v>{"id":"3aafa95d-f1b5-4ce5-98ff-648288b6dd51", "name":"AngelikaTheatre18WestHoustonatMercerStreetToBridgeTheater3010GearyBoulevard", "StartPoint":{ "id": "0456577a-840e-4c17-b295-6f1ebe911357", "name":"Angelika Theatre", "addressLine1":"18 West Houston at Mercer Street", "town":"New York", "county":"NY", "country":"US", "postcode":"10012" }, "EndPoint":{ "id": "afb6a23b-7337-4be5-9e98-6a3e2f3101fc", "name":"Bridge Theater", "addressLine1":"3010 Geary Boulevard", "town":"San Francisco", "county":"CA", "country":"US", "postcode":"94111" }, "VehicleUsed":{ "id":"c22649c8-470f-40d8-88fc-7296fbcbdbea", "name":"Nissan Note", "vehicleMake":"Nissan", "vehicleType":"Note" }, "VehicleDriver":{ "id": "1a278f4c-74fe-470a-8b99-504452c83982", "name":"web2zone (Internet Cafe &amp; Video Game Center)", "addressLine1":"54 Cooper Sq", "town":"New York", "county":"NY", "country":"US", "postcode":"10003" }, "JourneyDate":"2016-01-27"},</v>
      </c>
    </row>
    <row r="134" spans="1:13" x14ac:dyDescent="0.45">
      <c r="A134" t="s">
        <v>5658</v>
      </c>
      <c r="B134" t="s">
        <v>52</v>
      </c>
      <c r="C134" t="s">
        <v>4347</v>
      </c>
      <c r="D134" t="s">
        <v>5312</v>
      </c>
      <c r="E134" t="str">
        <f>SUBSTITUTE(VLOOKUP(D134,Locations!D:K,8,FALSE),"},","}")</f>
        <v>{ "id": "2bd7080b-e88c-4fd9-b687-106e620dde11", "name":"Le Caire Mediterranean Lounge", "addressLine1":"East Village 189 E. 3rd Street Bet. Ave A&amp;B", "town":"New York", "county":"NY", "country":"US", "postcode":"10009" }</v>
      </c>
      <c r="F134" t="s">
        <v>5261</v>
      </c>
      <c r="G134" t="str">
        <f>SUBSTITUTE(VLOOKUP(F134,Locations!D:K,8,FALSE),"},","}")</f>
        <v>{ "id": "3c824709-f6f2-43b9-aab6-a6e2093b6d3f", "name":"The RAWK! Loft", "addressLine1":"3120 W Carroll Ave", "town":"Chicago", "county":"IL", "country":"US", "postcode":"60612" }</v>
      </c>
      <c r="H134" t="s">
        <v>5487</v>
      </c>
      <c r="I134" t="str">
        <f>SUBSTITUTE(VLOOKUP(H134,Vehicles!D:H,5,FALSE),"},","}")</f>
        <v>{ "id":"34a0c544-98f5-4448-a656-5f8ad2a2d863", "name":"Skoda Octavia", "vehicleMake":"Skoda", "vehicleType":"Octavia" }</v>
      </c>
      <c r="J134" t="s">
        <v>4196</v>
      </c>
      <c r="K134" t="str">
        <f>SUBSTITUTE(VLOOKUP(J134,Drivers!C:G,5,FALSE),"},","}")</f>
        <v>{ "id": "0f105c77-5fbf-42b9-baa8-02ee200f2c98", "name":"The Gift Theatre", "addressLine1":"4802 N. Milwaukee Avenue", "town":"Chicago", "county":"IL", "country":"US", "postcode":"60630" }</v>
      </c>
      <c r="L134" t="s">
        <v>5074</v>
      </c>
      <c r="M134" t="str">
        <f t="shared" si="2"/>
        <v>{"id":"fb0cede4-43de-46fd-ab98-f2f380478590", "name":"LeCaireMediterraneanLoungeEastVillage189E3rdStreetBetAveABToTheRAWKLoft3120WCarrollAve", "StartPoint":{ "id": "2bd7080b-e88c-4fd9-b687-106e620dde11", "name":"Le Caire Mediterranean Lounge", "addressLine1":"East Village 189 E. 3rd Street Bet. Ave A&amp;B", "town":"New York", "county":"NY", "country":"US", "postcode":"10009" }, "EndPoint":{ "id": "3c824709-f6f2-43b9-aab6-a6e2093b6d3f", "name":"The RAWK! Loft", "addressLine1":"3120 W Carroll Ave", "town":"Chicago", "county":"IL", "country":"US", "postcode":"60612" }, "VehicleUsed":{ "id":"34a0c544-98f5-4448-a656-5f8ad2a2d863", "name":"Skoda Octavia", "vehicleMake":"Skoda", "vehicleType":"Octavia" }, "VehicleDriver":{ "id": "0f105c77-5fbf-42b9-baa8-02ee200f2c98", "name":"The Gift Theatre", "addressLine1":"4802 N. Milwaukee Avenue", "town":"Chicago", "county":"IL", "country":"US", "postcode":"60630" }, "JourneyDate":"2016-02-22"},</v>
      </c>
    </row>
    <row r="135" spans="1:13" x14ac:dyDescent="0.45">
      <c r="A135" t="s">
        <v>5659</v>
      </c>
      <c r="B135" t="s">
        <v>52</v>
      </c>
      <c r="C135" t="s">
        <v>4348</v>
      </c>
      <c r="D135" t="s">
        <v>5394</v>
      </c>
      <c r="E135" t="str">
        <f>SUBSTITUTE(VLOOKUP(D135,Locations!D:K,8,FALSE),"},","}")</f>
        <v>{ "id": "7035b815-7480-4cd7-a650-e6d738905b9c", "name":"Hayko's Turkish Carpets", "addressLine1":"857 Lexington Ave (at 65th St)", "town":"New York", "county":"NY", "country":"US", "postcode":"10065" }</v>
      </c>
      <c r="F135" t="s">
        <v>5278</v>
      </c>
      <c r="G135" t="str">
        <f>SUBSTITUTE(VLOOKUP(F135,Locations!D:K,8,FALSE),"},","}")</f>
        <v>{ "id": "89a9b1de-5ef1-4ab0-aed0-8463ee2ba3af", "name":"LATIN BLISS", "addressLine1":"5515 N LINCOLN AVENUE", "town":"Chicago", "county":"IL", "country":"US", "postcode":"60625" }</v>
      </c>
      <c r="H135" t="s">
        <v>5488</v>
      </c>
      <c r="I135" t="str">
        <f>SUBSTITUTE(VLOOKUP(H135,Vehicles!D:H,5,FALSE),"},","}")</f>
        <v>{ "id":"a6aee5bd-5b7d-486c-aa95-fc2ed5ddd5b3", "name":"Skoda Rapid", "vehicleMake":"Skoda", "vehicleType":"Rapid" }</v>
      </c>
      <c r="J135" t="s">
        <v>4234</v>
      </c>
      <c r="K135" t="str">
        <f>SUBSTITUTE(VLOOKUP(J135,Drivers!C:G,5,FALSE),"},","}")</f>
        <v>{ "id": "ad166ee0-9082-4620-a1f7-3754cd49dbdf", "name":"Curly's Vegetarian Lunch", "addressLine1":"328 East 14th", "town":"New York", "county":"NY", "country":"US", "postcode":"10003" }</v>
      </c>
      <c r="L135" t="s">
        <v>5075</v>
      </c>
      <c r="M135" t="str">
        <f t="shared" si="2"/>
        <v>{"id":"d04ae95d-b4bb-425f-98c0-a18b972da1e8", "name":"HaykosTurkishCarpets857LexingtonAveat65thStToLATINBLISS5515NLINCOLNAVENUE", "StartPoint":{ "id": "7035b815-7480-4cd7-a650-e6d738905b9c", "name":"Hayko's Turkish Carpets", "addressLine1":"857 Lexington Ave (at 65th St)", "town":"New York", "county":"NY", "country":"US", "postcode":"10065" }, "EndPoint":{ "id": "89a9b1de-5ef1-4ab0-aed0-8463ee2ba3af", "name":"LATIN BLISS", "addressLine1":"5515 N LINCOLN AVENUE", "town":"Chicago", "county":"IL", "country":"US", "postcode":"60625" }, "VehicleUsed":{ "id":"a6aee5bd-5b7d-486c-aa95-fc2ed5ddd5b3", "name":"Skoda Rapid", "vehicleMake":"Skoda", "vehicleType":"Rapid" }, "VehicleDriver":{ "id": "ad166ee0-9082-4620-a1f7-3754cd49dbdf", "name":"Curly's Vegetarian Lunch", "addressLine1":"328 East 14th", "town":"New York", "county":"NY", "country":"US", "postcode":"10003" }, "JourneyDate":"2016-02-25"},</v>
      </c>
    </row>
    <row r="136" spans="1:13" x14ac:dyDescent="0.45">
      <c r="A136" t="s">
        <v>5660</v>
      </c>
      <c r="B136" t="s">
        <v>52</v>
      </c>
      <c r="C136" t="s">
        <v>4349</v>
      </c>
      <c r="D136" t="s">
        <v>5310</v>
      </c>
      <c r="E136" t="str">
        <f>SUBSTITUTE(VLOOKUP(D136,Locations!D:K,8,FALSE),"},","}")</f>
        <v>{ "id": "265b3238-f24e-4511-9ef8-1bac590fe963", "name":"MOMA", "addressLine1":"11 West 53 Street", "town":"New York", "county":"NY", "country":"US", "postcode":"10019" }</v>
      </c>
      <c r="F136" t="s">
        <v>5376</v>
      </c>
      <c r="G136" t="str">
        <f>SUBSTITUTE(VLOOKUP(F136,Locations!D:K,8,FALSE),"},","}")</f>
        <v>{ "id": "a4e9db25-9d06-4425-a05e-fdabaf57605d", "name":"Tribeca Film Center - Screening Room", "addressLine1":"375 Greenwich St.", "town":"New York", "county":"NY", "country":"US", "postcode":"10013" }</v>
      </c>
      <c r="H136" t="s">
        <v>5489</v>
      </c>
      <c r="I136" t="str">
        <f>SUBSTITUTE(VLOOKUP(H136,Vehicles!D:H,5,FALSE),"},","}")</f>
        <v>{ "id":"2fde4843-07b0-49d0-968f-d263fdf3855a", "name":"Dacia Duster", "vehicleMake":"Dacia", "vehicleType":"Duster" }</v>
      </c>
      <c r="J136" t="s">
        <v>4234</v>
      </c>
      <c r="K136" t="str">
        <f>SUBSTITUTE(VLOOKUP(J136,Drivers!C:G,5,FALSE),"},","}")</f>
        <v>{ "id": "ad166ee0-9082-4620-a1f7-3754cd49dbdf", "name":"Curly's Vegetarian Lunch", "addressLine1":"328 East 14th", "town":"New York", "county":"NY", "country":"US", "postcode":"10003" }</v>
      </c>
      <c r="L136" t="s">
        <v>5076</v>
      </c>
      <c r="M136" t="str">
        <f t="shared" si="2"/>
        <v>{"id":"d34aff02-6047-40c5-a67c-7ec6eb648eed", "name":"MOMA11West53StreetToTribecaFilmCenterScreeningRoom375GreenwichSt", "StartPoint":{ "id": "265b3238-f24e-4511-9ef8-1bac590fe963", "name":"MOMA", "addressLine1":"11 West 53 Street", "town":"New York", "county":"NY", "country":"US", "postcode":"10019" }, "EndPoint":{ "id": "a4e9db25-9d06-4425-a05e-fdabaf57605d", "name":"Tribeca Film Center - Screening Room", "addressLine1":"375 Greenwich St.", "town":"New York", "county":"NY", "country":"US", "postcode":"10013" }, "VehicleUsed":{ "id":"2fde4843-07b0-49d0-968f-d263fdf3855a", "name":"Dacia Duster", "vehicleMake":"Dacia", "vehicleType":"Duster" }, "VehicleDriver":{ "id": "ad166ee0-9082-4620-a1f7-3754cd49dbdf", "name":"Curly's Vegetarian Lunch", "addressLine1":"328 East 14th", "town":"New York", "county":"NY", "country":"US", "postcode":"10003" }, "JourneyDate":"2016-02-29"},</v>
      </c>
    </row>
    <row r="137" spans="1:13" x14ac:dyDescent="0.45">
      <c r="A137" t="s">
        <v>5661</v>
      </c>
      <c r="B137" t="s">
        <v>218</v>
      </c>
      <c r="C137" t="s">
        <v>4350</v>
      </c>
      <c r="D137" t="s">
        <v>5285</v>
      </c>
      <c r="E137" t="str">
        <f>SUBSTITUTE(VLOOKUP(D137,Locations!D:K,8,FALSE),"},","}")</f>
        <v>{ "id": "c038a368-d6f1-48e4-a958-77d1715a4584", "name":"Copper Chimney Restaurant", "addressLine1":"126 East 28th Street", "town":"New York", "county":"NY", "country":"US", "postcode":"10016" }</v>
      </c>
      <c r="F137" t="s">
        <v>5332</v>
      </c>
      <c r="G137" t="str">
        <f>SUBSTITUTE(VLOOKUP(F137,Locations!D:K,8,FALSE),"},","}")</f>
        <v>{ "id": "30f72907-f8b6-487a-901a-0fc072c46e86", "name":"Hummus Place", "addressLine1":"109 St Marks Pl", "town":"New York", "county":"NY", "country":"US", "postcode":"10009" }</v>
      </c>
      <c r="H137" t="s">
        <v>5466</v>
      </c>
      <c r="I137" t="str">
        <f>SUBSTITUTE(VLOOKUP(H137,Vehicles!D:H,5,FALSE),"},","}")</f>
        <v>{ "id":"ab590bdf-e207-48de-8f57-0a342d0b6d3c", "name":"Hyundai Elantra", "vehicleMake":"Hyundai", "vehicleType":"Elantra" }</v>
      </c>
      <c r="J137" t="s">
        <v>4226</v>
      </c>
      <c r="K137" t="str">
        <f>SUBSTITUTE(VLOOKUP(J137,Drivers!C:G,5,FALSE),"},","}")</f>
        <v>{ "id": "500b40d4-2bbf-458e-8c3a-f887617dd11e", "name":"Kate Murphy Theater at FIT.", "addressLine1":"Fashion Institute Of Technology", "town":"New York", "county":"NY", "country":"US", "postcode":"10001" }</v>
      </c>
      <c r="L137" t="s">
        <v>5077</v>
      </c>
      <c r="M137" t="str">
        <f t="shared" si="2"/>
        <v>{"id":"28a45bbf-9993-483c-b537-c560a69c9253", "name":"CopperChimneyRestaurant126East28thStreetToHummusPlace109StMarksPl", "StartPoint":{ "id": "c038a368-d6f1-48e4-a958-77d1715a4584", "name":"Copper Chimney Restaurant", "addressLine1":"126 East 28th Street", "town":"New York", "county":"NY", "country":"US", "postcode":"10016" }, "EndPoint":{ "id": "30f72907-f8b6-487a-901a-0fc072c46e86", "name":"Hummus Place", "addressLine1":"109 St Marks Pl", "town":"New York", "county":"NY", "country":"US", "postcode":"10009" }, "VehicleUsed":{ "id":"ab590bdf-e207-48de-8f57-0a342d0b6d3c", "name":"Hyundai Elantra", "vehicleMake":"Hyundai", "vehicleType":"Elantra" }, "VehicleDriver":{ "id": "500b40d4-2bbf-458e-8c3a-f887617dd11e", "name":"Kate Murphy Theater at FIT.", "addressLine1":"Fashion Institute Of Technology", "town":"New York", "county":"NY", "country":"US", "postcode":"10001" }, "JourneyDate":"2016-03-05"},</v>
      </c>
    </row>
    <row r="138" spans="1:13" x14ac:dyDescent="0.45">
      <c r="A138" t="s">
        <v>5662</v>
      </c>
      <c r="B138" t="s">
        <v>52</v>
      </c>
      <c r="C138" t="s">
        <v>4351</v>
      </c>
      <c r="D138" t="s">
        <v>5394</v>
      </c>
      <c r="E138" t="str">
        <f>SUBSTITUTE(VLOOKUP(D138,Locations!D:K,8,FALSE),"},","}")</f>
        <v>{ "id": "7035b815-7480-4cd7-a650-e6d738905b9c", "name":"Hayko's Turkish Carpets", "addressLine1":"857 Lexington Ave (at 65th St)", "town":"New York", "county":"NY", "country":"US", "postcode":"10065" }</v>
      </c>
      <c r="F138" t="s">
        <v>4950</v>
      </c>
      <c r="G138" t="str">
        <f>SUBSTITUTE(VLOOKUP(F138,Locations!D:K,8,FALSE),"},","}")</f>
        <v>{ "id": "1a278f4c-74fe-470a-8b99-504452c83982", "name":"web2zone (Internet Cafe &amp; Video Game Center)", "addressLine1":"54 Cooper Sq", "town":"New York", "county":"NY", "country":"US", "postcode":"10003" }</v>
      </c>
      <c r="H138" t="s">
        <v>5490</v>
      </c>
      <c r="I138" t="str">
        <f>SUBSTITUTE(VLOOKUP(H138,Vehicles!D:H,5,FALSE),"},","}")</f>
        <v>{ "id":"48b84d4a-6b22-4257-9e1a-bfca699e4c21", "name":"BMW 7-series", "vehicleMake":"BMW", "vehicleType":"7-series" }</v>
      </c>
      <c r="J138" t="s">
        <v>4187</v>
      </c>
      <c r="K138" t="str">
        <f>SUBSTITUTE(VLOOKUP(J138,Drivers!C:G,5,FALSE),"},","}")</f>
        <v>{ "id": "9224ff83-a2b3-43f5-96ce-c73886f92f31", "name":"Sacred Chow", "addressLine1":"227 Sullivan St", "town":"New York", "county":"NY", "country":"US", "postcode":"10001" }</v>
      </c>
      <c r="L138" t="s">
        <v>5078</v>
      </c>
      <c r="M138" t="str">
        <f t="shared" si="2"/>
        <v>{"id":"b2c7d7fa-8ea1-4373-a082-5a6233c851be", "name":"HaykosTurkishCarpets857LexingtonAveat65thStToweb2zoneInternetCafeVideoGameCenter54CooperSq", "StartPoint":{ "id": "7035b815-7480-4cd7-a650-e6d738905b9c", "name":"Hayko's Turkish Carpets", "addressLine1":"857 Lexington Ave (at 65th St)", "town":"New York", "county":"NY", "country":"US", "postcode":"10065" }, "EndPoint":{ "id": "1a278f4c-74fe-470a-8b99-504452c83982", "name":"web2zone (Internet Cafe &amp; Video Game Center)", "addressLine1":"54 Cooper Sq", "town":"New York", "county":"NY", "country":"US", "postcode":"10003" }, "VehicleUsed":{ "id":"48b84d4a-6b22-4257-9e1a-bfca699e4c21", "name":"BMW 7-series", "vehicleMake":"BMW", "vehicleType":"7-series" }, "VehicleDriver":{ "id": "9224ff83-a2b3-43f5-96ce-c73886f92f31", "name":"Sacred Chow", "addressLine1":"227 Sullivan St", "town":"New York", "county":"NY", "country":"US", "postcode":"10001" }, "JourneyDate":"2016-03-14"},</v>
      </c>
    </row>
    <row r="139" spans="1:13" x14ac:dyDescent="0.45">
      <c r="A139" t="s">
        <v>5663</v>
      </c>
      <c r="B139" t="s">
        <v>218</v>
      </c>
      <c r="C139" t="s">
        <v>4352</v>
      </c>
      <c r="D139" t="s">
        <v>5378</v>
      </c>
      <c r="E139" t="str">
        <f>SUBSTITUTE(VLOOKUP(D139,Locations!D:K,8,FALSE),"},","}")</f>
        <v>{ "id": "4490cf44-82e9-4974-ac1d-30ef1b706a9c", "name":"Rush Dance", "addressLine1":"392 Broadway", "town":"New York", "county":"NY", "country":"US", "postcode":"10013" }</v>
      </c>
      <c r="F139" t="s">
        <v>5402</v>
      </c>
      <c r="G139" t="str">
        <f>SUBSTITUTE(VLOOKUP(F139,Locations!D:K,8,FALSE),"},","}")</f>
        <v>{ "id": "9dba1854-81c4-485f-b871-91e433dcffcf", "name":"Applebee's Neighborhood Grill", "addressLine1":"205 W 50th St", "town":"New York", "county":"NY", "country":"US", "postcode":"10019" }</v>
      </c>
      <c r="H139" t="s">
        <v>5475</v>
      </c>
      <c r="I139" t="str">
        <f>SUBSTITUTE(VLOOKUP(H139,Vehicles!D:H,5,FALSE),"},","}")</f>
        <v>{ "id":"44ad8595-d742-48b7-9cb0-6e82a1f61f78", "name":"Opel Meriva", "vehicleMake":"Opel", "vehicleType":"Meriva" }</v>
      </c>
      <c r="J139" t="s">
        <v>4219</v>
      </c>
      <c r="K139" t="str">
        <f>SUBSTITUTE(VLOOKUP(J139,Drivers!C:G,5,FALSE),"},","}")</f>
        <v>{ "id": "9ae3088d-3121-4b7a-af27-9c4f15b2fadb", "name":"Regal Cinemas 42nd Street E-Walk Stadium 13", "addressLine1":"247 W. 42nd St.", "town":"New York", "county":"NY", "country":"US", "postcode":"10036" }</v>
      </c>
      <c r="L139" t="s">
        <v>5079</v>
      </c>
      <c r="M139" t="str">
        <f t="shared" si="2"/>
        <v>{"id":"402d8240-12d9-4b74-af73-1e2fe9004e93", "name":"RushDance392BroadwayToApplebeesNeighborhoodGrill205W50thSt", "StartPoint":{ "id": "4490cf44-82e9-4974-ac1d-30ef1b706a9c", "name":"Rush Dance", "addressLine1":"392 Broadway", "town":"New York", "county":"NY", "country":"US", "postcode":"10013" }, "EndPoint":{ "id": "9dba1854-81c4-485f-b871-91e433dcffcf", "name":"Applebee's Neighborhood Grill", "addressLine1":"205 W 50th St", "town":"New York", "county":"NY", "country":"US", "postcode":"10019" }, "VehicleUsed":{ "id":"44ad8595-d742-48b7-9cb0-6e82a1f61f78", "name":"Opel Meriva", "vehicleMake":"Opel", "vehicleType":"Meriva" }, "VehicleDriver":{ "id": "9ae3088d-3121-4b7a-af27-9c4f15b2fadb", "name":"Regal Cinemas 42nd Street E-Walk Stadium 13", "addressLine1":"247 W. 42nd St.", "town":"New York", "county":"NY", "country":"US", "postcode":"10036" }, "JourneyDate":"2016-03-17"},</v>
      </c>
    </row>
    <row r="140" spans="1:13" x14ac:dyDescent="0.45">
      <c r="A140" t="s">
        <v>5664</v>
      </c>
      <c r="B140" t="s">
        <v>52</v>
      </c>
      <c r="C140" t="s">
        <v>4353</v>
      </c>
      <c r="D140" t="s">
        <v>5278</v>
      </c>
      <c r="E140" t="str">
        <f>SUBSTITUTE(VLOOKUP(D140,Locations!D:K,8,FALSE),"},","}")</f>
        <v>{ "id": "89a9b1de-5ef1-4ab0-aed0-8463ee2ba3af", "name":"LATIN BLISS", "addressLine1":"5515 N LINCOLN AVENUE", "town":"Chicago", "county":"IL", "country":"US", "postcode":"60625" }</v>
      </c>
      <c r="F140" t="s">
        <v>5278</v>
      </c>
      <c r="G140" t="str">
        <f>SUBSTITUTE(VLOOKUP(F140,Locations!D:K,8,FALSE),"},","}")</f>
        <v>{ "id": "89a9b1de-5ef1-4ab0-aed0-8463ee2ba3af", "name":"LATIN BLISS", "addressLine1":"5515 N LINCOLN AVENUE", "town":"Chicago", "county":"IL", "country":"US", "postcode":"60625" }</v>
      </c>
      <c r="H140" t="s">
        <v>5427</v>
      </c>
      <c r="I140" t="str">
        <f>SUBSTITUTE(VLOOKUP(H140,Vehicles!D:H,5,FALSE),"},","}")</f>
        <v>{ "id":"5245e097-560c-4209-9c5e-9c42b701172f", "name":"Audi A6", "vehicleMake":"Audi", "vehicleType":"A6" }</v>
      </c>
      <c r="J140" t="s">
        <v>4248</v>
      </c>
      <c r="K140" t="str">
        <f>SUBSTITUTE(VLOOKUP(J140,Drivers!C:G,5,FALSE),"},","}")</f>
        <v>{ "id": "7036e399-a0c7-4a8d-b1b1-2c1a45994383", "name":"CitiCorp Atrium", "addressLine1":"153 E 53rd street", "town":"New York", "county":"NY", "country":"US", "postcode":"10017" }</v>
      </c>
      <c r="L140" t="s">
        <v>5080</v>
      </c>
      <c r="M140" t="str">
        <f t="shared" si="2"/>
        <v>{"id":"a14ba4c6-5fc7-4a4c-9946-d45d955bea0c", "name":"LATINBLISS5515NLINCOLNAVENUEToLATINBLISS5515NLINCOLNAVENUE", "StartPoint":{ "id": "89a9b1de-5ef1-4ab0-aed0-8463ee2ba3af", "name":"LATIN BLISS", "addressLine1":"5515 N LINCOLN AVENUE", "town":"Chicago", "county":"IL", "country":"US", "postcode":"60625" }, "EndPoint":{ "id": "89a9b1de-5ef1-4ab0-aed0-8463ee2ba3af", "name":"LATIN BLISS", "addressLine1":"5515 N LINCOLN AVENUE", "town":"Chicago", "county":"IL", "country":"US", "postcode":"60625" }, "VehicleUsed":{ "id":"5245e097-560c-4209-9c5e-9c42b701172f", "name":"Audi A6", "vehicleMake":"Audi", "vehicleType":"A6" }, "VehicleDriver":{ "id": "7036e399-a0c7-4a8d-b1b1-2c1a45994383", "name":"CitiCorp Atrium", "addressLine1":"153 E 53rd street", "town":"New York", "county":"NY", "country":"US", "postcode":"10017" }, "JourneyDate":"2016-03-21"},</v>
      </c>
    </row>
    <row r="141" spans="1:13" x14ac:dyDescent="0.45">
      <c r="A141" t="s">
        <v>5665</v>
      </c>
      <c r="B141" t="s">
        <v>52</v>
      </c>
      <c r="C141" t="s">
        <v>4354</v>
      </c>
      <c r="D141" t="s">
        <v>5380</v>
      </c>
      <c r="E141" t="str">
        <f>SUBSTITUTE(VLOOKUP(D141,Locations!D:K,8,FALSE),"},","}")</f>
        <v>{ "id": "76a4e499-bd3f-4575-9573-cf276f4dd26e", "name":"Walter Reade Theater", "addressLine1":"Lincoln Center - Mezzanine level", "town":"New York", "county":"NY", "country":"US", "postcode":"10036" }</v>
      </c>
      <c r="F141" t="s">
        <v>5361</v>
      </c>
      <c r="G141" t="str">
        <f>SUBSTITUTE(VLOOKUP(F141,Locations!D:K,8,FALSE),"},","}")</f>
        <v>{ "id": "9471ae2b-22b7-4394-96db-dbda0772d259", "name":"Chicago Cultural Center", "addressLine1":"77 E. Randolph Street, 2nd floor", "town":"Chicago", "county":"IL", "country":"US", "postcode":"60601" }</v>
      </c>
      <c r="H141" t="s">
        <v>5475</v>
      </c>
      <c r="I141" t="str">
        <f>SUBSTITUTE(VLOOKUP(H141,Vehicles!D:H,5,FALSE),"},","}")</f>
        <v>{ "id":"44ad8595-d742-48b7-9cb0-6e82a1f61f78", "name":"Opel Meriva", "vehicleMake":"Opel", "vehicleType":"Meriva" }</v>
      </c>
      <c r="J141" t="s">
        <v>4248</v>
      </c>
      <c r="K141" t="str">
        <f>SUBSTITUTE(VLOOKUP(J141,Drivers!C:G,5,FALSE),"},","}")</f>
        <v>{ "id": "7036e399-a0c7-4a8d-b1b1-2c1a45994383", "name":"CitiCorp Atrium", "addressLine1":"153 E 53rd street", "town":"New York", "county":"NY", "country":"US", "postcode":"10017" }</v>
      </c>
      <c r="L141" t="s">
        <v>5081</v>
      </c>
      <c r="M141" t="str">
        <f t="shared" si="2"/>
        <v>{"id":"88b4e937-737b-4f31-988a-3306ecdc51d8", "name":"WalterReadeTheaterLincolnCenterMezzaninelevelToChicagoCulturalCenter77ERandolphStreet2ndfloor", "StartPoint":{ "id": "76a4e499-bd3f-4575-9573-cf276f4dd26e", "name":"Walter Reade Theater", "addressLine1":"Lincoln Center - Mezzanine level", "town":"New York", "county":"NY", "country":"US", "postcode":"10036" }, "EndPoint":{ "id": "9471ae2b-22b7-4394-96db-dbda0772d259", "name":"Chicago Cultural Center", "addressLine1":"77 E. Randolph Street, 2nd floor", "town":"Chicago", "county":"IL", "country":"US", "postcode":"60601" }, "VehicleUsed":{ "id":"44ad8595-d742-48b7-9cb0-6e82a1f61f78", "name":"Opel Meriva", "vehicleMake":"Opel", "vehicleType":"Meriva" }, "VehicleDriver":{ "id": "7036e399-a0c7-4a8d-b1b1-2c1a45994383", "name":"CitiCorp Atrium", "addressLine1":"153 E 53rd street", "town":"New York", "county":"NY", "country":"US", "postcode":"10017" }, "JourneyDate":"2016-03-25"},</v>
      </c>
    </row>
    <row r="142" spans="1:13" x14ac:dyDescent="0.45">
      <c r="A142" t="s">
        <v>5666</v>
      </c>
      <c r="B142" t="s">
        <v>52</v>
      </c>
      <c r="C142" t="s">
        <v>4355</v>
      </c>
      <c r="D142" t="s">
        <v>4956</v>
      </c>
      <c r="E142" t="str">
        <f>SUBSTITUTE(VLOOKUP(D142,Locations!D:K,8,FALSE),"},","}")</f>
        <v>{ "id": "9224ff83-a2b3-43f5-96ce-c73886f92f31", "name":"Sacred Chow", "addressLine1":"227 Sullivan St", "town":"New York", "county":"NY", "country":"US", "postcode":"10001" }</v>
      </c>
      <c r="F142" t="s">
        <v>5317</v>
      </c>
      <c r="G142" t="str">
        <f>SUBSTITUTE(VLOOKUP(F142,Locations!D:K,8,FALSE),"},","}")</f>
        <v>{ "id": "bb07890e-5531-4f19-a89c-f313e6d70cb7", "name":"South Street Seaport", "addressLine1":"213 Water street", "town":"New York", "county":"NY", "country":"US", "postcode":"10038" }</v>
      </c>
      <c r="H142" t="s">
        <v>5456</v>
      </c>
      <c r="I142" t="str">
        <f>SUBSTITUTE(VLOOKUP(H142,Vehicles!D:H,5,FALSE),"},","}")</f>
        <v>{ "id":"86932419-0dc2-4ea5-9142-f9654a28a680", "name":"Hyundai Solaris", "vehicleMake":"Hyundai", "vehicleType":"Solaris" }</v>
      </c>
      <c r="J142" t="s">
        <v>4319</v>
      </c>
      <c r="K142" t="str">
        <f>SUBSTITUTE(VLOOKUP(J142,Drivers!C:G,5,FALSE),"},","}")</f>
        <v>{ "id": "8b247a08-01dc-40cb-9365-403503640267", "name":"Ship Of Fools Bar", "addressLine1":"1590 2nd Ave.", "town":"New York", "county":"NY", "country":"US", "postcode":"10028" }</v>
      </c>
      <c r="L142" t="s">
        <v>5081</v>
      </c>
      <c r="M142" t="str">
        <f t="shared" si="2"/>
        <v>{"id":"d739b2b9-a520-4e6b-ae0d-7f85f77e9038", "name":"SacredChow227SullivanStToSouthStreetSeaport213Waterstreet", "StartPoint":{ "id": "9224ff83-a2b3-43f5-96ce-c73886f92f31", "name":"Sacred Chow", "addressLine1":"227 Sullivan St", "town":"New York", "county":"NY", "country":"US", "postcode":"10001" }, "EndPoint":{ "id": "bb07890e-5531-4f19-a89c-f313e6d70cb7", "name":"South Street Seaport", "addressLine1":"213 Water street", "town":"New York", "county":"NY", "country":"US", "postcode":"10038" }, "VehicleUsed":{ "id":"86932419-0dc2-4ea5-9142-f9654a28a680", "name":"Hyundai Solaris", "vehicleMake":"Hyundai", "vehicleType":"Solaris" }, "VehicleDriver":{ "id": "8b247a08-01dc-40cb-9365-403503640267", "name":"Ship Of Fools Bar", "addressLine1":"1590 2nd Ave.", "town":"New York", "county":"NY", "country":"US", "postcode":"10028" }, "JourneyDate":"2016-03-25"},</v>
      </c>
    </row>
    <row r="143" spans="1:13" x14ac:dyDescent="0.45">
      <c r="A143" t="s">
        <v>5667</v>
      </c>
      <c r="B143" t="s">
        <v>52</v>
      </c>
      <c r="C143" t="s">
        <v>4356</v>
      </c>
      <c r="D143" t="s">
        <v>5332</v>
      </c>
      <c r="E143" t="str">
        <f>SUBSTITUTE(VLOOKUP(D143,Locations!D:K,8,FALSE),"},","}")</f>
        <v>{ "id": "30f72907-f8b6-487a-901a-0fc072c46e86", "name":"Hummus Place", "addressLine1":"109 St Marks Pl", "town":"New York", "county":"NY", "country":"US", "postcode":"10009" }</v>
      </c>
      <c r="F143" t="s">
        <v>5402</v>
      </c>
      <c r="G143" t="str">
        <f>SUBSTITUTE(VLOOKUP(F143,Locations!D:K,8,FALSE),"},","}")</f>
        <v>{ "id": "9dba1854-81c4-485f-b871-91e433dcffcf", "name":"Applebee's Neighborhood Grill", "addressLine1":"205 W 50th St", "town":"New York", "county":"NY", "country":"US", "postcode":"10019" }</v>
      </c>
      <c r="H143" t="s">
        <v>5491</v>
      </c>
      <c r="I143" t="str">
        <f>SUBSTITUTE(VLOOKUP(H143,Vehicles!D:H,5,FALSE),"},","}")</f>
        <v>{ "id":"3ef3ac17-5bb7-4752-8436-b9ebe9c0c5ad", "name":"BMW X6", "vehicleMake":"BMW", "vehicleType":"X6" }</v>
      </c>
      <c r="J143" t="s">
        <v>4191</v>
      </c>
      <c r="K143" t="str">
        <f>SUBSTITUTE(VLOOKUP(J143,Drivers!C:G,5,FALSE),"},","}")</f>
        <v>{ "id": "222c9323-7b8c-412d-93b8-00e9241a8967", "name":"Montrose Dog Beach", "addressLine1":"Just north of Wilson &amp; Simonds", "town":"Chicago", "county":"IL", "country":"US", "postcode":"60626" }</v>
      </c>
      <c r="L143" t="s">
        <v>5082</v>
      </c>
      <c r="M143" t="str">
        <f t="shared" si="2"/>
        <v>{"id":"0951d38a-c280-46c2-8906-eb8e7179185e", "name":"HummusPlace109StMarksPlToApplebeesNeighborhoodGrill205W50thSt", "StartPoint":{ "id": "30f72907-f8b6-487a-901a-0fc072c46e86", "name":"Hummus Place", "addressLine1":"109 St Marks Pl", "town":"New York", "county":"NY", "country":"US", "postcode":"10009" }, "EndPoint":{ "id": "9dba1854-81c4-485f-b871-91e433dcffcf", "name":"Applebee's Neighborhood Grill", "addressLine1":"205 W 50th St", "town":"New York", "county":"NY", "country":"US", "postcode":"10019" }, "VehicleUsed":{ "id":"3ef3ac17-5bb7-4752-8436-b9ebe9c0c5ad", "name":"BMW X6", "vehicleMake":"BMW", "vehicleType":"X6" }, "VehicleDriver":{ "id": "222c9323-7b8c-412d-93b8-00e9241a8967", "name":"Montrose Dog Beach", "addressLine1":"Just north of Wilson &amp; Simonds", "town":"Chicago", "county":"IL", "country":"US", "postcode":"60626" }, "JourneyDate":"2016-04-03"},</v>
      </c>
    </row>
    <row r="144" spans="1:13" x14ac:dyDescent="0.45">
      <c r="A144" t="s">
        <v>5668</v>
      </c>
      <c r="B144" t="s">
        <v>218</v>
      </c>
      <c r="C144" t="s">
        <v>4357</v>
      </c>
      <c r="D144" t="s">
        <v>5390</v>
      </c>
      <c r="E144" t="str">
        <f>SUBSTITUTE(VLOOKUP(D144,Locations!D:K,8,FALSE),"},","}")</f>
        <v>{ "id": "4b7adb31-aed5-487a-b784-1cd6022781a7", "name":"Mumbles", "addressLine1":"179 3rd Ave", "town":"New York", "county":"NY", "country":"US", "postcode":"10003" }</v>
      </c>
      <c r="F144" t="s">
        <v>4949</v>
      </c>
      <c r="G144" t="str">
        <f>SUBSTITUTE(VLOOKUP(F144,Locations!D:K,8,FALSE),"},","}")</f>
        <v>{ "id": "72609113-778c-468f-859c-7fd0f352819c", "name":"Rodeo Bar", "addressLine1":"375 3rd Avenue", "town":"New York", "county":"NY", "country":"US", "postcode":"10022" }</v>
      </c>
      <c r="H144" t="s">
        <v>5492</v>
      </c>
      <c r="I144" t="str">
        <f>SUBSTITUTE(VLOOKUP(H144,Vehicles!D:H,5,FALSE),"},","}")</f>
        <v>{ "id":"68fc84b3-0931-4e83-8c4b-1e3ff5990b27", "name":"Chery Tiggo", "vehicleMake":"Chery", "vehicleType":"Tiggo" }</v>
      </c>
      <c r="J144" t="s">
        <v>4206</v>
      </c>
      <c r="K144" t="str">
        <f>SUBSTITUTE(VLOOKUP(J144,Drivers!C:G,5,FALSE),"},","}")</f>
        <v>{ "id": "1f638552-0da4-4db2-99c1-6abec5a360f5", "name":"Cassidy's Pub", "addressLine1":"65 W. 55th Street", "town":"New York", "county":"NY", "country":"US", "postcode":"10019" }</v>
      </c>
      <c r="L144" t="s">
        <v>5082</v>
      </c>
      <c r="M144" t="str">
        <f t="shared" si="2"/>
        <v>{"id":"a627ca2f-0305-4f8f-890f-c41d500208df", "name":"Mumbles1793rdAveToRodeoBar3753rdAvenue", "StartPoint":{ "id": "4b7adb31-aed5-487a-b784-1cd6022781a7", "name":"Mumbles", "addressLine1":"179 3rd Ave", "town":"New York", "county":"NY", "country":"US", "postcode":"10003" }, "EndPoint":{ "id": "72609113-778c-468f-859c-7fd0f352819c", "name":"Rodeo Bar", "addressLine1":"375 3rd Avenue", "town":"New York", "county":"NY", "country":"US", "postcode":"10022" }, "VehicleUsed":{ "id":"68fc84b3-0931-4e83-8c4b-1e3ff5990b27", "name":"Chery Tiggo", "vehicleMake":"Chery", "vehicleType":"Tiggo" }, "VehicleDriver":{ "id": "1f638552-0da4-4db2-99c1-6abec5a360f5", "name":"Cassidy's Pub", "addressLine1":"65 W. 55th Street", "town":"New York", "county":"NY", "country":"US", "postcode":"10019" }, "JourneyDate":"2016-04-03"},</v>
      </c>
    </row>
    <row r="145" spans="1:13" x14ac:dyDescent="0.45">
      <c r="A145" t="s">
        <v>5669</v>
      </c>
      <c r="B145" t="s">
        <v>89</v>
      </c>
      <c r="C145" t="s">
        <v>4358</v>
      </c>
      <c r="D145" t="s">
        <v>5268</v>
      </c>
      <c r="E145" t="str">
        <f>SUBSTITUTE(VLOOKUP(D145,Locations!D:K,8,FALSE),"},","}")</f>
        <v>{ "id": "505c8034-1a04-4ae9-8ff1-eaa7250f8132", "name":"Starbucks Coffee", "addressLine1":"2252 Broadway", "town":"New York", "county":"NY", "country":"US", "postcode":"10024" }</v>
      </c>
      <c r="F145" t="s">
        <v>5243</v>
      </c>
      <c r="G145" t="str">
        <f>SUBSTITUTE(VLOOKUP(F145,Locations!D:K,8,FALSE),"},","}")</f>
        <v>{ "id": "3ccfecd3-3389-45bb-8fc8-57f997b999d2", "name":"mAnnAhAttA", "addressLine1":"316 Bowery @ Bleecker", "town":"New York", "county":"NY", "country":"US", "postcode":"10012" }</v>
      </c>
      <c r="H145" t="s">
        <v>5424</v>
      </c>
      <c r="I145" t="str">
        <f>SUBSTITUTE(VLOOKUP(H145,Vehicles!D:H,5,FALSE),"},","}")</f>
        <v>{ "id":"5a36150e-dde8-4c3b-ba09-050d27282d79", "name":"Nissan Sentra", "vehicleMake":"Nissan", "vehicleType":"Sentra" }</v>
      </c>
      <c r="J145" t="s">
        <v>4187</v>
      </c>
      <c r="K145" t="str">
        <f>SUBSTITUTE(VLOOKUP(J145,Drivers!C:G,5,FALSE),"},","}")</f>
        <v>{ "id": "9224ff83-a2b3-43f5-96ce-c73886f92f31", "name":"Sacred Chow", "addressLine1":"227 Sullivan St", "town":"New York", "county":"NY", "country":"US", "postcode":"10001" }</v>
      </c>
      <c r="L145" t="s">
        <v>5083</v>
      </c>
      <c r="M145" t="str">
        <f t="shared" si="2"/>
        <v>{"id":"37d5362a-5d60-4827-b78c-da3735a2c740", "name":"StarbucksCoffee2252BroadwayToMAnnAhAttA316BoweryBleecker", "StartPoint":{ "id": "505c8034-1a04-4ae9-8ff1-eaa7250f8132", "name":"Starbucks Coffee", "addressLine1":"2252 Broadway", "town":"New York", "county":"NY", "country":"US", "postcode":"10024" }, "EndPoint":{ "id": "3ccfecd3-3389-45bb-8fc8-57f997b999d2", "name":"mAnnAhAttA", "addressLine1":"316 Bowery @ Bleecker", "town":"New York", "county":"NY", "country":"US", "postcode":"10012" }, "VehicleUsed":{ "id":"5a36150e-dde8-4c3b-ba09-050d27282d79", "name":"Nissan Sentra", "vehicleMake":"Nissan", "vehicleType":"Sentra" }, "VehicleDriver":{ "id": "9224ff83-a2b3-43f5-96ce-c73886f92f31", "name":"Sacred Chow", "addressLine1":"227 Sullivan St", "town":"New York", "county":"NY", "country":"US", "postcode":"10001" }, "JourneyDate":"2016-04-05"},</v>
      </c>
    </row>
    <row r="146" spans="1:13" x14ac:dyDescent="0.45">
      <c r="A146" t="s">
        <v>5670</v>
      </c>
      <c r="B146" t="s">
        <v>52</v>
      </c>
      <c r="C146" t="s">
        <v>4359</v>
      </c>
      <c r="D146" t="s">
        <v>5265</v>
      </c>
      <c r="E146" t="str">
        <f>SUBSTITUTE(VLOOKUP(D146,Locations!D:K,8,FALSE),"},","}")</f>
        <v>{ "id": "9b026630-38fc-4a75-94ce-ac27c23fecde", "name":"Xicala", "addressLine1":"151 B Elizabeth St. (near corner of Elizabeth and Kenmare St.)", "town":"New York", "county":"NY", "country":"US", "postcode":"10012" }</v>
      </c>
      <c r="F146" t="s">
        <v>5344</v>
      </c>
      <c r="G146" t="str">
        <f>SUBSTITUTE(VLOOKUP(F146,Locations!D:K,8,FALSE),"},","}")</f>
        <v>{ "id": "24dfe891-0a2c-4bd8-bf9b-8da1facc53dd", "name":"JAPAS 38", "addressLine1":"9 East 38th Street", "town":"New York", "county":"NY", "country":"US", "postcode":"10016" }</v>
      </c>
      <c r="H146" t="s">
        <v>5461</v>
      </c>
      <c r="I146" t="str">
        <f>SUBSTITUTE(VLOOKUP(H146,Vehicles!D:H,5,FALSE),"},","}")</f>
        <v>{ "id":"f82bcc4b-9b99-4d4f-91e0-a4265bfc2ca2", "name":"Volkswagen Passat", "vehicleMake":"Volkswagen", "vehicleType":"Passat" }</v>
      </c>
      <c r="J146" t="s">
        <v>4200</v>
      </c>
      <c r="K146" t="str">
        <f>SUBSTITUTE(VLOOKUP(J146,Drivers!C:G,5,FALSE),"},","}")</f>
        <v>{ "id": "bef32df4-f869-47ed-8361-96291b4bff66", "name":"Picnic at Central Park, Sheep Meadow", "addressLine1":"Central Park", "town":"New York", "county":"NY", "country":"US", "postcode":"10022" }</v>
      </c>
      <c r="L146" t="s">
        <v>5084</v>
      </c>
      <c r="M146" t="str">
        <f t="shared" si="2"/>
        <v>{"id":"6b402e40-0f62-4672-8210-2b62908a1c98", "name":"Xicala151BElizabethStnearcornerofElizabethandKenmareStToJAPAS389East38thStreet", "StartPoint":{ "id": "9b026630-38fc-4a75-94ce-ac27c23fecde", "name":"Xicala", "addressLine1":"151 B Elizabeth St. (near corner of Elizabeth and Kenmare St.)", "town":"New York", "county":"NY", "country":"US", "postcode":"10012" }, "EndPoint":{ "id": "24dfe891-0a2c-4bd8-bf9b-8da1facc53dd", "name":"JAPAS 38", "addressLine1":"9 East 38th Street", "town":"New York", "county":"NY", "country":"US", "postcode":"10016" }, "VehicleUsed":{ "id":"f82bcc4b-9b99-4d4f-91e0-a4265bfc2ca2", "name":"Volkswagen Passat", "vehicleMake":"Volkswagen", "vehicleType":"Passat" }, "VehicleDriver":{ "id": "bef32df4-f869-47ed-8361-96291b4bff66", "name":"Picnic at Central Park, Sheep Meadow", "addressLine1":"Central Park", "town":"New York", "county":"NY", "country":"US", "postcode":"10022" }, "JourneyDate":"2016-04-07"},</v>
      </c>
    </row>
    <row r="147" spans="1:13" x14ac:dyDescent="0.45">
      <c r="A147" t="s">
        <v>5671</v>
      </c>
      <c r="B147" t="s">
        <v>52</v>
      </c>
      <c r="C147" t="s">
        <v>4360</v>
      </c>
      <c r="D147" t="s">
        <v>5355</v>
      </c>
      <c r="E147" t="str">
        <f>SUBSTITUTE(VLOOKUP(D147,Locations!D:K,8,FALSE),"},","}")</f>
        <v>{ "id": "539a6d15-2b7e-4d25-80ae-e77b32ef64e9", "name":"Regal Cinemas 14", "addressLine1":"850 Broadway", "town":"New York", "county":"NY", "country":"US", "postcode":"10003" }</v>
      </c>
      <c r="F147" t="s">
        <v>5256</v>
      </c>
      <c r="G147" t="str">
        <f>SUBSTITUTE(VLOOKUP(F147,Locations!D:K,8,FALSE),"},","}")</f>
        <v>{ "id": "3b984e53-99eb-457b-9cd2-5d663f506582", "name":"Anahid Sofian Studio", "addressLine1":"29 West 15th Street", "town":"New York", "county":"NY", "country":"US", "postcode":"10011" }</v>
      </c>
      <c r="H147" t="s">
        <v>5493</v>
      </c>
      <c r="I147" t="str">
        <f>SUBSTITUTE(VLOOKUP(H147,Vehicles!D:H,5,FALSE),"},","}")</f>
        <v>{ "id":"fe0d0c4e-ae1e-4fbd-ac22-0ab72365c1e5", "name":"Citroen Berlingo", "vehicleMake":"Citroen", "vehicleType":"Berlingo" }</v>
      </c>
      <c r="J147" t="s">
        <v>4202</v>
      </c>
      <c r="K147" t="str">
        <f>SUBSTITUTE(VLOOKUP(J147,Drivers!C:G,5,FALSE),"},","}")</f>
        <v>{ "id": "b36ff006-d9db-46ab-99f8-07ac837eddd5", "name":"Tango Club @ Ukranian East Village Restaurant", "addressLine1":"140 2nd Avenue ( between 8th &amp; 9th St)", "town":"New York", "county":"NY", "country":"US", "postcode":"10003" }</v>
      </c>
      <c r="L147" t="s">
        <v>5085</v>
      </c>
      <c r="M147" t="str">
        <f t="shared" si="2"/>
        <v>{"id":"4743b5c6-0518-443e-89df-b553fb489f6e", "name":"RegalCinemas14850BroadwayToAnahidSofianStudio29West15thStreet", "StartPoint":{ "id": "539a6d15-2b7e-4d25-80ae-e77b32ef64e9", "name":"Regal Cinemas 14", "addressLine1":"850 Broadway", "town":"New York", "county":"NY", "country":"US", "postcode":"10003" }, "EndPoint":{ "id": "3b984e53-99eb-457b-9cd2-5d663f506582", "name":"Anahid Sofian Studio", "addressLine1":"29 West 15th Street", "town":"New York", "county":"NY", "country":"US", "postcode":"10011" }, "VehicleUsed":{ "id":"fe0d0c4e-ae1e-4fbd-ac22-0ab72365c1e5", "name":"Citroen Berlingo", "vehicleMake":"Citroen", "vehicleType":"Berlingo" }, "VehicleDriver":{ "id": "b36ff006-d9db-46ab-99f8-07ac837eddd5", "name":"Tango Club @ Ukranian East Village Restaurant", "addressLine1":"140 2nd Avenue ( between 8th &amp; 9th St)", "town":"New York", "county":"NY", "country":"US", "postcode":"10003" }, "JourneyDate":"2016-04-09"},</v>
      </c>
    </row>
    <row r="148" spans="1:13" x14ac:dyDescent="0.45">
      <c r="A148" t="s">
        <v>5672</v>
      </c>
      <c r="B148" t="s">
        <v>52</v>
      </c>
      <c r="C148" t="s">
        <v>4361</v>
      </c>
      <c r="D148" t="s">
        <v>5315</v>
      </c>
      <c r="E148" t="str">
        <f>SUBSTITUTE(VLOOKUP(D148,Locations!D:K,8,FALSE),"},","}")</f>
        <v>{ "id": "cacffafd-efd1-4fb6-94c8-c78e2b57c8c7", "name":"Virgin Megastore (cafe)", "addressLine1":"Union Square", "town":"New York", "county":"NY", "country":"US", "postcode":"10003" }</v>
      </c>
      <c r="F148" t="s">
        <v>4955</v>
      </c>
      <c r="G148" t="str">
        <f>SUBSTITUTE(VLOOKUP(F148,Locations!D:K,8,FALSE),"},","}")</f>
        <v>{ "id": "236160d1-659f-4d01-8b3a-c0f2e05b9f6d", "name":"Rainbow Room", "addressLine1":"30 Rockefeller Plaza, 65th fl. (enter on 49th St. between 5th and 6th Aves.)", "town":"New York", "county":"NY", "country":"US", "postcode":"10018" }</v>
      </c>
      <c r="H148" t="s">
        <v>5443</v>
      </c>
      <c r="I148" t="str">
        <f>SUBSTITUTE(VLOOKUP(H148,Vehicles!D:H,5,FALSE),"},","}")</f>
        <v>{ "id":"52a3538b-26de-4727-9ce2-ff95ff3920d6", "name":"Volkswagen Jetta", "vehicleMake":"Volkswagen", "vehicleType":"Jetta" }</v>
      </c>
      <c r="J148" t="s">
        <v>4206</v>
      </c>
      <c r="K148" t="str">
        <f>SUBSTITUTE(VLOOKUP(J148,Drivers!C:G,5,FALSE),"},","}")</f>
        <v>{ "id": "1f638552-0da4-4db2-99c1-6abec5a360f5", "name":"Cassidy's Pub", "addressLine1":"65 W. 55th Street", "town":"New York", "county":"NY", "country":"US", "postcode":"10019" }</v>
      </c>
      <c r="L148" t="s">
        <v>5086</v>
      </c>
      <c r="M148" t="str">
        <f t="shared" si="2"/>
        <v>{"id":"af2ab964-a28b-44ef-86f1-d592f1ac0864", "name":"VirginMegastorecafeUnionSquareToRainbowRoom30RockefellerPlaza65thflenteron49thStbetween5thand6thAves", "StartPoint":{ "id": "cacffafd-efd1-4fb6-94c8-c78e2b57c8c7", "name":"Virgin Megastore (cafe)", "addressLine1":"Union Square", "town":"New York", "county":"NY", "country":"US", "postcode":"10003" }, "EndPoint":{ "id": "236160d1-659f-4d01-8b3a-c0f2e05b9f6d", "name":"Rainbow Room", "addressLine1":"30 Rockefeller Plaza, 65th fl. (enter on 49th St. between 5th and 6th Aves.)", "town":"New York", "county":"NY", "country":"US", "postcode":"10018" }, "VehicleUsed":{ "id":"52a3538b-26de-4727-9ce2-ff95ff3920d6", "name":"Volkswagen Jetta", "vehicleMake":"Volkswagen", "vehicleType":"Jetta" }, "VehicleDriver":{ "id": "1f638552-0da4-4db2-99c1-6abec5a360f5", "name":"Cassidy's Pub", "addressLine1":"65 W. 55th Street", "town":"New York", "county":"NY", "country":"US", "postcode":"10019" }, "JourneyDate":"2016-04-10"},</v>
      </c>
    </row>
    <row r="149" spans="1:13" x14ac:dyDescent="0.45">
      <c r="A149" t="s">
        <v>5673</v>
      </c>
      <c r="B149" t="s">
        <v>52</v>
      </c>
      <c r="C149" t="s">
        <v>4362</v>
      </c>
      <c r="D149" t="s">
        <v>5279</v>
      </c>
      <c r="E149" t="str">
        <f>SUBSTITUTE(VLOOKUP(D149,Locations!D:K,8,FALSE),"},","}")</f>
        <v>{ "id": "b2c88bc8-e6b4-457c-9efe-dfb5270f21fe", "name":"American Bartenders School", "addressLine1":"252 W 29th St", "town":"New York", "county":"NY", "country":"US", "postcode":"10001" }</v>
      </c>
      <c r="F149" t="s">
        <v>5343</v>
      </c>
      <c r="G149" t="str">
        <f>SUBSTITUTE(VLOOKUP(F149,Locations!D:K,8,FALSE),"},","}")</f>
        <v>{ "id": "17528863-94e4-4b5c-b00b-383353449301", "name":"West Fest", "addressLine1":"Chicago Ave", "town":"Chicago", "county":"IL", "country":"US", "postcode":"60622" }</v>
      </c>
      <c r="H149" t="s">
        <v>5460</v>
      </c>
      <c r="I149" t="str">
        <f>SUBSTITUTE(VLOOKUP(H149,Vehicles!D:H,5,FALSE),"},","}")</f>
        <v>{ "id":"083c3b4d-d242-4aed-9305-54279982b1ba", "name":"Citroen C5", "vehicleMake":"Citroen", "vehicleType":"C5" }</v>
      </c>
      <c r="J149" t="s">
        <v>4314</v>
      </c>
      <c r="K149" t="str">
        <f>SUBSTITUTE(VLOOKUP(J149,Drivers!C:G,5,FALSE),"},","}")</f>
        <v>{ "id": "4d4048e1-13db-40ca-83e8-93ac5e20a446", "name":"Fort Funston", "addressLine1":"Highway 35", "town":"San Francisco", "county":"CA", "country":"US", "postcode":"94017" }</v>
      </c>
      <c r="L149" t="s">
        <v>5087</v>
      </c>
      <c r="M149" t="str">
        <f t="shared" si="2"/>
        <v>{"id":"0163647d-5c88-4b7b-bf75-9f0e79641ea2", "name":"AmericanBartendersSchool252W29thStToWestFestChicagoAve", "StartPoint":{ "id": "b2c88bc8-e6b4-457c-9efe-dfb5270f21fe", "name":"American Bartenders School", "addressLine1":"252 W 29th St", "town":"New York", "county":"NY", "country":"US", "postcode":"10001" }, "EndPoint":{ "id": "17528863-94e4-4b5c-b00b-383353449301", "name":"West Fest", "addressLine1":"Chicago Ave", "town":"Chicago", "county":"IL", "country":"US", "postcode":"60622" }, "VehicleUsed":{ "id":"083c3b4d-d242-4aed-9305-54279982b1ba", "name":"Citroen C5", "vehicleMake":"Citroen", "vehicleType":"C5" }, "VehicleDriver":{ "id": "4d4048e1-13db-40ca-83e8-93ac5e20a446", "name":"Fort Funston", "addressLine1":"Highway 35", "town":"San Francisco", "county":"CA", "country":"US", "postcode":"94017" }, "JourneyDate":"2016-04-11"},</v>
      </c>
    </row>
    <row r="150" spans="1:13" x14ac:dyDescent="0.45">
      <c r="A150" t="s">
        <v>5674</v>
      </c>
      <c r="B150" t="s">
        <v>52</v>
      </c>
      <c r="C150" t="s">
        <v>4363</v>
      </c>
      <c r="D150" t="s">
        <v>5357</v>
      </c>
      <c r="E150" t="str">
        <f>SUBSTITUTE(VLOOKUP(D150,Locations!D:K,8,FALSE),"},","}")</f>
        <v>{ "id": "e199a639-fd29-468b-bdfc-63da41a615ac", "name":"440 Studios", "addressLine1":"440 Lafayette Street, off Astor Place", "town":"New York", "county":"NY", "country":"US", "postcode":"10003" }</v>
      </c>
      <c r="F150" t="s">
        <v>5347</v>
      </c>
      <c r="G150" t="str">
        <f>SUBSTITUTE(VLOOKUP(F150,Locations!D:K,8,FALSE),"},","}")</f>
        <v>{ "id": "fd5f8e83-7f66-4d79-8b6f-f5e2151270be", "name":"OM Factory", "addressLine1":"265 West 37th St. (@ 8th Avenue),", "town":"New York", "county":"NY", "country":"US", "postcode":"10036" }</v>
      </c>
      <c r="H150" t="s">
        <v>5454</v>
      </c>
      <c r="I150" t="str">
        <f>SUBSTITUTE(VLOOKUP(H150,Vehicles!D:H,5,FALSE),"},","}")</f>
        <v>{ "id":"cc1c7a3e-c3ec-4a5b-bd15-8760e9e293a0", "name":"Audi A7", "vehicleMake":"Audi", "vehicleType":"A7" }</v>
      </c>
      <c r="J150" t="s">
        <v>4270</v>
      </c>
      <c r="K150" t="str">
        <f>SUBSTITUTE(VLOOKUP(J150,Drivers!C:G,5,FALSE),"},","}")</f>
        <v>{ "id": "9ae3088d-3121-4b7a-af27-9c4f15b2fadb", "name":"Regal Cinemas 42nd Street E-Walk Stadium 13", "addressLine1":"247 W. 42nd St.", "town":"New York", "county":"NY", "country":"US", "postcode":"10036" }</v>
      </c>
      <c r="L150" t="s">
        <v>5088</v>
      </c>
      <c r="M150" t="str">
        <f t="shared" si="2"/>
        <v>{"id":"ccdad027-e48e-427c-936b-136319175eb8", "name":"440Studios440LafayetteStreetoffAstorPlaceToOMFactory265West37thSt8thAvenue", "StartPoint":{ "id": "e199a639-fd29-468b-bdfc-63da41a615ac", "name":"440 Studios", "addressLine1":"440 Lafayette Street, off Astor Place", "town":"New York", "county":"NY", "country":"US", "postcode":"10003" }, "EndPoint":{ "id": "fd5f8e83-7f66-4d79-8b6f-f5e2151270be", "name":"OM Factory", "addressLine1":"265 West 37th St. (@ 8th Avenue),", "town":"New York", "county":"NY", "country":"US", "postcode":"10036" }, "VehicleUsed":{ "id":"cc1c7a3e-c3ec-4a5b-bd15-8760e9e293a0", "name":"Audi A7", "vehicleMake":"Audi", "vehicleType":"A7" }, "VehicleDriver":{ "id": "9ae3088d-3121-4b7a-af27-9c4f15b2fadb", "name":"Regal Cinemas 42nd Street E-Walk Stadium 13", "addressLine1":"247 W. 42nd St.", "town":"New York", "county":"NY", "country":"US", "postcode":"10036" }, "JourneyDate":"2016-04-17"},</v>
      </c>
    </row>
    <row r="151" spans="1:13" x14ac:dyDescent="0.45">
      <c r="A151" t="s">
        <v>5675</v>
      </c>
      <c r="B151" t="s">
        <v>52</v>
      </c>
      <c r="C151" t="s">
        <v>4364</v>
      </c>
      <c r="D151" t="s">
        <v>5364</v>
      </c>
      <c r="E151" t="str">
        <f>SUBSTITUTE(VLOOKUP(D151,Locations!D:K,8,FALSE),"},","}")</f>
        <v>{ "id": "4971a64a-e730-4b2d-9d51-98c0814d0383", "name":"Jivamukti Cafe", "addressLine1":"841 Broadway, 2nd Floor", "town":"New York", "county":"NY", "country":"US", "postcode":"10003" }</v>
      </c>
      <c r="F151" t="s">
        <v>5306</v>
      </c>
      <c r="G151" t="str">
        <f>SUBSTITUTE(VLOOKUP(F151,Locations!D:K,8,FALSE),"},","}")</f>
        <v>{ "id": "1a29d1bb-9ad3-4f89-a661-6f1b6951bf85", "name":"Saigon Grill", "addressLine1":"1700 2nd Avenue/ 88th Street", "town":"New York", "county":"NY", "country":"US", "postcode":"10128" }</v>
      </c>
      <c r="H151" t="s">
        <v>5476</v>
      </c>
      <c r="I151" t="str">
        <f>SUBSTITUTE(VLOOKUP(H151,Vehicles!D:H,5,FALSE),"},","}")</f>
        <v>{ "id":"f10c1f5a-9e61-4320-b834-9955f9e42bdd", "name":"Opel Astra", "vehicleMake":"Opel", "vehicleType":"Astra" }</v>
      </c>
      <c r="J151" t="s">
        <v>4217</v>
      </c>
      <c r="K151" t="str">
        <f>SUBSTITUTE(VLOOKUP(J151,Drivers!C:G,5,FALSE),"},","}")</f>
        <v>{ "id": "72609113-778c-468f-859c-7fd0f352819c", "name":"Rodeo Bar", "addressLine1":"375 3rd Avenue", "town":"New York", "county":"NY", "country":"US", "postcode":"10022" }</v>
      </c>
      <c r="L151" t="s">
        <v>5089</v>
      </c>
      <c r="M151" t="str">
        <f t="shared" si="2"/>
        <v>{"id":"1cd80f8d-5e03-4e45-a24e-7358e4c61de7", "name":"JivamuktiCafe841Broadway2ndFloorToSaigonGrill17002ndAvenue/88thStreet", "StartPoint":{ "id": "4971a64a-e730-4b2d-9d51-98c0814d0383", "name":"Jivamukti Cafe", "addressLine1":"841 Broadway, 2nd Floor", "town":"New York", "county":"NY", "country":"US", "postcode":"10003" }, "EndPoint":{ "id": "1a29d1bb-9ad3-4f89-a661-6f1b6951bf85", "name":"Saigon Grill", "addressLine1":"1700 2nd Avenue/ 88th Street", "town":"New York", "county":"NY", "country":"US", "postcode":"10128" }, "VehicleUsed":{ "id":"f10c1f5a-9e61-4320-b834-9955f9e42bdd", "name":"Opel Astra", "vehicleMake":"Opel", "vehicleType":"Astra" }, "VehicleDriver":{ "id": "72609113-778c-468f-859c-7fd0f352819c", "name":"Rodeo Bar", "addressLine1":"375 3rd Avenue", "town":"New York", "county":"NY", "country":"US", "postcode":"10022" }, "JourneyDate":"2016-04-19"},</v>
      </c>
    </row>
    <row r="152" spans="1:13" x14ac:dyDescent="0.45">
      <c r="A152" t="s">
        <v>5676</v>
      </c>
      <c r="B152" t="s">
        <v>52</v>
      </c>
      <c r="C152" t="s">
        <v>4365</v>
      </c>
      <c r="D152" t="s">
        <v>5336</v>
      </c>
      <c r="E152" t="str">
        <f>SUBSTITUTE(VLOOKUP(D152,Locations!D:K,8,FALSE),"},","}")</f>
        <v>{ "id": "ab325976-cf44-4a65-85b8-1a82e628ebc2", "name":"Fazil Dance Studio", "addressLine1":"743 8th ave. (Bet 46th &amp; 47th st)", "town":"New York", "county":"NY", "country":"US", "postcode":"10001" }</v>
      </c>
      <c r="F152" t="s">
        <v>5278</v>
      </c>
      <c r="G152" t="str">
        <f>SUBSTITUTE(VLOOKUP(F152,Locations!D:K,8,FALSE),"},","}")</f>
        <v>{ "id": "89a9b1de-5ef1-4ab0-aed0-8463ee2ba3af", "name":"LATIN BLISS", "addressLine1":"5515 N LINCOLN AVENUE", "town":"Chicago", "county":"IL", "country":"US", "postcode":"60625" }</v>
      </c>
      <c r="H152" t="s">
        <v>5421</v>
      </c>
      <c r="I152" t="str">
        <f>SUBSTITUTE(VLOOKUP(H152,Vehicles!D:H,5,FALSE),"},","}")</f>
        <v>{ "id":"064a546d-8932-4510-9e51-4a38fd2946a1", "name":"Ford Kuga", "vehicleMake":"Ford", "vehicleType":"Kuga" }</v>
      </c>
      <c r="J152" t="s">
        <v>4223</v>
      </c>
      <c r="K152" t="str">
        <f>SUBSTITUTE(VLOOKUP(J152,Drivers!C:G,5,FALSE),"},","}")</f>
        <v>{ "id": "54ae2b00-6044-4cce-9e45-7ad5a357be1f", "name":"O'Neills Irish Bar", "addressLine1":"729 3RD Avenue", "town":"New York", "county":"NY", "country":"US", "postcode":"10017" }</v>
      </c>
      <c r="L152" t="s">
        <v>5090</v>
      </c>
      <c r="M152" t="str">
        <f t="shared" si="2"/>
        <v>{"id":"ea138b9f-8245-411f-86ec-b458377b6a8c", "name":"FazilDanceStudio7438thaveBet46th47thstToLATINBLISS5515NLINCOLNAVENUE", "StartPoint":{ "id": "ab325976-cf44-4a65-85b8-1a82e628ebc2", "name":"Fazil Dance Studio", "addressLine1":"743 8th ave. (Bet 46th &amp; 47th st)", "town":"New York", "county":"NY", "country":"US", "postcode":"10001" }, "EndPoint":{ "id": "89a9b1de-5ef1-4ab0-aed0-8463ee2ba3af", "name":"LATIN BLISS", "addressLine1":"5515 N LINCOLN AVENUE", "town":"Chicago", "county":"IL", "country":"US", "postcode":"60625" }, "VehicleUsed":{ "id":"064a546d-8932-4510-9e51-4a38fd2946a1", "name":"Ford Kuga", "vehicleMake":"Ford", "vehicleType":"Kuga" }, "VehicleDriver":{ "id": "54ae2b00-6044-4cce-9e45-7ad5a357be1f", "name":"O'Neills Irish Bar", "addressLine1":"729 3RD Avenue", "town":"New York", "county":"NY", "country":"US", "postcode":"10017" }, "JourneyDate":"2016-04-30"},</v>
      </c>
    </row>
    <row r="153" spans="1:13" x14ac:dyDescent="0.45">
      <c r="A153" t="s">
        <v>5677</v>
      </c>
      <c r="B153" t="s">
        <v>52</v>
      </c>
      <c r="C153" t="s">
        <v>4366</v>
      </c>
      <c r="D153" t="s">
        <v>5368</v>
      </c>
      <c r="E153" t="str">
        <f>SUBSTITUTE(VLOOKUP(D153,Locations!D:K,8,FALSE),"},","}")</f>
        <v>{ "id": "0497f390-e7eb-4234-acc8-9bfa695967d0", "name":"Tracks Bar and Grill", "addressLine1":"Penn Station", "town":"New York", "county":"NY", "country":"US", "postcode":"10116" }</v>
      </c>
      <c r="F153" t="s">
        <v>5274</v>
      </c>
      <c r="G153" t="str">
        <f>SUBSTITUTE(VLOOKUP(F153,Locations!D:K,8,FALSE),"},","}")</f>
        <v>{ "id": "4955f4c8-e153-44b2-b8cf-f5dac1c541df", "name":"The Studio at Webster Hall", "addressLine1":"125 east 11th Street", "town":"New York", "county":"NY", "country":"US", "postcode":"10003" }</v>
      </c>
      <c r="H153" t="s">
        <v>5410</v>
      </c>
      <c r="I153" t="str">
        <f>SUBSTITUTE(VLOOKUP(H153,Vehicles!D:H,5,FALSE),"},","}")</f>
        <v>{ "id":"d460b9f2-02de-4010-8076-bc82e16faed9", "name":"Kia Spectra", "vehicleMake":"Kia", "vehicleType":"Spectra" }</v>
      </c>
      <c r="J153" t="s">
        <v>4219</v>
      </c>
      <c r="K153" t="str">
        <f>SUBSTITUTE(VLOOKUP(J153,Drivers!C:G,5,FALSE),"},","}")</f>
        <v>{ "id": "9ae3088d-3121-4b7a-af27-9c4f15b2fadb", "name":"Regal Cinemas 42nd Street E-Walk Stadium 13", "addressLine1":"247 W. 42nd St.", "town":"New York", "county":"NY", "country":"US", "postcode":"10036" }</v>
      </c>
      <c r="L153" t="s">
        <v>5090</v>
      </c>
      <c r="M153" t="str">
        <f t="shared" si="2"/>
        <v>{"id":"e456aa08-9be0-4415-9523-9ef8b8293795", "name":"TracksBarandGrillPennStationToTheStudioatWebsterHall125east11thStreet", "StartPoint":{ "id": "0497f390-e7eb-4234-acc8-9bfa695967d0", "name":"Tracks Bar and Grill", "addressLine1":"Penn Station", "town":"New York", "county":"NY", "country":"US", "postcode":"10116" }, "EndPoint":{ "id": "4955f4c8-e153-44b2-b8cf-f5dac1c541df", "name":"The Studio at Webster Hall", "addressLine1":"125 east 11th Street", "town":"New York", "county":"NY", "country":"US", "postcode":"10003" }, "VehicleUsed":{ "id":"d460b9f2-02de-4010-8076-bc82e16faed9", "name":"Kia Spectra", "vehicleMake":"Kia", "vehicleType":"Spectra" }, "VehicleDriver":{ "id": "9ae3088d-3121-4b7a-af27-9c4f15b2fadb", "name":"Regal Cinemas 42nd Street E-Walk Stadium 13", "addressLine1":"247 W. 42nd St.", "town":"New York", "county":"NY", "country":"US", "postcode":"10036" }, "JourneyDate":"2016-04-30"},</v>
      </c>
    </row>
    <row r="154" spans="1:13" x14ac:dyDescent="0.45">
      <c r="A154" t="s">
        <v>5678</v>
      </c>
      <c r="B154" t="s">
        <v>52</v>
      </c>
      <c r="C154" t="s">
        <v>4367</v>
      </c>
      <c r="D154" t="s">
        <v>5322</v>
      </c>
      <c r="E154" t="str">
        <f>SUBSTITUTE(VLOOKUP(D154,Locations!D:K,8,FALSE),"},","}")</f>
        <v>{ "id": "8d01edb6-f29d-4116-beee-cc59d1f8028f", "name":"Sun Factory Studios", "addressLine1":"394 Broadway", "town":"New York", "county":"NY", "country":"US", "postcode":"10001" }</v>
      </c>
      <c r="F154" t="s">
        <v>5310</v>
      </c>
      <c r="G154" t="str">
        <f>SUBSTITUTE(VLOOKUP(F154,Locations!D:K,8,FALSE),"},","}")</f>
        <v>{ "id": "265b3238-f24e-4511-9ef8-1bac590fe963", "name":"MOMA", "addressLine1":"11 West 53 Street", "town":"New York", "county":"NY", "country":"US", "postcode":"10019" }</v>
      </c>
      <c r="H154" t="s">
        <v>5432</v>
      </c>
      <c r="I154" t="str">
        <f>SUBSTITUTE(VLOOKUP(H154,Vehicles!D:H,5,FALSE),"},","}")</f>
        <v>{ "id":"381ab2e5-aea4-4418-8f7c-c19910d75d22", "name":"Toyota Auris", "vehicleMake":"Toyota", "vehicleType":"Auris" }</v>
      </c>
      <c r="J154" t="s">
        <v>4266</v>
      </c>
      <c r="K154" t="str">
        <f>SUBSTITUTE(VLOOKUP(J154,Drivers!C:G,5,FALSE),"},","}")</f>
        <v>{ "id": "14ff9f64-fff2-464b-93ce-c76ea9a16f9c", "name":"Lalo's Restaurant", "addressLine1":"1960 N. Clybourn", "town":"Chicago", "county":"IL", "country":"US", "postcode":"60614" }</v>
      </c>
      <c r="L154" t="s">
        <v>5091</v>
      </c>
      <c r="M154" t="str">
        <f t="shared" si="2"/>
        <v>{"id":"0998c7cb-e241-4b0f-93f5-0dd8eb37cb08", "name":"SunFactoryStudios394BroadwayToMOMA11West53Street", "StartPoint":{ "id": "8d01edb6-f29d-4116-beee-cc59d1f8028f", "name":"Sun Factory Studios", "addressLine1":"394 Broadway", "town":"New York", "county":"NY", "country":"US", "postcode":"10001" }, "EndPoint":{ "id": "265b3238-f24e-4511-9ef8-1bac590fe963", "name":"MOMA", "addressLine1":"11 West 53 Street", "town":"New York", "county":"NY", "country":"US", "postcode":"10019" }, "VehicleUsed":{ "id":"381ab2e5-aea4-4418-8f7c-c19910d75d22", "name":"Toyota Auris", "vehicleMake":"Toyota", "vehicleType":"Auris" }, "VehicleDriver":{ "id": "14ff9f64-fff2-464b-93ce-c76ea9a16f9c", "name":"Lalo's Restaurant", "addressLine1":"1960 N. Clybourn", "town":"Chicago", "county":"IL", "country":"US", "postcode":"60614" }, "JourneyDate":"2016-05-02"},</v>
      </c>
    </row>
    <row r="155" spans="1:13" x14ac:dyDescent="0.45">
      <c r="A155" t="s">
        <v>5679</v>
      </c>
      <c r="B155" t="s">
        <v>52</v>
      </c>
      <c r="C155" t="s">
        <v>4368</v>
      </c>
      <c r="D155" t="s">
        <v>5320</v>
      </c>
      <c r="E155" t="str">
        <f>SUBSTITUTE(VLOOKUP(D155,Locations!D:K,8,FALSE),"},","}")</f>
        <v>{ "id": "8672e41e-0fe5-4360-bb4e-c9a2ce6e7e2d", "name":"Bryant Park", "addressLine1":"6th Ave between 40th &amp; 42nd St", "town":"New York", "county":"NY", "country":"US", "postcode":"10110" }</v>
      </c>
      <c r="F155" t="s">
        <v>5253</v>
      </c>
      <c r="G155" t="str">
        <f>SUBSTITUTE(VLOOKUP(F155,Locations!D:K,8,FALSE),"},","}")</f>
        <v>{ "id": "23db22d7-0df8-4b1a-bde7-4ce1ee398be1", "name":"Dance New York Studio", "addressLine1":"237 W 54th Street, 3rd fl.", "town":"New York", "county":"NY", "country":"US", "postcode":"10011" }</v>
      </c>
      <c r="H155" t="s">
        <v>5484</v>
      </c>
      <c r="I155" t="str">
        <f>SUBSTITUTE(VLOOKUP(H155,Vehicles!D:H,5,FALSE),"},","}")</f>
        <v>{ "id":"5d988e51-2d39-4bf1-9571-61530f32792e", "name":"Hummer H3", "vehicleMake":"Hummer", "vehicleType":"H3" }</v>
      </c>
      <c r="J155" t="s">
        <v>4187</v>
      </c>
      <c r="K155" t="str">
        <f>SUBSTITUTE(VLOOKUP(J155,Drivers!C:G,5,FALSE),"},","}")</f>
        <v>{ "id": "9224ff83-a2b3-43f5-96ce-c73886f92f31", "name":"Sacred Chow", "addressLine1":"227 Sullivan St", "town":"New York", "county":"NY", "country":"US", "postcode":"10001" }</v>
      </c>
      <c r="L155" t="s">
        <v>5092</v>
      </c>
      <c r="M155" t="str">
        <f t="shared" si="2"/>
        <v>{"id":"8073380a-85cb-4d78-b5b1-ce6818bb9354", "name":"BryantPark6thAvebetween40th42ndStToDanceNewYorkStudio237W54thStreet3rdfl", "StartPoint":{ "id": "8672e41e-0fe5-4360-bb4e-c9a2ce6e7e2d", "name":"Bryant Park", "addressLine1":"6th Ave between 40th &amp; 42nd St", "town":"New York", "county":"NY", "country":"US", "postcode":"10110" }, "EndPoint":{ "id": "23db22d7-0df8-4b1a-bde7-4ce1ee398be1", "name":"Dance New York Studio", "addressLine1":"237 W 54th Street, 3rd fl.", "town":"New York", "county":"NY", "country":"US", "postcode":"10011" }, "VehicleUsed":{ "id":"5d988e51-2d39-4bf1-9571-61530f32792e", "name":"Hummer H3", "vehicleMake":"Hummer", "vehicleType":"H3" }, "VehicleDriver":{ "id": "9224ff83-a2b3-43f5-96ce-c73886f92f31", "name":"Sacred Chow", "addressLine1":"227 Sullivan St", "town":"New York", "county":"NY", "country":"US", "postcode":"10001" }, "JourneyDate":"2016-05-03"},</v>
      </c>
    </row>
    <row r="156" spans="1:13" x14ac:dyDescent="0.45">
      <c r="A156" t="s">
        <v>5680</v>
      </c>
      <c r="B156" t="s">
        <v>52</v>
      </c>
      <c r="C156" t="s">
        <v>4369</v>
      </c>
      <c r="D156" t="s">
        <v>5368</v>
      </c>
      <c r="E156" t="str">
        <f>SUBSTITUTE(VLOOKUP(D156,Locations!D:K,8,FALSE),"},","}")</f>
        <v>{ "id": "0497f390-e7eb-4234-acc8-9bfa695967d0", "name":"Tracks Bar and Grill", "addressLine1":"Penn Station", "town":"New York", "county":"NY", "country":"US", "postcode":"10116" }</v>
      </c>
      <c r="F156" t="s">
        <v>5289</v>
      </c>
      <c r="G156" t="str">
        <f>SUBSTITUTE(VLOOKUP(F156,Locations!D:K,8,FALSE),"},","}")</f>
        <v>{ "id": "8afee088-a36b-4842-a2ca-6b2d43a5fbb4", "name":"Glascott's", "addressLine1":"2158 N Halsted", "town":"Chicago", "county":"IL", "country":"US", "postcode":"60614" }</v>
      </c>
      <c r="H156" t="s">
        <v>5441</v>
      </c>
      <c r="I156" t="str">
        <f>SUBSTITUTE(VLOOKUP(H156,Vehicles!D:H,5,FALSE),"},","}")</f>
        <v>{ "id":"e8a22b0e-6267-4c0c-9c26-542b0a69cee0", "name":"Nissan Terrano", "vehicleMake":"Nissan", "vehicleType":"Terrano" }</v>
      </c>
      <c r="J156" t="s">
        <v>4204</v>
      </c>
      <c r="K156" t="str">
        <f>SUBSTITUTE(VLOOKUP(J156,Drivers!C:G,5,FALSE),"},","}")</f>
        <v>{ "id": "1a6624fe-1050-43dc-87e9-cb7c05c0584c", "name":"Belmont Rocks", "addressLine1":"Belmont &amp; Lakeshore drive", "town":"Chicago", "county":"IL", "country":"US", "postcode":"60657" }</v>
      </c>
      <c r="L156" t="s">
        <v>5093</v>
      </c>
      <c r="M156" t="str">
        <f t="shared" si="2"/>
        <v>{"id":"1d36b9f9-0464-41a2-8e6c-ebed26ada00b", "name":"TracksBarandGrillPennStationToGlascotts2158NHalsted", "StartPoint":{ "id": "0497f390-e7eb-4234-acc8-9bfa695967d0", "name":"Tracks Bar and Grill", "addressLine1":"Penn Station", "town":"New York", "county":"NY", "country":"US", "postcode":"10116" }, "EndPoint":{ "id": "8afee088-a36b-4842-a2ca-6b2d43a5fbb4", "name":"Glascott's", "addressLine1":"2158 N Halsted", "town":"Chicago", "county":"IL", "country":"US", "postcode":"60614" }, "VehicleUsed":{ "id":"e8a22b0e-6267-4c0c-9c26-542b0a69cee0", "name":"Nissan Terrano", "vehicleMake":"Nissan", "vehicleType":"Terrano" }, "VehicleDriver":{ "id": "1a6624fe-1050-43dc-87e9-cb7c05c0584c", "name":"Belmont Rocks", "addressLine1":"Belmont &amp; Lakeshore drive", "town":"Chicago", "county":"IL", "country":"US", "postcode":"60657" }, "JourneyDate":"2016-05-04"},</v>
      </c>
    </row>
    <row r="157" spans="1:13" x14ac:dyDescent="0.45">
      <c r="A157" t="s">
        <v>5681</v>
      </c>
      <c r="B157" t="s">
        <v>52</v>
      </c>
      <c r="C157" t="s">
        <v>4370</v>
      </c>
      <c r="D157" t="s">
        <v>5306</v>
      </c>
      <c r="E157" t="str">
        <f>SUBSTITUTE(VLOOKUP(D157,Locations!D:K,8,FALSE),"},","}")</f>
        <v>{ "id": "1a29d1bb-9ad3-4f89-a661-6f1b6951bf85", "name":"Saigon Grill", "addressLine1":"1700 2nd Avenue/ 88th Street", "town":"New York", "county":"NY", "country":"US", "postcode":"10128" }</v>
      </c>
      <c r="F157" t="s">
        <v>5249</v>
      </c>
      <c r="G157" t="str">
        <f>SUBSTITUTE(VLOOKUP(F157,Locations!D:K,8,FALSE),"},","}")</f>
        <v>{ "id": "2f46842f-d393-49ce-b6b8-9b8ee873ca17", "name":"Radio City Music Hall", "addressLine1":"1260 6th Avenue", "town":"New York", "county":"NY", "country":"US", "postcode":"10020" }</v>
      </c>
      <c r="H157" t="s">
        <v>5494</v>
      </c>
      <c r="I157" t="str">
        <f>SUBSTITUTE(VLOOKUP(H157,Vehicles!D:H,5,FALSE),"},","}")</f>
        <v>{ "id":"8b815d2a-d3e4-4beb-9823-25e58c5579c9", "name":"Mitsubishi Lancer", "vehicleMake":"Mitsubishi", "vehicleType":"Lancer" }</v>
      </c>
      <c r="J157" t="s">
        <v>4202</v>
      </c>
      <c r="K157" t="str">
        <f>SUBSTITUTE(VLOOKUP(J157,Drivers!C:G,5,FALSE),"},","}")</f>
        <v>{ "id": "b36ff006-d9db-46ab-99f8-07ac837eddd5", "name":"Tango Club @ Ukranian East Village Restaurant", "addressLine1":"140 2nd Avenue ( between 8th &amp; 9th St)", "town":"New York", "county":"NY", "country":"US", "postcode":"10003" }</v>
      </c>
      <c r="L157" t="s">
        <v>5094</v>
      </c>
      <c r="M157" t="str">
        <f t="shared" si="2"/>
        <v>{"id":"e9bd539d-7480-401d-bb9f-c14c34cd6131", "name":"SaigonGrill17002ndAvenue/88thStreetToRadioCityMusicHall12606thAvenue", "StartPoint":{ "id": "1a29d1bb-9ad3-4f89-a661-6f1b6951bf85", "name":"Saigon Grill", "addressLine1":"1700 2nd Avenue/ 88th Street", "town":"New York", "county":"NY", "country":"US", "postcode":"10128" }, "EndPoint":{ "id": "2f46842f-d393-49ce-b6b8-9b8ee873ca17", "name":"Radio City Music Hall", "addressLine1":"1260 6th Avenue", "town":"New York", "county":"NY", "country":"US", "postcode":"10020" }, "VehicleUsed":{ "id":"8b815d2a-d3e4-4beb-9823-25e58c5579c9", "name":"Mitsubishi Lancer", "vehicleMake":"Mitsubishi", "vehicleType":"Lancer" }, "VehicleDriver":{ "id": "b36ff006-d9db-46ab-99f8-07ac837eddd5", "name":"Tango Club @ Ukranian East Village Restaurant", "addressLine1":"140 2nd Avenue ( between 8th &amp; 9th St)", "town":"New York", "county":"NY", "country":"US", "postcode":"10003" }, "JourneyDate":"2016-05-05"},</v>
      </c>
    </row>
    <row r="158" spans="1:13" x14ac:dyDescent="0.45">
      <c r="A158" t="s">
        <v>5682</v>
      </c>
      <c r="B158" t="s">
        <v>52</v>
      </c>
      <c r="C158" t="s">
        <v>4371</v>
      </c>
      <c r="D158" t="s">
        <v>5326</v>
      </c>
      <c r="E158" t="str">
        <f>SUBSTITUTE(VLOOKUP(D158,Locations!D:K,8,FALSE),"},","}")</f>
        <v>{ "id": "f63d5806-d6b9-4280-9886-ff545092a651", "name":"Pier 54", "addressLine1":"14th st. West Side Hwy", "town":"New York", "county":"NY", "country":"US", "postcode":"10021" }</v>
      </c>
      <c r="F158" t="s">
        <v>5399</v>
      </c>
      <c r="G158" t="str">
        <f>SUBSTITUTE(VLOOKUP(F158,Locations!D:K,8,FALSE),"},","}")</f>
        <v>{ "id": "4a7df306-a23f-4a88-85d0-02d271e4d29c", "name":"Sheep Meadow Lawn in Central Park", "addressLine1":"1 W 67th St", "town":"New York", "county":"NY", "country":"US", "postcode":"10023" }</v>
      </c>
      <c r="H158" t="s">
        <v>5494</v>
      </c>
      <c r="I158" t="str">
        <f>SUBSTITUTE(VLOOKUP(H158,Vehicles!D:H,5,FALSE),"},","}")</f>
        <v>{ "id":"8b815d2a-d3e4-4beb-9823-25e58c5579c9", "name":"Mitsubishi Lancer", "vehicleMake":"Mitsubishi", "vehicleType":"Lancer" }</v>
      </c>
      <c r="J158" t="s">
        <v>4202</v>
      </c>
      <c r="K158" t="str">
        <f>SUBSTITUTE(VLOOKUP(J158,Drivers!C:G,5,FALSE),"},","}")</f>
        <v>{ "id": "b36ff006-d9db-46ab-99f8-07ac837eddd5", "name":"Tango Club @ Ukranian East Village Restaurant", "addressLine1":"140 2nd Avenue ( between 8th &amp; 9th St)", "town":"New York", "county":"NY", "country":"US", "postcode":"10003" }</v>
      </c>
      <c r="L158" t="s">
        <v>5094</v>
      </c>
      <c r="M158" t="str">
        <f t="shared" si="2"/>
        <v>{"id":"171fd1fd-dfc3-4425-91e8-3774de06dce8", "name":"Pier5414thstWestSideHwyToSheepMeadowLawninCentralPark1W67thSt", "StartPoint":{ "id": "f63d5806-d6b9-4280-9886-ff545092a651", "name":"Pier 54", "addressLine1":"14th st. West Side Hwy", "town":"New York", "county":"NY", "country":"US", "postcode":"10021" }, "EndPoint":{ "id": "4a7df306-a23f-4a88-85d0-02d271e4d29c", "name":"Sheep Meadow Lawn in Central Park", "addressLine1":"1 W 67th St", "town":"New York", "county":"NY", "country":"US", "postcode":"10023" }, "VehicleUsed":{ "id":"8b815d2a-d3e4-4beb-9823-25e58c5579c9", "name":"Mitsubishi Lancer", "vehicleMake":"Mitsubishi", "vehicleType":"Lancer" }, "VehicleDriver":{ "id": "b36ff006-d9db-46ab-99f8-07ac837eddd5", "name":"Tango Club @ Ukranian East Village Restaurant", "addressLine1":"140 2nd Avenue ( between 8th &amp; 9th St)", "town":"New York", "county":"NY", "country":"US", "postcode":"10003" }, "JourneyDate":"2016-05-05"},</v>
      </c>
    </row>
    <row r="159" spans="1:13" x14ac:dyDescent="0.45">
      <c r="A159" t="s">
        <v>5683</v>
      </c>
      <c r="B159" t="s">
        <v>52</v>
      </c>
      <c r="C159" t="s">
        <v>4372</v>
      </c>
      <c r="D159" t="s">
        <v>5347</v>
      </c>
      <c r="E159" t="str">
        <f>SUBSTITUTE(VLOOKUP(D159,Locations!D:K,8,FALSE),"},","}")</f>
        <v>{ "id": "fd5f8e83-7f66-4d79-8b6f-f5e2151270be", "name":"OM Factory", "addressLine1":"265 West 37th St. (@ 8th Avenue),", "town":"New York", "county":"NY", "country":"US", "postcode":"10036" }</v>
      </c>
      <c r="F159" t="s">
        <v>4975</v>
      </c>
      <c r="G159" t="str">
        <f>SUBSTITUTE(VLOOKUP(F159,Locations!D:K,8,FALSE),"},","}")</f>
        <v>{ "id": "bef32df4-f869-47ed-8361-96291b4bff66", "name":"Picnic at Central Park, Sheep Meadow", "addressLine1":"Central Park", "town":"New York", "county":"NY", "country":"US", "postcode":"10022" }</v>
      </c>
      <c r="H159" t="s">
        <v>5461</v>
      </c>
      <c r="I159" t="str">
        <f>SUBSTITUTE(VLOOKUP(H159,Vehicles!D:H,5,FALSE),"},","}")</f>
        <v>{ "id":"f82bcc4b-9b99-4d4f-91e0-a4265bfc2ca2", "name":"Volkswagen Passat", "vehicleMake":"Volkswagen", "vehicleType":"Passat" }</v>
      </c>
      <c r="J159" t="s">
        <v>4202</v>
      </c>
      <c r="K159" t="str">
        <f>SUBSTITUTE(VLOOKUP(J159,Drivers!C:G,5,FALSE),"},","}")</f>
        <v>{ "id": "b36ff006-d9db-46ab-99f8-07ac837eddd5", "name":"Tango Club @ Ukranian East Village Restaurant", "addressLine1":"140 2nd Avenue ( between 8th &amp; 9th St)", "town":"New York", "county":"NY", "country":"US", "postcode":"10003" }</v>
      </c>
      <c r="L159" t="s">
        <v>5095</v>
      </c>
      <c r="M159" t="str">
        <f t="shared" si="2"/>
        <v>{"id":"aa1d9a92-f8f8-483f-bf01-f58b1d9ea107", "name":"OMFactory265West37thSt8thAvenueToPicnicatCentralParkSheepMeadowCentralPark", "StartPoint":{ "id": "fd5f8e83-7f66-4d79-8b6f-f5e2151270be", "name":"OM Factory", "addressLine1":"265 West 37th St. (@ 8th Avenue),", "town":"New York", "county":"NY", "country":"US", "postcode":"10036" }, "EndPoint":{ "id": "bef32df4-f869-47ed-8361-96291b4bff66", "name":"Picnic at Central Park, Sheep Meadow", "addressLine1":"Central Park", "town":"New York", "county":"NY", "country":"US", "postcode":"10022" }, "VehicleUsed":{ "id":"f82bcc4b-9b99-4d4f-91e0-a4265bfc2ca2", "name":"Volkswagen Passat", "vehicleMake":"Volkswagen", "vehicleType":"Passat" }, "VehicleDriver":{ "id": "b36ff006-d9db-46ab-99f8-07ac837eddd5", "name":"Tango Club @ Ukranian East Village Restaurant", "addressLine1":"140 2nd Avenue ( between 8th &amp; 9th St)", "town":"New York", "county":"NY", "country":"US", "postcode":"10003" }, "JourneyDate":"2016-05-06"},</v>
      </c>
    </row>
    <row r="160" spans="1:13" x14ac:dyDescent="0.45">
      <c r="A160" t="s">
        <v>5684</v>
      </c>
      <c r="B160" t="s">
        <v>52</v>
      </c>
      <c r="C160" t="s">
        <v>4373</v>
      </c>
      <c r="D160" t="s">
        <v>4961</v>
      </c>
      <c r="E160" t="str">
        <f>SUBSTITUTE(VLOOKUP(D160,Locations!D:K,8,FALSE),"},","}")</f>
        <v>{ "id": "448831c0-bacb-4ed5-9994-8fcc9a99358f", "name":"Skylight Diner", "addressLine1":"402 W 34th St", "town":"New York", "county":"NY", "country":"US", "postcode":"10001" }</v>
      </c>
      <c r="F160" t="s">
        <v>5302</v>
      </c>
      <c r="G160" t="str">
        <f>SUBSTITUTE(VLOOKUP(F160,Locations!D:K,8,FALSE),"},","}")</f>
        <v>{ "id": "0a8f1b67-7690-4ff8-a747-64c181ae3586", "name":"Coffe Bean &amp; Tealeaf", "addressLine1":"2201 Fillmore St", "town":"San Francisco", "county":"CA", "country":"US", "postcode":"94115" }</v>
      </c>
      <c r="H160" t="s">
        <v>5420</v>
      </c>
      <c r="I160" t="str">
        <f>SUBSTITUTE(VLOOKUP(H160,Vehicles!D:H,5,FALSE),"},","}")</f>
        <v>{ "id":"f52c026c-3a66-4142-a1d6-52b42ddecaeb", "name":"Saturn Astra", "vehicleMake":"Saturn", "vehicleType":"Astra" }</v>
      </c>
      <c r="J160" t="s">
        <v>4196</v>
      </c>
      <c r="K160" t="str">
        <f>SUBSTITUTE(VLOOKUP(J160,Drivers!C:G,5,FALSE),"},","}")</f>
        <v>{ "id": "0f105c77-5fbf-42b9-baa8-02ee200f2c98", "name":"The Gift Theatre", "addressLine1":"4802 N. Milwaukee Avenue", "town":"Chicago", "county":"IL", "country":"US", "postcode":"60630" }</v>
      </c>
      <c r="L160" t="s">
        <v>5095</v>
      </c>
      <c r="M160" t="str">
        <f t="shared" si="2"/>
        <v>{"id":"90a2ce89-af1d-4bf8-bdb0-d94db4aa8c77", "name":"SkylightDiner402W34thStToCoffeBeanTealeaf2201FillmoreSt", "StartPoint":{ "id": "448831c0-bacb-4ed5-9994-8fcc9a99358f", "name":"Skylight Diner", "addressLine1":"402 W 34th St", "town":"New York", "county":"NY", "country":"US", "postcode":"10001" }, "EndPoint":{ "id": "0a8f1b67-7690-4ff8-a747-64c181ae3586", "name":"Coffe Bean &amp; Tealeaf", "addressLine1":"2201 Fillmore St", "town":"San Francisco", "county":"CA", "country":"US", "postcode":"94115" }, "VehicleUsed":{ "id":"f52c026c-3a66-4142-a1d6-52b42ddecaeb", "name":"Saturn Astra", "vehicleMake":"Saturn", "vehicleType":"Astra" }, "VehicleDriver":{ "id": "0f105c77-5fbf-42b9-baa8-02ee200f2c98", "name":"The Gift Theatre", "addressLine1":"4802 N. Milwaukee Avenue", "town":"Chicago", "county":"IL", "country":"US", "postcode":"60630" }, "JourneyDate":"2016-05-06"},</v>
      </c>
    </row>
    <row r="161" spans="1:13" x14ac:dyDescent="0.45">
      <c r="A161" t="s">
        <v>5685</v>
      </c>
      <c r="B161" t="s">
        <v>52</v>
      </c>
      <c r="C161" t="s">
        <v>4374</v>
      </c>
      <c r="D161" t="s">
        <v>5353</v>
      </c>
      <c r="E161" t="str">
        <f>SUBSTITUTE(VLOOKUP(D161,Locations!D:K,8,FALSE),"},","}")</f>
        <v>{ "id": "2b7fa959-771b-4704-833e-16732f41fe51", "name":"Center Stage", "addressLine1":"48 West 21 Street", "town":"New York", "county":"NY", "country":"US", "postcode":"10010" }</v>
      </c>
      <c r="F161" t="s">
        <v>5345</v>
      </c>
      <c r="G161" t="str">
        <f>SUBSTITUTE(VLOOKUP(F161,Locations!D:K,8,FALSE),"},","}")</f>
        <v>{ "id": "0f9369ec-f4c0-49fd-84d2-9b24722b51ae", "name":"Jing Fong", "addressLine1":"20 Elizabeth Street", "town":"New York", "county":"NY", "country":"US", "postcode":"10013" }</v>
      </c>
      <c r="H161" t="s">
        <v>5444</v>
      </c>
      <c r="I161" t="str">
        <f>SUBSTITUTE(VLOOKUP(H161,Vehicles!D:H,5,FALSE),"},","}")</f>
        <v>{ "id":"25efe19c-49ff-41eb-859f-f47051e93a31", "name":"Toyota Camry", "vehicleMake":"Toyota", "vehicleType":"Camry" }</v>
      </c>
      <c r="J161" t="s">
        <v>4223</v>
      </c>
      <c r="K161" t="str">
        <f>SUBSTITUTE(VLOOKUP(J161,Drivers!C:G,5,FALSE),"},","}")</f>
        <v>{ "id": "54ae2b00-6044-4cce-9e45-7ad5a357be1f", "name":"O'Neills Irish Bar", "addressLine1":"729 3RD Avenue", "town":"New York", "county":"NY", "country":"US", "postcode":"10017" }</v>
      </c>
      <c r="L161" t="s">
        <v>5095</v>
      </c>
      <c r="M161" t="str">
        <f t="shared" si="2"/>
        <v>{"id":"b4d23e69-d0be-445e-b3ba-0ec08fe0ea25", "name":"CenterStage48West21StreetToJingFong20ElizabethStreet", "StartPoint":{ "id": "2b7fa959-771b-4704-833e-16732f41fe51", "name":"Center Stage", "addressLine1":"48 West 21 Street", "town":"New York", "county":"NY", "country":"US", "postcode":"10010" }, "EndPoint":{ "id": "0f9369ec-f4c0-49fd-84d2-9b24722b51ae", "name":"Jing Fong", "addressLine1":"20 Elizabeth Street", "town":"New York", "county":"NY", "country":"US", "postcode":"10013" }, "VehicleUsed":{ "id":"25efe19c-49ff-41eb-859f-f47051e93a31", "name":"Toyota Camry", "vehicleMake":"Toyota", "vehicleType":"Camry" }, "VehicleDriver":{ "id": "54ae2b00-6044-4cce-9e45-7ad5a357be1f", "name":"O'Neills Irish Bar", "addressLine1":"729 3RD Avenue", "town":"New York", "county":"NY", "country":"US", "postcode":"10017" }, "JourneyDate":"2016-05-06"},</v>
      </c>
    </row>
    <row r="162" spans="1:13" x14ac:dyDescent="0.45">
      <c r="A162" t="s">
        <v>5686</v>
      </c>
      <c r="B162" t="s">
        <v>52</v>
      </c>
      <c r="C162" t="s">
        <v>4375</v>
      </c>
      <c r="D162" t="s">
        <v>5309</v>
      </c>
      <c r="E162" t="str">
        <f>SUBSTITUTE(VLOOKUP(D162,Locations!D:K,8,FALSE),"},","}")</f>
        <v>{ "id": "571d6b9a-1d3b-4091-b86c-e3f2fd2eeedf", "name":"Sortie", "addressLine1":"329 W. 51st Street (bet. 8th &amp; 9th)", "town":"New York", "county":"NY", "country":"US", "postcode":"10019" }</v>
      </c>
      <c r="F162" t="s">
        <v>5324</v>
      </c>
      <c r="G162" t="str">
        <f>SUBSTITUTE(VLOOKUP(F162,Locations!D:K,8,FALSE),"},","}")</f>
        <v>{ "id": "6c9ab31f-35cb-4823-900a-2f66ddc3989d", "name":"Grant Park", "addressLine1":"Near Jackson and lake front path", "town":"Chicago", "county":"IL", "country":"US", "postcode":"60611" }</v>
      </c>
      <c r="H162" t="s">
        <v>5467</v>
      </c>
      <c r="I162" t="str">
        <f>SUBSTITUTE(VLOOKUP(H162,Vehicles!D:H,5,FALSE),"},","}")</f>
        <v>{ "id":"86200691-c08b-4107-9e60-66c715c4fe25", "name":"Geely Emgrand X7", "vehicleMake":"Geely", "vehicleType":"Emgrand X7" }</v>
      </c>
      <c r="J162" t="s">
        <v>4226</v>
      </c>
      <c r="K162" t="str">
        <f>SUBSTITUTE(VLOOKUP(J162,Drivers!C:G,5,FALSE),"},","}")</f>
        <v>{ "id": "500b40d4-2bbf-458e-8c3a-f887617dd11e", "name":"Kate Murphy Theater at FIT.", "addressLine1":"Fashion Institute Of Technology", "town":"New York", "county":"NY", "country":"US", "postcode":"10001" }</v>
      </c>
      <c r="L162" t="s">
        <v>5096</v>
      </c>
      <c r="M162" t="str">
        <f t="shared" si="2"/>
        <v>{"id":"c4793179-f2ec-4cc9-95f1-d85ebe4f5d05", "name":"Sortie329W51stStreetbet8th9thToGrantParkNearJacksonandlakefrontpath", "StartPoint":{ "id": "571d6b9a-1d3b-4091-b86c-e3f2fd2eeedf", "name":"Sortie", "addressLine1":"329 W. 51st Street (bet. 8th &amp; 9th)", "town":"New York", "county":"NY", "country":"US", "postcode":"10019" }, "EndPoint":{ "id": "6c9ab31f-35cb-4823-900a-2f66ddc3989d", "name":"Grant Park", "addressLine1":"Near Jackson and lake front path", "town":"Chicago", "county":"IL", "country":"US", "postcode":"60611" }, "VehicleUsed":{ "id":"86200691-c08b-4107-9e60-66c715c4fe25", "name":"Geely Emgrand X7", "vehicleMake":"Geely", "vehicleType":"Emgrand X7" }, "VehicleDriver":{ "id": "500b40d4-2bbf-458e-8c3a-f887617dd11e", "name":"Kate Murphy Theater at FIT.", "addressLine1":"Fashion Institute Of Technology", "town":"New York", "county":"NY", "country":"US", "postcode":"10001" }, "JourneyDate":"2016-05-07"},</v>
      </c>
    </row>
    <row r="163" spans="1:13" x14ac:dyDescent="0.45">
      <c r="A163" t="s">
        <v>5687</v>
      </c>
      <c r="B163" t="s">
        <v>52</v>
      </c>
      <c r="C163" t="s">
        <v>4376</v>
      </c>
      <c r="D163" t="s">
        <v>4971</v>
      </c>
      <c r="E163" t="str">
        <f>SUBSTITUTE(VLOOKUP(D163,Locations!D:K,8,FALSE),"},","}")</f>
        <v>{ "id": "d360c1de-2a98-4a90-a964-cdc5dff224d3", "name":"Nobu", "addressLine1":"105 Hudson Street", "town":"New York", "county":"NY", "country":"US", "postcode":"10018" }</v>
      </c>
      <c r="F163" t="s">
        <v>4968</v>
      </c>
      <c r="G163" t="str">
        <f>SUBSTITUTE(VLOOKUP(F163,Locations!D:K,8,FALSE),"},","}")</f>
        <v>{ "id": "1f638552-0da4-4db2-99c1-6abec5a360f5", "name":"Cassidy's Pub", "addressLine1":"65 W. 55th Street", "town":"New York", "county":"NY", "country":"US", "postcode":"10019" }</v>
      </c>
      <c r="H163" t="s">
        <v>5447</v>
      </c>
      <c r="I163" t="str">
        <f>SUBSTITUTE(VLOOKUP(H163,Vehicles!D:H,5,FALSE),"},","}")</f>
        <v>{ "id":"ecef4f7b-5597-4ff5-97bf-2e751d80c7f4", "name":"Mercedes-Benz S-Class", "vehicleMake":"Mercedes-Benz", "vehicleType":"S-Class" }</v>
      </c>
      <c r="J163" t="s">
        <v>4198</v>
      </c>
      <c r="K163" t="str">
        <f>SUBSTITUTE(VLOOKUP(J163,Drivers!C:G,5,FALSE),"},","}")</f>
        <v>{ "id": "531ec240-f6db-411f-b3d5-3ed19edc2659", "name":"Conservatory of Flowers", "addressLine1":"JFK Drive, Golden Gate Park", "town":"San Francisco", "county":"CA", "country":"US", "postcode":"94117" }</v>
      </c>
      <c r="L163" t="s">
        <v>5096</v>
      </c>
      <c r="M163" t="str">
        <f t="shared" si="2"/>
        <v>{"id":"15a08dd8-8958-43fa-826b-4a5fa78270bf", "name":"Nobu105HudsonStreetToCassidysPub65W55thStreet", "StartPoint":{ "id": "d360c1de-2a98-4a90-a964-cdc5dff224d3", "name":"Nobu", "addressLine1":"105 Hudson Street", "town":"New York", "county":"NY", "country":"US", "postcode":"10018" }, "EndPoint":{ "id": "1f638552-0da4-4db2-99c1-6abec5a360f5", "name":"Cassidy's Pub", "addressLine1":"65 W. 55th Street", "town":"New York", "county":"NY", "country":"US", "postcode":"10019" }, "VehicleUsed":{ "id":"ecef4f7b-5597-4ff5-97bf-2e751d80c7f4", "name":"Mercedes-Benz S-Class", "vehicleMake":"Mercedes-Benz", "vehicleType":"S-Class" }, "VehicleDriver":{ "id": "531ec240-f6db-411f-b3d5-3ed19edc2659", "name":"Conservatory of Flowers", "addressLine1":"JFK Drive, Golden Gate Park", "town":"San Francisco", "county":"CA", "country":"US", "postcode":"94117" }, "JourneyDate":"2016-05-07"},</v>
      </c>
    </row>
    <row r="164" spans="1:13" x14ac:dyDescent="0.45">
      <c r="A164" t="s">
        <v>5688</v>
      </c>
      <c r="B164" t="s">
        <v>52</v>
      </c>
      <c r="C164" t="s">
        <v>4377</v>
      </c>
      <c r="D164" t="s">
        <v>5384</v>
      </c>
      <c r="E164" t="str">
        <f>SUBSTITUTE(VLOOKUP(D164,Locations!D:K,8,FALSE),"},","}")</f>
        <v>{ "id": "56f10198-9abc-4e11-a704-12aed80d0d7f", "name":"Cosi on 7th", "addressLine1":"498 7th Ave (36-37 Streets)", "town":"New York", "county":"NY", "country":"US", "postcode":"10018" }</v>
      </c>
      <c r="F164" t="s">
        <v>5279</v>
      </c>
      <c r="G164" t="str">
        <f>SUBSTITUTE(VLOOKUP(F164,Locations!D:K,8,FALSE),"},","}")</f>
        <v>{ "id": "b2c88bc8-e6b4-457c-9efe-dfb5270f21fe", "name":"American Bartenders School", "addressLine1":"252 W 29th St", "town":"New York", "county":"NY", "country":"US", "postcode":"10001" }</v>
      </c>
      <c r="H164" t="s">
        <v>5495</v>
      </c>
      <c r="I164" t="str">
        <f>SUBSTITUTE(VLOOKUP(H164,Vehicles!D:H,5,FALSE),"},","}")</f>
        <v>{ "id":"bb54061f-75d7-48fe-a9f9-b2e71dc13121", "name":"Lada Largus", "vehicleMake":"Lada", "vehicleType":"Largus" }</v>
      </c>
      <c r="J164" t="s">
        <v>4270</v>
      </c>
      <c r="K164" t="str">
        <f>SUBSTITUTE(VLOOKUP(J164,Drivers!C:G,5,FALSE),"},","}")</f>
        <v>{ "id": "9ae3088d-3121-4b7a-af27-9c4f15b2fadb", "name":"Regal Cinemas 42nd Street E-Walk Stadium 13", "addressLine1":"247 W. 42nd St.", "town":"New York", "county":"NY", "country":"US", "postcode":"10036" }</v>
      </c>
      <c r="L164" t="s">
        <v>5097</v>
      </c>
      <c r="M164" t="str">
        <f t="shared" si="2"/>
        <v>{"id":"e00b9c7a-a558-4c12-a0ac-8ef55213471f", "name":"Cosion7th4987thAve3637StreetsToAmericanBartendersSchool252W29thSt", "StartPoint":{ "id": "56f10198-9abc-4e11-a704-12aed80d0d7f", "name":"Cosi on 7th", "addressLine1":"498 7th Ave (36-37 Streets)", "town":"New York", "county":"NY", "country":"US", "postcode":"10018" }, "EndPoint":{ "id": "b2c88bc8-e6b4-457c-9efe-dfb5270f21fe", "name":"American Bartenders School", "addressLine1":"252 W 29th St", "town":"New York", "county":"NY", "country":"US", "postcode":"10001" }, "VehicleUsed":{ "id":"bb54061f-75d7-48fe-a9f9-b2e71dc13121", "name":"Lada Largus", "vehicleMake":"Lada", "vehicleType":"Largus" }, "VehicleDriver":{ "id": "9ae3088d-3121-4b7a-af27-9c4f15b2fadb", "name":"Regal Cinemas 42nd Street E-Walk Stadium 13", "addressLine1":"247 W. 42nd St.", "town":"New York", "county":"NY", "country":"US", "postcode":"10036" }, "JourneyDate":"2016-05-11"},</v>
      </c>
    </row>
    <row r="165" spans="1:13" x14ac:dyDescent="0.45">
      <c r="A165" t="s">
        <v>5689</v>
      </c>
      <c r="B165" t="s">
        <v>52</v>
      </c>
      <c r="C165" t="s">
        <v>4378</v>
      </c>
      <c r="D165" t="s">
        <v>5301</v>
      </c>
      <c r="E165" t="str">
        <f>SUBSTITUTE(VLOOKUP(D165,Locations!D:K,8,FALSE),"},","}")</f>
        <v>{ "id": "35c8646b-5083-4e8f-8f8a-e8cdc04aea0c", "name":"Shalel Lounge", "addressLine1":"65 West 70th St", "town":"New York", "county":"NY", "country":"US", "postcode":"10024" }</v>
      </c>
      <c r="F165" t="s">
        <v>5398</v>
      </c>
      <c r="G165" t="str">
        <f>SUBSTITUTE(VLOOKUP(F165,Locations!D:K,8,FALSE),"},","}")</f>
        <v>{ "id": "e5094add-65d1-4dbd-affe-f7caea27d95a", "name":"Diversey Soccer Field", "addressLine1":"141 West Diversey Parkway", "town":"Chicago", "county":"IL", "country":"US", "postcode":"60611" }</v>
      </c>
      <c r="H165" t="s">
        <v>5430</v>
      </c>
      <c r="I165" t="str">
        <f>SUBSTITUTE(VLOOKUP(H165,Vehicles!D:H,5,FALSE),"},","}")</f>
        <v>{ "id":"f563eae4-b86b-4818-8f02-34b7c263aa71", "name":"Volkswagen Tiguan", "vehicleMake":"Volkswagen", "vehicleType":"Tiguan" }</v>
      </c>
      <c r="J165" t="s">
        <v>4266</v>
      </c>
      <c r="K165" t="str">
        <f>SUBSTITUTE(VLOOKUP(J165,Drivers!C:G,5,FALSE),"},","}")</f>
        <v>{ "id": "14ff9f64-fff2-464b-93ce-c76ea9a16f9c", "name":"Lalo's Restaurant", "addressLine1":"1960 N. Clybourn", "town":"Chicago", "county":"IL", "country":"US", "postcode":"60614" }</v>
      </c>
      <c r="L165" t="s">
        <v>5098</v>
      </c>
      <c r="M165" t="str">
        <f t="shared" si="2"/>
        <v>{"id":"9d9b2d41-3920-446e-9923-a8ffa2784580", "name":"ShalelLounge65West70thStToDiverseySoccerField141WestDiverseyParkway", "StartPoint":{ "id": "35c8646b-5083-4e8f-8f8a-e8cdc04aea0c", "name":"Shalel Lounge", "addressLine1":"65 West 70th St", "town":"New York", "county":"NY", "country":"US", "postcode":"10024" }, "EndPoint":{ "id": "e5094add-65d1-4dbd-affe-f7caea27d95a", "name":"Diversey Soccer Field", "addressLine1":"141 West Diversey Parkway", "town":"Chicago", "county":"IL", "country":"US", "postcode":"60611" }, "VehicleUsed":{ "id":"f563eae4-b86b-4818-8f02-34b7c263aa71", "name":"Volkswagen Tiguan", "vehicleMake":"Volkswagen", "vehicleType":"Tiguan" }, "VehicleDriver":{ "id": "14ff9f64-fff2-464b-93ce-c76ea9a16f9c", "name":"Lalo's Restaurant", "addressLine1":"1960 N. Clybourn", "town":"Chicago", "county":"IL", "country":"US", "postcode":"60614" }, "JourneyDate":"2016-05-12"},</v>
      </c>
    </row>
    <row r="166" spans="1:13" x14ac:dyDescent="0.45">
      <c r="A166" t="s">
        <v>5690</v>
      </c>
      <c r="B166" t="s">
        <v>52</v>
      </c>
      <c r="C166" t="s">
        <v>4379</v>
      </c>
      <c r="D166" t="s">
        <v>5358</v>
      </c>
      <c r="E166" t="str">
        <f>SUBSTITUTE(VLOOKUP(D166,Locations!D:K,8,FALSE),"},","}")</f>
        <v>{ "id": "f87d083b-4995-4240-8523-171da412d1b7", "name":"Central Park Summer Stage", "addressLine1":"Central Park (enter at 69th St / 5th ave", "town":"New York", "county":"NY", "country":"US", "postcode":"10016" }</v>
      </c>
      <c r="F166" t="s">
        <v>4963</v>
      </c>
      <c r="G166" t="str">
        <f>SUBSTITUTE(VLOOKUP(F166,Locations!D:K,8,FALSE),"},","}")</f>
        <v>{ "id": "14ff9f64-fff2-464b-93ce-c76ea9a16f9c", "name":"Lalo's Restaurant", "addressLine1":"1960 N. Clybourn", "town":"Chicago", "county":"IL", "country":"US", "postcode":"60614" }</v>
      </c>
      <c r="H166" t="s">
        <v>5451</v>
      </c>
      <c r="I166" t="str">
        <f>SUBSTITUTE(VLOOKUP(H166,Vehicles!D:H,5,FALSE),"},","}")</f>
        <v>{ "id":"186fc11e-a694-4927-a166-eaeecde92576", "name":"Volkswagen Golf", "vehicleMake":"Volkswagen", "vehicleType":"Golf" }</v>
      </c>
      <c r="J166" t="s">
        <v>4221</v>
      </c>
      <c r="K166" t="str">
        <f>SUBSTITUTE(VLOOKUP(J166,Drivers!C:G,5,FALSE),"},","}")</f>
        <v>{ "id": "14ff9f64-fff2-464b-93ce-c76ea9a16f9c", "name":"Lalo's Restaurant", "addressLine1":"1960 N. Clybourn", "town":"Chicago", "county":"IL", "country":"US", "postcode":"60614" }</v>
      </c>
      <c r="L166" t="s">
        <v>5099</v>
      </c>
      <c r="M166" t="str">
        <f t="shared" si="2"/>
        <v>{"id":"f9f31437-8f9a-4aca-9baa-7988d923ba08", "name":"CentralParkSummerStageCentralParkenterat69thSt/5thaveToLalosRestaurant1960NClybourn", "StartPoint":{ "id": "f87d083b-4995-4240-8523-171da412d1b7", "name":"Central Park Summer Stage", "addressLine1":"Central Park (enter at 69th St / 5th ave", "town":"New York", "county":"NY", "country":"US", "postcode":"10016" }, "EndPoint":{ "id": "14ff9f64-fff2-464b-93ce-c76ea9a16f9c", "name":"Lalo's Restaurant", "addressLine1":"1960 N. Clybourn", "town":"Chicago", "county":"IL", "country":"US", "postcode":"60614" }, "VehicleUsed":{ "id":"186fc11e-a694-4927-a166-eaeecde92576", "name":"Volkswagen Golf", "vehicleMake":"Volkswagen", "vehicleType":"Golf" }, "VehicleDriver":{ "id": "14ff9f64-fff2-464b-93ce-c76ea9a16f9c", "name":"Lalo's Restaurant", "addressLine1":"1960 N. Clybourn", "town":"Chicago", "county":"IL", "country":"US", "postcode":"60614" }, "JourneyDate":"2016-05-13"},</v>
      </c>
    </row>
    <row r="167" spans="1:13" x14ac:dyDescent="0.45">
      <c r="A167" t="s">
        <v>5691</v>
      </c>
      <c r="B167" t="s">
        <v>52</v>
      </c>
      <c r="C167" t="s">
        <v>4380</v>
      </c>
      <c r="D167" t="s">
        <v>5232</v>
      </c>
      <c r="E167" t="str">
        <f>SUBSTITUTE(VLOOKUP(D167,Locations!D:K,8,FALSE),"},","}")</f>
        <v>{ "id": "46605487-e844-4bc7-bba3-ea50c45b1cd6", "name":"The Apartment Bar", "addressLine1":"2251 N Lincoln Ave", "town":"Chicago", "county":"IL", "country":"US", "postcode":"60614" }</v>
      </c>
      <c r="F167" t="s">
        <v>5316</v>
      </c>
      <c r="G167" t="str">
        <f>SUBSTITUTE(VLOOKUP(F167,Locations!D:K,8,FALSE),"},","}")</f>
        <v>{ "id": "7e732f82-caf1-4aa4-b327-51122c089f6a", "name":"Ferry Building", "addressLine1":"One Ferry Plaza", "town":"San Francisco", "county":"CA", "country":"US", "postcode":"94111" }</v>
      </c>
      <c r="H167" t="s">
        <v>5496</v>
      </c>
      <c r="I167" t="str">
        <f>SUBSTITUTE(VLOOKUP(H167,Vehicles!D:H,5,FALSE),"},","}")</f>
        <v>{ "id":"39e24846-0271-42ce-afc8-eb9bc7cdb81a", "name":"Volkswagen Transporter", "vehicleMake":"Volkswagen", "vehicleType":"Transporter" }</v>
      </c>
      <c r="J167" t="s">
        <v>4198</v>
      </c>
      <c r="K167" t="str">
        <f>SUBSTITUTE(VLOOKUP(J167,Drivers!C:G,5,FALSE),"},","}")</f>
        <v>{ "id": "531ec240-f6db-411f-b3d5-3ed19edc2659", "name":"Conservatory of Flowers", "addressLine1":"JFK Drive, Golden Gate Park", "town":"San Francisco", "county":"CA", "country":"US", "postcode":"94117" }</v>
      </c>
      <c r="L167" t="s">
        <v>5099</v>
      </c>
      <c r="M167" t="str">
        <f t="shared" si="2"/>
        <v>{"id":"eeb04623-8281-4b5e-b8d7-a4bac048afb1", "name":"TheApartmentBar2251NLincolnAveToFerryBuildingOneFerryPlaza", "StartPoint":{ "id": "46605487-e844-4bc7-bba3-ea50c45b1cd6", "name":"The Apartment Bar", "addressLine1":"2251 N Lincoln Ave", "town":"Chicago", "county":"IL", "country":"US", "postcode":"60614" }, "EndPoint":{ "id": "7e732f82-caf1-4aa4-b327-51122c089f6a", "name":"Ferry Building", "addressLine1":"One Ferry Plaza", "town":"San Francisco", "county":"CA", "country":"US", "postcode":"94111" }, "VehicleUsed":{ "id":"39e24846-0271-42ce-afc8-eb9bc7cdb81a", "name":"Volkswagen Transporter", "vehicleMake":"Volkswagen", "vehicleType":"Transporter" }, "VehicleDriver":{ "id": "531ec240-f6db-411f-b3d5-3ed19edc2659", "name":"Conservatory of Flowers", "addressLine1":"JFK Drive, Golden Gate Park", "town":"San Francisco", "county":"CA", "country":"US", "postcode":"94117" }, "JourneyDate":"2016-05-13"},</v>
      </c>
    </row>
    <row r="168" spans="1:13" x14ac:dyDescent="0.45">
      <c r="A168" t="s">
        <v>5692</v>
      </c>
      <c r="B168" t="s">
        <v>52</v>
      </c>
      <c r="C168" t="s">
        <v>4381</v>
      </c>
      <c r="D168" t="s">
        <v>5309</v>
      </c>
      <c r="E168" t="str">
        <f>SUBSTITUTE(VLOOKUP(D168,Locations!D:K,8,FALSE),"},","}")</f>
        <v>{ "id": "571d6b9a-1d3b-4091-b86c-e3f2fd2eeedf", "name":"Sortie", "addressLine1":"329 W. 51st Street (bet. 8th &amp; 9th)", "town":"New York", "county":"NY", "country":"US", "postcode":"10019" }</v>
      </c>
      <c r="F168" t="s">
        <v>5366</v>
      </c>
      <c r="G168" t="str">
        <f>SUBSTITUTE(VLOOKUP(F168,Locations!D:K,8,FALSE),"},","}")</f>
        <v>{ "id": "b49179dd-9b68-4f70-a8dc-b279af27c9bd", "name":"Trisha Brown Dance Studios", "addressLine1":"625 West 55th Street (btwn 8th and 9th)", "town":"New York", "county":"NY", "country":"US", "postcode":"10021" }</v>
      </c>
      <c r="H168" t="s">
        <v>5472</v>
      </c>
      <c r="I168" t="str">
        <f>SUBSTITUTE(VLOOKUP(H168,Vehicles!D:H,5,FALSE),"},","}")</f>
        <v>{ "id":"be395707-7c6c-4607-bd99-f991e1be257c", "name":"Mitsubishi Outlander", "vehicleMake":"Mitsubishi", "vehicleType":"Outlander" }</v>
      </c>
      <c r="J168" t="s">
        <v>4303</v>
      </c>
      <c r="K168" t="str">
        <f>SUBSTITUTE(VLOOKUP(J168,Drivers!C:G,5,FALSE),"},","}")</f>
        <v>{ "id": "e2e185b9-95b2-44f1-ba4b-aea0e857671d", "name":"Krispy Kreme Doughnuts", "addressLine1":"141 West 72nd St.", "town":"New York", "county":"NY", "country":"US", "postcode":"10028" }</v>
      </c>
      <c r="L168" t="s">
        <v>5099</v>
      </c>
      <c r="M168" t="str">
        <f t="shared" si="2"/>
        <v>{"id":"2be0cf9e-de0e-45a9-89f8-48254761c8f3", "name":"Sortie329W51stStreetbet8th9thToTrishaBrownDanceStudios625West55thStreetbtwn8thand9th", "StartPoint":{ "id": "571d6b9a-1d3b-4091-b86c-e3f2fd2eeedf", "name":"Sortie", "addressLine1":"329 W. 51st Street (bet. 8th &amp; 9th)", "town":"New York", "county":"NY", "country":"US", "postcode":"10019" }, "EndPoint":{ "id": "b49179dd-9b68-4f70-a8dc-b279af27c9bd", "name":"Trisha Brown Dance Studios", "addressLine1":"625 West 55th Street (btwn 8th and 9th)", "town":"New York", "county":"NY", "country":"US", "postcode":"10021" }, "VehicleUsed":{ "id":"be395707-7c6c-4607-bd99-f991e1be257c", "name":"Mitsubishi Outlander", "vehicleMake":"Mitsubishi", "vehicleType":"Outlander" }, "VehicleDriver":{ "id": "e2e185b9-95b2-44f1-ba4b-aea0e857671d", "name":"Krispy Kreme Doughnuts", "addressLine1":"141 West 72nd St.", "town":"New York", "county":"NY", "country":"US", "postcode":"10028" }, "JourneyDate":"2016-05-13"},</v>
      </c>
    </row>
    <row r="169" spans="1:13" x14ac:dyDescent="0.45">
      <c r="A169" t="s">
        <v>5693</v>
      </c>
      <c r="B169" t="s">
        <v>52</v>
      </c>
      <c r="C169" t="s">
        <v>4382</v>
      </c>
      <c r="D169" t="s">
        <v>5408</v>
      </c>
      <c r="E169" t="str">
        <f>SUBSTITUTE(VLOOKUP(D169,Locations!D:K,8,FALSE),"},","}")</f>
        <v>{ "id": "1ca462dc-6c67-4f5a-85b0-44a2c997640c", "name":"Dharma Garden Thai Cuisine", "addressLine1":"3109 W. Irving Park Rd.", "town":"Chicago", "county":"IL", "country":"US", "postcode":"60618" }</v>
      </c>
      <c r="F169" t="s">
        <v>5382</v>
      </c>
      <c r="G169" t="str">
        <f>SUBSTITUTE(VLOOKUP(F169,Locations!D:K,8,FALSE),"},","}")</f>
        <v>{ "id": "bd480175-3399-4003-8422-2b77ba916894", "name":"Governors Island", "addressLine1":"Governors Island", "town":"New York", "county":"NY", "country":"US", "postcode":"10004" }</v>
      </c>
      <c r="H169" t="s">
        <v>5461</v>
      </c>
      <c r="I169" t="str">
        <f>SUBSTITUTE(VLOOKUP(H169,Vehicles!D:H,5,FALSE),"},","}")</f>
        <v>{ "id":"f82bcc4b-9b99-4d4f-91e0-a4265bfc2ca2", "name":"Volkswagen Passat", "vehicleMake":"Volkswagen", "vehicleType":"Passat" }</v>
      </c>
      <c r="J169" t="s">
        <v>4383</v>
      </c>
      <c r="K169" t="str">
        <f>SUBSTITUTE(VLOOKUP(J169,Drivers!C:G,5,FALSE),"},","}")</f>
        <v>{ "id": "d360c1de-2a98-4a90-a964-cdc5dff224d3", "name":"Nobu", "addressLine1":"105 Hudson Street", "town":"New York", "county":"NY", "country":"US", "postcode":"10018" }</v>
      </c>
      <c r="L169" t="s">
        <v>5100</v>
      </c>
      <c r="M169" t="str">
        <f t="shared" si="2"/>
        <v>{"id":"e57acd47-19db-480d-83cc-c8b1eba805ff", "name":"DharmaGardenThaiCuisine3109WIrvingParkRdToGovernorsIslandGovernorsIsland", "StartPoint":{ "id": "1ca462dc-6c67-4f5a-85b0-44a2c997640c", "name":"Dharma Garden Thai Cuisine", "addressLine1":"3109 W. Irving Park Rd.", "town":"Chicago", "county":"IL", "country":"US", "postcode":"60618" }, "EndPoint":{ "id": "bd480175-3399-4003-8422-2b77ba916894", "name":"Governors Island", "addressLine1":"Governors Island", "town":"New York", "county":"NY", "country":"US", "postcode":"10004" }, "VehicleUsed":{ "id":"f82bcc4b-9b99-4d4f-91e0-a4265bfc2ca2", "name":"Volkswagen Passat", "vehicleMake":"Volkswagen", "vehicleType":"Passat" }, "VehicleDriver":{ "id": "d360c1de-2a98-4a90-a964-cdc5dff224d3", "name":"Nobu", "addressLine1":"105 Hudson Street", "town":"New York", "county":"NY", "country":"US", "postcode":"10018" }, "JourneyDate":"2016-05-14"},</v>
      </c>
    </row>
    <row r="170" spans="1:13" x14ac:dyDescent="0.45">
      <c r="A170" t="s">
        <v>5694</v>
      </c>
      <c r="B170" t="s">
        <v>52</v>
      </c>
      <c r="C170" t="s">
        <v>4384</v>
      </c>
      <c r="D170" t="s">
        <v>5329</v>
      </c>
      <c r="E170" t="str">
        <f>SUBSTITUTE(VLOOKUP(D170,Locations!D:K,8,FALSE),"},","}")</f>
        <v>{ "id": "441c50d1-806c-4420-8aff-1c31981c32c7", "name":"12 Chairs Cafe", "addressLine1":"56 Macdougal St (b/w Houston and Prince)", "town":"New York", "county":"NY", "country":"US", "postcode":"10012" }</v>
      </c>
      <c r="F170" t="s">
        <v>5295</v>
      </c>
      <c r="G170" t="str">
        <f>SUBSTITUTE(VLOOKUP(F170,Locations!D:K,8,FALSE),"},","}")</f>
        <v>{ "id": "001e4132-9065-4fb3-955f-88742c7e1e7d", "name":"Cosi Restaurant", "addressLine1":"498 Seventh Avenue", "town":"New York", "county":"NY", "country":"US", "postcode":"10018" }</v>
      </c>
      <c r="H170" t="s">
        <v>5460</v>
      </c>
      <c r="I170" t="str">
        <f>SUBSTITUTE(VLOOKUP(H170,Vehicles!D:H,5,FALSE),"},","}")</f>
        <v>{ "id":"083c3b4d-d242-4aed-9305-54279982b1ba", "name":"Citroen C5", "vehicleMake":"Citroen", "vehicleType":"C5" }</v>
      </c>
      <c r="J170" t="s">
        <v>4200</v>
      </c>
      <c r="K170" t="str">
        <f>SUBSTITUTE(VLOOKUP(J170,Drivers!C:G,5,FALSE),"},","}")</f>
        <v>{ "id": "bef32df4-f869-47ed-8361-96291b4bff66", "name":"Picnic at Central Park, Sheep Meadow", "addressLine1":"Central Park", "town":"New York", "county":"NY", "country":"US", "postcode":"10022" }</v>
      </c>
      <c r="L170" t="s">
        <v>5100</v>
      </c>
      <c r="M170" t="str">
        <f t="shared" si="2"/>
        <v>{"id":"22c2aa4b-3f02-4846-a06c-167937de4d93", "name":"12ChairsCafe56MacdougalStb/wHoustonandPrinceToCosiRestaurant498SeventhAvenue", "StartPoint":{ "id": "441c50d1-806c-4420-8aff-1c31981c32c7", "name":"12 Chairs Cafe", "addressLine1":"56 Macdougal St (b/w Houston and Prince)", "town":"New York", "county":"NY", "country":"US", "postcode":"10012" }, "EndPoint":{ "id": "001e4132-9065-4fb3-955f-88742c7e1e7d", "name":"Cosi Restaurant", "addressLine1":"498 Seventh Avenue", "town":"New York", "county":"NY", "country":"US", "postcode":"10018" }, "VehicleUsed":{ "id":"083c3b4d-d242-4aed-9305-54279982b1ba", "name":"Citroen C5", "vehicleMake":"Citroen", "vehicleType":"C5" }, "VehicleDriver":{ "id": "bef32df4-f869-47ed-8361-96291b4bff66", "name":"Picnic at Central Park, Sheep Meadow", "addressLine1":"Central Park", "town":"New York", "county":"NY", "country":"US", "postcode":"10022" }, "JourneyDate":"2016-05-14"},</v>
      </c>
    </row>
    <row r="171" spans="1:13" x14ac:dyDescent="0.45">
      <c r="A171" t="s">
        <v>5695</v>
      </c>
      <c r="B171" t="s">
        <v>52</v>
      </c>
      <c r="C171" t="s">
        <v>4385</v>
      </c>
      <c r="D171" t="s">
        <v>5275</v>
      </c>
      <c r="E171" t="str">
        <f>SUBSTITUTE(VLOOKUP(D171,Locations!D:K,8,FALSE),"},","}")</f>
        <v>{ "id": "943c9675-de1b-4ea0-aaee-a0e6065ffe4d", "name":"Allyne Park", "addressLine1":"2645 Gough Street", "town":"San Francisco", "county":"CA", "country":"US", "postcode":"94123" }</v>
      </c>
      <c r="F171" t="s">
        <v>5287</v>
      </c>
      <c r="G171" t="str">
        <f>SUBSTITUTE(VLOOKUP(F171,Locations!D:K,8,FALSE),"},","}")</f>
        <v>{ "id": "e5441208-6a4e-40e2-b22c-d05d7a06c1e7", "name":"Montrose Dog Beach", "addressLine1":"Wilson Av. and Simond Dr.", "town":"Chicago", "county":"IL", "country":"US", "postcode":"60626" }</v>
      </c>
      <c r="H171" t="s">
        <v>5437</v>
      </c>
      <c r="I171" t="str">
        <f>SUBSTITUTE(VLOOKUP(H171,Vehicles!D:H,5,FALSE),"},","}")</f>
        <v>{ "id":"2aad18f4-7238-4092-bb32-fe9f85bfe40d", "name":"Mitsubishi ASX", "vehicleMake":"Mitsubishi", "vehicleType":"ASX" }</v>
      </c>
      <c r="J171" t="s">
        <v>4223</v>
      </c>
      <c r="K171" t="str">
        <f>SUBSTITUTE(VLOOKUP(J171,Drivers!C:G,5,FALSE),"},","}")</f>
        <v>{ "id": "54ae2b00-6044-4cce-9e45-7ad5a357be1f", "name":"O'Neills Irish Bar", "addressLine1":"729 3RD Avenue", "town":"New York", "county":"NY", "country":"US", "postcode":"10017" }</v>
      </c>
      <c r="L171" t="s">
        <v>5100</v>
      </c>
      <c r="M171" t="str">
        <f t="shared" si="2"/>
        <v>{"id":"2a1e585f-c74f-460e-b1e3-09e38470179a", "name":"AllynePark2645GoughStreetToMontroseDogBeachWilsonAvandSimondDr", "StartPoint":{ "id": "943c9675-de1b-4ea0-aaee-a0e6065ffe4d", "name":"Allyne Park", "addressLine1":"2645 Gough Street", "town":"San Francisco", "county":"CA", "country":"US", "postcode":"94123" }, "EndPoint":{ "id": "e5441208-6a4e-40e2-b22c-d05d7a06c1e7", "name":"Montrose Dog Beach", "addressLine1":"Wilson Av. and Simond Dr.", "town":"Chicago", "county":"IL", "country":"US", "postcode":"60626" }, "VehicleUsed":{ "id":"2aad18f4-7238-4092-bb32-fe9f85bfe40d", "name":"Mitsubishi ASX", "vehicleMake":"Mitsubishi", "vehicleType":"ASX" }, "VehicleDriver":{ "id": "54ae2b00-6044-4cce-9e45-7ad5a357be1f", "name":"O'Neills Irish Bar", "addressLine1":"729 3RD Avenue", "town":"New York", "county":"NY", "country":"US", "postcode":"10017" }, "JourneyDate":"2016-05-14"},</v>
      </c>
    </row>
    <row r="172" spans="1:13" x14ac:dyDescent="0.45">
      <c r="A172" t="s">
        <v>5696</v>
      </c>
      <c r="B172" t="s">
        <v>52</v>
      </c>
      <c r="C172" t="s">
        <v>4386</v>
      </c>
      <c r="D172" t="s">
        <v>5293</v>
      </c>
      <c r="E172" t="str">
        <f>SUBSTITUTE(VLOOKUP(D172,Locations!D:K,8,FALSE),"},","}")</f>
        <v>{ "id": "9adb7e82-fe27-4ef6-aa19-66672f524add", "name":"Empire Dance Studio", "addressLine1":"127 west 25th street", "town":"New York", "county":"NY", "country":"US", "postcode":"10001" }</v>
      </c>
      <c r="F172" t="s">
        <v>5343</v>
      </c>
      <c r="G172" t="str">
        <f>SUBSTITUTE(VLOOKUP(F172,Locations!D:K,8,FALSE),"},","}")</f>
        <v>{ "id": "17528863-94e4-4b5c-b00b-383353449301", "name":"West Fest", "addressLine1":"Chicago Ave", "town":"Chicago", "county":"IL", "country":"US", "postcode":"60622" }</v>
      </c>
      <c r="H172" t="s">
        <v>5472</v>
      </c>
      <c r="I172" t="str">
        <f>SUBSTITUTE(VLOOKUP(H172,Vehicles!D:H,5,FALSE),"},","}")</f>
        <v>{ "id":"be395707-7c6c-4607-bd99-f991e1be257c", "name":"Mitsubishi Outlander", "vehicleMake":"Mitsubishi", "vehicleType":"Outlander" }</v>
      </c>
      <c r="J172" t="s">
        <v>4215</v>
      </c>
      <c r="K172" t="str">
        <f>SUBSTITUTE(VLOOKUP(J172,Drivers!C:G,5,FALSE),"},","}")</f>
        <v>{ "id": "1a278f4c-74fe-470a-8b99-504452c83982", "name":"web2zone (Internet Cafe &amp; Video Game Center)", "addressLine1":"54 Cooper Sq", "town":"New York", "county":"NY", "country":"US", "postcode":"10003" }</v>
      </c>
      <c r="L172" t="s">
        <v>5101</v>
      </c>
      <c r="M172" t="str">
        <f t="shared" si="2"/>
        <v>{"id":"b6fb3593-113d-489b-9615-dff229c4e1c3", "name":"EmpireDanceStudio127west25thstreetToWestFestChicagoAve", "StartPoint":{ "id": "9adb7e82-fe27-4ef6-aa19-66672f524add", "name":"Empire Dance Studio", "addressLine1":"127 west 25th street", "town":"New York", "county":"NY", "country":"US", "postcode":"10001" }, "EndPoint":{ "id": "17528863-94e4-4b5c-b00b-383353449301", "name":"West Fest", "addressLine1":"Chicago Ave", "town":"Chicago", "county":"IL", "country":"US", "postcode":"60622" }, "VehicleUsed":{ "id":"be395707-7c6c-4607-bd99-f991e1be257c", "name":"Mitsubishi Outlander", "vehicleMake":"Mitsubishi", "vehicleType":"Outlander" }, "VehicleDriver":{ "id": "1a278f4c-74fe-470a-8b99-504452c83982", "name":"web2zone (Internet Cafe &amp; Video Game Center)", "addressLine1":"54 Cooper Sq", "town":"New York", "county":"NY", "country":"US", "postcode":"10003" }, "JourneyDate":"2016-05-15"},</v>
      </c>
    </row>
    <row r="173" spans="1:13" x14ac:dyDescent="0.45">
      <c r="A173" t="s">
        <v>5697</v>
      </c>
      <c r="B173" t="s">
        <v>52</v>
      </c>
      <c r="C173" t="s">
        <v>4387</v>
      </c>
      <c r="D173" t="s">
        <v>4970</v>
      </c>
      <c r="E173" t="str">
        <f>SUBSTITUTE(VLOOKUP(D173,Locations!D:K,8,FALSE),"},","}")</f>
        <v>{ "id": "222c9323-7b8c-412d-93b8-00e9241a8967", "name":"Montrose Dog Beach", "addressLine1":"Just north of Wilson &amp; Simonds", "town":"Chicago", "county":"IL", "country":"US", "postcode":"60626" }</v>
      </c>
      <c r="F173" t="s">
        <v>5279</v>
      </c>
      <c r="G173" t="str">
        <f>SUBSTITUTE(VLOOKUP(F173,Locations!D:K,8,FALSE),"},","}")</f>
        <v>{ "id": "b2c88bc8-e6b4-457c-9efe-dfb5270f21fe", "name":"American Bartenders School", "addressLine1":"252 W 29th St", "town":"New York", "county":"NY", "country":"US", "postcode":"10001" }</v>
      </c>
      <c r="H173" t="s">
        <v>5479</v>
      </c>
      <c r="I173" t="str">
        <f>SUBSTITUTE(VLOOKUP(H173,Vehicles!D:H,5,FALSE),"},","}")</f>
        <v>{ "id":"773180cb-588d-478c-9c78-6c19d1751659", "name":"Nissan Tilda", "vehicleMake":"Nissan", "vehicleType":"Tilda" }</v>
      </c>
      <c r="J173" t="s">
        <v>4217</v>
      </c>
      <c r="K173" t="str">
        <f>SUBSTITUTE(VLOOKUP(J173,Drivers!C:G,5,FALSE),"},","}")</f>
        <v>{ "id": "72609113-778c-468f-859c-7fd0f352819c", "name":"Rodeo Bar", "addressLine1":"375 3rd Avenue", "town":"New York", "county":"NY", "country":"US", "postcode":"10022" }</v>
      </c>
      <c r="L173" t="s">
        <v>5102</v>
      </c>
      <c r="M173" t="str">
        <f t="shared" si="2"/>
        <v>{"id":"162a6969-c00b-4ddc-8f46-7d821e94462c", "name":"MontroseDogBeachJustnorthofWilsonSimondsToAmericanBartendersSchool252W29thSt", "StartPoint":{ "id": "222c9323-7b8c-412d-93b8-00e9241a8967", "name":"Montrose Dog Beach", "addressLine1":"Just north of Wilson &amp; Simonds", "town":"Chicago", "county":"IL", "country":"US", "postcode":"60626" }, "EndPoint":{ "id": "b2c88bc8-e6b4-457c-9efe-dfb5270f21fe", "name":"American Bartenders School", "addressLine1":"252 W 29th St", "town":"New York", "county":"NY", "country":"US", "postcode":"10001" }, "VehicleUsed":{ "id":"773180cb-588d-478c-9c78-6c19d1751659", "name":"Nissan Tilda", "vehicleMake":"Nissan", "vehicleType":"Tilda" }, "VehicleDriver":{ "id": "72609113-778c-468f-859c-7fd0f352819c", "name":"Rodeo Bar", "addressLine1":"375 3rd Avenue", "town":"New York", "county":"NY", "country":"US", "postcode":"10022" }, "JourneyDate":"2016-05-17"},</v>
      </c>
    </row>
    <row r="174" spans="1:13" x14ac:dyDescent="0.45">
      <c r="A174" t="s">
        <v>5698</v>
      </c>
      <c r="B174" t="s">
        <v>52</v>
      </c>
      <c r="C174" t="s">
        <v>4388</v>
      </c>
      <c r="D174" t="s">
        <v>5379</v>
      </c>
      <c r="E174" t="str">
        <f>SUBSTITUTE(VLOOKUP(D174,Locations!D:K,8,FALSE),"},","}")</f>
        <v>{ "id": "a633c216-55de-41af-98b4-82db66894425", "name":"AMC Loews 34th Street 14", "addressLine1":"312 W. 34th St.", "town":"New York", "county":"NY", "country":"US", "postcode":"10001" }</v>
      </c>
      <c r="F174" t="s">
        <v>5242</v>
      </c>
      <c r="G174" t="str">
        <f>SUBSTITUTE(VLOOKUP(F174,Locations!D:K,8,FALSE),"},","}")</f>
        <v>{ "id": "6b81254e-8de6-4b3f-966d-1b98ab734c6c", "name":"Chenchita's Group Garden", "addressLine1":"1691-93 Madison Avenue", "town":"New York", "county":"NY", "country":"US", "postcode":"10029" }</v>
      </c>
      <c r="H174" t="s">
        <v>5497</v>
      </c>
      <c r="I174" t="str">
        <f>SUBSTITUTE(VLOOKUP(H174,Vehicles!D:H,5,FALSE),"},","}")</f>
        <v>{ "id":"20fffd91-57d7-478e-a4e1-5017e4edc21e", "name":"BMW 5-series", "vehicleMake":"BMW", "vehicleType":"5-series" }</v>
      </c>
      <c r="J174" t="s">
        <v>4189</v>
      </c>
      <c r="K174" t="str">
        <f>SUBSTITUTE(VLOOKUP(J174,Drivers!C:G,5,FALSE),"},","}")</f>
        <v>{ "id": "fd5b68a3-116a-4acc-816c-4634d7673ded", "name":"Zephyr Cafe", "addressLine1":"1767 W. Wilson Ave.", "town":"Chicago", "county":"IL", "country":"US", "postcode":"60625" }</v>
      </c>
      <c r="L174" t="s">
        <v>5102</v>
      </c>
      <c r="M174" t="str">
        <f t="shared" si="2"/>
        <v>{"id":"faff90db-49e7-44e3-a826-b1dda8600ef9", "name":"AMCLoews34thStreet14312W34thStToChenchitasGroupGarden169193MadisonAvenue", "StartPoint":{ "id": "a633c216-55de-41af-98b4-82db66894425", "name":"AMC Loews 34th Street 14", "addressLine1":"312 W. 34th St.", "town":"New York", "county":"NY", "country":"US", "postcode":"10001" }, "EndPoint":{ "id": "6b81254e-8de6-4b3f-966d-1b98ab734c6c", "name":"Chenchita's Group Garden", "addressLine1":"1691-93 Madison Avenue", "town":"New York", "county":"NY", "country":"US", "postcode":"10029" }, "VehicleUsed":{ "id":"20fffd91-57d7-478e-a4e1-5017e4edc21e", "name":"BMW 5-series", "vehicleMake":"BMW", "vehicleType":"5-series" }, "VehicleDriver":{ "id": "fd5b68a3-116a-4acc-816c-4634d7673ded", "name":"Zephyr Cafe", "addressLine1":"1767 W. Wilson Ave.", "town":"Chicago", "county":"IL", "country":"US", "postcode":"60625" }, "JourneyDate":"2016-05-17"},</v>
      </c>
    </row>
    <row r="175" spans="1:13" x14ac:dyDescent="0.45">
      <c r="A175" t="s">
        <v>5699</v>
      </c>
      <c r="B175" t="s">
        <v>52</v>
      </c>
      <c r="C175" t="s">
        <v>4389</v>
      </c>
      <c r="D175" t="s">
        <v>4949</v>
      </c>
      <c r="E175" t="str">
        <f>SUBSTITUTE(VLOOKUP(D175,Locations!D:K,8,FALSE),"},","}")</f>
        <v>{ "id": "72609113-778c-468f-859c-7fd0f352819c", "name":"Rodeo Bar", "addressLine1":"375 3rd Avenue", "town":"New York", "county":"NY", "country":"US", "postcode":"10022" }</v>
      </c>
      <c r="F175" t="s">
        <v>4957</v>
      </c>
      <c r="G175" t="str">
        <f>SUBSTITUTE(VLOOKUP(F175,Locations!D:K,8,FALSE),"},","}")</f>
        <v>{ "id": "b36ff006-d9db-46ab-99f8-07ac837eddd5", "name":"Tango Club @ Ukranian East Village Restaurant", "addressLine1":"140 2nd Avenue ( between 8th &amp; 9th St)", "town":"New York", "county":"NY", "country":"US", "postcode":"10003" }</v>
      </c>
      <c r="H175" t="s">
        <v>5451</v>
      </c>
      <c r="I175" t="str">
        <f>SUBSTITUTE(VLOOKUP(H175,Vehicles!D:H,5,FALSE),"},","}")</f>
        <v>{ "id":"186fc11e-a694-4927-a166-eaeecde92576", "name":"Volkswagen Golf", "vehicleMake":"Volkswagen", "vehicleType":"Golf" }</v>
      </c>
      <c r="J175" t="s">
        <v>4219</v>
      </c>
      <c r="K175" t="str">
        <f>SUBSTITUTE(VLOOKUP(J175,Drivers!C:G,5,FALSE),"},","}")</f>
        <v>{ "id": "9ae3088d-3121-4b7a-af27-9c4f15b2fadb", "name":"Regal Cinemas 42nd Street E-Walk Stadium 13", "addressLine1":"247 W. 42nd St.", "town":"New York", "county":"NY", "country":"US", "postcode":"10036" }</v>
      </c>
      <c r="L175" t="s">
        <v>5103</v>
      </c>
      <c r="M175" t="str">
        <f t="shared" si="2"/>
        <v>{"id":"8406c250-8779-4c24-8fe0-e10aa6678c57", "name":"RodeoBar3753rdAvenueToTangoClubUkranianEastVillageRestaurant1402ndAvenuebetween8th9thSt", "StartPoint":{ "id": "72609113-778c-468f-859c-7fd0f352819c", "name":"Rodeo Bar", "addressLine1":"375 3rd Avenue", "town":"New York", "county":"NY", "country":"US", "postcode":"10022" }, "EndPoint":{ "id": "b36ff006-d9db-46ab-99f8-07ac837eddd5", "name":"Tango Club @ Ukranian East Village Restaurant", "addressLine1":"140 2nd Avenue ( between 8th &amp; 9th St)", "town":"New York", "county":"NY", "country":"US", "postcode":"10003" }, "VehicleUsed":{ "id":"186fc11e-a694-4927-a166-eaeecde92576", "name":"Volkswagen Golf", "vehicleMake":"Volkswagen", "vehicleType":"Golf" }, "VehicleDriver":{ "id": "9ae3088d-3121-4b7a-af27-9c4f15b2fadb", "name":"Regal Cinemas 42nd Street E-Walk Stadium 13", "addressLine1":"247 W. 42nd St.", "town":"New York", "county":"NY", "country":"US", "postcode":"10036" }, "JourneyDate":"2016-05-19"},</v>
      </c>
    </row>
    <row r="176" spans="1:13" x14ac:dyDescent="0.45">
      <c r="A176" t="s">
        <v>5700</v>
      </c>
      <c r="B176" t="s">
        <v>52</v>
      </c>
      <c r="C176" t="s">
        <v>4390</v>
      </c>
      <c r="D176" t="s">
        <v>5309</v>
      </c>
      <c r="E176" t="str">
        <f>SUBSTITUTE(VLOOKUP(D176,Locations!D:K,8,FALSE),"},","}")</f>
        <v>{ "id": "571d6b9a-1d3b-4091-b86c-e3f2fd2eeedf", "name":"Sortie", "addressLine1":"329 W. 51st Street (bet. 8th &amp; 9th)", "town":"New York", "county":"NY", "country":"US", "postcode":"10019" }</v>
      </c>
      <c r="F176" t="s">
        <v>5240</v>
      </c>
      <c r="G176" t="str">
        <f>SUBSTITUTE(VLOOKUP(F176,Locations!D:K,8,FALSE),"},","}")</f>
        <v>{ "id": "5852800e-a7db-4900-9e85-d9aa9cd834b5", "name":"Angelika Film Center", "addressLine1":"18 West Houston", "town":"New York", "county":"NY", "country":"US", "postcode":"10012" }</v>
      </c>
      <c r="H176" t="s">
        <v>5498</v>
      </c>
      <c r="I176" t="str">
        <f>SUBSTITUTE(VLOOKUP(H176,Vehicles!D:H,5,FALSE),"},","}")</f>
        <v>{ "id":"e89f283a-43a9-4f35-a1e6-74dcb612185a", "name":"Audi Q3", "vehicleMake":"Audi", "vehicleType":"Q3" }</v>
      </c>
      <c r="J176" t="s">
        <v>4209</v>
      </c>
      <c r="K176" t="str">
        <f>SUBSTITUTE(VLOOKUP(J176,Drivers!C:G,5,FALSE),"},","}")</f>
        <v>{ "id": "0cfdd41b-8e31-4bf2-b01f-2c68c80f32e0", "name":"Cosi", "addressLine1":"2186 Broadway", "town":"New York", "county":"NY", "country":"US", "postcode":"10024" }</v>
      </c>
      <c r="L176" t="s">
        <v>5104</v>
      </c>
      <c r="M176" t="str">
        <f t="shared" si="2"/>
        <v>{"id":"44bb4aba-0002-411a-8ad1-3787bc452635", "name":"Sortie329W51stStreetbet8th9thToAngelikaFilmCenter18WestHouston", "StartPoint":{ "id": "571d6b9a-1d3b-4091-b86c-e3f2fd2eeedf", "name":"Sortie", "addressLine1":"329 W. 51st Street (bet. 8th &amp; 9th)", "town":"New York", "county":"NY", "country":"US", "postcode":"10019" }, "EndPoint":{ "id": "5852800e-a7db-4900-9e85-d9aa9cd834b5", "name":"Angelika Film Center", "addressLine1":"18 West Houston", "town":"New York", "county":"NY", "country":"US", "postcode":"10012" }, "VehicleUsed":{ "id":"e89f283a-43a9-4f35-a1e6-74dcb612185a", "name":"Audi Q3", "vehicleMake":"Audi", "vehicleType":"Q3" }, "VehicleDriver":{ "id": "0cfdd41b-8e31-4bf2-b01f-2c68c80f32e0", "name":"Cosi", "addressLine1":"2186 Broadway", "town":"New York", "county":"NY", "country":"US", "postcode":"10024" }, "JourneyDate":"2016-05-20"},</v>
      </c>
    </row>
    <row r="177" spans="1:13" x14ac:dyDescent="0.45">
      <c r="A177" t="s">
        <v>5701</v>
      </c>
      <c r="B177" t="s">
        <v>52</v>
      </c>
      <c r="C177" t="s">
        <v>4391</v>
      </c>
      <c r="D177" t="s">
        <v>5290</v>
      </c>
      <c r="E177" t="str">
        <f>SUBSTITUTE(VLOOKUP(D177,Locations!D:K,8,FALSE),"},","}")</f>
        <v>{ "id": "afb6a23b-7337-4be5-9e98-6a3e2f3101fc", "name":"Bridge Theater", "addressLine1":"3010 Geary Boulevard", "town":"San Francisco", "county":"CA", "country":"US", "postcode":"94111" }</v>
      </c>
      <c r="F177" t="s">
        <v>5331</v>
      </c>
      <c r="G177" t="str">
        <f>SUBSTITUTE(VLOOKUP(F177,Locations!D:K,8,FALSE),"},","}")</f>
        <v>{ "id": "f4a448bb-6e0c-40a5-aa77-70ddb358cd4b", "name":"Heartland Cafe", "addressLine1":"7000 North Glenwood", "town":"Chicago", "county":"IL", "country":"US", "postcode":"60626" }</v>
      </c>
      <c r="H177" t="s">
        <v>5495</v>
      </c>
      <c r="I177" t="str">
        <f>SUBSTITUTE(VLOOKUP(H177,Vehicles!D:H,5,FALSE),"},","}")</f>
        <v>{ "id":"bb54061f-75d7-48fe-a9f9-b2e71dc13121", "name":"Lada Largus", "vehicleMake":"Lada", "vehicleType":"Largus" }</v>
      </c>
      <c r="J177" t="s">
        <v>4187</v>
      </c>
      <c r="K177" t="str">
        <f>SUBSTITUTE(VLOOKUP(J177,Drivers!C:G,5,FALSE),"},","}")</f>
        <v>{ "id": "9224ff83-a2b3-43f5-96ce-c73886f92f31", "name":"Sacred Chow", "addressLine1":"227 Sullivan St", "town":"New York", "county":"NY", "country":"US", "postcode":"10001" }</v>
      </c>
      <c r="L177" t="s">
        <v>5105</v>
      </c>
      <c r="M177" t="str">
        <f t="shared" si="2"/>
        <v>{"id":"662b7e75-5210-4bf6-913b-203bd8670ef9", "name":"BridgeTheater3010GearyBoulevardToHeartlandCafe7000NorthGlenwood", "StartPoint":{ "id": "afb6a23b-7337-4be5-9e98-6a3e2f3101fc", "name":"Bridge Theater", "addressLine1":"3010 Geary Boulevard", "town":"San Francisco", "county":"CA", "country":"US", "postcode":"94111" }, "EndPoint":{ "id": "f4a448bb-6e0c-40a5-aa77-70ddb358cd4b", "name":"Heartland Cafe", "addressLine1":"7000 North Glenwood", "town":"Chicago", "county":"IL", "country":"US", "postcode":"60626" }, "VehicleUsed":{ "id":"bb54061f-75d7-48fe-a9f9-b2e71dc13121", "name":"Lada Largus", "vehicleMake":"Lada", "vehicleType":"Largus" }, "VehicleDriver":{ "id": "9224ff83-a2b3-43f5-96ce-c73886f92f31", "name":"Sacred Chow", "addressLine1":"227 Sullivan St", "town":"New York", "county":"NY", "country":"US", "postcode":"10001" }, "JourneyDate":"2016-05-27"},</v>
      </c>
    </row>
    <row r="178" spans="1:13" x14ac:dyDescent="0.45">
      <c r="A178" t="s">
        <v>5702</v>
      </c>
      <c r="B178" t="s">
        <v>52</v>
      </c>
      <c r="C178" t="s">
        <v>4392</v>
      </c>
      <c r="D178" t="s">
        <v>5313</v>
      </c>
      <c r="E178" t="str">
        <f>SUBSTITUTE(VLOOKUP(D178,Locations!D:K,8,FALSE),"},","}")</f>
        <v>{ "id": "7001b67d-67c6-4fa5-91df-8684e26870f3", "name":"L'Ecole - French culinary institute", "addressLine1":"462 Broadway", "town":"New York", "county":"NY", "country":"US", "postcode":"10013" }</v>
      </c>
      <c r="F178" t="s">
        <v>4965</v>
      </c>
      <c r="G178" t="str">
        <f>SUBSTITUTE(VLOOKUP(F178,Locations!D:K,8,FALSE),"},","}")</f>
        <v>{ "id": "7036e399-a0c7-4a8d-b1b1-2c1a45994383", "name":"CitiCorp Atrium", "addressLine1":"153 E 53rd street", "town":"New York", "county":"NY", "country":"US", "postcode":"10017" }</v>
      </c>
      <c r="H178" t="s">
        <v>5481</v>
      </c>
      <c r="I178" t="str">
        <f>SUBSTITUTE(VLOOKUP(H178,Vehicles!D:H,5,FALSE),"},","}")</f>
        <v>{ "id":"837a4e91-b5b5-46eb-8690-4366410f5a8e", "name":"Kia Carens", "vehicleMake":"Kia", "vehicleType":"Carens" }</v>
      </c>
      <c r="J178" t="s">
        <v>4297</v>
      </c>
      <c r="K178" t="str">
        <f>SUBSTITUTE(VLOOKUP(J178,Drivers!C:G,5,FALSE),"},","}")</f>
        <v>{ "id": "28f2ccbd-df4f-4d7d-bef2-e12addcb1cb8", "name":"Manhattan Lounge", "addressLine1":"1720 2nd Ave. btw 89th and 90th", "town":"New York", "county":"NY", "country":"US", "postcode":"10128" }</v>
      </c>
      <c r="L178" t="s">
        <v>5105</v>
      </c>
      <c r="M178" t="str">
        <f t="shared" si="2"/>
        <v>{"id":"ae9fc125-534a-4494-bc8d-47a5408b5491", "name":"LEcoleFrenchculinaryinstitute462BroadwayToCitiCorpAtrium153E53rdstreet", "StartPoint":{ "id": "7001b67d-67c6-4fa5-91df-8684e26870f3", "name":"L'Ecole - French culinary institute", "addressLine1":"462 Broadway", "town":"New York", "county":"NY", "country":"US", "postcode":"10013" }, "EndPoint":{ "id": "7036e399-a0c7-4a8d-b1b1-2c1a45994383", "name":"CitiCorp Atrium", "addressLine1":"153 E 53rd street", "town":"New York", "county":"NY", "country":"US", "postcode":"10017" }, "VehicleUsed":{ "id":"837a4e91-b5b5-46eb-8690-4366410f5a8e", "name":"Kia Carens", "vehicleMake":"Kia", "vehicleType":"Carens" }, "VehicleDriver":{ "id": "28f2ccbd-df4f-4d7d-bef2-e12addcb1cb8", "name":"Manhattan Lounge", "addressLine1":"1720 2nd Ave. btw 89th and 90th", "town":"New York", "county":"NY", "country":"US", "postcode":"10128" }, "JourneyDate":"2016-05-27"},</v>
      </c>
    </row>
    <row r="179" spans="1:13" x14ac:dyDescent="0.45">
      <c r="A179" t="s">
        <v>5703</v>
      </c>
      <c r="B179" t="s">
        <v>52</v>
      </c>
      <c r="C179" t="s">
        <v>4393</v>
      </c>
      <c r="D179" t="s">
        <v>5394</v>
      </c>
      <c r="E179" t="str">
        <f>SUBSTITUTE(VLOOKUP(D179,Locations!D:K,8,FALSE),"},","}")</f>
        <v>{ "id": "7035b815-7480-4cd7-a650-e6d738905b9c", "name":"Hayko's Turkish Carpets", "addressLine1":"857 Lexington Ave (at 65th St)", "town":"New York", "county":"NY", "country":"US", "postcode":"10065" }</v>
      </c>
      <c r="F179" t="s">
        <v>5329</v>
      </c>
      <c r="G179" t="str">
        <f>SUBSTITUTE(VLOOKUP(F179,Locations!D:K,8,FALSE),"},","}")</f>
        <v>{ "id": "441c50d1-806c-4420-8aff-1c31981c32c7", "name":"12 Chairs Cafe", "addressLine1":"56 Macdougal St (b/w Houston and Prince)", "town":"New York", "county":"NY", "country":"US", "postcode":"10012" }</v>
      </c>
      <c r="H179" t="s">
        <v>5444</v>
      </c>
      <c r="I179" t="str">
        <f>SUBSTITUTE(VLOOKUP(H179,Vehicles!D:H,5,FALSE),"},","}")</f>
        <v>{ "id":"25efe19c-49ff-41eb-859f-f47051e93a31", "name":"Toyota Camry", "vehicleMake":"Toyota", "vehicleType":"Camry" }</v>
      </c>
      <c r="J179" t="s">
        <v>4226</v>
      </c>
      <c r="K179" t="str">
        <f>SUBSTITUTE(VLOOKUP(J179,Drivers!C:G,5,FALSE),"},","}")</f>
        <v>{ "id": "500b40d4-2bbf-458e-8c3a-f887617dd11e", "name":"Kate Murphy Theater at FIT.", "addressLine1":"Fashion Institute Of Technology", "town":"New York", "county":"NY", "country":"US", "postcode":"10001" }</v>
      </c>
      <c r="L179" t="s">
        <v>5106</v>
      </c>
      <c r="M179" t="str">
        <f t="shared" si="2"/>
        <v>{"id":"7bac6df9-4bf1-4604-8ada-cb44ac542ffb", "name":"HaykosTurkishCarpets857LexingtonAveat65thStTo12ChairsCafe56MacdougalStb/wHoustonandPrince", "StartPoint":{ "id": "7035b815-7480-4cd7-a650-e6d738905b9c", "name":"Hayko's Turkish Carpets", "addressLine1":"857 Lexington Ave (at 65th St)", "town":"New York", "county":"NY", "country":"US", "postcode":"10065" }, "EndPoint":{ "id": "441c50d1-806c-4420-8aff-1c31981c32c7", "name":"12 Chairs Cafe", "addressLine1":"56 Macdougal St (b/w Houston and Prince)", "town":"New York", "county":"NY", "country":"US", "postcode":"10012" }, "VehicleUsed":{ "id":"25efe19c-49ff-41eb-859f-f47051e93a31", "name":"Toyota Camry", "vehicleMake":"Toyota", "vehicleType":"Camry" }, "VehicleDriver":{ "id": "500b40d4-2bbf-458e-8c3a-f887617dd11e", "name":"Kate Murphy Theater at FIT.", "addressLine1":"Fashion Institute Of Technology", "town":"New York", "county":"NY", "country":"US", "postcode":"10001" }, "JourneyDate":"2016-05-29"},</v>
      </c>
    </row>
    <row r="180" spans="1:13" x14ac:dyDescent="0.45">
      <c r="A180" s="3" t="s">
        <v>5704</v>
      </c>
      <c r="B180" t="s">
        <v>52</v>
      </c>
      <c r="C180" t="s">
        <v>4394</v>
      </c>
      <c r="D180" t="s">
        <v>5386</v>
      </c>
      <c r="E180" t="str">
        <f>SUBSTITUTE(VLOOKUP(D180,Locations!D:K,8,FALSE),"},","}")</f>
        <v>{ "id": "3d1de976-6b86-4d4d-b5c8-d0b32c112cbf", "name":"Hallo Berlin Restaurant and Bierhaus", "addressLine1":"626 10th Ave. btw. 44th and 45th St.", "town":"New York", "county":"NY", "country":"US", "postcode":"10036" }</v>
      </c>
      <c r="F180" t="s">
        <v>4973</v>
      </c>
      <c r="G180" t="str">
        <f>SUBSTITUTE(VLOOKUP(F180,Locations!D:K,8,FALSE),"},","}")</f>
        <v>{ "id": "ad166ee0-9082-4620-a1f7-3754cd49dbdf", "name":"Curly's Vegetarian Lunch", "addressLine1":"328 East 14th", "town":"New York", "county":"NY", "country":"US", "postcode":"10003" }</v>
      </c>
      <c r="H180" t="s">
        <v>5499</v>
      </c>
      <c r="I180" t="str">
        <f>SUBSTITUTE(VLOOKUP(H180,Vehicles!D:H,5,FALSE),"},","}")</f>
        <v>{ "id":"da59e812-4970-42ae-b1cf-9f7cd40d2ead", "name":"Chevrolet Epica", "vehicleMake":"Chevrolet", "vehicleType":"Epica" }</v>
      </c>
      <c r="J180" t="s">
        <v>4196</v>
      </c>
      <c r="K180" t="str">
        <f>SUBSTITUTE(VLOOKUP(J180,Drivers!C:G,5,FALSE),"},","}")</f>
        <v>{ "id": "0f105c77-5fbf-42b9-baa8-02ee200f2c98", "name":"The Gift Theatre", "addressLine1":"4802 N. Milwaukee Avenue", "town":"Chicago", "county":"IL", "country":"US", "postcode":"60630" }</v>
      </c>
      <c r="L180" t="s">
        <v>5107</v>
      </c>
      <c r="M180" t="str">
        <f t="shared" si="2"/>
        <v>{"id":"1263e738-2b66-4280-97f1-95a817deefa3", "name":"HalloBerlinRestaurantandBierhaus62610thAvebtw44thand45thStToCurlysVegetarianLunch328East14th", "StartPoint":{ "id": "3d1de976-6b86-4d4d-b5c8-d0b32c112cbf", "name":"Hallo Berlin Restaurant and Bierhaus", "addressLine1":"626 10th Ave. btw. 44th and 45th St.", "town":"New York", "county":"NY", "country":"US", "postcode":"10036" }, "EndPoint":{ "id": "ad166ee0-9082-4620-a1f7-3754cd49dbdf", "name":"Curly's Vegetarian Lunch", "addressLine1":"328 East 14th", "town":"New York", "county":"NY", "country":"US", "postcode":"10003" }, "VehicleUsed":{ "id":"da59e812-4970-42ae-b1cf-9f7cd40d2ead", "name":"Chevrolet Epica", "vehicleMake":"Chevrolet", "vehicleType":"Epica" }, "VehicleDriver":{ "id": "0f105c77-5fbf-42b9-baa8-02ee200f2c98", "name":"The Gift Theatre", "addressLine1":"4802 N. Milwaukee Avenue", "town":"Chicago", "county":"IL", "country":"US", "postcode":"60630" }, "JourneyDate":"2016-05-31"},</v>
      </c>
    </row>
    <row r="181" spans="1:13" x14ac:dyDescent="0.45">
      <c r="A181" t="s">
        <v>5705</v>
      </c>
      <c r="B181" t="s">
        <v>52</v>
      </c>
      <c r="C181" t="s">
        <v>4395</v>
      </c>
      <c r="D181" t="s">
        <v>4965</v>
      </c>
      <c r="E181" t="str">
        <f>SUBSTITUTE(VLOOKUP(D181,Locations!D:K,8,FALSE),"},","}")</f>
        <v>{ "id": "7036e399-a0c7-4a8d-b1b1-2c1a45994383", "name":"CitiCorp Atrium", "addressLine1":"153 E 53rd street", "town":"New York", "county":"NY", "country":"US", "postcode":"10017" }</v>
      </c>
      <c r="F181" t="s">
        <v>4965</v>
      </c>
      <c r="G181" t="str">
        <f>SUBSTITUTE(VLOOKUP(F181,Locations!D:K,8,FALSE),"},","}")</f>
        <v>{ "id": "7036e399-a0c7-4a8d-b1b1-2c1a45994383", "name":"CitiCorp Atrium", "addressLine1":"153 E 53rd street", "town":"New York", "county":"NY", "country":"US", "postcode":"10017" }</v>
      </c>
      <c r="H181" t="s">
        <v>5500</v>
      </c>
      <c r="I181" t="str">
        <f>SUBSTITUTE(VLOOKUP(H181,Vehicles!D:H,5,FALSE),"},","}")</f>
        <v>{ "id":"a80aaaf6-f558-4d7c-9a5e-38b0c5a5a5e0", "name":"Seat Ibiza", "vehicleMake":"Seat", "vehicleType":"Ibiza" }</v>
      </c>
      <c r="J181" t="s">
        <v>4223</v>
      </c>
      <c r="K181" t="str">
        <f>SUBSTITUTE(VLOOKUP(J181,Drivers!C:G,5,FALSE),"},","}")</f>
        <v>{ "id": "54ae2b00-6044-4cce-9e45-7ad5a357be1f", "name":"O'Neills Irish Bar", "addressLine1":"729 3RD Avenue", "town":"New York", "county":"NY", "country":"US", "postcode":"10017" }</v>
      </c>
      <c r="L181" t="s">
        <v>5108</v>
      </c>
      <c r="M181" t="str">
        <f t="shared" si="2"/>
        <v>{"id":"93df16d6-23d7-4d99-9655-aeea93bd5e38", "name":"CitiCorpAtrium153E53rdstreetToCitiCorpAtrium153E53rdstreet", "StartPoint":{ "id": "7036e399-a0c7-4a8d-b1b1-2c1a45994383", "name":"CitiCorp Atrium", "addressLine1":"153 E 53rd street", "town":"New York", "county":"NY", "country":"US", "postcode":"10017" }, "EndPoint":{ "id": "7036e399-a0c7-4a8d-b1b1-2c1a45994383", "name":"CitiCorp Atrium", "addressLine1":"153 E 53rd street", "town":"New York", "county":"NY", "country":"US", "postcode":"10017" }, "VehicleUsed":{ "id":"a80aaaf6-f558-4d7c-9a5e-38b0c5a5a5e0", "name":"Seat Ibiza", "vehicleMake":"Seat", "vehicleType":"Ibiza" }, "VehicleDriver":{ "id": "54ae2b00-6044-4cce-9e45-7ad5a357be1f", "name":"O'Neills Irish Bar", "addressLine1":"729 3RD Avenue", "town":"New York", "county":"NY", "country":"US", "postcode":"10017" }, "JourneyDate":"2016-06-07"},</v>
      </c>
    </row>
    <row r="182" spans="1:13" x14ac:dyDescent="0.45">
      <c r="A182" t="s">
        <v>5706</v>
      </c>
      <c r="B182" t="s">
        <v>52</v>
      </c>
      <c r="C182" t="s">
        <v>4396</v>
      </c>
      <c r="D182" t="s">
        <v>4963</v>
      </c>
      <c r="E182" t="str">
        <f>SUBSTITUTE(VLOOKUP(D182,Locations!D:K,8,FALSE),"},","}")</f>
        <v>{ "id": "14ff9f64-fff2-464b-93ce-c76ea9a16f9c", "name":"Lalo's Restaurant", "addressLine1":"1960 N. Clybourn", "town":"Chicago", "county":"IL", "country":"US", "postcode":"60614" }</v>
      </c>
      <c r="F182" t="s">
        <v>5317</v>
      </c>
      <c r="G182" t="str">
        <f>SUBSTITUTE(VLOOKUP(F182,Locations!D:K,8,FALSE),"},","}")</f>
        <v>{ "id": "bb07890e-5531-4f19-a89c-f313e6d70cb7", "name":"South Street Seaport", "addressLine1":"213 Water street", "town":"New York", "county":"NY", "country":"US", "postcode":"10038" }</v>
      </c>
      <c r="H182" t="s">
        <v>5472</v>
      </c>
      <c r="I182" t="str">
        <f>SUBSTITUTE(VLOOKUP(H182,Vehicles!D:H,5,FALSE),"},","}")</f>
        <v>{ "id":"be395707-7c6c-4607-bd99-f991e1be257c", "name":"Mitsubishi Outlander", "vehicleMake":"Mitsubishi", "vehicleType":"Outlander" }</v>
      </c>
      <c r="J182" t="s">
        <v>4221</v>
      </c>
      <c r="K182" t="str">
        <f>SUBSTITUTE(VLOOKUP(J182,Drivers!C:G,5,FALSE),"},","}")</f>
        <v>{ "id": "14ff9f64-fff2-464b-93ce-c76ea9a16f9c", "name":"Lalo's Restaurant", "addressLine1":"1960 N. Clybourn", "town":"Chicago", "county":"IL", "country":"US", "postcode":"60614" }</v>
      </c>
      <c r="L182" t="s">
        <v>5108</v>
      </c>
      <c r="M182" t="str">
        <f t="shared" si="2"/>
        <v>{"id":"f964074d-98db-4b87-8d7a-642fbd1efec7", "name":"LalosRestaurant1960NClybournToSouthStreetSeaport213Waterstreet", "StartPoint":{ "id": "14ff9f64-fff2-464b-93ce-c76ea9a16f9c", "name":"Lalo's Restaurant", "addressLine1":"1960 N. Clybourn", "town":"Chicago", "county":"IL", "country":"US", "postcode":"60614" }, "EndPoint":{ "id": "bb07890e-5531-4f19-a89c-f313e6d70cb7", "name":"South Street Seaport", "addressLine1":"213 Water street", "town":"New York", "county":"NY", "country":"US", "postcode":"10038" }, "VehicleUsed":{ "id":"be395707-7c6c-4607-bd99-f991e1be257c", "name":"Mitsubishi Outlander", "vehicleMake":"Mitsubishi", "vehicleType":"Outlander" }, "VehicleDriver":{ "id": "14ff9f64-fff2-464b-93ce-c76ea9a16f9c", "name":"Lalo's Restaurant", "addressLine1":"1960 N. Clybourn", "town":"Chicago", "county":"IL", "country":"US", "postcode":"60614" }, "JourneyDate":"2016-06-07"},</v>
      </c>
    </row>
    <row r="183" spans="1:13" x14ac:dyDescent="0.45">
      <c r="A183" t="s">
        <v>5707</v>
      </c>
      <c r="B183" t="s">
        <v>52</v>
      </c>
      <c r="C183" t="s">
        <v>4397</v>
      </c>
      <c r="D183" t="s">
        <v>5291</v>
      </c>
      <c r="E183" t="str">
        <f>SUBSTITUTE(VLOOKUP(D183,Locations!D:K,8,FALSE),"},","}")</f>
        <v>{ "id": "22fc1fc0-1feb-4af0-83e9-433574161ce9", "name":"AMC Empire 25", "addressLine1":"234 W. 42nd St.", "town":"New York", "county":"NY", "country":"US", "postcode":"10036" }</v>
      </c>
      <c r="F183" t="s">
        <v>5376</v>
      </c>
      <c r="G183" t="str">
        <f>SUBSTITUTE(VLOOKUP(F183,Locations!D:K,8,FALSE),"},","}")</f>
        <v>{ "id": "a4e9db25-9d06-4425-a05e-fdabaf57605d", "name":"Tribeca Film Center - Screening Room", "addressLine1":"375 Greenwich St.", "town":"New York", "county":"NY", "country":"US", "postcode":"10013" }</v>
      </c>
      <c r="H183" t="s">
        <v>5501</v>
      </c>
      <c r="I183" t="str">
        <f>SUBSTITUTE(VLOOKUP(H183,Vehicles!D:H,5,FALSE),"},","}")</f>
        <v>{ "id":"67f3d306-a06a-4f3a-b6f4-fabe4c1187a2", "name":"Hyundai Sonata", "vehicleMake":"Hyundai", "vehicleType":"Sonata" }</v>
      </c>
      <c r="J183" t="s">
        <v>4196</v>
      </c>
      <c r="K183" t="str">
        <f>SUBSTITUTE(VLOOKUP(J183,Drivers!C:G,5,FALSE),"},","}")</f>
        <v>{ "id": "0f105c77-5fbf-42b9-baa8-02ee200f2c98", "name":"The Gift Theatre", "addressLine1":"4802 N. Milwaukee Avenue", "town":"Chicago", "county":"IL", "country":"US", "postcode":"60630" }</v>
      </c>
      <c r="L183" t="s">
        <v>5109</v>
      </c>
      <c r="M183" t="str">
        <f t="shared" si="2"/>
        <v>{"id":"b95f2603-73aa-4dc6-bd2b-363fabf5dd9f", "name":"AMCEmpire25234W42ndStToTribecaFilmCenterScreeningRoom375GreenwichSt", "StartPoint":{ "id": "22fc1fc0-1feb-4af0-83e9-433574161ce9", "name":"AMC Empire 25", "addressLine1":"234 W. 42nd St.", "town":"New York", "county":"NY", "country":"US", "postcode":"10036" }, "EndPoint":{ "id": "a4e9db25-9d06-4425-a05e-fdabaf57605d", "name":"Tribeca Film Center - Screening Room", "addressLine1":"375 Greenwich St.", "town":"New York", "county":"NY", "country":"US", "postcode":"10013" }, "VehicleUsed":{ "id":"67f3d306-a06a-4f3a-b6f4-fabe4c1187a2", "name":"Hyundai Sonata", "vehicleMake":"Hyundai", "vehicleType":"Sonata" }, "VehicleDriver":{ "id": "0f105c77-5fbf-42b9-baa8-02ee200f2c98", "name":"The Gift Theatre", "addressLine1":"4802 N. Milwaukee Avenue", "town":"Chicago", "county":"IL", "country":"US", "postcode":"60630" }, "JourneyDate":"2016-06-10"},</v>
      </c>
    </row>
    <row r="184" spans="1:13" x14ac:dyDescent="0.45">
      <c r="A184" t="s">
        <v>5708</v>
      </c>
      <c r="B184" t="s">
        <v>52</v>
      </c>
      <c r="C184" t="s">
        <v>4398</v>
      </c>
      <c r="D184" t="s">
        <v>5236</v>
      </c>
      <c r="E184" t="str">
        <f>SUBSTITUTE(VLOOKUP(D184,Locations!D:K,8,FALSE),"},","}")</f>
        <v>{ "id": "9f54075d-8433-4034-a060-aea992c9e130", "name":"Hallo Berlin", "addressLine1":"626 10th Ave.", "town":"New York", "county":"NY", "country":"US", "postcode":"10036" }</v>
      </c>
      <c r="F184" t="s">
        <v>5406</v>
      </c>
      <c r="G184" t="str">
        <f>SUBSTITUTE(VLOOKUP(F184,Locations!D:K,8,FALSE),"},","}")</f>
        <v>{ "id": "2fe6bfde-9f11-4fcf-bbb1-18e5db13eb6c", "name":"Taj", "addressLine1":"48 West 21st Street", "town":"New York", "county":"NY", "country":"US", "postcode":"10010" }</v>
      </c>
      <c r="H184" t="s">
        <v>5463</v>
      </c>
      <c r="I184" t="str">
        <f>SUBSTITUTE(VLOOKUP(H184,Vehicles!D:H,5,FALSE),"},","}")</f>
        <v>{ "id":"f54d0636-45fc-4f4f-b451-82f2021f0e87", "name":"Lexus IS", "vehicleMake":"Lexus", "vehicleType":"IS" }</v>
      </c>
      <c r="J184" t="s">
        <v>4204</v>
      </c>
      <c r="K184" t="str">
        <f>SUBSTITUTE(VLOOKUP(J184,Drivers!C:G,5,FALSE),"},","}")</f>
        <v>{ "id": "1a6624fe-1050-43dc-87e9-cb7c05c0584c", "name":"Belmont Rocks", "addressLine1":"Belmont &amp; Lakeshore drive", "town":"Chicago", "county":"IL", "country":"US", "postcode":"60657" }</v>
      </c>
      <c r="L184" t="s">
        <v>5110</v>
      </c>
      <c r="M184" t="str">
        <f t="shared" si="2"/>
        <v>{"id":"22962b10-a3e9-4718-9a1b-bc68b210dfb6", "name":"HalloBerlin62610thAveToTaj48West21stStreet", "StartPoint":{ "id": "9f54075d-8433-4034-a060-aea992c9e130", "name":"Hallo Berlin", "addressLine1":"626 10th Ave.", "town":"New York", "county":"NY", "country":"US", "postcode":"10036" }, "EndPoint":{ "id": "2fe6bfde-9f11-4fcf-bbb1-18e5db13eb6c", "name":"Taj", "addressLine1":"48 West 21st Street", "town":"New York", "county":"NY", "country":"US", "postcode":"10010" }, "VehicleUsed":{ "id":"f54d0636-45fc-4f4f-b451-82f2021f0e87", "name":"Lexus IS", "vehicleMake":"Lexus", "vehicleType":"IS" }, "VehicleDriver":{ "id": "1a6624fe-1050-43dc-87e9-cb7c05c0584c", "name":"Belmont Rocks", "addressLine1":"Belmont &amp; Lakeshore drive", "town":"Chicago", "county":"IL", "country":"US", "postcode":"60657" }, "JourneyDate":"2016-06-11"},</v>
      </c>
    </row>
    <row r="185" spans="1:13" x14ac:dyDescent="0.45">
      <c r="A185" t="s">
        <v>5709</v>
      </c>
      <c r="B185" t="s">
        <v>52</v>
      </c>
      <c r="C185" t="s">
        <v>4399</v>
      </c>
      <c r="D185" t="s">
        <v>5353</v>
      </c>
      <c r="E185" t="str">
        <f>SUBSTITUTE(VLOOKUP(D185,Locations!D:K,8,FALSE),"},","}")</f>
        <v>{ "id": "2b7fa959-771b-4704-833e-16732f41fe51", "name":"Center Stage", "addressLine1":"48 West 21 Street", "town":"New York", "county":"NY", "country":"US", "postcode":"10010" }</v>
      </c>
      <c r="F185" t="s">
        <v>5385</v>
      </c>
      <c r="G185" t="str">
        <f>SUBSTITUTE(VLOOKUP(F185,Locations!D:K,8,FALSE),"},","}")</f>
        <v>{ "id": "fa6b2890-d94a-492e-bc51-a604ed237d91", "name":"Central Park South-59th Street", "addressLine1":"Fifth Avenue, between 59th Street, (Central Park South) and 58th Street (right by the Plaza Hotel Fountain)", "town":"New York", "county":"NY", "country":"US", "postcode":"10023" }</v>
      </c>
      <c r="H185" t="s">
        <v>5497</v>
      </c>
      <c r="I185" t="str">
        <f>SUBSTITUTE(VLOOKUP(H185,Vehicles!D:H,5,FALSE),"},","}")</f>
        <v>{ "id":"20fffd91-57d7-478e-a4e1-5017e4edc21e", "name":"BMW 5-series", "vehicleMake":"BMW", "vehicleType":"5-series" }</v>
      </c>
      <c r="J185" t="s">
        <v>4270</v>
      </c>
      <c r="K185" t="str">
        <f>SUBSTITUTE(VLOOKUP(J185,Drivers!C:G,5,FALSE),"},","}")</f>
        <v>{ "id": "9ae3088d-3121-4b7a-af27-9c4f15b2fadb", "name":"Regal Cinemas 42nd Street E-Walk Stadium 13", "addressLine1":"247 W. 42nd St.", "town":"New York", "county":"NY", "country":"US", "postcode":"10036" }</v>
      </c>
      <c r="L185" t="s">
        <v>5111</v>
      </c>
      <c r="M185" t="str">
        <f t="shared" si="2"/>
        <v>{"id":"3c68503f-9d70-4428-b2df-bb9431bef7bf", "name":"CenterStage48West21StreetToCentralParkSouth59thStreetFifthAvenuebetween59thStreetCentralParkSouthand58thStreetrightbythePlazaHotelFountain", "StartPoint":{ "id": "2b7fa959-771b-4704-833e-16732f41fe51", "name":"Center Stage", "addressLine1":"48 West 21 Street", "town":"New York", "county":"NY", "country":"US", "postcode":"10010" }, "EndPoint":{ "id": "fa6b2890-d94a-492e-bc51-a604ed237d91", "name":"Central Park South-59th Street", "addressLine1":"Fifth Avenue, between 59th Street, (Central Park South) and 58th Street (right by the Plaza Hotel Fountain)", "town":"New York", "county":"NY", "country":"US", "postcode":"10023" }, "VehicleUsed":{ "id":"20fffd91-57d7-478e-a4e1-5017e4edc21e", "name":"BMW 5-series", "vehicleMake":"BMW", "vehicleType":"5-series" }, "VehicleDriver":{ "id": "9ae3088d-3121-4b7a-af27-9c4f15b2fadb", "name":"Regal Cinemas 42nd Street E-Walk Stadium 13", "addressLine1":"247 W. 42nd St.", "town":"New York", "county":"NY", "country":"US", "postcode":"10036" }, "JourneyDate":"2016-06-13"},</v>
      </c>
    </row>
    <row r="186" spans="1:13" x14ac:dyDescent="0.45">
      <c r="A186" t="s">
        <v>5710</v>
      </c>
      <c r="B186" t="s">
        <v>52</v>
      </c>
      <c r="C186" t="s">
        <v>4400</v>
      </c>
      <c r="D186" t="s">
        <v>5347</v>
      </c>
      <c r="E186" t="str">
        <f>SUBSTITUTE(VLOOKUP(D186,Locations!D:K,8,FALSE),"},","}")</f>
        <v>{ "id": "fd5f8e83-7f66-4d79-8b6f-f5e2151270be", "name":"OM Factory", "addressLine1":"265 West 37th St. (@ 8th Avenue),", "town":"New York", "county":"NY", "country":"US", "postcode":"10036" }</v>
      </c>
      <c r="F186" t="s">
        <v>5350</v>
      </c>
      <c r="G186" t="str">
        <f>SUBSTITUTE(VLOOKUP(F186,Locations!D:K,8,FALSE),"},","}")</f>
        <v>{ "id": "f2d4dd2b-d3b2-4ce1-bd55-438c1d9bb7f6", "name":"Metreon Food Court", "addressLine1":"101 4th Street", "town":"San Francisco", "county":"CA", "country":"US", "postcode":"94103" }</v>
      </c>
      <c r="H186" t="s">
        <v>5502</v>
      </c>
      <c r="I186" t="str">
        <f>SUBSTITUTE(VLOOKUP(H186,Vehicles!D:H,5,FALSE),"},","}")</f>
        <v>{ "id":"f98e627b-d811-4474-a0dd-4b12e968d904", "name":"Audi A3", "vehicleMake":"Audi", "vehicleType":"A3" }</v>
      </c>
      <c r="J186" t="s">
        <v>4219</v>
      </c>
      <c r="K186" t="str">
        <f>SUBSTITUTE(VLOOKUP(J186,Drivers!C:G,5,FALSE),"},","}")</f>
        <v>{ "id": "9ae3088d-3121-4b7a-af27-9c4f15b2fadb", "name":"Regal Cinemas 42nd Street E-Walk Stadium 13", "addressLine1":"247 W. 42nd St.", "town":"New York", "county":"NY", "country":"US", "postcode":"10036" }</v>
      </c>
      <c r="L186" t="s">
        <v>5112</v>
      </c>
      <c r="M186" t="str">
        <f t="shared" si="2"/>
        <v>{"id":"cc99d721-1f3a-43d5-b290-b4ea52d96e2d", "name":"OMFactory265West37thSt8thAvenueToMetreonFoodCourt1014thStreet", "StartPoint":{ "id": "fd5f8e83-7f66-4d79-8b6f-f5e2151270be", "name":"OM Factory", "addressLine1":"265 West 37th St. (@ 8th Avenue),", "town":"New York", "county":"NY", "country":"US", "postcode":"10036" }, "EndPoint":{ "id": "f2d4dd2b-d3b2-4ce1-bd55-438c1d9bb7f6", "name":"Metreon Food Court", "addressLine1":"101 4th Street", "town":"San Francisco", "county":"CA", "country":"US", "postcode":"94103" }, "VehicleUsed":{ "id":"f98e627b-d811-4474-a0dd-4b12e968d904", "name":"Audi A3", "vehicleMake":"Audi", "vehicleType":"A3" }, "VehicleDriver":{ "id": "9ae3088d-3121-4b7a-af27-9c4f15b2fadb", "name":"Regal Cinemas 42nd Street E-Walk Stadium 13", "addressLine1":"247 W. 42nd St.", "town":"New York", "county":"NY", "country":"US", "postcode":"10036" }, "JourneyDate":"2016-06-14"},</v>
      </c>
    </row>
    <row r="187" spans="1:13" x14ac:dyDescent="0.45">
      <c r="A187" t="s">
        <v>5711</v>
      </c>
      <c r="B187" t="s">
        <v>52</v>
      </c>
      <c r="C187" t="s">
        <v>4401</v>
      </c>
      <c r="D187" t="s">
        <v>5390</v>
      </c>
      <c r="E187" t="str">
        <f>SUBSTITUTE(VLOOKUP(D187,Locations!D:K,8,FALSE),"},","}")</f>
        <v>{ "id": "4b7adb31-aed5-487a-b784-1cd6022781a7", "name":"Mumbles", "addressLine1":"179 3rd Ave", "town":"New York", "county":"NY", "country":"US", "postcode":"10003" }</v>
      </c>
      <c r="F187" t="s">
        <v>4950</v>
      </c>
      <c r="G187" t="str">
        <f>SUBSTITUTE(VLOOKUP(F187,Locations!D:K,8,FALSE),"},","}")</f>
        <v>{ "id": "1a278f4c-74fe-470a-8b99-504452c83982", "name":"web2zone (Internet Cafe &amp; Video Game Center)", "addressLine1":"54 Cooper Sq", "town":"New York", "county":"NY", "country":"US", "postcode":"10003" }</v>
      </c>
      <c r="H187" t="s">
        <v>5420</v>
      </c>
      <c r="I187" t="str">
        <f>SUBSTITUTE(VLOOKUP(H187,Vehicles!D:H,5,FALSE),"},","}")</f>
        <v>{ "id":"f52c026c-3a66-4142-a1d6-52b42ddecaeb", "name":"Saturn Astra", "vehicleMake":"Saturn", "vehicleType":"Astra" }</v>
      </c>
      <c r="J187" t="s">
        <v>4191</v>
      </c>
      <c r="K187" t="str">
        <f>SUBSTITUTE(VLOOKUP(J187,Drivers!C:G,5,FALSE),"},","}")</f>
        <v>{ "id": "222c9323-7b8c-412d-93b8-00e9241a8967", "name":"Montrose Dog Beach", "addressLine1":"Just north of Wilson &amp; Simonds", "town":"Chicago", "county":"IL", "country":"US", "postcode":"60626" }</v>
      </c>
      <c r="L187" t="s">
        <v>5113</v>
      </c>
      <c r="M187" t="str">
        <f t="shared" si="2"/>
        <v>{"id":"65f77b12-77cf-40b8-a9d4-b78ea6dda48a", "name":"Mumbles1793rdAveToweb2zoneInternetCafeVideoGameCenter54CooperSq", "StartPoint":{ "id": "4b7adb31-aed5-487a-b784-1cd6022781a7", "name":"Mumbles", "addressLine1":"179 3rd Ave", "town":"New York", "county":"NY", "country":"US", "postcode":"10003" }, "EndPoint":{ "id": "1a278f4c-74fe-470a-8b99-504452c83982", "name":"web2zone (Internet Cafe &amp; Video Game Center)", "addressLine1":"54 Cooper Sq", "town":"New York", "county":"NY", "country":"US", "postcode":"10003" }, "VehicleUsed":{ "id":"f52c026c-3a66-4142-a1d6-52b42ddecaeb", "name":"Saturn Astra", "vehicleMake":"Saturn", "vehicleType":"Astra" }, "VehicleDriver":{ "id": "222c9323-7b8c-412d-93b8-00e9241a8967", "name":"Montrose Dog Beach", "addressLine1":"Just north of Wilson &amp; Simonds", "town":"Chicago", "county":"IL", "country":"US", "postcode":"60626" }, "JourneyDate":"2016-06-15"},</v>
      </c>
    </row>
    <row r="188" spans="1:13" x14ac:dyDescent="0.45">
      <c r="A188" t="s">
        <v>5712</v>
      </c>
      <c r="B188" t="s">
        <v>52</v>
      </c>
      <c r="C188" t="s">
        <v>4402</v>
      </c>
      <c r="D188" t="s">
        <v>5306</v>
      </c>
      <c r="E188" t="str">
        <f>SUBSTITUTE(VLOOKUP(D188,Locations!D:K,8,FALSE),"},","}")</f>
        <v>{ "id": "1a29d1bb-9ad3-4f89-a661-6f1b6951bf85", "name":"Saigon Grill", "addressLine1":"1700 2nd Avenue/ 88th Street", "town":"New York", "county":"NY", "country":"US", "postcode":"10128" }</v>
      </c>
      <c r="F188" t="s">
        <v>4965</v>
      </c>
      <c r="G188" t="str">
        <f>SUBSTITUTE(VLOOKUP(F188,Locations!D:K,8,FALSE),"},","}")</f>
        <v>{ "id": "7036e399-a0c7-4a8d-b1b1-2c1a45994383", "name":"CitiCorp Atrium", "addressLine1":"153 E 53rd street", "town":"New York", "county":"NY", "country":"US", "postcode":"10017" }</v>
      </c>
      <c r="H188" t="s">
        <v>5453</v>
      </c>
      <c r="I188" t="str">
        <f>SUBSTITUTE(VLOOKUP(H188,Vehicles!D:H,5,FALSE),"},","}")</f>
        <v>{ "id":"b4985b63-c1b6-44e0-a3f3-e03fee914508", "name":"Peugeot 307", "vehicleMake":"Peugeot", "vehicleType":"307" }</v>
      </c>
      <c r="J188" t="s">
        <v>4219</v>
      </c>
      <c r="K188" t="str">
        <f>SUBSTITUTE(VLOOKUP(J188,Drivers!C:G,5,FALSE),"},","}")</f>
        <v>{ "id": "9ae3088d-3121-4b7a-af27-9c4f15b2fadb", "name":"Regal Cinemas 42nd Street E-Walk Stadium 13", "addressLine1":"247 W. 42nd St.", "town":"New York", "county":"NY", "country":"US", "postcode":"10036" }</v>
      </c>
      <c r="L188" t="s">
        <v>5114</v>
      </c>
      <c r="M188" t="str">
        <f t="shared" si="2"/>
        <v>{"id":"cbbda50c-a19d-4094-b0ed-9137ce3dfc48", "name":"SaigonGrill17002ndAvenue/88thStreetToCitiCorpAtrium153E53rdstreet", "StartPoint":{ "id": "1a29d1bb-9ad3-4f89-a661-6f1b6951bf85", "name":"Saigon Grill", "addressLine1":"1700 2nd Avenue/ 88th Street", "town":"New York", "county":"NY", "country":"US", "postcode":"10128" }, "EndPoint":{ "id": "7036e399-a0c7-4a8d-b1b1-2c1a45994383", "name":"CitiCorp Atrium", "addressLine1":"153 E 53rd street", "town":"New York", "county":"NY", "country":"US", "postcode":"10017" }, "VehicleUsed":{ "id":"b4985b63-c1b6-44e0-a3f3-e03fee914508", "name":"Peugeot 307", "vehicleMake":"Peugeot", "vehicleType":"307" }, "VehicleDriver":{ "id": "9ae3088d-3121-4b7a-af27-9c4f15b2fadb", "name":"Regal Cinemas 42nd Street E-Walk Stadium 13", "addressLine1":"247 W. 42nd St.", "town":"New York", "county":"NY", "country":"US", "postcode":"10036" }, "JourneyDate":"2016-06-16"},</v>
      </c>
    </row>
    <row r="189" spans="1:13" x14ac:dyDescent="0.45">
      <c r="A189" t="s">
        <v>5713</v>
      </c>
      <c r="B189" t="s">
        <v>52</v>
      </c>
      <c r="C189" t="s">
        <v>4403</v>
      </c>
      <c r="D189" t="s">
        <v>5356</v>
      </c>
      <c r="E189" t="str">
        <f>SUBSTITUTE(VLOOKUP(D189,Locations!D:K,8,FALSE),"},","}")</f>
        <v>{ "id": "fb546a20-ada7-458e-ac5d-51692f0a743e", "name":"Esperanto", "addressLine1":"145 Avenue C", "town":"New York", "county":"NY", "country":"US", "postcode":"10009" }</v>
      </c>
      <c r="F189" t="s">
        <v>5330</v>
      </c>
      <c r="G189" t="str">
        <f>SUBSTITUTE(VLOOKUP(F189,Locations!D:K,8,FALSE),"},","}")</f>
        <v>{ "id": "db1c3c0d-5142-42e7-b0fa-e71aa96e5d81", "name":"Olive Bar and Restaurant", "addressLine1":"743 Larkin St", "town":"San Francisco", "county":"CA", "country":"US", "postcode":"94109" }</v>
      </c>
      <c r="H189" t="s">
        <v>5491</v>
      </c>
      <c r="I189" t="str">
        <f>SUBSTITUTE(VLOOKUP(H189,Vehicles!D:H,5,FALSE),"},","}")</f>
        <v>{ "id":"3ef3ac17-5bb7-4752-8436-b9ebe9c0c5ad", "name":"BMW X6", "vehicleMake":"BMW", "vehicleType":"X6" }</v>
      </c>
      <c r="J189" t="s">
        <v>4219</v>
      </c>
      <c r="K189" t="str">
        <f>SUBSTITUTE(VLOOKUP(J189,Drivers!C:G,5,FALSE),"},","}")</f>
        <v>{ "id": "9ae3088d-3121-4b7a-af27-9c4f15b2fadb", "name":"Regal Cinemas 42nd Street E-Walk Stadium 13", "addressLine1":"247 W. 42nd St.", "town":"New York", "county":"NY", "country":"US", "postcode":"10036" }</v>
      </c>
      <c r="L189" t="s">
        <v>5115</v>
      </c>
      <c r="M189" t="str">
        <f t="shared" si="2"/>
        <v>{"id":"2a357f42-00f0-4f41-835b-227a7dfbec43", "name":"Esperanto145AvenueCToOliveBarandRestaurant743LarkinSt", "StartPoint":{ "id": "fb546a20-ada7-458e-ac5d-51692f0a743e", "name":"Esperanto", "addressLine1":"145 Avenue C", "town":"New York", "county":"NY", "country":"US", "postcode":"10009" }, "EndPoint":{ "id": "db1c3c0d-5142-42e7-b0fa-e71aa96e5d81", "name":"Olive Bar and Restaurant", "addressLine1":"743 Larkin St", "town":"San Francisco", "county":"CA", "country":"US", "postcode":"94109" }, "VehicleUsed":{ "id":"3ef3ac17-5bb7-4752-8436-b9ebe9c0c5ad", "name":"BMW X6", "vehicleMake":"BMW", "vehicleType":"X6" }, "VehicleDriver":{ "id": "9ae3088d-3121-4b7a-af27-9c4f15b2fadb", "name":"Regal Cinemas 42nd Street E-Walk Stadium 13", "addressLine1":"247 W. 42nd St.", "town":"New York", "county":"NY", "country":"US", "postcode":"10036" }, "JourneyDate":"2016-06-17"},</v>
      </c>
    </row>
    <row r="190" spans="1:13" x14ac:dyDescent="0.45">
      <c r="A190" t="s">
        <v>5714</v>
      </c>
      <c r="B190" t="s">
        <v>52</v>
      </c>
      <c r="C190" t="s">
        <v>4404</v>
      </c>
      <c r="D190" t="s">
        <v>5398</v>
      </c>
      <c r="E190" t="str">
        <f>SUBSTITUTE(VLOOKUP(D190,Locations!D:K,8,FALSE),"},","}")</f>
        <v>{ "id": "e5094add-65d1-4dbd-affe-f7caea27d95a", "name":"Diversey Soccer Field", "addressLine1":"141 West Diversey Parkway", "town":"Chicago", "county":"IL", "country":"US", "postcode":"60611" }</v>
      </c>
      <c r="F190" t="s">
        <v>5252</v>
      </c>
      <c r="G190" t="str">
        <f>SUBSTITUTE(VLOOKUP(F190,Locations!D:K,8,FALSE),"},","}")</f>
        <v>{ "id": "7ab2fc3d-6c95-4c63-b702-eacf855b71fc", "name":"Olympic Flame Diner", "addressLine1":"200 W 60th Street", "town":"New York", "county":"NY", "country":"US", "postcode":"10023" }</v>
      </c>
      <c r="H190" t="s">
        <v>5464</v>
      </c>
      <c r="I190" t="str">
        <f>SUBSTITUTE(VLOOKUP(H190,Vehicles!D:H,5,FALSE),"},","}")</f>
        <v>{ "id":"8eeec346-dfff-49bd-8f6d-e13bc7b2acfa", "name":"Toyota Corolla", "vehicleMake":"Toyota", "vehicleType":"Corolla" }</v>
      </c>
      <c r="J190" t="s">
        <v>4217</v>
      </c>
      <c r="K190" t="str">
        <f>SUBSTITUTE(VLOOKUP(J190,Drivers!C:G,5,FALSE),"},","}")</f>
        <v>{ "id": "72609113-778c-468f-859c-7fd0f352819c", "name":"Rodeo Bar", "addressLine1":"375 3rd Avenue", "town":"New York", "county":"NY", "country":"US", "postcode":"10022" }</v>
      </c>
      <c r="L190" t="s">
        <v>5116</v>
      </c>
      <c r="M190" t="str">
        <f t="shared" si="2"/>
        <v>{"id":"285d4a11-f099-4edb-9a42-03a805028593", "name":"DiverseySoccerField141WestDiverseyParkwayToOlympicFlameDiner200W60thStreet", "StartPoint":{ "id": "e5094add-65d1-4dbd-affe-f7caea27d95a", "name":"Diversey Soccer Field", "addressLine1":"141 West Diversey Parkway", "town":"Chicago", "county":"IL", "country":"US", "postcode":"60611" }, "EndPoint":{ "id": "7ab2fc3d-6c95-4c63-b702-eacf855b71fc", "name":"Olympic Flame Diner", "addressLine1":"200 W 60th Street", "town":"New York", "county":"NY", "country":"US", "postcode":"10023" }, "VehicleUsed":{ "id":"8eeec346-dfff-49bd-8f6d-e13bc7b2acfa", "name":"Toyota Corolla", "vehicleMake":"Toyota", "vehicleType":"Corolla" }, "VehicleDriver":{ "id": "72609113-778c-468f-859c-7fd0f352819c", "name":"Rodeo Bar", "addressLine1":"375 3rd Avenue", "town":"New York", "county":"NY", "country":"US", "postcode":"10022" }, "JourneyDate":"2016-06-18"},</v>
      </c>
    </row>
    <row r="191" spans="1:13" x14ac:dyDescent="0.45">
      <c r="A191" t="s">
        <v>5715</v>
      </c>
      <c r="B191" t="s">
        <v>52</v>
      </c>
      <c r="C191" t="s">
        <v>4405</v>
      </c>
      <c r="D191" t="s">
        <v>5238</v>
      </c>
      <c r="E191" t="str">
        <f>SUBSTITUTE(VLOOKUP(D191,Locations!D:K,8,FALSE),"},","}")</f>
        <v>{ "id": "ddff7ca1-30c9-4ed6-ade4-803e142e4f3e", "name":"Dolores Park", "addressLine1":"18th at 20th", "town":"San Francisco", "county":"CA", "country":"US", "postcode":"94110" }</v>
      </c>
      <c r="F191" t="s">
        <v>5296</v>
      </c>
      <c r="G191" t="str">
        <f>SUBSTITUTE(VLOOKUP(F191,Locations!D:K,8,FALSE),"},","}")</f>
        <v>{ "id": "8676d116-473e-4ffd-a560-ba778a4b9b0e", "name":"Franchia", "addressLine1":"12 Park Avenue", "town":"New York", "county":"NY", "country":"US", "postcode":"10016" }</v>
      </c>
      <c r="H191" t="s">
        <v>5485</v>
      </c>
      <c r="I191" t="str">
        <f>SUBSTITUTE(VLOOKUP(H191,Vehicles!D:H,5,FALSE),"},","}")</f>
        <v>{ "id":"c62b081e-bf97-4301-ab50-e197cc032890", "name":"Opel Antara", "vehicleMake":"Opel", "vehicleType":"Antara" }</v>
      </c>
      <c r="J191" t="s">
        <v>4191</v>
      </c>
      <c r="K191" t="str">
        <f>SUBSTITUTE(VLOOKUP(J191,Drivers!C:G,5,FALSE),"},","}")</f>
        <v>{ "id": "222c9323-7b8c-412d-93b8-00e9241a8967", "name":"Montrose Dog Beach", "addressLine1":"Just north of Wilson &amp; Simonds", "town":"Chicago", "county":"IL", "country":"US", "postcode":"60626" }</v>
      </c>
      <c r="L191" t="s">
        <v>5117</v>
      </c>
      <c r="M191" t="str">
        <f t="shared" si="2"/>
        <v>{"id":"f8471db6-dd8b-4444-aa86-df2acb61ae73", "name":"DoloresPark18that20thToFranchia12ParkAvenue", "StartPoint":{ "id": "ddff7ca1-30c9-4ed6-ade4-803e142e4f3e", "name":"Dolores Park", "addressLine1":"18th at 20th", "town":"San Francisco", "county":"CA", "country":"US", "postcode":"94110" }, "EndPoint":{ "id": "8676d116-473e-4ffd-a560-ba778a4b9b0e", "name":"Franchia", "addressLine1":"12 Park Avenue", "town":"New York", "county":"NY", "country":"US", "postcode":"10016" }, "VehicleUsed":{ "id":"c62b081e-bf97-4301-ab50-e197cc032890", "name":"Opel Antara", "vehicleMake":"Opel", "vehicleType":"Antara" }, "VehicleDriver":{ "id": "222c9323-7b8c-412d-93b8-00e9241a8967", "name":"Montrose Dog Beach", "addressLine1":"Just north of Wilson &amp; Simonds", "town":"Chicago", "county":"IL", "country":"US", "postcode":"60626" }, "JourneyDate":"2016-06-19"},</v>
      </c>
    </row>
    <row r="192" spans="1:13" x14ac:dyDescent="0.45">
      <c r="A192" t="s">
        <v>5716</v>
      </c>
      <c r="B192" t="s">
        <v>52</v>
      </c>
      <c r="C192" t="s">
        <v>4406</v>
      </c>
      <c r="D192" t="s">
        <v>5285</v>
      </c>
      <c r="E192" t="str">
        <f>SUBSTITUTE(VLOOKUP(D192,Locations!D:K,8,FALSE),"},","}")</f>
        <v>{ "id": "c038a368-d6f1-48e4-a958-77d1715a4584", "name":"Copper Chimney Restaurant", "addressLine1":"126 East 28th Street", "town":"New York", "county":"NY", "country":"US", "postcode":"10016" }</v>
      </c>
      <c r="F192" t="s">
        <v>5394</v>
      </c>
      <c r="G192" t="str">
        <f>SUBSTITUTE(VLOOKUP(F192,Locations!D:K,8,FALSE),"},","}")</f>
        <v>{ "id": "7035b815-7480-4cd7-a650-e6d738905b9c", "name":"Hayko's Turkish Carpets", "addressLine1":"857 Lexington Ave (at 65th St)", "town":"New York", "county":"NY", "country":"US", "postcode":"10065" }</v>
      </c>
      <c r="H192" t="s">
        <v>5427</v>
      </c>
      <c r="I192" t="str">
        <f>SUBSTITUTE(VLOOKUP(H192,Vehicles!D:H,5,FALSE),"},","}")</f>
        <v>{ "id":"5245e097-560c-4209-9c5e-9c42b701172f", "name":"Audi A6", "vehicleMake":"Audi", "vehicleType":"A6" }</v>
      </c>
      <c r="J192" t="s">
        <v>4232</v>
      </c>
      <c r="K192" t="str">
        <f>SUBSTITUTE(VLOOKUP(J192,Drivers!C:G,5,FALSE),"},","}")</f>
        <v>{ "id": "ce178be8-8589-4d57-826c-f11f06dac668", "name":"YOGA NOW", "addressLine1":"5852 North Broadway", "town":"Chicago", "county":"IL", "country":"US", "postcode":"60660" }</v>
      </c>
      <c r="L192" t="s">
        <v>5118</v>
      </c>
      <c r="M192" t="str">
        <f t="shared" si="2"/>
        <v>{"id":"b5f7385f-ba14-4f69-adc4-592decd75679", "name":"CopperChimneyRestaurant126East28thStreetToHaykosTurkishCarpets857LexingtonAveat65thSt", "StartPoint":{ "id": "c038a368-d6f1-48e4-a958-77d1715a4584", "name":"Copper Chimney Restaurant", "addressLine1":"126 East 28th Street", "town":"New York", "county":"NY", "country":"US", "postcode":"10016" }, "EndPoint":{ "id": "7035b815-7480-4cd7-a650-e6d738905b9c", "name":"Hayko's Turkish Carpets", "addressLine1":"857 Lexington Ave (at 65th St)", "town":"New York", "county":"NY", "country":"US", "postcode":"10065" }, "VehicleUsed":{ "id":"5245e097-560c-4209-9c5e-9c42b701172f", "name":"Audi A6", "vehicleMake":"Audi", "vehicleType":"A6" }, "VehicleDriver":{ "id": "ce178be8-8589-4d57-826c-f11f06dac668", "name":"YOGA NOW", "addressLine1":"5852 North Broadway", "town":"Chicago", "county":"IL", "country":"US", "postcode":"60660" }, "JourneyDate":"2016-06-20"},</v>
      </c>
    </row>
    <row r="193" spans="1:13" x14ac:dyDescent="0.45">
      <c r="A193" t="s">
        <v>5717</v>
      </c>
      <c r="B193" t="s">
        <v>52</v>
      </c>
      <c r="C193" t="s">
        <v>4407</v>
      </c>
      <c r="D193" t="s">
        <v>5347</v>
      </c>
      <c r="E193" t="str">
        <f>SUBSTITUTE(VLOOKUP(D193,Locations!D:K,8,FALSE),"},","}")</f>
        <v>{ "id": "fd5f8e83-7f66-4d79-8b6f-f5e2151270be", "name":"OM Factory", "addressLine1":"265 West 37th St. (@ 8th Avenue),", "town":"New York", "county":"NY", "country":"US", "postcode":"10036" }</v>
      </c>
      <c r="F193" t="s">
        <v>5235</v>
      </c>
      <c r="G193" t="str">
        <f>SUBSTITUTE(VLOOKUP(F193,Locations!D:K,8,FALSE),"},","}")</f>
        <v>{ "id": "a9880b77-e720-4239-a13e-c70f9c2f74d7", "name":"St Malachy's Catholic Church", "addressLine1":"239 W 49th St", "town":"New York", "county":"NY", "country":"US", "postcode":"10019" }</v>
      </c>
      <c r="H193" t="s">
        <v>5414</v>
      </c>
      <c r="I193" t="str">
        <f>SUBSTITUTE(VLOOKUP(H193,Vehicles!D:H,5,FALSE),"},","}")</f>
        <v>{ "id":"d4f43a99-2481-4b21-98ef-5460baca26d1", "name":"Volvo XC70", "vehicleMake":"Volvo", "vehicleType":"XC70" }</v>
      </c>
      <c r="J193" t="s">
        <v>4193</v>
      </c>
      <c r="K193" t="str">
        <f>SUBSTITUTE(VLOOKUP(J193,Drivers!C:G,5,FALSE),"},","}")</f>
        <v>{ "id": "f00ad641-abf7-4dfd-9f60-7fb1013a84c4", "name":"Dante Trattoria", "addressLine1":"79 McDougal Street", "town":"New York", "county":"NY", "country":"US", "postcode":"10001" }</v>
      </c>
      <c r="L193" t="s">
        <v>5119</v>
      </c>
      <c r="M193" t="str">
        <f t="shared" si="2"/>
        <v>{"id":"6244399a-1216-4d93-a27a-f1eae13bb2d2", "name":"OMFactory265West37thSt8thAvenueToStMalachysCatholicChurch239W49thSt", "StartPoint":{ "id": "fd5f8e83-7f66-4d79-8b6f-f5e2151270be", "name":"OM Factory", "addressLine1":"265 West 37th St. (@ 8th Avenue),", "town":"New York", "county":"NY", "country":"US", "postcode":"10036" }, "EndPoint":{ "id": "a9880b77-e720-4239-a13e-c70f9c2f74d7", "name":"St Malachy's Catholic Church", "addressLine1":"239 W 49th St", "town":"New York", "county":"NY", "country":"US", "postcode":"10019" }, "VehicleUsed":{ "id":"d4f43a99-2481-4b21-98ef-5460baca26d1", "name":"Volvo XC70", "vehicleMake":"Volvo", "vehicleType":"XC70" }, "VehicleDriver":{ "id": "f00ad641-abf7-4dfd-9f60-7fb1013a84c4", "name":"Dante Trattoria", "addressLine1":"79 McDougal Street", "town":"New York", "county":"NY", "country":"US", "postcode":"10001" }, "JourneyDate":"2016-06-24"},</v>
      </c>
    </row>
    <row r="194" spans="1:13" x14ac:dyDescent="0.45">
      <c r="A194" t="s">
        <v>5718</v>
      </c>
      <c r="B194" t="s">
        <v>52</v>
      </c>
      <c r="C194" t="s">
        <v>4408</v>
      </c>
      <c r="D194" t="s">
        <v>4966</v>
      </c>
      <c r="E194" t="str">
        <f>SUBSTITUTE(VLOOKUP(D194,Locations!D:K,8,FALSE),"},","}")</f>
        <v>{ "id": "531ec240-f6db-411f-b3d5-3ed19edc2659", "name":"Conservatory of Flowers", "addressLine1":"JFK Drive, Golden Gate Park", "town":"San Francisco", "county":"CA", "country":"US", "postcode":"94117" }</v>
      </c>
      <c r="F194" t="s">
        <v>4955</v>
      </c>
      <c r="G194" t="str">
        <f>SUBSTITUTE(VLOOKUP(F194,Locations!D:K,8,FALSE),"},","}")</f>
        <v>{ "id": "236160d1-659f-4d01-8b3a-c0f2e05b9f6d", "name":"Rainbow Room", "addressLine1":"30 Rockefeller Plaza, 65th fl. (enter on 49th St. between 5th and 6th Aves.)", "town":"New York", "county":"NY", "country":"US", "postcode":"10018" }</v>
      </c>
      <c r="H194" t="s">
        <v>5503</v>
      </c>
      <c r="I194" t="str">
        <f>SUBSTITUTE(VLOOKUP(H194,Vehicles!D:H,5,FALSE),"},","}")</f>
        <v>{ "id":"63e98a74-1137-4ff6-a034-5447024c741b", "name":"Volkswagen Touran", "vehicleMake":"Volkswagen", "vehicleType":"Touran" }</v>
      </c>
      <c r="J194" t="s">
        <v>4234</v>
      </c>
      <c r="K194" t="str">
        <f>SUBSTITUTE(VLOOKUP(J194,Drivers!C:G,5,FALSE),"},","}")</f>
        <v>{ "id": "ad166ee0-9082-4620-a1f7-3754cd49dbdf", "name":"Curly's Vegetarian Lunch", "addressLine1":"328 East 14th", "town":"New York", "county":"NY", "country":"US", "postcode":"10003" }</v>
      </c>
      <c r="L194" t="s">
        <v>5119</v>
      </c>
      <c r="M194" t="str">
        <f t="shared" si="2"/>
        <v>{"id":"181f2173-fef4-4cad-bba0-1b4ed7e67427", "name":"ConservatoryofFlowersJFKDriveGoldenGateParkToRainbowRoom30RockefellerPlaza65thflenteron49thStbetween5thand6thAves", "StartPoint":{ "id": "531ec240-f6db-411f-b3d5-3ed19edc2659", "name":"Conservatory of Flowers", "addressLine1":"JFK Drive, Golden Gate Park", "town":"San Francisco", "county":"CA", "country":"US", "postcode":"94117" }, "EndPoint":{ "id": "236160d1-659f-4d01-8b3a-c0f2e05b9f6d", "name":"Rainbow Room", "addressLine1":"30 Rockefeller Plaza, 65th fl. (enter on 49th St. between 5th and 6th Aves.)", "town":"New York", "county":"NY", "country":"US", "postcode":"10018" }, "VehicleUsed":{ "id":"63e98a74-1137-4ff6-a034-5447024c741b", "name":"Volkswagen Touran", "vehicleMake":"Volkswagen", "vehicleType":"Touran" }, "VehicleDriver":{ "id": "ad166ee0-9082-4620-a1f7-3754cd49dbdf", "name":"Curly's Vegetarian Lunch", "addressLine1":"328 East 14th", "town":"New York", "county":"NY", "country":"US", "postcode":"10003" }, "JourneyDate":"2016-06-24"},</v>
      </c>
    </row>
    <row r="195" spans="1:13" x14ac:dyDescent="0.45">
      <c r="A195" t="s">
        <v>5719</v>
      </c>
      <c r="B195" t="s">
        <v>52</v>
      </c>
      <c r="C195" t="s">
        <v>4409</v>
      </c>
      <c r="D195" t="s">
        <v>5393</v>
      </c>
      <c r="E195" t="str">
        <f>SUBSTITUTE(VLOOKUP(D195,Locations!D:K,8,FALSE),"},","}")</f>
        <v>{ "id": "a370795d-84a2-499d-ad12-9a7ca720b994", "name":"Friend of James Dog Run", "addressLine1":"Madison Square Park", "town":"New York", "county":"NY", "country":"US", "postcode":"10159" }</v>
      </c>
      <c r="F195" t="s">
        <v>5254</v>
      </c>
      <c r="G195" t="str">
        <f>SUBSTITUTE(VLOOKUP(F195,Locations!D:K,8,FALSE),"},","}")</f>
        <v>{ "id": "c5ca3a59-b2f4-446d-b21f-b6f4e818bd31", "name":"AMC Loews Lincoln Center 13 With IMAX", "addressLine1":"1998 Broadway", "town":"New York", "county":"NY", "country":"US", "postcode":"10023" }</v>
      </c>
      <c r="H195" t="s">
        <v>5435</v>
      </c>
      <c r="I195" t="str">
        <f>SUBSTITUTE(VLOOKUP(H195,Vehicles!D:H,5,FALSE),"},","}")</f>
        <v>{ "id":"18325936-4f3c-4005-b50e-d76ab613d0bb", "name":"Chevrolet Aveo", "vehicleMake":"Chevrolet", "vehicleType":"Aveo" }</v>
      </c>
      <c r="J195" t="s">
        <v>4239</v>
      </c>
      <c r="K195" t="str">
        <f>SUBSTITUTE(VLOOKUP(J195,Drivers!C:G,5,FALSE),"},","}")</f>
        <v>{ "id": "3ccfecd3-3389-45bb-8fc8-57f997b999d2", "name":"mAnnAhAttA", "addressLine1":"316 Bowery @ Bleecker", "town":"New York", "county":"NY", "country":"US", "postcode":"10012" }</v>
      </c>
      <c r="L195" t="s">
        <v>5120</v>
      </c>
      <c r="M195" t="str">
        <f t="shared" ref="M195:M258" si="3">_xlfn.CONCAT("{""id"":""",A195,""", ""name"":""",D195,"To",F195,""", ""StartPoint"":",E195,", ""EndPoint"":",G195,", ""VehicleUsed"":",I195,", ""VehicleDriver"":",K195,", ""JourneyDate"":""",L195,"""},")</f>
        <v>{"id":"33d4a1a4-d5f1-481f-a206-ec14fe01b534", "name":"FriendofJamesDogRunMadisonSquareParkToAMCLoewsLincolnCenter13WithIMAX1998Broadway", "StartPoint":{ "id": "a370795d-84a2-499d-ad12-9a7ca720b994", "name":"Friend of James Dog Run", "addressLine1":"Madison Square Park", "town":"New York", "county":"NY", "country":"US", "postcode":"10159" }, "EndPoint":{ "id": "c5ca3a59-b2f4-446d-b21f-b6f4e818bd31", "name":"AMC Loews Lincoln Center 13 With IMAX", "addressLine1":"1998 Broadway", "town":"New York", "county":"NY", "country":"US", "postcode":"10023" }, "VehicleUsed":{ "id":"18325936-4f3c-4005-b50e-d76ab613d0bb", "name":"Chevrolet Aveo", "vehicleMake":"Chevrolet", "vehicleType":"Aveo" }, "VehicleDriver":{ "id": "3ccfecd3-3389-45bb-8fc8-57f997b999d2", "name":"mAnnAhAttA", "addressLine1":"316 Bowery @ Bleecker", "town":"New York", "county":"NY", "country":"US", "postcode":"10012" }, "JourneyDate":"2016-06-25"},</v>
      </c>
    </row>
    <row r="196" spans="1:13" x14ac:dyDescent="0.45">
      <c r="A196" t="s">
        <v>5720</v>
      </c>
      <c r="B196" t="s">
        <v>52</v>
      </c>
      <c r="C196" t="s">
        <v>4410</v>
      </c>
      <c r="D196" t="s">
        <v>5344</v>
      </c>
      <c r="E196" t="str">
        <f>SUBSTITUTE(VLOOKUP(D196,Locations!D:K,8,FALSE),"},","}")</f>
        <v>{ "id": "24dfe891-0a2c-4bd8-bf9b-8da1facc53dd", "name":"JAPAS 38", "addressLine1":"9 East 38th Street", "town":"New York", "county":"NY", "country":"US", "postcode":"10016" }</v>
      </c>
      <c r="F196" t="s">
        <v>5403</v>
      </c>
      <c r="G196" t="str">
        <f>SUBSTITUTE(VLOOKUP(F196,Locations!D:K,8,FALSE),"},","}")</f>
        <v>{ "id": "cccc7217-16d8-4f16-930a-5e20f7f2b937", "name":"31st Parking Lot off of LSD", "addressLine1":"31st at Lake Shore Drive", "town":"Chicago", "county":"IL", "country":"US", "postcode":"60644" }</v>
      </c>
      <c r="H196" t="s">
        <v>5474</v>
      </c>
      <c r="I196" t="str">
        <f>SUBSTITUTE(VLOOKUP(H196,Vehicles!D:H,5,FALSE),"},","}")</f>
        <v>{ "id":"77ec682a-c5e9-416b-8828-6ffafb5ba597", "name":"Mercedes-Benz E-Class", "vehicleMake":"Mercedes-Benz", "vehicleType":"E-Class" }</v>
      </c>
      <c r="J196" t="s">
        <v>4319</v>
      </c>
      <c r="K196" t="str">
        <f>SUBSTITUTE(VLOOKUP(J196,Drivers!C:G,5,FALSE),"},","}")</f>
        <v>{ "id": "8b247a08-01dc-40cb-9365-403503640267", "name":"Ship Of Fools Bar", "addressLine1":"1590 2nd Ave.", "town":"New York", "county":"NY", "country":"US", "postcode":"10028" }</v>
      </c>
      <c r="L196" t="s">
        <v>5121</v>
      </c>
      <c r="M196" t="str">
        <f t="shared" si="3"/>
        <v>{"id":"a2bffd79-c944-40d6-a4f3-c66c63b70685", "name":"JAPAS389East38thStreetTo31stParkingLotoffofLSD31statLakeShoreDrive", "StartPoint":{ "id": "24dfe891-0a2c-4bd8-bf9b-8da1facc53dd", "name":"JAPAS 38", "addressLine1":"9 East 38th Street", "town":"New York", "county":"NY", "country":"US", "postcode":"10016" }, "EndPoint":{ "id": "cccc7217-16d8-4f16-930a-5e20f7f2b937", "name":"31st Parking Lot off of LSD", "addressLine1":"31st at Lake Shore Drive", "town":"Chicago", "county":"IL", "country":"US", "postcode":"60644" }, "VehicleUsed":{ "id":"77ec682a-c5e9-416b-8828-6ffafb5ba597", "name":"Mercedes-Benz E-Class", "vehicleMake":"Mercedes-Benz", "vehicleType":"E-Class" }, "VehicleDriver":{ "id": "8b247a08-01dc-40cb-9365-403503640267", "name":"Ship Of Fools Bar", "addressLine1":"1590 2nd Ave.", "town":"New York", "county":"NY", "country":"US", "postcode":"10028" }, "JourneyDate":"2016-07-09"},</v>
      </c>
    </row>
    <row r="197" spans="1:13" x14ac:dyDescent="0.45">
      <c r="A197" t="s">
        <v>5721</v>
      </c>
      <c r="B197" t="s">
        <v>52</v>
      </c>
      <c r="C197" t="s">
        <v>4411</v>
      </c>
      <c r="D197" t="s">
        <v>5367</v>
      </c>
      <c r="E197" t="str">
        <f>SUBSTITUTE(VLOOKUP(D197,Locations!D:K,8,FALSE),"},","}")</f>
        <v>{ "id": "d0bb106c-f7ec-4575-bf5e-4ef2a3fd1bd3", "name":"Adidam Chicago", "addressLine1":"Spiritual Center and Bookstore", "town":"Chicago", "county":"IL", "country":"US", "postcode":"60645" }</v>
      </c>
      <c r="F197" t="s">
        <v>5278</v>
      </c>
      <c r="G197" t="str">
        <f>SUBSTITUTE(VLOOKUP(F197,Locations!D:K,8,FALSE),"},","}")</f>
        <v>{ "id": "89a9b1de-5ef1-4ab0-aed0-8463ee2ba3af", "name":"LATIN BLISS", "addressLine1":"5515 N LINCOLN AVENUE", "town":"Chicago", "county":"IL", "country":"US", "postcode":"60625" }</v>
      </c>
      <c r="H197" t="s">
        <v>5420</v>
      </c>
      <c r="I197" t="str">
        <f>SUBSTITUTE(VLOOKUP(H197,Vehicles!D:H,5,FALSE),"},","}")</f>
        <v>{ "id":"f52c026c-3a66-4142-a1d6-52b42ddecaeb", "name":"Saturn Astra", "vehicleMake":"Saturn", "vehicleType":"Astra" }</v>
      </c>
      <c r="J197" t="s">
        <v>4297</v>
      </c>
      <c r="K197" t="str">
        <f>SUBSTITUTE(VLOOKUP(J197,Drivers!C:G,5,FALSE),"},","}")</f>
        <v>{ "id": "28f2ccbd-df4f-4d7d-bef2-e12addcb1cb8", "name":"Manhattan Lounge", "addressLine1":"1720 2nd Ave. btw 89th and 90th", "town":"New York", "county":"NY", "country":"US", "postcode":"10128" }</v>
      </c>
      <c r="L197" t="s">
        <v>5122</v>
      </c>
      <c r="M197" t="str">
        <f t="shared" si="3"/>
        <v>{"id":"49aa34b6-ddc6-4bae-a4e2-e7270161062f", "name":"AdidamChicagoSpiritualCenterandBookstoreToLATINBLISS5515NLINCOLNAVENUE", "StartPoint":{ "id": "d0bb106c-f7ec-4575-bf5e-4ef2a3fd1bd3", "name":"Adidam Chicago", "addressLine1":"Spiritual Center and Bookstore", "town":"Chicago", "county":"IL", "country":"US", "postcode":"60645" }, "EndPoint":{ "id": "89a9b1de-5ef1-4ab0-aed0-8463ee2ba3af", "name":"LATIN BLISS", "addressLine1":"5515 N LINCOLN AVENUE", "town":"Chicago", "county":"IL", "country":"US", "postcode":"60625" }, "VehicleUsed":{ "id":"f52c026c-3a66-4142-a1d6-52b42ddecaeb", "name":"Saturn Astra", "vehicleMake":"Saturn", "vehicleType":"Astra" }, "VehicleDriver":{ "id": "28f2ccbd-df4f-4d7d-bef2-e12addcb1cb8", "name":"Manhattan Lounge", "addressLine1":"1720 2nd Ave. btw 89th and 90th", "town":"New York", "county":"NY", "country":"US", "postcode":"10128" }, "JourneyDate":"2016-07-13"},</v>
      </c>
    </row>
    <row r="198" spans="1:13" x14ac:dyDescent="0.45">
      <c r="A198" t="s">
        <v>5722</v>
      </c>
      <c r="B198" t="s">
        <v>52</v>
      </c>
      <c r="C198" t="s">
        <v>4412</v>
      </c>
      <c r="D198" t="s">
        <v>5341</v>
      </c>
      <c r="E198" t="str">
        <f>SUBSTITUTE(VLOOKUP(D198,Locations!D:K,8,FALSE),"},","}")</f>
        <v>{ "id": "cf918692-0c2e-4660-9f21-f79c0e603fca", "name":"O Mai", "addressLine1":"158 9th Avenue", "town":"New York", "county":"NY", "country":"US", "postcode":"10013" }</v>
      </c>
      <c r="F198" t="s">
        <v>5378</v>
      </c>
      <c r="G198" t="str">
        <f>SUBSTITUTE(VLOOKUP(F198,Locations!D:K,8,FALSE),"},","}")</f>
        <v>{ "id": "4490cf44-82e9-4974-ac1d-30ef1b706a9c", "name":"Rush Dance", "addressLine1":"392 Broadway", "town":"New York", "county":"NY", "country":"US", "postcode":"10013" }</v>
      </c>
      <c r="H198" t="s">
        <v>5488</v>
      </c>
      <c r="I198" t="str">
        <f>SUBSTITUTE(VLOOKUP(H198,Vehicles!D:H,5,FALSE),"},","}")</f>
        <v>{ "id":"a6aee5bd-5b7d-486c-aa95-fc2ed5ddd5b3", "name":"Skoda Rapid", "vehicleMake":"Skoda", "vehicleType":"Rapid" }</v>
      </c>
      <c r="J198" t="s">
        <v>4383</v>
      </c>
      <c r="K198" t="str">
        <f>SUBSTITUTE(VLOOKUP(J198,Drivers!C:G,5,FALSE),"},","}")</f>
        <v>{ "id": "d360c1de-2a98-4a90-a964-cdc5dff224d3", "name":"Nobu", "addressLine1":"105 Hudson Street", "town":"New York", "county":"NY", "country":"US", "postcode":"10018" }</v>
      </c>
      <c r="L198" t="s">
        <v>5123</v>
      </c>
      <c r="M198" t="str">
        <f t="shared" si="3"/>
        <v>{"id":"7addf375-b61d-4764-ab1a-0527c8b6bce1", "name":"OMai1589thAvenueToRushDance392Broadway", "StartPoint":{ "id": "cf918692-0c2e-4660-9f21-f79c0e603fca", "name":"O Mai", "addressLine1":"158 9th Avenue", "town":"New York", "county":"NY", "country":"US", "postcode":"10013" }, "EndPoint":{ "id": "4490cf44-82e9-4974-ac1d-30ef1b706a9c", "name":"Rush Dance", "addressLine1":"392 Broadway", "town":"New York", "county":"NY", "country":"US", "postcode":"10013" }, "VehicleUsed":{ "id":"a6aee5bd-5b7d-486c-aa95-fc2ed5ddd5b3", "name":"Skoda Rapid", "vehicleMake":"Skoda", "vehicleType":"Rapid" }, "VehicleDriver":{ "id": "d360c1de-2a98-4a90-a964-cdc5dff224d3", "name":"Nobu", "addressLine1":"105 Hudson Street", "town":"New York", "county":"NY", "country":"US", "postcode":"10018" }, "JourneyDate":"2016-07-22"},</v>
      </c>
    </row>
    <row r="199" spans="1:13" x14ac:dyDescent="0.45">
      <c r="A199" t="s">
        <v>5723</v>
      </c>
      <c r="B199" t="s">
        <v>52</v>
      </c>
      <c r="C199" t="s">
        <v>4413</v>
      </c>
      <c r="D199" t="s">
        <v>5276</v>
      </c>
      <c r="E199" t="str">
        <f>SUBSTITUTE(VLOOKUP(D199,Locations!D:K,8,FALSE),"},","}")</f>
        <v>{ "id": "8dea50a6-3c5e-4e39-8c67-03c31e7f3cbd", "name":"Tribeca Performing Arts Center", "addressLine1":"199 Chambers St., #S110C", "town":"New York", "county":"NY", "country":"US", "postcode":"10007" }</v>
      </c>
      <c r="F199" t="s">
        <v>5358</v>
      </c>
      <c r="G199" t="str">
        <f>SUBSTITUTE(VLOOKUP(F199,Locations!D:K,8,FALSE),"},","}")</f>
        <v>{ "id": "f87d083b-4995-4240-8523-171da412d1b7", "name":"Central Park Summer Stage", "addressLine1":"Central Park (enter at 69th St / 5th ave", "town":"New York", "county":"NY", "country":"US", "postcode":"10016" }</v>
      </c>
      <c r="H199" t="s">
        <v>5426</v>
      </c>
      <c r="I199" t="str">
        <f>SUBSTITUTE(VLOOKUP(H199,Vehicles!D:H,5,FALSE),"},","}")</f>
        <v>{ "id":"47bb212b-7e29-4090-bc37-e7f355dde685", "name":"Nissan Almera", "vehicleMake":"Nissan", "vehicleType":"Almera" }</v>
      </c>
      <c r="J199" t="s">
        <v>4248</v>
      </c>
      <c r="K199" t="str">
        <f>SUBSTITUTE(VLOOKUP(J199,Drivers!C:G,5,FALSE),"},","}")</f>
        <v>{ "id": "7036e399-a0c7-4a8d-b1b1-2c1a45994383", "name":"CitiCorp Atrium", "addressLine1":"153 E 53rd street", "town":"New York", "county":"NY", "country":"US", "postcode":"10017" }</v>
      </c>
      <c r="L199" t="s">
        <v>5124</v>
      </c>
      <c r="M199" t="str">
        <f t="shared" si="3"/>
        <v>{"id":"c6fd6a9e-ccef-4fde-a992-531b561fed12", "name":"TribecaPerformingArtsCenter199ChambersStS110CToCentralParkSummerStageCentralParkenterat69thSt/5thave", "StartPoint":{ "id": "8dea50a6-3c5e-4e39-8c67-03c31e7f3cbd", "name":"Tribeca Performing Arts Center", "addressLine1":"199 Chambers St., #S110C", "town":"New York", "county":"NY", "country":"US", "postcode":"10007" }, "EndPoint":{ "id": "f87d083b-4995-4240-8523-171da412d1b7", "name":"Central Park Summer Stage", "addressLine1":"Central Park (enter at 69th St / 5th ave", "town":"New York", "county":"NY", "country":"US", "postcode":"10016" }, "VehicleUsed":{ "id":"47bb212b-7e29-4090-bc37-e7f355dde685", "name":"Nissan Almera", "vehicleMake":"Nissan", "vehicleType":"Almera" }, "VehicleDriver":{ "id": "7036e399-a0c7-4a8d-b1b1-2c1a45994383", "name":"CitiCorp Atrium", "addressLine1":"153 E 53rd street", "town":"New York", "county":"NY", "country":"US", "postcode":"10017" }, "JourneyDate":"2016-07-23"},</v>
      </c>
    </row>
    <row r="200" spans="1:13" x14ac:dyDescent="0.45">
      <c r="A200" t="s">
        <v>5724</v>
      </c>
      <c r="B200" t="s">
        <v>52</v>
      </c>
      <c r="C200" t="s">
        <v>4414</v>
      </c>
      <c r="D200" t="s">
        <v>5298</v>
      </c>
      <c r="E200" t="str">
        <f>SUBSTITUTE(VLOOKUP(D200,Locations!D:K,8,FALSE),"},","}")</f>
        <v>{ "id": "3870ae78-a98b-474a-977c-afd999d05869", "name":"Landmark's Sunshine Cinema", "addressLine1":"143 E. Houston St.", "town":"New York", "county":"NY", "country":"US", "postcode":"10002" }</v>
      </c>
      <c r="F200" t="s">
        <v>5392</v>
      </c>
      <c r="G200" t="str">
        <f>SUBSTITUTE(VLOOKUP(F200,Locations!D:K,8,FALSE),"},","}")</f>
        <v>{ "id": "04d14b3d-76e1-4d75-9b9f-175f2550c899", "name":"Cosi", "addressLine1":"2186 Broadway @77th", "town":"New York", "county":"NY", "country":"US", "postcode":"10024" }</v>
      </c>
      <c r="H200" t="s">
        <v>5414</v>
      </c>
      <c r="I200" t="str">
        <f>SUBSTITUTE(VLOOKUP(H200,Vehicles!D:H,5,FALSE),"},","}")</f>
        <v>{ "id":"d4f43a99-2481-4b21-98ef-5460baca26d1", "name":"Volvo XC70", "vehicleMake":"Volvo", "vehicleType":"XC70" }</v>
      </c>
      <c r="J200" t="s">
        <v>4234</v>
      </c>
      <c r="K200" t="str">
        <f>SUBSTITUTE(VLOOKUP(J200,Drivers!C:G,5,FALSE),"},","}")</f>
        <v>{ "id": "ad166ee0-9082-4620-a1f7-3754cd49dbdf", "name":"Curly's Vegetarian Lunch", "addressLine1":"328 East 14th", "town":"New York", "county":"NY", "country":"US", "postcode":"10003" }</v>
      </c>
      <c r="L200" t="s">
        <v>5124</v>
      </c>
      <c r="M200" t="str">
        <f t="shared" si="3"/>
        <v>{"id":"ca1416d9-0f86-436a-941b-be5eae7ace51", "name":"LandmarksSunshineCinema143EHoustonStToCosi2186Broadway77th", "StartPoint":{ "id": "3870ae78-a98b-474a-977c-afd999d05869", "name":"Landmark's Sunshine Cinema", "addressLine1":"143 E. Houston St.", "town":"New York", "county":"NY", "country":"US", "postcode":"10002" }, "EndPoint":{ "id": "04d14b3d-76e1-4d75-9b9f-175f2550c899", "name":"Cosi", "addressLine1":"2186 Broadway @77th", "town":"New York", "county":"NY", "country":"US", "postcode":"10024" }, "VehicleUsed":{ "id":"d4f43a99-2481-4b21-98ef-5460baca26d1", "name":"Volvo XC70", "vehicleMake":"Volvo", "vehicleType":"XC70" }, "VehicleDriver":{ "id": "ad166ee0-9082-4620-a1f7-3754cd49dbdf", "name":"Curly's Vegetarian Lunch", "addressLine1":"328 East 14th", "town":"New York", "county":"NY", "country":"US", "postcode":"10003" }, "JourneyDate":"2016-07-23"},</v>
      </c>
    </row>
    <row r="201" spans="1:13" x14ac:dyDescent="0.45">
      <c r="A201" t="s">
        <v>5725</v>
      </c>
      <c r="B201" t="s">
        <v>1252</v>
      </c>
      <c r="C201" t="s">
        <v>4415</v>
      </c>
      <c r="D201" t="s">
        <v>5267</v>
      </c>
      <c r="E201" t="str">
        <f>SUBSTITUTE(VLOOKUP(D201,Locations!D:K,8,FALSE),"},","}")</f>
        <v>{ "id": "7e162048-5144-4404-8aff-471cb225012d", "name":"Casbah Tent Theater at Morocco's Studio", "addressLine1":"6 West 20th Street", "town":"New York", "county":"NY", "country":"US", "postcode":"10011" }</v>
      </c>
      <c r="F201" t="s">
        <v>5258</v>
      </c>
      <c r="G201" t="str">
        <f>SUBSTITUTE(VLOOKUP(F201,Locations!D:K,8,FALSE),"},","}")</f>
        <v>{ "id": "78377464-d3ad-42a8-9cf3-26ae4b586759", "name":"Dorrian's", "addressLine1":"1616 2nd Avenue", "town":"New York", "county":"NY", "country":"US", "postcode":"10028" }</v>
      </c>
      <c r="H201" t="s">
        <v>5434</v>
      </c>
      <c r="I201" t="str">
        <f>SUBSTITUTE(VLOOKUP(H201,Vehicles!D:H,5,FALSE),"},","}")</f>
        <v>{ "id":"fc35a7a5-7d4a-45b4-9129-b980205bc1b5", "name":"Renault Symbol", "vehicleMake":"Renault", "vehicleType":"Symbol" }</v>
      </c>
      <c r="J201" t="s">
        <v>4234</v>
      </c>
      <c r="K201" t="str">
        <f>SUBSTITUTE(VLOOKUP(J201,Drivers!C:G,5,FALSE),"},","}")</f>
        <v>{ "id": "ad166ee0-9082-4620-a1f7-3754cd49dbdf", "name":"Curly's Vegetarian Lunch", "addressLine1":"328 East 14th", "town":"New York", "county":"NY", "country":"US", "postcode":"10003" }</v>
      </c>
      <c r="L201" t="s">
        <v>5125</v>
      </c>
      <c r="M201" t="str">
        <f t="shared" si="3"/>
        <v>{"id":"c6e348ac-0256-4ed6-9964-61574d4e831e", "name":"CasbahTentTheateratMoroccosStudio6West20thStreetToDorrians16162ndAvenue", "StartPoint":{ "id": "7e162048-5144-4404-8aff-471cb225012d", "name":"Casbah Tent Theater at Morocco's Studio", "addressLine1":"6 West 20th Street", "town":"New York", "county":"NY", "country":"US", "postcode":"10011" }, "EndPoint":{ "id": "78377464-d3ad-42a8-9cf3-26ae4b586759", "name":"Dorrian's", "addressLine1":"1616 2nd Avenue", "town":"New York", "county":"NY", "country":"US", "postcode":"10028" }, "VehicleUsed":{ "id":"fc35a7a5-7d4a-45b4-9129-b980205bc1b5", "name":"Renault Symbol", "vehicleMake":"Renault", "vehicleType":"Symbol" }, "VehicleDriver":{ "id": "ad166ee0-9082-4620-a1f7-3754cd49dbdf", "name":"Curly's Vegetarian Lunch", "addressLine1":"328 East 14th", "town":"New York", "county":"NY", "country":"US", "postcode":"10003" }, "JourneyDate":"2016-07-29"},</v>
      </c>
    </row>
    <row r="202" spans="1:13" x14ac:dyDescent="0.45">
      <c r="A202" t="s">
        <v>5726</v>
      </c>
      <c r="B202" t="s">
        <v>1252</v>
      </c>
      <c r="C202" t="s">
        <v>4416</v>
      </c>
      <c r="D202" t="s">
        <v>4970</v>
      </c>
      <c r="E202" t="str">
        <f>SUBSTITUTE(VLOOKUP(D202,Locations!D:K,8,FALSE),"},","}")</f>
        <v>{ "id": "222c9323-7b8c-412d-93b8-00e9241a8967", "name":"Montrose Dog Beach", "addressLine1":"Just north of Wilson &amp; Simonds", "town":"Chicago", "county":"IL", "country":"US", "postcode":"60626" }</v>
      </c>
      <c r="F202" t="s">
        <v>5319</v>
      </c>
      <c r="G202" t="str">
        <f>SUBSTITUTE(VLOOKUP(F202,Locations!D:K,8,FALSE),"},","}")</f>
        <v>{ "id": "f0718609-535b-4714-ba29-70c18f404d59", "name":"New York Jiu Jitsu", "addressLine1":"666 Broadway", "town":"New York", "county":"NY", "country":"US", "postcode":"10005" }</v>
      </c>
      <c r="H202" t="s">
        <v>5504</v>
      </c>
      <c r="I202" t="str">
        <f>SUBSTITUTE(VLOOKUP(H202,Vehicles!D:H,5,FALSE),"},","}")</f>
        <v>{ "id":"879abb9c-e8b4-45b8-a8eb-465752321127", "name":"Fiat Albea", "vehicleMake":"Fiat", "vehicleType":"Albea" }</v>
      </c>
      <c r="J202" t="s">
        <v>4303</v>
      </c>
      <c r="K202" t="str">
        <f>SUBSTITUTE(VLOOKUP(J202,Drivers!C:G,5,FALSE),"},","}")</f>
        <v>{ "id": "e2e185b9-95b2-44f1-ba4b-aea0e857671d", "name":"Krispy Kreme Doughnuts", "addressLine1":"141 West 72nd St.", "town":"New York", "county":"NY", "country":"US", "postcode":"10028" }</v>
      </c>
      <c r="L202" t="s">
        <v>5125</v>
      </c>
      <c r="M202" t="str">
        <f t="shared" si="3"/>
        <v>{"id":"bee94f1a-2f8b-4cd0-9505-18d79c909795", "name":"MontroseDogBeachJustnorthofWilsonSimondsToNewYorkJiuJitsu666Broadway", "StartPoint":{ "id": "222c9323-7b8c-412d-93b8-00e9241a8967", "name":"Montrose Dog Beach", "addressLine1":"Just north of Wilson &amp; Simonds", "town":"Chicago", "county":"IL", "country":"US", "postcode":"60626" }, "EndPoint":{ "id": "f0718609-535b-4714-ba29-70c18f404d59", "name":"New York Jiu Jitsu", "addressLine1":"666 Broadway", "town":"New York", "county":"NY", "country":"US", "postcode":"10005" }, "VehicleUsed":{ "id":"879abb9c-e8b4-45b8-a8eb-465752321127", "name":"Fiat Albea", "vehicleMake":"Fiat", "vehicleType":"Albea" }, "VehicleDriver":{ "id": "e2e185b9-95b2-44f1-ba4b-aea0e857671d", "name":"Krispy Kreme Doughnuts", "addressLine1":"141 West 72nd St.", "town":"New York", "county":"NY", "country":"US", "postcode":"10028" }, "JourneyDate":"2016-07-29"},</v>
      </c>
    </row>
    <row r="203" spans="1:13" x14ac:dyDescent="0.45">
      <c r="A203" t="s">
        <v>5727</v>
      </c>
      <c r="B203" t="s">
        <v>1252</v>
      </c>
      <c r="C203" t="s">
        <v>4417</v>
      </c>
      <c r="D203" t="s">
        <v>5268</v>
      </c>
      <c r="E203" t="str">
        <f>SUBSTITUTE(VLOOKUP(D203,Locations!D:K,8,FALSE),"},","}")</f>
        <v>{ "id": "505c8034-1a04-4ae9-8ff1-eaa7250f8132", "name":"Starbucks Coffee", "addressLine1":"2252 Broadway", "town":"New York", "county":"NY", "country":"US", "postcode":"10024" }</v>
      </c>
      <c r="F203" t="s">
        <v>5314</v>
      </c>
      <c r="G203" t="str">
        <f>SUBSTITUTE(VLOOKUP(F203,Locations!D:K,8,FALSE),"},","}")</f>
        <v>{ "id": "0f06b524-2902-4e82-86a6-9fdf3adfdb06", "name":"Foster Avenue Beach", "addressLine1":"Lake Michigan at Foster Avenue (5200 N.)", "town":"Chicago", "county":"IL", "country":"US", "postcode":"60640" }</v>
      </c>
      <c r="H203" t="s">
        <v>5493</v>
      </c>
      <c r="I203" t="str">
        <f>SUBSTITUTE(VLOOKUP(H203,Vehicles!D:H,5,FALSE),"},","}")</f>
        <v>{ "id":"fe0d0c4e-ae1e-4fbd-ac22-0ab72365c1e5", "name":"Citroen Berlingo", "vehicleMake":"Citroen", "vehicleType":"Berlingo" }</v>
      </c>
      <c r="J203" t="s">
        <v>4266</v>
      </c>
      <c r="K203" t="str">
        <f>SUBSTITUTE(VLOOKUP(J203,Drivers!C:G,5,FALSE),"},","}")</f>
        <v>{ "id": "14ff9f64-fff2-464b-93ce-c76ea9a16f9c", "name":"Lalo's Restaurant", "addressLine1":"1960 N. Clybourn", "town":"Chicago", "county":"IL", "country":"US", "postcode":"60614" }</v>
      </c>
      <c r="L203" t="s">
        <v>5125</v>
      </c>
      <c r="M203" t="str">
        <f t="shared" si="3"/>
        <v>{"id":"ebf9dc1b-38fd-4dd9-9839-fbc1051f8f20", "name":"StarbucksCoffee2252BroadwayToFosterAvenueBeachLakeMichiganatFosterAvenue5200N", "StartPoint":{ "id": "505c8034-1a04-4ae9-8ff1-eaa7250f8132", "name":"Starbucks Coffee", "addressLine1":"2252 Broadway", "town":"New York", "county":"NY", "country":"US", "postcode":"10024" }, "EndPoint":{ "id": "0f06b524-2902-4e82-86a6-9fdf3adfdb06", "name":"Foster Avenue Beach", "addressLine1":"Lake Michigan at Foster Avenue (5200 N.)", "town":"Chicago", "county":"IL", "country":"US", "postcode":"60640" }, "VehicleUsed":{ "id":"fe0d0c4e-ae1e-4fbd-ac22-0ab72365c1e5", "name":"Citroen Berlingo", "vehicleMake":"Citroen", "vehicleType":"Berlingo" }, "VehicleDriver":{ "id": "14ff9f64-fff2-464b-93ce-c76ea9a16f9c", "name":"Lalo's Restaurant", "addressLine1":"1960 N. Clybourn", "town":"Chicago", "county":"IL", "country":"US", "postcode":"60614" }, "JourneyDate":"2016-07-29"},</v>
      </c>
    </row>
    <row r="204" spans="1:13" x14ac:dyDescent="0.45">
      <c r="A204" t="s">
        <v>5728</v>
      </c>
      <c r="B204" t="s">
        <v>52</v>
      </c>
      <c r="C204" t="s">
        <v>4418</v>
      </c>
      <c r="D204" t="s">
        <v>4961</v>
      </c>
      <c r="E204" t="str">
        <f>SUBSTITUTE(VLOOKUP(D204,Locations!D:K,8,FALSE),"},","}")</f>
        <v>{ "id": "448831c0-bacb-4ed5-9994-8fcc9a99358f", "name":"Skylight Diner", "addressLine1":"402 W 34th St", "town":"New York", "county":"NY", "country":"US", "postcode":"10001" }</v>
      </c>
      <c r="F204" t="s">
        <v>5327</v>
      </c>
      <c r="G204" t="str">
        <f>SUBSTITUTE(VLOOKUP(F204,Locations!D:K,8,FALSE),"},","}")</f>
        <v>{ "id": "f5b6f1e3-5495-4e12-a20c-3d1fa1e79fd8", "name":"Von", "addressLine1":"3 Bleecker Street (near Bowery)", "town":"New York", "county":"NY", "country":"US", "postcode":"10012" }</v>
      </c>
      <c r="H204" t="s">
        <v>5505</v>
      </c>
      <c r="I204" t="str">
        <f>SUBSTITUTE(VLOOKUP(H204,Vehicles!D:H,5,FALSE),"},","}")</f>
        <v>{ "id":"2280ec7a-36a9-4060-99b8-bcfec940dddb", "name":"Mitsubishi L200", "vehicleMake":"Mitsubishi", "vehicleType":"L200" }</v>
      </c>
      <c r="J204" t="s">
        <v>4232</v>
      </c>
      <c r="K204" t="str">
        <f>SUBSTITUTE(VLOOKUP(J204,Drivers!C:G,5,FALSE),"},","}")</f>
        <v>{ "id": "ce178be8-8589-4d57-826c-f11f06dac668", "name":"YOGA NOW", "addressLine1":"5852 North Broadway", "town":"Chicago", "county":"IL", "country":"US", "postcode":"60660" }</v>
      </c>
      <c r="L204" t="s">
        <v>5126</v>
      </c>
      <c r="M204" t="str">
        <f t="shared" si="3"/>
        <v>{"id":"8683703a-da3e-49a9-9fb0-43269c8d6f59", "name":"SkylightDiner402W34thStToVon3BleeckerStreetnearBowery", "StartPoint":{ "id": "448831c0-bacb-4ed5-9994-8fcc9a99358f", "name":"Skylight Diner", "addressLine1":"402 W 34th St", "town":"New York", "county":"NY", "country":"US", "postcode":"10001" }, "EndPoint":{ "id": "f5b6f1e3-5495-4e12-a20c-3d1fa1e79fd8", "name":"Von", "addressLine1":"3 Bleecker Street (near Bowery)", "town":"New York", "county":"NY", "country":"US", "postcode":"10012" }, "VehicleUsed":{ "id":"2280ec7a-36a9-4060-99b8-bcfec940dddb", "name":"Mitsubishi L200", "vehicleMake":"Mitsubishi", "vehicleType":"L200" }, "VehicleDriver":{ "id": "ce178be8-8589-4d57-826c-f11f06dac668", "name":"YOGA NOW", "addressLine1":"5852 North Broadway", "town":"Chicago", "county":"IL", "country":"US", "postcode":"60660" }, "JourneyDate":"2016-08-01"},</v>
      </c>
    </row>
    <row r="205" spans="1:13" x14ac:dyDescent="0.45">
      <c r="A205" t="s">
        <v>5729</v>
      </c>
      <c r="B205" t="s">
        <v>52</v>
      </c>
      <c r="C205" t="s">
        <v>4419</v>
      </c>
      <c r="D205" t="s">
        <v>5256</v>
      </c>
      <c r="E205" t="str">
        <f>SUBSTITUTE(VLOOKUP(D205,Locations!D:K,8,FALSE),"},","}")</f>
        <v>{ "id": "3b984e53-99eb-457b-9cd2-5d663f506582", "name":"Anahid Sofian Studio", "addressLine1":"29 West 15th Street", "town":"New York", "county":"NY", "country":"US", "postcode":"10011" }</v>
      </c>
      <c r="F205" t="s">
        <v>5237</v>
      </c>
      <c r="G205" t="str">
        <f>SUBSTITUTE(VLOOKUP(F205,Locations!D:K,8,FALSE),"},","}")</f>
        <v>{ "id": "d51f3327-6993-4345-af81-bd5ebcf717a6", "name":"79th St. Boat Basin Cafe", "addressLine1":"79th St. &amp; The Hudson River", "town":"New York", "county":"NY", "country":"US", "postcode":"10024" }</v>
      </c>
      <c r="H205" t="s">
        <v>5421</v>
      </c>
      <c r="I205" t="str">
        <f>SUBSTITUTE(VLOOKUP(H205,Vehicles!D:H,5,FALSE),"},","}")</f>
        <v>{ "id":"064a546d-8932-4510-9e51-4a38fd2946a1", "name":"Ford Kuga", "vehicleMake":"Ford", "vehicleType":"Kuga" }</v>
      </c>
      <c r="J205" t="s">
        <v>4232</v>
      </c>
      <c r="K205" t="str">
        <f>SUBSTITUTE(VLOOKUP(J205,Drivers!C:G,5,FALSE),"},","}")</f>
        <v>{ "id": "ce178be8-8589-4d57-826c-f11f06dac668", "name":"YOGA NOW", "addressLine1":"5852 North Broadway", "town":"Chicago", "county":"IL", "country":"US", "postcode":"60660" }</v>
      </c>
      <c r="L205" t="s">
        <v>5126</v>
      </c>
      <c r="M205" t="str">
        <f t="shared" si="3"/>
        <v>{"id":"a3d7fba4-ac07-46f8-a377-25299d0961f1", "name":"AnahidSofianStudio29West15thStreetTo79thStBoatBasinCafe79thStTheHudsonRiver", "StartPoint":{ "id": "3b984e53-99eb-457b-9cd2-5d663f506582", "name":"Anahid Sofian Studio", "addressLine1":"29 West 15th Street", "town":"New York", "county":"NY", "country":"US", "postcode":"10011" }, "EndPoint":{ "id": "d51f3327-6993-4345-af81-bd5ebcf717a6", "name":"79th St. Boat Basin Cafe", "addressLine1":"79th St. &amp; The Hudson River", "town":"New York", "county":"NY", "country":"US", "postcode":"10024" }, "VehicleUsed":{ "id":"064a546d-8932-4510-9e51-4a38fd2946a1", "name":"Ford Kuga", "vehicleMake":"Ford", "vehicleType":"Kuga" }, "VehicleDriver":{ "id": "ce178be8-8589-4d57-826c-f11f06dac668", "name":"YOGA NOW", "addressLine1":"5852 North Broadway", "town":"Chicago", "county":"IL", "country":"US", "postcode":"60660" }, "JourneyDate":"2016-08-01"},</v>
      </c>
    </row>
    <row r="206" spans="1:13" x14ac:dyDescent="0.45">
      <c r="A206" t="s">
        <v>5730</v>
      </c>
      <c r="B206" t="s">
        <v>52</v>
      </c>
      <c r="C206" t="s">
        <v>4420</v>
      </c>
      <c r="D206" t="s">
        <v>5343</v>
      </c>
      <c r="E206" t="str">
        <f>SUBSTITUTE(VLOOKUP(D206,Locations!D:K,8,FALSE),"},","}")</f>
        <v>{ "id": "17528863-94e4-4b5c-b00b-383353449301", "name":"West Fest", "addressLine1":"Chicago Ave", "town":"Chicago", "county":"IL", "country":"US", "postcode":"60622" }</v>
      </c>
      <c r="F206" t="s">
        <v>5374</v>
      </c>
      <c r="G206" t="str">
        <f>SUBSTITUTE(VLOOKUP(F206,Locations!D:K,8,FALSE),"},","}")</f>
        <v>{ "id": "c1a1304f-a2ff-4d45-ac9d-abeda101f8a5", "name":"Tommy's Joynt", "addressLine1":"1101 Geary Blvd (at Van Ness Ave)", "town":"San Francisco", "county":"CA", "country":"US", "postcode":"94102" }</v>
      </c>
      <c r="H206" t="s">
        <v>5478</v>
      </c>
      <c r="I206" t="str">
        <f>SUBSTITUTE(VLOOKUP(H206,Vehicles!D:H,5,FALSE),"},","}")</f>
        <v>{ "id":"d5063c0f-76a4-44c8-ba7a-c57bc553bcfe", "name":"Kia Sportage", "vehicleMake":"Kia", "vehicleType":"Sportage" }</v>
      </c>
      <c r="J206" t="s">
        <v>4303</v>
      </c>
      <c r="K206" t="str">
        <f>SUBSTITUTE(VLOOKUP(J206,Drivers!C:G,5,FALSE),"},","}")</f>
        <v>{ "id": "e2e185b9-95b2-44f1-ba4b-aea0e857671d", "name":"Krispy Kreme Doughnuts", "addressLine1":"141 West 72nd St.", "town":"New York", "county":"NY", "country":"US", "postcode":"10028" }</v>
      </c>
      <c r="L206" t="s">
        <v>5127</v>
      </c>
      <c r="M206" t="str">
        <f t="shared" si="3"/>
        <v>{"id":"72c9a8a8-0e66-4fb7-b617-27e0c12ea13f", "name":"WestFestChicagoAveToTommysJoynt1101GearyBlvdatVanNessAve", "StartPoint":{ "id": "17528863-94e4-4b5c-b00b-383353449301", "name":"West Fest", "addressLine1":"Chicago Ave", "town":"Chicago", "county":"IL", "country":"US", "postcode":"60622" }, "EndPoint":{ "id": "c1a1304f-a2ff-4d45-ac9d-abeda101f8a5", "name":"Tommy's Joynt", "addressLine1":"1101 Geary Blvd (at Van Ness Ave)", "town":"San Francisco", "county":"CA", "country":"US", "postcode":"94102" }, "VehicleUsed":{ "id":"d5063c0f-76a4-44c8-ba7a-c57bc553bcfe", "name":"Kia Sportage", "vehicleMake":"Kia", "vehicleType":"Sportage" }, "VehicleDriver":{ "id": "e2e185b9-95b2-44f1-ba4b-aea0e857671d", "name":"Krispy Kreme Doughnuts", "addressLine1":"141 West 72nd St.", "town":"New York", "county":"NY", "country":"US", "postcode":"10028" }, "JourneyDate":"2016-08-02"},</v>
      </c>
    </row>
    <row r="207" spans="1:13" x14ac:dyDescent="0.45">
      <c r="A207" t="s">
        <v>5731</v>
      </c>
      <c r="B207" t="s">
        <v>52</v>
      </c>
      <c r="C207" t="s">
        <v>4421</v>
      </c>
      <c r="D207" t="s">
        <v>5399</v>
      </c>
      <c r="E207" t="str">
        <f>SUBSTITUTE(VLOOKUP(D207,Locations!D:K,8,FALSE),"},","}")</f>
        <v>{ "id": "4a7df306-a23f-4a88-85d0-02d271e4d29c", "name":"Sheep Meadow Lawn in Central Park", "addressLine1":"1 W 67th St", "town":"New York", "county":"NY", "country":"US", "postcode":"10023" }</v>
      </c>
      <c r="F207" t="s">
        <v>4966</v>
      </c>
      <c r="G207" t="str">
        <f>SUBSTITUTE(VLOOKUP(F207,Locations!D:K,8,FALSE),"},","}")</f>
        <v>{ "id": "531ec240-f6db-411f-b3d5-3ed19edc2659", "name":"Conservatory of Flowers", "addressLine1":"JFK Drive, Golden Gate Park", "town":"San Francisco", "county":"CA", "country":"US", "postcode":"94117" }</v>
      </c>
      <c r="H207" t="s">
        <v>5415</v>
      </c>
      <c r="I207" t="str">
        <f>SUBSTITUTE(VLOOKUP(H207,Vehicles!D:H,5,FALSE),"},","}")</f>
        <v>{ "id":"19ee84cf-f9fb-4adc-8de2-abb4fd9d5442", "name":"Honda Civic", "vehicleMake":"Honda", "vehicleType":"Civic" }</v>
      </c>
      <c r="J207" t="s">
        <v>4200</v>
      </c>
      <c r="K207" t="str">
        <f>SUBSTITUTE(VLOOKUP(J207,Drivers!C:G,5,FALSE),"},","}")</f>
        <v>{ "id": "bef32df4-f869-47ed-8361-96291b4bff66", "name":"Picnic at Central Park, Sheep Meadow", "addressLine1":"Central Park", "town":"New York", "county":"NY", "country":"US", "postcode":"10022" }</v>
      </c>
      <c r="L207" t="s">
        <v>5128</v>
      </c>
      <c r="M207" t="str">
        <f t="shared" si="3"/>
        <v>{"id":"0883a050-7a4a-46ab-beda-f1d702348305", "name":"SheepMeadowLawninCentralPark1W67thStToConservatoryofFlowersJFKDriveGoldenGatePark", "StartPoint":{ "id": "4a7df306-a23f-4a88-85d0-02d271e4d29c", "name":"Sheep Meadow Lawn in Central Park", "addressLine1":"1 W 67th St", "town":"New York", "county":"NY", "country":"US", "postcode":"10023" }, "EndPoint":{ "id": "531ec240-f6db-411f-b3d5-3ed19edc2659", "name":"Conservatory of Flowers", "addressLine1":"JFK Drive, Golden Gate Park", "town":"San Francisco", "county":"CA", "country":"US", "postcode":"94117" }, "VehicleUsed":{ "id":"19ee84cf-f9fb-4adc-8de2-abb4fd9d5442", "name":"Honda Civic", "vehicleMake":"Honda", "vehicleType":"Civic" }, "VehicleDriver":{ "id": "bef32df4-f869-47ed-8361-96291b4bff66", "name":"Picnic at Central Park, Sheep Meadow", "addressLine1":"Central Park", "town":"New York", "county":"NY", "country":"US", "postcode":"10022" }, "JourneyDate":"2016-08-04"},</v>
      </c>
    </row>
    <row r="208" spans="1:13" x14ac:dyDescent="0.45">
      <c r="A208" t="s">
        <v>5732</v>
      </c>
      <c r="B208" t="s">
        <v>52</v>
      </c>
      <c r="C208" t="s">
        <v>4422</v>
      </c>
      <c r="D208" t="s">
        <v>5337</v>
      </c>
      <c r="E208" t="str">
        <f>SUBSTITUTE(VLOOKUP(D208,Locations!D:K,8,FALSE),"},","}")</f>
        <v>{ "id": "4acf9575-0654-44f7-9e09-7bb66ef3e6e4", "name":"Thirsty Bear Brewing Co. &amp; Spanish Cuisine", "addressLine1":"661 Howard Street", "town":"San Francisco", "county":"CA", "country":"US", "postcode":"94105" }</v>
      </c>
      <c r="F208" t="s">
        <v>5253</v>
      </c>
      <c r="G208" t="str">
        <f>SUBSTITUTE(VLOOKUP(F208,Locations!D:K,8,FALSE),"},","}")</f>
        <v>{ "id": "23db22d7-0df8-4b1a-bde7-4ce1ee398be1", "name":"Dance New York Studio", "addressLine1":"237 W 54th Street, 3rd fl.", "town":"New York", "county":"NY", "country":"US", "postcode":"10011" }</v>
      </c>
      <c r="H208" t="s">
        <v>5441</v>
      </c>
      <c r="I208" t="str">
        <f>SUBSTITUTE(VLOOKUP(H208,Vehicles!D:H,5,FALSE),"},","}")</f>
        <v>{ "id":"e8a22b0e-6267-4c0c-9c26-542b0a69cee0", "name":"Nissan Terrano", "vehicleMake":"Nissan", "vehicleType":"Terrano" }</v>
      </c>
      <c r="J208" t="s">
        <v>4196</v>
      </c>
      <c r="K208" t="str">
        <f>SUBSTITUTE(VLOOKUP(J208,Drivers!C:G,5,FALSE),"},","}")</f>
        <v>{ "id": "0f105c77-5fbf-42b9-baa8-02ee200f2c98", "name":"The Gift Theatre", "addressLine1":"4802 N. Milwaukee Avenue", "town":"Chicago", "county":"IL", "country":"US", "postcode":"60630" }</v>
      </c>
      <c r="L208" t="s">
        <v>5129</v>
      </c>
      <c r="M208" t="str">
        <f t="shared" si="3"/>
        <v>{"id":"07ec4258-0851-4f99-800b-fc7cad6f4ea4", "name":"ThirstyBearBrewingCoSpanishCuisine661HowardStreetToDanceNewYorkStudio237W54thStreet3rdfl", "StartPoint":{ "id": "4acf9575-0654-44f7-9e09-7bb66ef3e6e4", "name":"Thirsty Bear Brewing Co. &amp; Spanish Cuisine", "addressLine1":"661 Howard Street", "town":"San Francisco", "county":"CA", "country":"US", "postcode":"94105" }, "EndPoint":{ "id": "23db22d7-0df8-4b1a-bde7-4ce1ee398be1", "name":"Dance New York Studio", "addressLine1":"237 W 54th Street, 3rd fl.", "town":"New York", "county":"NY", "country":"US", "postcode":"10011" }, "VehicleUsed":{ "id":"e8a22b0e-6267-4c0c-9c26-542b0a69cee0", "name":"Nissan Terrano", "vehicleMake":"Nissan", "vehicleType":"Terrano" }, "VehicleDriver":{ "id": "0f105c77-5fbf-42b9-baa8-02ee200f2c98", "name":"The Gift Theatre", "addressLine1":"4802 N. Milwaukee Avenue", "town":"Chicago", "county":"IL", "country":"US", "postcode":"60630" }, "JourneyDate":"2016-08-09"},</v>
      </c>
    </row>
    <row r="209" spans="1:13" x14ac:dyDescent="0.45">
      <c r="A209" t="s">
        <v>5733</v>
      </c>
      <c r="B209" t="s">
        <v>52</v>
      </c>
      <c r="C209" t="s">
        <v>4423</v>
      </c>
      <c r="D209" t="s">
        <v>5307</v>
      </c>
      <c r="E209" t="str">
        <f>SUBSTITUTE(VLOOKUP(D209,Locations!D:K,8,FALSE),"},","}")</f>
        <v>{ "id": "e82f83ff-a8f8-4997-b134-d75def3ed173", "name":"Pier 54", "addressLine1":"14th street-West side Hwy", "town":"New York", "county":"NY", "country":"US", "postcode":"10011" }</v>
      </c>
      <c r="F209" t="s">
        <v>5231</v>
      </c>
      <c r="G209" t="str">
        <f>SUBSTITUTE(VLOOKUP(F209,Locations!D:K,8,FALSE),"},","}")</f>
        <v>{ "id": "13e31d1c-8806-407b-9504-77c87a73eb45", "name":"Skirball Center for the Performing Arts", "addressLine1":"566 La Guargia Place (Washington Sq. So)", "town":"New York", "county":"NY", "country":"US", "postcode":"10012" }</v>
      </c>
      <c r="H209" t="s">
        <v>5420</v>
      </c>
      <c r="I209" t="str">
        <f>SUBSTITUTE(VLOOKUP(H209,Vehicles!D:H,5,FALSE),"},","}")</f>
        <v>{ "id":"f52c026c-3a66-4142-a1d6-52b42ddecaeb", "name":"Saturn Astra", "vehicleMake":"Saturn", "vehicleType":"Astra" }</v>
      </c>
      <c r="J209" t="s">
        <v>4198</v>
      </c>
      <c r="K209" t="str">
        <f>SUBSTITUTE(VLOOKUP(J209,Drivers!C:G,5,FALSE),"},","}")</f>
        <v>{ "id": "531ec240-f6db-411f-b3d5-3ed19edc2659", "name":"Conservatory of Flowers", "addressLine1":"JFK Drive, Golden Gate Park", "town":"San Francisco", "county":"CA", "country":"US", "postcode":"94117" }</v>
      </c>
      <c r="L209" t="s">
        <v>5130</v>
      </c>
      <c r="M209" t="str">
        <f t="shared" si="3"/>
        <v>{"id":"53b58fb4-65d4-4942-a970-1a03f1ebfcd6", "name":"Pier5414thstreetWestsideHwyToSkirballCenterforthePerformingArts566LaGuargiaPlaceWashingtonSqSo", "StartPoint":{ "id": "e82f83ff-a8f8-4997-b134-d75def3ed173", "name":"Pier 54", "addressLine1":"14th street-West side Hwy", "town":"New York", "county":"NY", "country":"US", "postcode":"10011" }, "EndPoint":{ "id": "13e31d1c-8806-407b-9504-77c87a73eb45", "name":"Skirball Center for the Performing Arts", "addressLine1":"566 La Guargia Place (Washington Sq. So)", "town":"New York", "county":"NY", "country":"US", "postcode":"10012" }, "VehicleUsed":{ "id":"f52c026c-3a66-4142-a1d6-52b42ddecaeb", "name":"Saturn Astra", "vehicleMake":"Saturn", "vehicleType":"Astra" }, "VehicleDriver":{ "id": "531ec240-f6db-411f-b3d5-3ed19edc2659", "name":"Conservatory of Flowers", "addressLine1":"JFK Drive, Golden Gate Park", "town":"San Francisco", "county":"CA", "country":"US", "postcode":"94117" }, "JourneyDate":"2016-08-27"},</v>
      </c>
    </row>
    <row r="210" spans="1:13" x14ac:dyDescent="0.45">
      <c r="A210" t="s">
        <v>5734</v>
      </c>
      <c r="B210" t="s">
        <v>52</v>
      </c>
      <c r="C210" t="s">
        <v>4424</v>
      </c>
      <c r="D210" t="s">
        <v>5331</v>
      </c>
      <c r="E210" t="str">
        <f>SUBSTITUTE(VLOOKUP(D210,Locations!D:K,8,FALSE),"},","}")</f>
        <v>{ "id": "f4a448bb-6e0c-40a5-aa77-70ddb358cd4b", "name":"Heartland Cafe", "addressLine1":"7000 North Glenwood", "town":"Chicago", "county":"IL", "country":"US", "postcode":"60626" }</v>
      </c>
      <c r="F210" t="s">
        <v>5341</v>
      </c>
      <c r="G210" t="str">
        <f>SUBSTITUTE(VLOOKUP(F210,Locations!D:K,8,FALSE),"},","}")</f>
        <v>{ "id": "cf918692-0c2e-4660-9f21-f79c0e603fca", "name":"O Mai", "addressLine1":"158 9th Avenue", "town":"New York", "county":"NY", "country":"US", "postcode":"10013" }</v>
      </c>
      <c r="H210" t="s">
        <v>5500</v>
      </c>
      <c r="I210" t="str">
        <f>SUBSTITUTE(VLOOKUP(H210,Vehicles!D:H,5,FALSE),"},","}")</f>
        <v>{ "id":"a80aaaf6-f558-4d7c-9a5e-38b0c5a5a5e0", "name":"Seat Ibiza", "vehicleMake":"Seat", "vehicleType":"Ibiza" }</v>
      </c>
      <c r="J210" t="s">
        <v>4213</v>
      </c>
      <c r="K210" t="str">
        <f>SUBSTITUTE(VLOOKUP(J210,Drivers!C:G,5,FALSE),"},","}")</f>
        <v>{ "id": "236160d1-659f-4d01-8b3a-c0f2e05b9f6d", "name":"Rainbow Room", "addressLine1":"30 Rockefeller Plaza, 65th fl. (enter on 49th St. between 5th and 6th Aves.)", "town":"New York", "county":"NY", "country":"US", "postcode":"10018" }</v>
      </c>
      <c r="L210" t="s">
        <v>5131</v>
      </c>
      <c r="M210" t="str">
        <f t="shared" si="3"/>
        <v>{"id":"3d1354e8-f6ff-4b54-a027-5c809870118e", "name":"HeartlandCafe7000NorthGlenwoodToOMai1589thAvenue", "StartPoint":{ "id": "f4a448bb-6e0c-40a5-aa77-70ddb358cd4b", "name":"Heartland Cafe", "addressLine1":"7000 North Glenwood", "town":"Chicago", "county":"IL", "country":"US", "postcode":"60626" }, "EndPoint":{ "id": "cf918692-0c2e-4660-9f21-f79c0e603fca", "name":"O Mai", "addressLine1":"158 9th Avenue", "town":"New York", "county":"NY", "country":"US", "postcode":"10013" }, "VehicleUsed":{ "id":"a80aaaf6-f558-4d7c-9a5e-38b0c5a5a5e0", "name":"Seat Ibiza", "vehicleMake":"Seat", "vehicleType":"Ibiza" }, "VehicleDriver":{ "id": "236160d1-659f-4d01-8b3a-c0f2e05b9f6d", "name":"Rainbow Room", "addressLine1":"30 Rockefeller Plaza, 65th fl. (enter on 49th St. between 5th and 6th Aves.)", "town":"New York", "county":"NY", "country":"US", "postcode":"10018" }, "JourneyDate":"2016-09-06"},</v>
      </c>
    </row>
    <row r="211" spans="1:13" x14ac:dyDescent="0.45">
      <c r="A211" t="s">
        <v>5735</v>
      </c>
      <c r="B211" t="s">
        <v>52</v>
      </c>
      <c r="C211" t="s">
        <v>4425</v>
      </c>
      <c r="D211" t="s">
        <v>5393</v>
      </c>
      <c r="E211" t="str">
        <f>SUBSTITUTE(VLOOKUP(D211,Locations!D:K,8,FALSE),"},","}")</f>
        <v>{ "id": "a370795d-84a2-499d-ad12-9a7ca720b994", "name":"Friend of James Dog Run", "addressLine1":"Madison Square Park", "town":"New York", "county":"NY", "country":"US", "postcode":"10159" }</v>
      </c>
      <c r="F211" t="s">
        <v>5238</v>
      </c>
      <c r="G211" t="str">
        <f>SUBSTITUTE(VLOOKUP(F211,Locations!D:K,8,FALSE),"},","}")</f>
        <v>{ "id": "ddff7ca1-30c9-4ed6-ade4-803e142e4f3e", "name":"Dolores Park", "addressLine1":"18th at 20th", "town":"San Francisco", "county":"CA", "country":"US", "postcode":"94110" }</v>
      </c>
      <c r="H211" t="s">
        <v>5439</v>
      </c>
      <c r="I211" t="str">
        <f>SUBSTITUTE(VLOOKUP(H211,Vehicles!D:H,5,FALSE),"},","}")</f>
        <v>{ "id":"ac8ba6d1-d27d-44b7-840f-462c4d78274d", "name":"Renault Fluence", "vehicleMake":"Renault", "vehicleType":"Fluence" }</v>
      </c>
      <c r="J211" t="s">
        <v>4198</v>
      </c>
      <c r="K211" t="str">
        <f>SUBSTITUTE(VLOOKUP(J211,Drivers!C:G,5,FALSE),"},","}")</f>
        <v>{ "id": "531ec240-f6db-411f-b3d5-3ed19edc2659", "name":"Conservatory of Flowers", "addressLine1":"JFK Drive, Golden Gate Park", "town":"San Francisco", "county":"CA", "country":"US", "postcode":"94117" }</v>
      </c>
      <c r="L211" t="s">
        <v>5131</v>
      </c>
      <c r="M211" t="str">
        <f t="shared" si="3"/>
        <v>{"id":"5d8cbf77-8888-49f7-ae6d-58b14cab611a", "name":"FriendofJamesDogRunMadisonSquareParkToDoloresPark18that20th", "StartPoint":{ "id": "a370795d-84a2-499d-ad12-9a7ca720b994", "name":"Friend of James Dog Run", "addressLine1":"Madison Square Park", "town":"New York", "county":"NY", "country":"US", "postcode":"10159" }, "EndPoint":{ "id": "ddff7ca1-30c9-4ed6-ade4-803e142e4f3e", "name":"Dolores Park", "addressLine1":"18th at 20th", "town":"San Francisco", "county":"CA", "country":"US", "postcode":"94110" }, "VehicleUsed":{ "id":"ac8ba6d1-d27d-44b7-840f-462c4d78274d", "name":"Renault Fluence", "vehicleMake":"Renault", "vehicleType":"Fluence" }, "VehicleDriver":{ "id": "531ec240-f6db-411f-b3d5-3ed19edc2659", "name":"Conservatory of Flowers", "addressLine1":"JFK Drive, Golden Gate Park", "town":"San Francisco", "county":"CA", "country":"US", "postcode":"94117" }, "JourneyDate":"2016-09-06"},</v>
      </c>
    </row>
    <row r="212" spans="1:13" x14ac:dyDescent="0.45">
      <c r="A212" t="s">
        <v>5736</v>
      </c>
      <c r="B212" t="s">
        <v>52</v>
      </c>
      <c r="C212" t="s">
        <v>4426</v>
      </c>
      <c r="D212" t="s">
        <v>5389</v>
      </c>
      <c r="E212" t="str">
        <f>SUBSTITUTE(VLOOKUP(D212,Locations!D:K,8,FALSE),"},","}")</f>
        <v>{ "id": "aad6a767-4d8b-48c8-8fad-ba0a00cab742", "name":"Happy Time Deli", "addressLine1":"377 5th Ave, e. side between 35 &amp; 36 St", "town":"New York", "county":"NY", "country":"US", "postcode":"10016" }</v>
      </c>
      <c r="F212" t="s">
        <v>5336</v>
      </c>
      <c r="G212" t="str">
        <f>SUBSTITUTE(VLOOKUP(F212,Locations!D:K,8,FALSE),"},","}")</f>
        <v>{ "id": "ab325976-cf44-4a65-85b8-1a82e628ebc2", "name":"Fazil Dance Studio", "addressLine1":"743 8th ave. (Bet 46th &amp; 47th st)", "town":"New York", "county":"NY", "country":"US", "postcode":"10001" }</v>
      </c>
      <c r="H212" t="s">
        <v>5481</v>
      </c>
      <c r="I212" t="str">
        <f>SUBSTITUTE(VLOOKUP(H212,Vehicles!D:H,5,FALSE),"},","}")</f>
        <v>{ "id":"837a4e91-b5b5-46eb-8690-4366410f5a8e", "name":"Kia Carens", "vehicleMake":"Kia", "vehicleType":"Carens" }</v>
      </c>
      <c r="J212" t="s">
        <v>4191</v>
      </c>
      <c r="K212" t="str">
        <f>SUBSTITUTE(VLOOKUP(J212,Drivers!C:G,5,FALSE),"},","}")</f>
        <v>{ "id": "222c9323-7b8c-412d-93b8-00e9241a8967", "name":"Montrose Dog Beach", "addressLine1":"Just north of Wilson &amp; Simonds", "town":"Chicago", "county":"IL", "country":"US", "postcode":"60626" }</v>
      </c>
      <c r="L212" t="s">
        <v>5132</v>
      </c>
      <c r="M212" t="str">
        <f t="shared" si="3"/>
        <v>{"id":"b805140f-7cdf-4f48-a7f7-85cdd84e136b", "name":"HappyTimeDeli3775thAveesidebetween3536StToFazilDanceStudio7438thaveBet46th47thst", "StartPoint":{ "id": "aad6a767-4d8b-48c8-8fad-ba0a00cab742", "name":"Happy Time Deli", "addressLine1":"377 5th Ave, e. side between 35 &amp; 36 St", "town":"New York", "county":"NY", "country":"US", "postcode":"10016" }, "EndPoint":{ "id": "ab325976-cf44-4a65-85b8-1a82e628ebc2", "name":"Fazil Dance Studio", "addressLine1":"743 8th ave. (Bet 46th &amp; 47th st)", "town":"New York", "county":"NY", "country":"US", "postcode":"10001" }, "VehicleUsed":{ "id":"837a4e91-b5b5-46eb-8690-4366410f5a8e", "name":"Kia Carens", "vehicleMake":"Kia", "vehicleType":"Carens" }, "VehicleDriver":{ "id": "222c9323-7b8c-412d-93b8-00e9241a8967", "name":"Montrose Dog Beach", "addressLine1":"Just north of Wilson &amp; Simonds", "town":"Chicago", "county":"IL", "country":"US", "postcode":"60626" }, "JourneyDate":"2016-09-07"},</v>
      </c>
    </row>
    <row r="213" spans="1:13" x14ac:dyDescent="0.45">
      <c r="A213" t="s">
        <v>5737</v>
      </c>
      <c r="B213" t="s">
        <v>52</v>
      </c>
      <c r="C213" t="s">
        <v>4427</v>
      </c>
      <c r="D213" t="s">
        <v>4965</v>
      </c>
      <c r="E213" t="str">
        <f>SUBSTITUTE(VLOOKUP(D213,Locations!D:K,8,FALSE),"},","}")</f>
        <v>{ "id": "7036e399-a0c7-4a8d-b1b1-2c1a45994383", "name":"CitiCorp Atrium", "addressLine1":"153 E 53rd street", "town":"New York", "county":"NY", "country":"US", "postcode":"10017" }</v>
      </c>
      <c r="F213" t="s">
        <v>5403</v>
      </c>
      <c r="G213" t="str">
        <f>SUBSTITUTE(VLOOKUP(F213,Locations!D:K,8,FALSE),"},","}")</f>
        <v>{ "id": "cccc7217-16d8-4f16-930a-5e20f7f2b937", "name":"31st Parking Lot off of LSD", "addressLine1":"31st at Lake Shore Drive", "town":"Chicago", "county":"IL", "country":"US", "postcode":"60644" }</v>
      </c>
      <c r="H213" t="s">
        <v>5490</v>
      </c>
      <c r="I213" t="str">
        <f>SUBSTITUTE(VLOOKUP(H213,Vehicles!D:H,5,FALSE),"},","}")</f>
        <v>{ "id":"48b84d4a-6b22-4257-9e1a-bfca699e4c21", "name":"BMW 7-series", "vehicleMake":"BMW", "vehicleType":"7-series" }</v>
      </c>
      <c r="J213" t="s">
        <v>4248</v>
      </c>
      <c r="K213" t="str">
        <f>SUBSTITUTE(VLOOKUP(J213,Drivers!C:G,5,FALSE),"},","}")</f>
        <v>{ "id": "7036e399-a0c7-4a8d-b1b1-2c1a45994383", "name":"CitiCorp Atrium", "addressLine1":"153 E 53rd street", "town":"New York", "county":"NY", "country":"US", "postcode":"10017" }</v>
      </c>
      <c r="L213" t="s">
        <v>5133</v>
      </c>
      <c r="M213" t="str">
        <f t="shared" si="3"/>
        <v>{"id":"3718510b-b7be-4fde-afb7-841d3c5dfe4d", "name":"CitiCorpAtrium153E53rdstreetTo31stParkingLotoffofLSD31statLakeShoreDrive", "StartPoint":{ "id": "7036e399-a0c7-4a8d-b1b1-2c1a45994383", "name":"CitiCorp Atrium", "addressLine1":"153 E 53rd street", "town":"New York", "county":"NY", "country":"US", "postcode":"10017" }, "EndPoint":{ "id": "cccc7217-16d8-4f16-930a-5e20f7f2b937", "name":"31st Parking Lot off of LSD", "addressLine1":"31st at Lake Shore Drive", "town":"Chicago", "county":"IL", "country":"US", "postcode":"60644" }, "VehicleUsed":{ "id":"48b84d4a-6b22-4257-9e1a-bfca699e4c21", "name":"BMW 7-series", "vehicleMake":"BMW", "vehicleType":"7-series" }, "VehicleDriver":{ "id": "7036e399-a0c7-4a8d-b1b1-2c1a45994383", "name":"CitiCorp Atrium", "addressLine1":"153 E 53rd street", "town":"New York", "county":"NY", "country":"US", "postcode":"10017" }, "JourneyDate":"2016-09-09"},</v>
      </c>
    </row>
    <row r="214" spans="1:13" x14ac:dyDescent="0.45">
      <c r="A214" t="s">
        <v>5738</v>
      </c>
      <c r="B214" t="s">
        <v>52</v>
      </c>
      <c r="C214" t="s">
        <v>4428</v>
      </c>
      <c r="D214" t="s">
        <v>5352</v>
      </c>
      <c r="E214" t="str">
        <f>SUBSTITUTE(VLOOKUP(D214,Locations!D:K,8,FALSE),"},","}")</f>
        <v>{ "id": "7ec61123-14ae-4260-bc48-ab5ffef294c5", "name":"Tonic Bar (East)", "addressLine1":"411 Third Avenue (28th/29th Streets)", "town":"New York", "county":"NY", "country":"US", "postcode":"10016" }</v>
      </c>
      <c r="F214" t="s">
        <v>5263</v>
      </c>
      <c r="G214" t="str">
        <f>SUBSTITUTE(VLOOKUP(F214,Locations!D:K,8,FALSE),"},","}")</f>
        <v>{ "id": "c65461c6-1990-4376-9315-227df3051983", "name":"Hudson River Park Pier 54", "addressLine1":"West 14th Street @ 12th Avenue", "town":"New York", "county":"NY", "country":"US", "postcode":"10021" }</v>
      </c>
      <c r="H214" t="s">
        <v>5435</v>
      </c>
      <c r="I214" t="str">
        <f>SUBSTITUTE(VLOOKUP(H214,Vehicles!D:H,5,FALSE),"},","}")</f>
        <v>{ "id":"18325936-4f3c-4005-b50e-d76ab613d0bb", "name":"Chevrolet Aveo", "vehicleMake":"Chevrolet", "vehicleType":"Aveo" }</v>
      </c>
      <c r="J214" t="s">
        <v>4274</v>
      </c>
      <c r="K214" t="str">
        <f>SUBSTITUTE(VLOOKUP(J214,Drivers!C:G,5,FALSE),"},","}")</f>
        <v>{ "id": "448831c0-bacb-4ed5-9994-8fcc9a99358f", "name":"Skylight Diner", "addressLine1":"402 W 34th St", "town":"New York", "county":"NY", "country":"US", "postcode":"10001" }</v>
      </c>
      <c r="L214" t="s">
        <v>5134</v>
      </c>
      <c r="M214" t="str">
        <f t="shared" si="3"/>
        <v>{"id":"9e8c68e2-cfe3-41d5-af0c-b1c82b398721", "name":"TonicBarEast411ThirdAvenue28th/29thStreetsToHudsonRiverParkPier54West14thStreet12thAvenue", "StartPoint":{ "id": "7ec61123-14ae-4260-bc48-ab5ffef294c5", "name":"Tonic Bar (East)", "addressLine1":"411 Third Avenue (28th/29th Streets)", "town":"New York", "county":"NY", "country":"US", "postcode":"10016" }, "EndPoint":{ "id": "c65461c6-1990-4376-9315-227df3051983", "name":"Hudson River Park Pier 54", "addressLine1":"West 14th Street @ 12th Avenue", "town":"New York", "county":"NY", "country":"US", "postcode":"10021" }, "VehicleUsed":{ "id":"18325936-4f3c-4005-b50e-d76ab613d0bb", "name":"Chevrolet Aveo", "vehicleMake":"Chevrolet", "vehicleType":"Aveo" }, "VehicleDriver":{ "id": "448831c0-bacb-4ed5-9994-8fcc9a99358f", "name":"Skylight Diner", "addressLine1":"402 W 34th St", "town":"New York", "county":"NY", "country":"US", "postcode":"10001" }, "JourneyDate":"2016-09-12"},</v>
      </c>
    </row>
    <row r="215" spans="1:13" x14ac:dyDescent="0.45">
      <c r="A215" t="s">
        <v>5739</v>
      </c>
      <c r="B215" t="s">
        <v>52</v>
      </c>
      <c r="C215" t="s">
        <v>4429</v>
      </c>
      <c r="D215" t="s">
        <v>5284</v>
      </c>
      <c r="E215" t="str">
        <f>SUBSTITUTE(VLOOKUP(D215,Locations!D:K,8,FALSE),"},","}")</f>
        <v>{ "id": "f0dd80b9-cc08-408b-bd3a-791f9ed17730", "name":"Sushi Samba", "addressLine1":"87 7th Ave S", "town":"New York", "county":"NY", "country":"US", "postcode":"10014" }</v>
      </c>
      <c r="F215" t="s">
        <v>5372</v>
      </c>
      <c r="G215" t="str">
        <f>SUBSTITUTE(VLOOKUP(F215,Locations!D:K,8,FALSE),"},","}")</f>
        <v>{ "id": "dd9e9ef3-22c2-481e-8765-e2abacad9f85", "name":"Barnes &amp; Noble", "addressLine1":"2289 Broadway, at 82nd St", "town":"New York", "county":"NY", "country":"US", "postcode":"10024" }</v>
      </c>
      <c r="H215" t="s">
        <v>5418</v>
      </c>
      <c r="I215" t="str">
        <f>SUBSTITUTE(VLOOKUP(H215,Vehicles!D:H,5,FALSE),"},","}")</f>
        <v>{ "id":"6fcb7a4b-5f63-45c3-ac05-7e5ffcccfd5d", "name":"Renault Kangoo", "vehicleMake":"Renault", "vehicleType":"Kangoo" }</v>
      </c>
      <c r="J215" t="s">
        <v>4206</v>
      </c>
      <c r="K215" t="str">
        <f>SUBSTITUTE(VLOOKUP(J215,Drivers!C:G,5,FALSE),"},","}")</f>
        <v>{ "id": "1f638552-0da4-4db2-99c1-6abec5a360f5", "name":"Cassidy's Pub", "addressLine1":"65 W. 55th Street", "town":"New York", "county":"NY", "country":"US", "postcode":"10019" }</v>
      </c>
      <c r="L215" t="s">
        <v>5134</v>
      </c>
      <c r="M215" t="str">
        <f t="shared" si="3"/>
        <v>{"id":"b391eccb-f36f-4a85-a81e-65fc0e00304a", "name":"SushiSamba877thAveSToBarnesNoble2289Broadwayat82ndSt", "StartPoint":{ "id": "f0dd80b9-cc08-408b-bd3a-791f9ed17730", "name":"Sushi Samba", "addressLine1":"87 7th Ave S", "town":"New York", "county":"NY", "country":"US", "postcode":"10014" }, "EndPoint":{ "id": "dd9e9ef3-22c2-481e-8765-e2abacad9f85", "name":"Barnes &amp; Noble", "addressLine1":"2289 Broadway, at 82nd St", "town":"New York", "county":"NY", "country":"US", "postcode":"10024" }, "VehicleUsed":{ "id":"6fcb7a4b-5f63-45c3-ac05-7e5ffcccfd5d", "name":"Renault Kangoo", "vehicleMake":"Renault", "vehicleType":"Kangoo" }, "VehicleDriver":{ "id": "1f638552-0da4-4db2-99c1-6abec5a360f5", "name":"Cassidy's Pub", "addressLine1":"65 W. 55th Street", "town":"New York", "county":"NY", "country":"US", "postcode":"10019" }, "JourneyDate":"2016-09-12"},</v>
      </c>
    </row>
    <row r="216" spans="1:13" x14ac:dyDescent="0.45">
      <c r="A216" t="s">
        <v>5740</v>
      </c>
      <c r="B216" t="s">
        <v>1338</v>
      </c>
      <c r="C216" t="s">
        <v>4430</v>
      </c>
      <c r="D216" t="s">
        <v>5295</v>
      </c>
      <c r="E216" t="str">
        <f>SUBSTITUTE(VLOOKUP(D216,Locations!D:K,8,FALSE),"},","}")</f>
        <v>{ "id": "001e4132-9065-4fb3-955f-88742c7e1e7d", "name":"Cosi Restaurant", "addressLine1":"498 Seventh Avenue", "town":"New York", "county":"NY", "country":"US", "postcode":"10018" }</v>
      </c>
      <c r="F216" t="s">
        <v>4959</v>
      </c>
      <c r="G216" t="str">
        <f>SUBSTITUTE(VLOOKUP(F216,Locations!D:K,8,FALSE),"},","}")</f>
        <v>{ "id": "3ccfecd3-3389-45bb-8fc8-57f997b999d2", "name":"mAnnAhAttA", "addressLine1":"316 Bowery @ Bleecker", "town":"New York", "county":"NY", "country":"US", "postcode":"10012" }</v>
      </c>
      <c r="H216" t="s">
        <v>5491</v>
      </c>
      <c r="I216" t="str">
        <f>SUBSTITUTE(VLOOKUP(H216,Vehicles!D:H,5,FALSE),"},","}")</f>
        <v>{ "id":"3ef3ac17-5bb7-4752-8436-b9ebe9c0c5ad", "name":"BMW X6", "vehicleMake":"BMW", "vehicleType":"X6" }</v>
      </c>
      <c r="J216" t="s">
        <v>4314</v>
      </c>
      <c r="K216" t="str">
        <f>SUBSTITUTE(VLOOKUP(J216,Drivers!C:G,5,FALSE),"},","}")</f>
        <v>{ "id": "4d4048e1-13db-40ca-83e8-93ac5e20a446", "name":"Fort Funston", "addressLine1":"Highway 35", "town":"San Francisco", "county":"CA", "country":"US", "postcode":"94017" }</v>
      </c>
      <c r="L216" t="s">
        <v>5135</v>
      </c>
      <c r="M216" t="str">
        <f t="shared" si="3"/>
        <v>{"id":"d3d25ef8-450d-40a5-9064-fe8edff5b13a", "name":"CosiRestaurant498SeventhAvenueTomAnnAhAttA316BoweryBleecker", "StartPoint":{ "id": "001e4132-9065-4fb3-955f-88742c7e1e7d", "name":"Cosi Restaurant", "addressLine1":"498 Seventh Avenue", "town":"New York", "county":"NY", "country":"US", "postcode":"10018" }, "EndPoint":{ "id": "3ccfecd3-3389-45bb-8fc8-57f997b999d2", "name":"mAnnAhAttA", "addressLine1":"316 Bowery @ Bleecker", "town":"New York", "county":"NY", "country":"US", "postcode":"10012" }, "VehicleUsed":{ "id":"3ef3ac17-5bb7-4752-8436-b9ebe9c0c5ad", "name":"BMW X6", "vehicleMake":"BMW", "vehicleType":"X6" }, "VehicleDriver":{ "id": "4d4048e1-13db-40ca-83e8-93ac5e20a446", "name":"Fort Funston", "addressLine1":"Highway 35", "town":"San Francisco", "county":"CA", "country":"US", "postcode":"94017" }, "JourneyDate":"2016-09-17"},</v>
      </c>
    </row>
    <row r="217" spans="1:13" x14ac:dyDescent="0.45">
      <c r="A217" t="s">
        <v>5741</v>
      </c>
      <c r="B217" t="s">
        <v>52</v>
      </c>
      <c r="C217" t="s">
        <v>4431</v>
      </c>
      <c r="D217" t="s">
        <v>5381</v>
      </c>
      <c r="E217" t="str">
        <f>SUBSTITUTE(VLOOKUP(D217,Locations!D:K,8,FALSE),"},","}")</f>
        <v>{ "id": "3b375318-6e67-4c81-906a-18ef14434966", "name":"Marble Collegiate Church, check room # on sign in lobby", "addressLine1":"1 W 29th Street, NY, NY at 5th Ave.", "town":"New York", "county":"NY", "country":"US", "postcode":"10001" }</v>
      </c>
      <c r="F217" t="s">
        <v>4955</v>
      </c>
      <c r="G217" t="str">
        <f>SUBSTITUTE(VLOOKUP(F217,Locations!D:K,8,FALSE),"},","}")</f>
        <v>{ "id": "236160d1-659f-4d01-8b3a-c0f2e05b9f6d", "name":"Rainbow Room", "addressLine1":"30 Rockefeller Plaza, 65th fl. (enter on 49th St. between 5th and 6th Aves.)", "town":"New York", "county":"NY", "country":"US", "postcode":"10018" }</v>
      </c>
      <c r="H217" t="s">
        <v>5495</v>
      </c>
      <c r="I217" t="str">
        <f>SUBSTITUTE(VLOOKUP(H217,Vehicles!D:H,5,FALSE),"},","}")</f>
        <v>{ "id":"bb54061f-75d7-48fe-a9f9-b2e71dc13121", "name":"Lada Largus", "vehicleMake":"Lada", "vehicleType":"Largus" }</v>
      </c>
      <c r="J217" t="s">
        <v>4319</v>
      </c>
      <c r="K217" t="str">
        <f>SUBSTITUTE(VLOOKUP(J217,Drivers!C:G,5,FALSE),"},","}")</f>
        <v>{ "id": "8b247a08-01dc-40cb-9365-403503640267", "name":"Ship Of Fools Bar", "addressLine1":"1590 2nd Ave.", "town":"New York", "county":"NY", "country":"US", "postcode":"10028" }</v>
      </c>
      <c r="L217" t="s">
        <v>5136</v>
      </c>
      <c r="M217" t="str">
        <f t="shared" si="3"/>
        <v>{"id":"68a8d114-acf4-4f84-9be8-256e0a4a4717", "name":"MarbleCollegiateChurchcheckroomonsigninlobby1W29thStreetNYNYat5thAveToRainbowRoom30RockefellerPlaza65thflenteron49thStbetween5thand6thAves", "StartPoint":{ "id": "3b375318-6e67-4c81-906a-18ef14434966", "name":"Marble Collegiate Church, check room # on sign in lobby", "addressLine1":"1 W 29th Street, NY, NY at 5th Ave.", "town":"New York", "county":"NY", "country":"US", "postcode":"10001" }, "EndPoint":{ "id": "236160d1-659f-4d01-8b3a-c0f2e05b9f6d", "name":"Rainbow Room", "addressLine1":"30 Rockefeller Plaza, 65th fl. (enter on 49th St. between 5th and 6th Aves.)", "town":"New York", "county":"NY", "country":"US", "postcode":"10018" }, "VehicleUsed":{ "id":"bb54061f-75d7-48fe-a9f9-b2e71dc13121", "name":"Lada Largus", "vehicleMake":"Lada", "vehicleType":"Largus" }, "VehicleDriver":{ "id": "8b247a08-01dc-40cb-9365-403503640267", "name":"Ship Of Fools Bar", "addressLine1":"1590 2nd Ave.", "town":"New York", "county":"NY", "country":"US", "postcode":"10028" }, "JourneyDate":"2016-09-22"},</v>
      </c>
    </row>
    <row r="218" spans="1:13" x14ac:dyDescent="0.45">
      <c r="A218" t="s">
        <v>5742</v>
      </c>
      <c r="B218" t="s">
        <v>52</v>
      </c>
      <c r="C218" t="s">
        <v>4432</v>
      </c>
      <c r="D218" t="s">
        <v>5396</v>
      </c>
      <c r="E218" t="str">
        <f>SUBSTITUTE(VLOOKUP(D218,Locations!D:K,8,FALSE),"},","}")</f>
        <v>{ "id": "d44b7120-4861-4ede-bbef-b0f5d9ca00bd", "name":"Columbus Circle Traffic Circle", "addressLine1":"ABCD1 trains to 59th St.", "town":"New York", "county":"NY", "country":"US", "postcode":"10019" }</v>
      </c>
      <c r="F218" t="s">
        <v>5272</v>
      </c>
      <c r="G218" t="str">
        <f>SUBSTITUTE(VLOOKUP(F218,Locations!D:K,8,FALSE),"},","}")</f>
        <v>{ "id": "91d8c232-324c-45ee-8db0-3c1b60f01c22", "name":"Top of the Rock", "addressLine1":"50th St., Between 5th and 6th Av.", "town":"New York", "county":"NY", "country":"US", "postcode":"10036" }</v>
      </c>
      <c r="H218" t="s">
        <v>5496</v>
      </c>
      <c r="I218" t="str">
        <f>SUBSTITUTE(VLOOKUP(H218,Vehicles!D:H,5,FALSE),"},","}")</f>
        <v>{ "id":"39e24846-0271-42ce-afc8-eb9bc7cdb81a", "name":"Volkswagen Transporter", "vehicleMake":"Volkswagen", "vehicleType":"Transporter" }</v>
      </c>
      <c r="J218" t="s">
        <v>4303</v>
      </c>
      <c r="K218" t="str">
        <f>SUBSTITUTE(VLOOKUP(J218,Drivers!C:G,5,FALSE),"},","}")</f>
        <v>{ "id": "e2e185b9-95b2-44f1-ba4b-aea0e857671d", "name":"Krispy Kreme Doughnuts", "addressLine1":"141 West 72nd St.", "town":"New York", "county":"NY", "country":"US", "postcode":"10028" }</v>
      </c>
      <c r="L218" t="s">
        <v>5136</v>
      </c>
      <c r="M218" t="str">
        <f t="shared" si="3"/>
        <v>{"id":"8489da96-662d-4cee-89aa-c06367f51d5b", "name":"ColumbusCircleTrafficCircleABCD1trainsto59thStToTopoftheRock50thStBetween5thand6thAv", "StartPoint":{ "id": "d44b7120-4861-4ede-bbef-b0f5d9ca00bd", "name":"Columbus Circle Traffic Circle", "addressLine1":"ABCD1 trains to 59th St.", "town":"New York", "county":"NY", "country":"US", "postcode":"10019" }, "EndPoint":{ "id": "91d8c232-324c-45ee-8db0-3c1b60f01c22", "name":"Top of the Rock", "addressLine1":"50th St., Between 5th and 6th Av.", "town":"New York", "county":"NY", "country":"US", "postcode":"10036" }, "VehicleUsed":{ "id":"39e24846-0271-42ce-afc8-eb9bc7cdb81a", "name":"Volkswagen Transporter", "vehicleMake":"Volkswagen", "vehicleType":"Transporter" }, "VehicleDriver":{ "id": "e2e185b9-95b2-44f1-ba4b-aea0e857671d", "name":"Krispy Kreme Doughnuts", "addressLine1":"141 West 72nd St.", "town":"New York", "county":"NY", "country":"US", "postcode":"10028" }, "JourneyDate":"2016-09-22"},</v>
      </c>
    </row>
    <row r="219" spans="1:13" x14ac:dyDescent="0.45">
      <c r="A219" t="s">
        <v>5743</v>
      </c>
      <c r="B219" t="s">
        <v>52</v>
      </c>
      <c r="C219" t="s">
        <v>4433</v>
      </c>
      <c r="D219" t="s">
        <v>5333</v>
      </c>
      <c r="E219" t="str">
        <f>SUBSTITUTE(VLOOKUP(D219,Locations!D:K,8,FALSE),"},","}")</f>
        <v>{ "id": "95cb39b1-6fa5-4c42-b9c1-8d154a60dba8", "name":"Delcia Brazil Restaurant", "addressLine1":"322 W 11th Street", "town":"New York", "county":"NY", "country":"US", "postcode":"10014" }</v>
      </c>
      <c r="F219" t="s">
        <v>5328</v>
      </c>
      <c r="G219" t="str">
        <f>SUBSTITUTE(VLOOKUP(F219,Locations!D:K,8,FALSE),"},","}")</f>
        <v>{ "id": "9da06781-ef5f-497b-84fc-bec0c3cb0148", "name":"Pukk", "addressLine1":"71 1st Av", "town":"New York", "county":"NY", "country":"US", "postcode":"10003" }</v>
      </c>
      <c r="H219" t="s">
        <v>5433</v>
      </c>
      <c r="I219" t="str">
        <f>SUBSTITUTE(VLOOKUP(H219,Vehicles!D:H,5,FALSE),"},","}")</f>
        <v>{ "id":"6b0734ac-6c2f-41d6-a6fc-7daa8bd4ad0c", "name":"BMW X1", "vehicleMake":"BMW", "vehicleType":"X1" }</v>
      </c>
      <c r="J219" t="s">
        <v>4198</v>
      </c>
      <c r="K219" t="str">
        <f>SUBSTITUTE(VLOOKUP(J219,Drivers!C:G,5,FALSE),"},","}")</f>
        <v>{ "id": "531ec240-f6db-411f-b3d5-3ed19edc2659", "name":"Conservatory of Flowers", "addressLine1":"JFK Drive, Golden Gate Park", "town":"San Francisco", "county":"CA", "country":"US", "postcode":"94117" }</v>
      </c>
      <c r="L219" t="s">
        <v>5137</v>
      </c>
      <c r="M219" t="str">
        <f t="shared" si="3"/>
        <v>{"id":"d84767a7-090b-4da8-abe6-5c1d08e5ca7e", "name":"DelciaBrazilRestaurant322W11thStreetToPukk711stAv", "StartPoint":{ "id": "95cb39b1-6fa5-4c42-b9c1-8d154a60dba8", "name":"Delcia Brazil Restaurant", "addressLine1":"322 W 11th Street", "town":"New York", "county":"NY", "country":"US", "postcode":"10014" }, "EndPoint":{ "id": "9da06781-ef5f-497b-84fc-bec0c3cb0148", "name":"Pukk", "addressLine1":"71 1st Av", "town":"New York", "county":"NY", "country":"US", "postcode":"10003" }, "VehicleUsed":{ "id":"6b0734ac-6c2f-41d6-a6fc-7daa8bd4ad0c", "name":"BMW X1", "vehicleMake":"BMW", "vehicleType":"X1" }, "VehicleDriver":{ "id": "531ec240-f6db-411f-b3d5-3ed19edc2659", "name":"Conservatory of Flowers", "addressLine1":"JFK Drive, Golden Gate Park", "town":"San Francisco", "county":"CA", "country":"US", "postcode":"94117" }, "JourneyDate":"2016-09-23"},</v>
      </c>
    </row>
    <row r="220" spans="1:13" x14ac:dyDescent="0.45">
      <c r="A220" t="s">
        <v>5744</v>
      </c>
      <c r="B220" t="s">
        <v>52</v>
      </c>
      <c r="C220" t="s">
        <v>4434</v>
      </c>
      <c r="D220" t="s">
        <v>5321</v>
      </c>
      <c r="E220" t="str">
        <f>SUBSTITUTE(VLOOKUP(D220,Locations!D:K,8,FALSE),"},","}")</f>
        <v>{ "id": "f2be3455-0e9f-482d-8efa-e143a38616df", "name":"Yuka", "addressLine1":"1557 Second Ave.", "town":"New York", "county":"NY", "country":"US", "postcode":"10028" }</v>
      </c>
      <c r="F220" t="s">
        <v>5404</v>
      </c>
      <c r="G220" t="str">
        <f>SUBSTITUTE(VLOOKUP(F220,Locations!D:K,8,FALSE),"},","}")</f>
        <v>{ "id": "a05ec251-008f-4464-bebd-2f20b91555d9", "name":"Starbucks", "addressLine1":"750 7th Ave", "town":"New York", "county":"NY", "country":"US", "postcode":"10019" }</v>
      </c>
      <c r="H220" t="s">
        <v>5476</v>
      </c>
      <c r="I220" t="str">
        <f>SUBSTITUTE(VLOOKUP(H220,Vehicles!D:H,5,FALSE),"},","}")</f>
        <v>{ "id":"f10c1f5a-9e61-4320-b834-9955f9e42bdd", "name":"Opel Astra", "vehicleMake":"Opel", "vehicleType":"Astra" }</v>
      </c>
      <c r="J220" t="s">
        <v>4217</v>
      </c>
      <c r="K220" t="str">
        <f>SUBSTITUTE(VLOOKUP(J220,Drivers!C:G,5,FALSE),"},","}")</f>
        <v>{ "id": "72609113-778c-468f-859c-7fd0f352819c", "name":"Rodeo Bar", "addressLine1":"375 3rd Avenue", "town":"New York", "county":"NY", "country":"US", "postcode":"10022" }</v>
      </c>
      <c r="L220" t="s">
        <v>5137</v>
      </c>
      <c r="M220" t="str">
        <f t="shared" si="3"/>
        <v>{"id":"f535a4bc-1bfb-4449-a93d-99bceff687da", "name":"Yuka1557SecondAveToStarbucks7507thAve", "StartPoint":{ "id": "f2be3455-0e9f-482d-8efa-e143a38616df", "name":"Yuka", "addressLine1":"1557 Second Ave.", "town":"New York", "county":"NY", "country":"US", "postcode":"10028" }, "EndPoint":{ "id": "a05ec251-008f-4464-bebd-2f20b91555d9", "name":"Starbucks", "addressLine1":"750 7th Ave", "town":"New York", "county":"NY", "country":"US", "postcode":"10019" }, "VehicleUsed":{ "id":"f10c1f5a-9e61-4320-b834-9955f9e42bdd", "name":"Opel Astra", "vehicleMake":"Opel", "vehicleType":"Astra" }, "VehicleDriver":{ "id": "72609113-778c-468f-859c-7fd0f352819c", "name":"Rodeo Bar", "addressLine1":"375 3rd Avenue", "town":"New York", "county":"NY", "country":"US", "postcode":"10022" }, "JourneyDate":"2016-09-23"},</v>
      </c>
    </row>
    <row r="221" spans="1:13" x14ac:dyDescent="0.45">
      <c r="A221" t="s">
        <v>5745</v>
      </c>
      <c r="B221" t="s">
        <v>52</v>
      </c>
      <c r="C221" t="s">
        <v>4435</v>
      </c>
      <c r="D221" t="s">
        <v>5378</v>
      </c>
      <c r="E221" t="str">
        <f>SUBSTITUTE(VLOOKUP(D221,Locations!D:K,8,FALSE),"},","}")</f>
        <v>{ "id": "4490cf44-82e9-4974-ac1d-30ef1b706a9c", "name":"Rush Dance", "addressLine1":"392 Broadway", "town":"New York", "county":"NY", "country":"US", "postcode":"10013" }</v>
      </c>
      <c r="F221" t="s">
        <v>5340</v>
      </c>
      <c r="G221" t="str">
        <f>SUBSTITUTE(VLOOKUP(F221,Locations!D:K,8,FALSE),"},","}")</f>
        <v>{ "id": "d7baa02d-bdf8-4ab9-96a2-53f5401554b3", "name":"66th Street to Bay Ridge Avenue", "addressLine1":"along 5th Avenue, Brooklyn,", "town":"New York", "county":"NY", "country":"US", "postcode":"10001" }</v>
      </c>
      <c r="H221" t="s">
        <v>5460</v>
      </c>
      <c r="I221" t="str">
        <f>SUBSTITUTE(VLOOKUP(H221,Vehicles!D:H,5,FALSE),"},","}")</f>
        <v>{ "id":"083c3b4d-d242-4aed-9305-54279982b1ba", "name":"Citroen C5", "vehicleMake":"Citroen", "vehicleType":"C5" }</v>
      </c>
      <c r="J221" t="s">
        <v>4219</v>
      </c>
      <c r="K221" t="str">
        <f>SUBSTITUTE(VLOOKUP(J221,Drivers!C:G,5,FALSE),"},","}")</f>
        <v>{ "id": "9ae3088d-3121-4b7a-af27-9c4f15b2fadb", "name":"Regal Cinemas 42nd Street E-Walk Stadium 13", "addressLine1":"247 W. 42nd St.", "town":"New York", "county":"NY", "country":"US", "postcode":"10036" }</v>
      </c>
      <c r="L221" t="s">
        <v>5137</v>
      </c>
      <c r="M221" t="str">
        <f t="shared" si="3"/>
        <v>{"id":"fa401927-4aca-4bd5-af9f-52b6239c04b2", "name":"RushDance392BroadwayTo66thStreettoBayRidgeAvenuealong5thAvenueBrooklyn", "StartPoint":{ "id": "4490cf44-82e9-4974-ac1d-30ef1b706a9c", "name":"Rush Dance", "addressLine1":"392 Broadway", "town":"New York", "county":"NY", "country":"US", "postcode":"10013" }, "EndPoint":{ "id": "d7baa02d-bdf8-4ab9-96a2-53f5401554b3", "name":"66th Street to Bay Ridge Avenue", "addressLine1":"along 5th Avenue, Brooklyn,", "town":"New York", "county":"NY", "country":"US", "postcode":"10001" }, "VehicleUsed":{ "id":"083c3b4d-d242-4aed-9305-54279982b1ba", "name":"Citroen C5", "vehicleMake":"Citroen", "vehicleType":"C5" }, "VehicleDriver":{ "id": "9ae3088d-3121-4b7a-af27-9c4f15b2fadb", "name":"Regal Cinemas 42nd Street E-Walk Stadium 13", "addressLine1":"247 W. 42nd St.", "town":"New York", "county":"NY", "country":"US", "postcode":"10036" }, "JourneyDate":"2016-09-23"},</v>
      </c>
    </row>
    <row r="222" spans="1:13" x14ac:dyDescent="0.45">
      <c r="A222" t="s">
        <v>5746</v>
      </c>
      <c r="B222" t="s">
        <v>52</v>
      </c>
      <c r="C222" t="s">
        <v>4436</v>
      </c>
      <c r="D222" t="s">
        <v>5402</v>
      </c>
      <c r="E222" t="str">
        <f>SUBSTITUTE(VLOOKUP(D222,Locations!D:K,8,FALSE),"},","}")</f>
        <v>{ "id": "9dba1854-81c4-485f-b871-91e433dcffcf", "name":"Applebee's Neighborhood Grill", "addressLine1":"205 W 50th St", "town":"New York", "county":"NY", "country":"US", "postcode":"10019" }</v>
      </c>
      <c r="F222" t="s">
        <v>5256</v>
      </c>
      <c r="G222" t="str">
        <f>SUBSTITUTE(VLOOKUP(F222,Locations!D:K,8,FALSE),"},","}")</f>
        <v>{ "id": "3b984e53-99eb-457b-9cd2-5d663f506582", "name":"Anahid Sofian Studio", "addressLine1":"29 West 15th Street", "town":"New York", "county":"NY", "country":"US", "postcode":"10011" }</v>
      </c>
      <c r="H222" t="s">
        <v>5444</v>
      </c>
      <c r="I222" t="str">
        <f>SUBSTITUTE(VLOOKUP(H222,Vehicles!D:H,5,FALSE),"},","}")</f>
        <v>{ "id":"25efe19c-49ff-41eb-859f-f47051e93a31", "name":"Toyota Camry", "vehicleMake":"Toyota", "vehicleType":"Camry" }</v>
      </c>
      <c r="J222" t="s">
        <v>4303</v>
      </c>
      <c r="K222" t="str">
        <f>SUBSTITUTE(VLOOKUP(J222,Drivers!C:G,5,FALSE),"},","}")</f>
        <v>{ "id": "e2e185b9-95b2-44f1-ba4b-aea0e857671d", "name":"Krispy Kreme Doughnuts", "addressLine1":"141 West 72nd St.", "town":"New York", "county":"NY", "country":"US", "postcode":"10028" }</v>
      </c>
      <c r="L222" t="s">
        <v>5138</v>
      </c>
      <c r="M222" t="str">
        <f t="shared" si="3"/>
        <v>{"id":"c22b3b17-fd93-4c6e-907f-286ebcc81637", "name":"ApplebeesNeighborhoodGrill205W50thStToAnahidSofianStudio29West15thStreet", "StartPoint":{ "id": "9dba1854-81c4-485f-b871-91e433dcffcf", "name":"Applebee's Neighborhood Grill", "addressLine1":"205 W 50th St", "town":"New York", "county":"NY", "country":"US", "postcode":"10019" }, "EndPoint":{ "id": "3b984e53-99eb-457b-9cd2-5d663f506582", "name":"Anahid Sofian Studio", "addressLine1":"29 West 15th Street", "town":"New York", "county":"NY", "country":"US", "postcode":"10011" }, "VehicleUsed":{ "id":"25efe19c-49ff-41eb-859f-f47051e93a31", "name":"Toyota Camry", "vehicleMake":"Toyota", "vehicleType":"Camry" }, "VehicleDriver":{ "id": "e2e185b9-95b2-44f1-ba4b-aea0e857671d", "name":"Krispy Kreme Doughnuts", "addressLine1":"141 West 72nd St.", "town":"New York", "county":"NY", "country":"US", "postcode":"10028" }, "JourneyDate":"2016-09-24"},</v>
      </c>
    </row>
    <row r="223" spans="1:13" x14ac:dyDescent="0.45">
      <c r="A223" t="s">
        <v>5747</v>
      </c>
      <c r="B223" t="s">
        <v>52</v>
      </c>
      <c r="C223" t="s">
        <v>4437</v>
      </c>
      <c r="D223" t="s">
        <v>5404</v>
      </c>
      <c r="E223" t="str">
        <f>SUBSTITUTE(VLOOKUP(D223,Locations!D:K,8,FALSE),"},","}")</f>
        <v>{ "id": "a05ec251-008f-4464-bebd-2f20b91555d9", "name":"Starbucks", "addressLine1":"750 7th Ave", "town":"New York", "county":"NY", "country":"US", "postcode":"10019" }</v>
      </c>
      <c r="F223" t="s">
        <v>5242</v>
      </c>
      <c r="G223" t="str">
        <f>SUBSTITUTE(VLOOKUP(F223,Locations!D:K,8,FALSE),"},","}")</f>
        <v>{ "id": "6b81254e-8de6-4b3f-966d-1b98ab734c6c", "name":"Chenchita's Group Garden", "addressLine1":"1691-93 Madison Avenue", "town":"New York", "county":"NY", "country":"US", "postcode":"10029" }</v>
      </c>
      <c r="H223" t="s">
        <v>5462</v>
      </c>
      <c r="I223" t="str">
        <f>SUBSTITUTE(VLOOKUP(H223,Vehicles!D:H,5,FALSE),"},","}")</f>
        <v>{ "id":"762f0506-6c39-4323-b53e-23400f30a126", "name":"Kia Sorento", "vehicleMake":"Kia", "vehicleType":"Sorento" }</v>
      </c>
      <c r="J223" t="s">
        <v>4206</v>
      </c>
      <c r="K223" t="str">
        <f>SUBSTITUTE(VLOOKUP(J223,Drivers!C:G,5,FALSE),"},","}")</f>
        <v>{ "id": "1f638552-0da4-4db2-99c1-6abec5a360f5", "name":"Cassidy's Pub", "addressLine1":"65 W. 55th Street", "town":"New York", "county":"NY", "country":"US", "postcode":"10019" }</v>
      </c>
      <c r="L223" t="s">
        <v>5138</v>
      </c>
      <c r="M223" t="str">
        <f t="shared" si="3"/>
        <v>{"id":"c925668a-792b-48ad-acdf-16db333f4d9d", "name":"Starbucks7507thAveToChenchitasGroupGarden169193MadisonAvenue", "StartPoint":{ "id": "a05ec251-008f-4464-bebd-2f20b91555d9", "name":"Starbucks", "addressLine1":"750 7th Ave", "town":"New York", "county":"NY", "country":"US", "postcode":"10019" }, "EndPoint":{ "id": "6b81254e-8de6-4b3f-966d-1b98ab734c6c", "name":"Chenchita's Group Garden", "addressLine1":"1691-93 Madison Avenue", "town":"New York", "county":"NY", "country":"US", "postcode":"10029" }, "VehicleUsed":{ "id":"762f0506-6c39-4323-b53e-23400f30a126", "name":"Kia Sorento", "vehicleMake":"Kia", "vehicleType":"Sorento" }, "VehicleDriver":{ "id": "1f638552-0da4-4db2-99c1-6abec5a360f5", "name":"Cassidy's Pub", "addressLine1":"65 W. 55th Street", "town":"New York", "county":"NY", "country":"US", "postcode":"10019" }, "JourneyDate":"2016-09-24"},</v>
      </c>
    </row>
    <row r="224" spans="1:13" x14ac:dyDescent="0.45">
      <c r="A224" t="s">
        <v>5748</v>
      </c>
      <c r="B224" t="s">
        <v>218</v>
      </c>
      <c r="C224" t="s">
        <v>4438</v>
      </c>
      <c r="D224" t="s">
        <v>5325</v>
      </c>
      <c r="E224" t="str">
        <f>SUBSTITUTE(VLOOKUP(D224,Locations!D:K,8,FALSE),"},","}")</f>
        <v>{ "id": "738ced19-1ac6-4877-a125-4bb7125ed8c7", "name":"Kitsch'n", "addressLine1":"600 W Chicago", "town":"Chicago", "county":"IL", "country":"US", "postcode":"60610" }</v>
      </c>
      <c r="F224" t="s">
        <v>5338</v>
      </c>
      <c r="G224" t="str">
        <f>SUBSTITUTE(VLOOKUP(F224,Locations!D:K,8,FALSE),"},","}")</f>
        <v>{ "id": "303b4d5a-909e-4725-842f-d532662cb119", "name":"Argo Tea", "addressLine1":"958 West Armitage Ave", "town":"Chicago", "county":"IL", "country":"US", "postcode":"60614" }</v>
      </c>
      <c r="H224" t="s">
        <v>5465</v>
      </c>
      <c r="I224" t="str">
        <f>SUBSTITUTE(VLOOKUP(H224,Vehicles!D:H,5,FALSE),"},","}")</f>
        <v>{ "id":"2ce38f27-8d5b-4a1c-80a2-f3e014a0cff3", "name":"Datsun On-Do", "vehicleMake":"Datsun", "vehicleType":"On-Do" }</v>
      </c>
      <c r="J224" t="s">
        <v>4206</v>
      </c>
      <c r="K224" t="str">
        <f>SUBSTITUTE(VLOOKUP(J224,Drivers!C:G,5,FALSE),"},","}")</f>
        <v>{ "id": "1f638552-0da4-4db2-99c1-6abec5a360f5", "name":"Cassidy's Pub", "addressLine1":"65 W. 55th Street", "town":"New York", "county":"NY", "country":"US", "postcode":"10019" }</v>
      </c>
      <c r="L224" t="s">
        <v>5138</v>
      </c>
      <c r="M224" t="str">
        <f t="shared" si="3"/>
        <v>{"id":"56fd449c-bb07-491b-9977-bc631d494fa4", "name":"Kitschn600WChicagoToArgoTea958WestArmitageAve", "StartPoint":{ "id": "738ced19-1ac6-4877-a125-4bb7125ed8c7", "name":"Kitsch'n", "addressLine1":"600 W Chicago", "town":"Chicago", "county":"IL", "country":"US", "postcode":"60610" }, "EndPoint":{ "id": "303b4d5a-909e-4725-842f-d532662cb119", "name":"Argo Tea", "addressLine1":"958 West Armitage Ave", "town":"Chicago", "county":"IL", "country":"US", "postcode":"60614" }, "VehicleUsed":{ "id":"2ce38f27-8d5b-4a1c-80a2-f3e014a0cff3", "name":"Datsun On-Do", "vehicleMake":"Datsun", "vehicleType":"On-Do" }, "VehicleDriver":{ "id": "1f638552-0da4-4db2-99c1-6abec5a360f5", "name":"Cassidy's Pub", "addressLine1":"65 W. 55th Street", "town":"New York", "county":"NY", "country":"US", "postcode":"10019" }, "JourneyDate":"2016-09-24"},</v>
      </c>
    </row>
    <row r="225" spans="1:13" x14ac:dyDescent="0.45">
      <c r="A225" t="s">
        <v>5749</v>
      </c>
      <c r="B225" t="s">
        <v>218</v>
      </c>
      <c r="C225" t="s">
        <v>4439</v>
      </c>
      <c r="D225" t="s">
        <v>5342</v>
      </c>
      <c r="E225" t="str">
        <f>SUBSTITUTE(VLOOKUP(D225,Locations!D:K,8,FALSE),"},","}")</f>
        <v>{ "id": "8c9ab646-9406-4b72-bc87-55da590ef5b5", "name":"Howl at the Moon", "addressLine1":"26 W. Hubbard St.", "town":"Chicago", "county":"IL", "country":"US", "postcode":"60661" }</v>
      </c>
      <c r="F225" t="s">
        <v>5252</v>
      </c>
      <c r="G225" t="str">
        <f>SUBSTITUTE(VLOOKUP(F225,Locations!D:K,8,FALSE),"},","}")</f>
        <v>{ "id": "7ab2fc3d-6c95-4c63-b702-eacf855b71fc", "name":"Olympic Flame Diner", "addressLine1":"200 W 60th Street", "town":"New York", "county":"NY", "country":"US", "postcode":"10023" }</v>
      </c>
      <c r="H225" t="s">
        <v>5491</v>
      </c>
      <c r="I225" t="str">
        <f>SUBSTITUTE(VLOOKUP(H225,Vehicles!D:H,5,FALSE),"},","}")</f>
        <v>{ "id":"3ef3ac17-5bb7-4752-8436-b9ebe9c0c5ad", "name":"BMW X6", "vehicleMake":"BMW", "vehicleType":"X6" }</v>
      </c>
      <c r="J225" t="s">
        <v>4202</v>
      </c>
      <c r="K225" t="str">
        <f>SUBSTITUTE(VLOOKUP(J225,Drivers!C:G,5,FALSE),"},","}")</f>
        <v>{ "id": "b36ff006-d9db-46ab-99f8-07ac837eddd5", "name":"Tango Club @ Ukranian East Village Restaurant", "addressLine1":"140 2nd Avenue ( between 8th &amp; 9th St)", "town":"New York", "county":"NY", "country":"US", "postcode":"10003" }</v>
      </c>
      <c r="L225" t="s">
        <v>5138</v>
      </c>
      <c r="M225" t="str">
        <f t="shared" si="3"/>
        <v>{"id":"faf52aea-87ae-4b4d-b939-412e5d9511aa", "name":"HowlattheMoon26WHubbardStToOlympicFlameDiner200W60thStreet", "StartPoint":{ "id": "8c9ab646-9406-4b72-bc87-55da590ef5b5", "name":"Howl at the Moon", "addressLine1":"26 W. Hubbard St.", "town":"Chicago", "county":"IL", "country":"US", "postcode":"60661" }, "EndPoint":{ "id": "7ab2fc3d-6c95-4c63-b702-eacf855b71fc", "name":"Olympic Flame Diner", "addressLine1":"200 W 60th Street", "town":"New York", "county":"NY", "country":"US", "postcode":"10023" }, "VehicleUsed":{ "id":"3ef3ac17-5bb7-4752-8436-b9ebe9c0c5ad", "name":"BMW X6", "vehicleMake":"BMW", "vehicleType":"X6" }, "VehicleDriver":{ "id": "b36ff006-d9db-46ab-99f8-07ac837eddd5", "name":"Tango Club @ Ukranian East Village Restaurant", "addressLine1":"140 2nd Avenue ( between 8th &amp; 9th St)", "town":"New York", "county":"NY", "country":"US", "postcode":"10003" }, "JourneyDate":"2016-09-24"},</v>
      </c>
    </row>
    <row r="226" spans="1:13" x14ac:dyDescent="0.45">
      <c r="A226" t="s">
        <v>5750</v>
      </c>
      <c r="B226" t="s">
        <v>218</v>
      </c>
      <c r="C226" t="s">
        <v>4440</v>
      </c>
      <c r="D226" t="s">
        <v>5361</v>
      </c>
      <c r="E226" t="str">
        <f>SUBSTITUTE(VLOOKUP(D226,Locations!D:K,8,FALSE),"},","}")</f>
        <v>{ "id": "9471ae2b-22b7-4394-96db-dbda0772d259", "name":"Chicago Cultural Center", "addressLine1":"77 E. Randolph Street, 2nd floor", "town":"Chicago", "county":"IL", "country":"US", "postcode":"60601" }</v>
      </c>
      <c r="F226" t="s">
        <v>4956</v>
      </c>
      <c r="G226" t="str">
        <f>SUBSTITUTE(VLOOKUP(F226,Locations!D:K,8,FALSE),"},","}")</f>
        <v>{ "id": "9224ff83-a2b3-43f5-96ce-c73886f92f31", "name":"Sacred Chow", "addressLine1":"227 Sullivan St", "town":"New York", "county":"NY", "country":"US", "postcode":"10001" }</v>
      </c>
      <c r="H226" t="s">
        <v>5506</v>
      </c>
      <c r="I226" t="str">
        <f>SUBSTITUTE(VLOOKUP(H226,Vehicles!D:H,5,FALSE),"},","}")</f>
        <v>{ "id":"a29c78cc-06b4-40e4-bec9-a55ed2fc70c1", "name":"Chevrolet Cobalt", "vehicleMake":"Chevrolet", "vehicleType":"Cobalt" }</v>
      </c>
      <c r="J226" t="s">
        <v>4200</v>
      </c>
      <c r="K226" t="str">
        <f>SUBSTITUTE(VLOOKUP(J226,Drivers!C:G,5,FALSE),"},","}")</f>
        <v>{ "id": "bef32df4-f869-47ed-8361-96291b4bff66", "name":"Picnic at Central Park, Sheep Meadow", "addressLine1":"Central Park", "town":"New York", "county":"NY", "country":"US", "postcode":"10022" }</v>
      </c>
      <c r="L226" t="s">
        <v>5139</v>
      </c>
      <c r="M226" t="str">
        <f t="shared" si="3"/>
        <v>{"id":"35acb75e-517d-4e61-bcbe-1b465730f758", "name":"ChicagoCulturalCenter77ERandolphStreet2ndfloorToSacredChow227SullivanSt", "StartPoint":{ "id": "9471ae2b-22b7-4394-96db-dbda0772d259", "name":"Chicago Cultural Center", "addressLine1":"77 E. Randolph Street, 2nd floor", "town":"Chicago", "county":"IL", "country":"US", "postcode":"60601" }, "EndPoint":{ "id": "9224ff83-a2b3-43f5-96ce-c73886f92f31", "name":"Sacred Chow", "addressLine1":"227 Sullivan St", "town":"New York", "county":"NY", "country":"US", "postcode":"10001" }, "VehicleUsed":{ "id":"a29c78cc-06b4-40e4-bec9-a55ed2fc70c1", "name":"Chevrolet Cobalt", "vehicleMake":"Chevrolet", "vehicleType":"Cobalt" }, "VehicleDriver":{ "id": "bef32df4-f869-47ed-8361-96291b4bff66", "name":"Picnic at Central Park, Sheep Meadow", "addressLine1":"Central Park", "town":"New York", "county":"NY", "country":"US", "postcode":"10022" }, "JourneyDate":"2016-09-25"},</v>
      </c>
    </row>
    <row r="227" spans="1:13" x14ac:dyDescent="0.45">
      <c r="A227" t="s">
        <v>5751</v>
      </c>
      <c r="B227" t="s">
        <v>218</v>
      </c>
      <c r="C227" t="s">
        <v>4441</v>
      </c>
      <c r="D227" t="s">
        <v>5345</v>
      </c>
      <c r="E227" t="str">
        <f>SUBSTITUTE(VLOOKUP(D227,Locations!D:K,8,FALSE),"},","}")</f>
        <v>{ "id": "0f9369ec-f4c0-49fd-84d2-9b24722b51ae", "name":"Jing Fong", "addressLine1":"20 Elizabeth Street", "town":"New York", "county":"NY", "country":"US", "postcode":"10013" }</v>
      </c>
      <c r="F227" t="s">
        <v>5260</v>
      </c>
      <c r="G227" t="str">
        <f>SUBSTITUTE(VLOOKUP(F227,Locations!D:K,8,FALSE),"},","}")</f>
        <v>{ "id": "c45d04d7-8dc8-40ea-85c3-5ec594111b59", "name":"Cafe La Fortuna", "addressLine1":"69 W. 71st St.", "town":"New York", "county":"NY", "country":"US", "postcode":"10023" }</v>
      </c>
      <c r="H227" t="s">
        <v>5483</v>
      </c>
      <c r="I227" t="str">
        <f>SUBSTITUTE(VLOOKUP(H227,Vehicles!D:H,5,FALSE),"},","}")</f>
        <v>{ "id":"55dac57c-38a7-4057-ae6e-c477e816d301", "name":"Opel Zafira", "vehicleMake":"Opel", "vehicleType":"Zafira" }</v>
      </c>
      <c r="J227" t="s">
        <v>4239</v>
      </c>
      <c r="K227" t="str">
        <f>SUBSTITUTE(VLOOKUP(J227,Drivers!C:G,5,FALSE),"},","}")</f>
        <v>{ "id": "3ccfecd3-3389-45bb-8fc8-57f997b999d2", "name":"mAnnAhAttA", "addressLine1":"316 Bowery @ Bleecker", "town":"New York", "county":"NY", "country":"US", "postcode":"10012" }</v>
      </c>
      <c r="L227" t="s">
        <v>5139</v>
      </c>
      <c r="M227" t="str">
        <f t="shared" si="3"/>
        <v>{"id":"0f1ab792-13e2-44f4-a94a-78225d5a499d", "name":"JingFong20ElizabethStreetToCafeLaFortuna69W71stSt", "StartPoint":{ "id": "0f9369ec-f4c0-49fd-84d2-9b24722b51ae", "name":"Jing Fong", "addressLine1":"20 Elizabeth Street", "town":"New York", "county":"NY", "country":"US", "postcode":"10013" }, "EndPoint":{ "id": "c45d04d7-8dc8-40ea-85c3-5ec594111b59", "name":"Cafe La Fortuna", "addressLine1":"69 W. 71st St.", "town":"New York", "county":"NY", "country":"US", "postcode":"10023" }, "VehicleUsed":{ "id":"55dac57c-38a7-4057-ae6e-c477e816d301", "name":"Opel Zafira", "vehicleMake":"Opel", "vehicleType":"Zafira" }, "VehicleDriver":{ "id": "3ccfecd3-3389-45bb-8fc8-57f997b999d2", "name":"mAnnAhAttA", "addressLine1":"316 Bowery @ Bleecker", "town":"New York", "county":"NY", "country":"US", "postcode":"10012" }, "JourneyDate":"2016-09-25"},</v>
      </c>
    </row>
    <row r="228" spans="1:13" x14ac:dyDescent="0.45">
      <c r="A228" t="s">
        <v>5752</v>
      </c>
      <c r="B228" t="s">
        <v>52</v>
      </c>
      <c r="C228" t="s">
        <v>4442</v>
      </c>
      <c r="D228" t="s">
        <v>5390</v>
      </c>
      <c r="E228" t="str">
        <f>SUBSTITUTE(VLOOKUP(D228,Locations!D:K,8,FALSE),"},","}")</f>
        <v>{ "id": "4b7adb31-aed5-487a-b784-1cd6022781a7", "name":"Mumbles", "addressLine1":"179 3rd Ave", "town":"New York", "county":"NY", "country":"US", "postcode":"10003" }</v>
      </c>
      <c r="F228" t="s">
        <v>5387</v>
      </c>
      <c r="G228" t="str">
        <f>SUBSTITUTE(VLOOKUP(F228,Locations!D:K,8,FALSE),"},","}")</f>
        <v>{ "id": "2ebe39b6-33bc-494a-9f00-e0c96e91b64a", "name":"LINCOLN CENTER", "addressLine1":"Columbus Avenue and 63 Street", "town":"New York", "county":"NY", "country":"US", "postcode":"10023" }</v>
      </c>
      <c r="H228" t="s">
        <v>5465</v>
      </c>
      <c r="I228" t="str">
        <f>SUBSTITUTE(VLOOKUP(H228,Vehicles!D:H,5,FALSE),"},","}")</f>
        <v>{ "id":"2ce38f27-8d5b-4a1c-80a2-f3e014a0cff3", "name":"Datsun On-Do", "vehicleMake":"Datsun", "vehicleType":"On-Do" }</v>
      </c>
      <c r="J228" t="s">
        <v>4239</v>
      </c>
      <c r="K228" t="str">
        <f>SUBSTITUTE(VLOOKUP(J228,Drivers!C:G,5,FALSE),"},","}")</f>
        <v>{ "id": "3ccfecd3-3389-45bb-8fc8-57f997b999d2", "name":"mAnnAhAttA", "addressLine1":"316 Bowery @ Bleecker", "town":"New York", "county":"NY", "country":"US", "postcode":"10012" }</v>
      </c>
      <c r="L228" t="s">
        <v>5140</v>
      </c>
      <c r="M228" t="str">
        <f t="shared" si="3"/>
        <v>{"id":"401129f3-b5bc-4cc8-bbc6-c49118ded72e", "name":"Mumbles1793rdAveToLINCOLNCENTERColumbusAvenueand63Street", "StartPoint":{ "id": "4b7adb31-aed5-487a-b784-1cd6022781a7", "name":"Mumbles", "addressLine1":"179 3rd Ave", "town":"New York", "county":"NY", "country":"US", "postcode":"10003" }, "EndPoint":{ "id": "2ebe39b6-33bc-494a-9f00-e0c96e91b64a", "name":"LINCOLN CENTER", "addressLine1":"Columbus Avenue and 63 Street", "town":"New York", "county":"NY", "country":"US", "postcode":"10023" }, "VehicleUsed":{ "id":"2ce38f27-8d5b-4a1c-80a2-f3e014a0cff3", "name":"Datsun On-Do", "vehicleMake":"Datsun", "vehicleType":"On-Do" }, "VehicleDriver":{ "id": "3ccfecd3-3389-45bb-8fc8-57f997b999d2", "name":"mAnnAhAttA", "addressLine1":"316 Bowery @ Bleecker", "town":"New York", "county":"NY", "country":"US", "postcode":"10012" }, "JourneyDate":"2016-09-27"},</v>
      </c>
    </row>
    <row r="229" spans="1:13" x14ac:dyDescent="0.45">
      <c r="A229" t="s">
        <v>5753</v>
      </c>
      <c r="B229" t="s">
        <v>1252</v>
      </c>
      <c r="C229" t="s">
        <v>4443</v>
      </c>
      <c r="D229" t="s">
        <v>4959</v>
      </c>
      <c r="E229" t="str">
        <f>SUBSTITUTE(VLOOKUP(D229,Locations!D:K,8,FALSE),"},","}")</f>
        <v>{ "id": "3ccfecd3-3389-45bb-8fc8-57f997b999d2", "name":"mAnnAhAttA", "addressLine1":"316 Bowery @ Bleecker", "town":"New York", "county":"NY", "country":"US", "postcode":"10012" }</v>
      </c>
      <c r="F229" t="s">
        <v>4975</v>
      </c>
      <c r="G229" t="str">
        <f>SUBSTITUTE(VLOOKUP(F229,Locations!D:K,8,FALSE),"},","}")</f>
        <v>{ "id": "bef32df4-f869-47ed-8361-96291b4bff66", "name":"Picnic at Central Park, Sheep Meadow", "addressLine1":"Central Park", "town":"New York", "county":"NY", "country":"US", "postcode":"10022" }</v>
      </c>
      <c r="H229" t="s">
        <v>5425</v>
      </c>
      <c r="I229" t="str">
        <f>SUBSTITUTE(VLOOKUP(H229,Vehicles!D:H,5,FALSE),"},","}")</f>
        <v>{ "id":"82dab2ca-6fe6-4172-af63-f3e222278a73", "name":"Geely MK", "vehicleMake":"Geely", "vehicleType":"MK" }</v>
      </c>
      <c r="J229" t="s">
        <v>4248</v>
      </c>
      <c r="K229" t="str">
        <f>SUBSTITUTE(VLOOKUP(J229,Drivers!C:G,5,FALSE),"},","}")</f>
        <v>{ "id": "7036e399-a0c7-4a8d-b1b1-2c1a45994383", "name":"CitiCorp Atrium", "addressLine1":"153 E 53rd street", "town":"New York", "county":"NY", "country":"US", "postcode":"10017" }</v>
      </c>
      <c r="L229" t="s">
        <v>5140</v>
      </c>
      <c r="M229" t="str">
        <f t="shared" si="3"/>
        <v>{"id":"18744fa6-53e0-465d-9b94-a33b2486dc60", "name":"mAnnAhAttA316BoweryBleeckerToPicnicatCentralParkSheepMeadowCentralPark", "StartPoint":{ "id": "3ccfecd3-3389-45bb-8fc8-57f997b999d2", "name":"mAnnAhAttA", "addressLine1":"316 Bowery @ Bleecker", "town":"New York", "county":"NY", "country":"US", "postcode":"10012" }, "EndPoint":{ "id": "bef32df4-f869-47ed-8361-96291b4bff66", "name":"Picnic at Central Park, Sheep Meadow", "addressLine1":"Central Park", "town":"New York", "county":"NY", "country":"US", "postcode":"10022" }, "VehicleUsed":{ "id":"82dab2ca-6fe6-4172-af63-f3e222278a73", "name":"Geely MK", "vehicleMake":"Geely", "vehicleType":"MK" }, "VehicleDriver":{ "id": "7036e399-a0c7-4a8d-b1b1-2c1a45994383", "name":"CitiCorp Atrium", "addressLine1":"153 E 53rd street", "town":"New York", "county":"NY", "country":"US", "postcode":"10017" }, "JourneyDate":"2016-09-27"},</v>
      </c>
    </row>
    <row r="230" spans="1:13" x14ac:dyDescent="0.45">
      <c r="A230" t="s">
        <v>5754</v>
      </c>
      <c r="B230" t="s">
        <v>1252</v>
      </c>
      <c r="C230" t="s">
        <v>4444</v>
      </c>
      <c r="D230" t="s">
        <v>5395</v>
      </c>
      <c r="E230" t="str">
        <f>SUBSTITUTE(VLOOKUP(D230,Locations!D:K,8,FALSE),"},","}")</f>
        <v>{ "id": "5bd8da9e-f8df-46b3-b3be-1f2731c9bc6f", "name":"Millennium Restaurant", "addressLine1":"580 Geary Street", "town":"San Francisco", "county":"CA", "country":"US", "postcode":"94102" }</v>
      </c>
      <c r="F230" t="s">
        <v>5275</v>
      </c>
      <c r="G230" t="str">
        <f>SUBSTITUTE(VLOOKUP(F230,Locations!D:K,8,FALSE),"},","}")</f>
        <v>{ "id": "943c9675-de1b-4ea0-aaee-a0e6065ffe4d", "name":"Allyne Park", "addressLine1":"2645 Gough Street", "town":"San Francisco", "county":"CA", "country":"US", "postcode":"94123" }</v>
      </c>
      <c r="H230" t="s">
        <v>5476</v>
      </c>
      <c r="I230" t="str">
        <f>SUBSTITUTE(VLOOKUP(H230,Vehicles!D:H,5,FALSE),"},","}")</f>
        <v>{ "id":"f10c1f5a-9e61-4320-b834-9955f9e42bdd", "name":"Opel Astra", "vehicleMake":"Opel", "vehicleType":"Astra" }</v>
      </c>
      <c r="J230" t="s">
        <v>4248</v>
      </c>
      <c r="K230" t="str">
        <f>SUBSTITUTE(VLOOKUP(J230,Drivers!C:G,5,FALSE),"},","}")</f>
        <v>{ "id": "7036e399-a0c7-4a8d-b1b1-2c1a45994383", "name":"CitiCorp Atrium", "addressLine1":"153 E 53rd street", "town":"New York", "county":"NY", "country":"US", "postcode":"10017" }</v>
      </c>
      <c r="L230" t="s">
        <v>5140</v>
      </c>
      <c r="M230" t="str">
        <f t="shared" si="3"/>
        <v>{"id":"9296bab0-64a5-4f8c-aa24-2cfa79aeaf89", "name":"MillenniumRestaurant580GearyStreetToAllynePark2645GoughStreet", "StartPoint":{ "id": "5bd8da9e-f8df-46b3-b3be-1f2731c9bc6f", "name":"Millennium Restaurant", "addressLine1":"580 Geary Street", "town":"San Francisco", "county":"CA", "country":"US", "postcode":"94102" }, "EndPoint":{ "id": "943c9675-de1b-4ea0-aaee-a0e6065ffe4d", "name":"Allyne Park", "addressLine1":"2645 Gough Street", "town":"San Francisco", "county":"CA", "country":"US", "postcode":"94123" }, "VehicleUsed":{ "id":"f10c1f5a-9e61-4320-b834-9955f9e42bdd", "name":"Opel Astra", "vehicleMake":"Opel", "vehicleType":"Astra" }, "VehicleDriver":{ "id": "7036e399-a0c7-4a8d-b1b1-2c1a45994383", "name":"CitiCorp Atrium", "addressLine1":"153 E 53rd street", "town":"New York", "county":"NY", "country":"US", "postcode":"10017" }, "JourneyDate":"2016-09-27"},</v>
      </c>
    </row>
    <row r="231" spans="1:13" x14ac:dyDescent="0.45">
      <c r="A231" t="s">
        <v>5755</v>
      </c>
      <c r="B231" t="s">
        <v>1252</v>
      </c>
      <c r="C231" t="s">
        <v>4445</v>
      </c>
      <c r="D231" t="s">
        <v>5252</v>
      </c>
      <c r="E231" t="str">
        <f>SUBSTITUTE(VLOOKUP(D231,Locations!D:K,8,FALSE),"},","}")</f>
        <v>{ "id": "7ab2fc3d-6c95-4c63-b702-eacf855b71fc", "name":"Olympic Flame Diner", "addressLine1":"200 W 60th Street", "town":"New York", "county":"NY", "country":"US", "postcode":"10023" }</v>
      </c>
      <c r="F231" t="s">
        <v>5352</v>
      </c>
      <c r="G231" t="str">
        <f>SUBSTITUTE(VLOOKUP(F231,Locations!D:K,8,FALSE),"},","}")</f>
        <v>{ "id": "7ec61123-14ae-4260-bc48-ab5ffef294c5", "name":"Tonic Bar (East)", "addressLine1":"411 Third Avenue (28th/29th Streets)", "town":"New York", "county":"NY", "country":"US", "postcode":"10016" }</v>
      </c>
      <c r="H231" t="s">
        <v>4186</v>
      </c>
      <c r="I231" t="str">
        <f>SUBSTITUTE(VLOOKUP(H231,Vehicles!D:H,5,FALSE),"},","}")</f>
        <v>{ "id":"c036173d-4440-44e3-9701-698cb50db64d", "name":"Geely Emgrand EC7", "vehicleMake":"Geely", "vehicleType":"Emgrand EC7" }</v>
      </c>
      <c r="J231" t="s">
        <v>4270</v>
      </c>
      <c r="K231" t="str">
        <f>SUBSTITUTE(VLOOKUP(J231,Drivers!C:G,5,FALSE),"},","}")</f>
        <v>{ "id": "9ae3088d-3121-4b7a-af27-9c4f15b2fadb", "name":"Regal Cinemas 42nd Street E-Walk Stadium 13", "addressLine1":"247 W. 42nd St.", "town":"New York", "county":"NY", "country":"US", "postcode":"10036" }</v>
      </c>
      <c r="L231" t="s">
        <v>5140</v>
      </c>
      <c r="M231" t="str">
        <f t="shared" si="3"/>
        <v>{"id":"2538cf5d-8938-4965-9140-a0c9db0d955c", "name":"OlympicFlameDiner200W60thStreetToTonicBarEast411ThirdAvenue28th/29thStreets", "StartPoint":{ "id": "7ab2fc3d-6c95-4c63-b702-eacf855b71fc", "name":"Olympic Flame Diner", "addressLine1":"200 W 60th Street", "town":"New York", "county":"NY", "country":"US", "postcode":"10023" }, "EndPoint":{ "id": "7ec61123-14ae-4260-bc48-ab5ffef294c5", "name":"Tonic Bar (East)", "addressLine1":"411 Third Avenue (28th/29th Streets)", "town":"New York", "county":"NY", "country":"US", "postcode":"10016" }, "VehicleUsed":{ "id":"c036173d-4440-44e3-9701-698cb50db64d", "name":"Geely Emgrand EC7", "vehicleMake":"Geely", "vehicleType":"Emgrand EC7" }, "VehicleDriver":{ "id": "9ae3088d-3121-4b7a-af27-9c4f15b2fadb", "name":"Regal Cinemas 42nd Street E-Walk Stadium 13", "addressLine1":"247 W. 42nd St.", "town":"New York", "county":"NY", "country":"US", "postcode":"10036" }, "JourneyDate":"2016-09-27"},</v>
      </c>
    </row>
    <row r="232" spans="1:13" x14ac:dyDescent="0.45">
      <c r="A232" s="3" t="s">
        <v>5756</v>
      </c>
      <c r="B232" t="s">
        <v>218</v>
      </c>
      <c r="C232" t="s">
        <v>4446</v>
      </c>
      <c r="D232" t="s">
        <v>5236</v>
      </c>
      <c r="E232" t="str">
        <f>SUBSTITUTE(VLOOKUP(D232,Locations!D:K,8,FALSE),"},","}")</f>
        <v>{ "id": "9f54075d-8433-4034-a060-aea992c9e130", "name":"Hallo Berlin", "addressLine1":"626 10th Ave.", "town":"New York", "county":"NY", "country":"US", "postcode":"10036" }</v>
      </c>
      <c r="F232" t="s">
        <v>4972</v>
      </c>
      <c r="G232" t="str">
        <f>SUBSTITUTE(VLOOKUP(F232,Locations!D:K,8,FALSE),"},","}")</f>
        <v>{ "id": "fd5b68a3-116a-4acc-816c-4634d7673ded", "name":"Zephyr Cafe", "addressLine1":"1767 W. Wilson Ave.", "town":"Chicago", "county":"IL", "country":"US", "postcode":"60625" }</v>
      </c>
      <c r="H232" t="s">
        <v>5446</v>
      </c>
      <c r="I232" t="str">
        <f>SUBSTITUTE(VLOOKUP(H232,Vehicles!D:H,5,FALSE),"},","}")</f>
        <v>{ "id":"2ffc94d6-66e9-44f4-ad6c-084e1ce41f7e", "name":"Nissan Juke", "vehicleMake":"Nissan", "vehicleType":"Juke" }</v>
      </c>
      <c r="J232" t="s">
        <v>4213</v>
      </c>
      <c r="K232" t="str">
        <f>SUBSTITUTE(VLOOKUP(J232,Drivers!C:G,5,FALSE),"},","}")</f>
        <v>{ "id": "236160d1-659f-4d01-8b3a-c0f2e05b9f6d", "name":"Rainbow Room", "addressLine1":"30 Rockefeller Plaza, 65th fl. (enter on 49th St. between 5th and 6th Aves.)", "town":"New York", "county":"NY", "country":"US", "postcode":"10018" }</v>
      </c>
      <c r="L232" t="s">
        <v>5141</v>
      </c>
      <c r="M232" t="str">
        <f t="shared" si="3"/>
        <v>{"id":"55e40605-9453-49ff-b20a-f8bf6f3f0fa6", "name":"HalloBerlin62610thAveToZephyrCafe1767WWilsonAve", "StartPoint":{ "id": "9f54075d-8433-4034-a060-aea992c9e130", "name":"Hallo Berlin", "addressLine1":"626 10th Ave.", "town":"New York", "county":"NY", "country":"US", "postcode":"10036" }, "EndPoint":{ "id": "fd5b68a3-116a-4acc-816c-4634d7673ded", "name":"Zephyr Cafe", "addressLine1":"1767 W. Wilson Ave.", "town":"Chicago", "county":"IL", "country":"US", "postcode":"60625" }, "VehicleUsed":{ "id":"2ffc94d6-66e9-44f4-ad6c-084e1ce41f7e", "name":"Nissan Juke", "vehicleMake":"Nissan", "vehicleType":"Juke" }, "VehicleDriver":{ "id": "236160d1-659f-4d01-8b3a-c0f2e05b9f6d", "name":"Rainbow Room", "addressLine1":"30 Rockefeller Plaza, 65th fl. (enter on 49th St. between 5th and 6th Aves.)", "town":"New York", "county":"NY", "country":"US", "postcode":"10018" }, "JourneyDate":"2016-09-28"},</v>
      </c>
    </row>
    <row r="233" spans="1:13" x14ac:dyDescent="0.45">
      <c r="A233" t="s">
        <v>5757</v>
      </c>
      <c r="B233" t="s">
        <v>1430</v>
      </c>
      <c r="C233" t="s">
        <v>4447</v>
      </c>
      <c r="D233" t="s">
        <v>5255</v>
      </c>
      <c r="E233" t="str">
        <f>SUBSTITUTE(VLOOKUP(D233,Locations!D:K,8,FALSE),"},","}")</f>
        <v>{ "id": "92cbe9c5-01de-4724-9133-875f50547c92", "name":"Anthology Film Archives", "addressLine1":"32 Second Avenue &amp; 2nd Street in Manhattan", "town":"New York", "county":"NY", "country":"US", "postcode":"10001" }</v>
      </c>
      <c r="F233" t="s">
        <v>5233</v>
      </c>
      <c r="G233" t="str">
        <f>SUBSTITUTE(VLOOKUP(F233,Locations!D:K,8,FALSE),"},","}")</f>
        <v>{ "id": "54e3db6e-2f92-40d2-b8ca-e66c0294dfaf", "name":"Music Box Theatre", "addressLine1":"3733 N. Southport Ave.", "town":"Chicago", "county":"IL", "country":"US", "postcode":"60601" }</v>
      </c>
      <c r="H233" t="s">
        <v>5507</v>
      </c>
      <c r="I233" t="str">
        <f>SUBSTITUTE(VLOOKUP(H233,Vehicles!D:H,5,FALSE),"},","}")</f>
        <v>{ "id":"0e252a21-80cc-47a6-87ce-9d661ea1b412", "name":"Peugeot 207", "vehicleMake":"Peugeot", "vehicleType":"207" }</v>
      </c>
      <c r="J233" t="s">
        <v>4383</v>
      </c>
      <c r="K233" t="str">
        <f>SUBSTITUTE(VLOOKUP(J233,Drivers!C:G,5,FALSE),"},","}")</f>
        <v>{ "id": "d360c1de-2a98-4a90-a964-cdc5dff224d3", "name":"Nobu", "addressLine1":"105 Hudson Street", "town":"New York", "county":"NY", "country":"US", "postcode":"10018" }</v>
      </c>
      <c r="L233" t="s">
        <v>5141</v>
      </c>
      <c r="M233" t="str">
        <f t="shared" si="3"/>
        <v>{"id":"dc4ae284-6cbe-4588-8df8-577ce693923d", "name":"AnthologyFilmArchives32SecondAvenue2ndStreetinManhattanToMusicBoxTheatre3733NSouthportAve", "StartPoint":{ "id": "92cbe9c5-01de-4724-9133-875f50547c92", "name":"Anthology Film Archives", "addressLine1":"32 Second Avenue &amp; 2nd Street in Manhattan", "town":"New York", "county":"NY", "country":"US", "postcode":"10001" }, "EndPoint":{ "id": "54e3db6e-2f92-40d2-b8ca-e66c0294dfaf", "name":"Music Box Theatre", "addressLine1":"3733 N. Southport Ave.", "town":"Chicago", "county":"IL", "country":"US", "postcode":"60601" }, "VehicleUsed":{ "id":"0e252a21-80cc-47a6-87ce-9d661ea1b412", "name":"Peugeot 207", "vehicleMake":"Peugeot", "vehicleType":"207" }, "VehicleDriver":{ "id": "d360c1de-2a98-4a90-a964-cdc5dff224d3", "name":"Nobu", "addressLine1":"105 Hudson Street", "town":"New York", "county":"NY", "country":"US", "postcode":"10018" }, "JourneyDate":"2016-09-28"},</v>
      </c>
    </row>
    <row r="234" spans="1:13" x14ac:dyDescent="0.45">
      <c r="A234" t="s">
        <v>5758</v>
      </c>
      <c r="B234" t="s">
        <v>1252</v>
      </c>
      <c r="C234" t="s">
        <v>4448</v>
      </c>
      <c r="D234" t="s">
        <v>5277</v>
      </c>
      <c r="E234" t="str">
        <f>SUBSTITUTE(VLOOKUP(D234,Locations!D:K,8,FALSE),"},","}")</f>
        <v>{ "id": "4d774e93-6b78-4067-aa1d-069c3dbc9cfd", "name":"Hop Devil Grill", "addressLine1":"129 St. Mark's Place", "town":"New York", "county":"NY", "country":"US", "postcode":"10009" }</v>
      </c>
      <c r="F234" t="s">
        <v>5332</v>
      </c>
      <c r="G234" t="str">
        <f>SUBSTITUTE(VLOOKUP(F234,Locations!D:K,8,FALSE),"},","}")</f>
        <v>{ "id": "30f72907-f8b6-487a-901a-0fc072c46e86", "name":"Hummus Place", "addressLine1":"109 St Marks Pl", "town":"New York", "county":"NY", "country":"US", "postcode":"10009" }</v>
      </c>
      <c r="H234" t="s">
        <v>5507</v>
      </c>
      <c r="I234" t="str">
        <f>SUBSTITUTE(VLOOKUP(H234,Vehicles!D:H,5,FALSE),"},","}")</f>
        <v>{ "id":"0e252a21-80cc-47a6-87ce-9d661ea1b412", "name":"Peugeot 207", "vehicleMake":"Peugeot", "vehicleType":"207" }</v>
      </c>
      <c r="J234" t="s">
        <v>4274</v>
      </c>
      <c r="K234" t="str">
        <f>SUBSTITUTE(VLOOKUP(J234,Drivers!C:G,5,FALSE),"},","}")</f>
        <v>{ "id": "448831c0-bacb-4ed5-9994-8fcc9a99358f", "name":"Skylight Diner", "addressLine1":"402 W 34th St", "town":"New York", "county":"NY", "country":"US", "postcode":"10001" }</v>
      </c>
      <c r="L234" t="s">
        <v>5142</v>
      </c>
      <c r="M234" t="str">
        <f t="shared" si="3"/>
        <v>{"id":"d51b3f88-4996-4215-ab9c-a1c987405ee0", "name":"HopDevilGrill129StMarksPlaceToHummusPlace109StMarksPl", "StartPoint":{ "id": "4d774e93-6b78-4067-aa1d-069c3dbc9cfd", "name":"Hop Devil Grill", "addressLine1":"129 St. Mark's Place", "town":"New York", "county":"NY", "country":"US", "postcode":"10009" }, "EndPoint":{ "id": "30f72907-f8b6-487a-901a-0fc072c46e86", "name":"Hummus Place", "addressLine1":"109 St Marks Pl", "town":"New York", "county":"NY", "country":"US", "postcode":"10009" }, "VehicleUsed":{ "id":"0e252a21-80cc-47a6-87ce-9d661ea1b412", "name":"Peugeot 207", "vehicleMake":"Peugeot", "vehicleType":"207" }, "VehicleDriver":{ "id": "448831c0-bacb-4ed5-9994-8fcc9a99358f", "name":"Skylight Diner", "addressLine1":"402 W 34th St", "town":"New York", "county":"NY", "country":"US", "postcode":"10001" }, "JourneyDate":"2016-09-30"},</v>
      </c>
    </row>
    <row r="235" spans="1:13" x14ac:dyDescent="0.45">
      <c r="A235" t="s">
        <v>5759</v>
      </c>
      <c r="B235" t="s">
        <v>52</v>
      </c>
      <c r="C235" t="s">
        <v>4449</v>
      </c>
      <c r="D235" t="s">
        <v>5402</v>
      </c>
      <c r="E235" t="str">
        <f>SUBSTITUTE(VLOOKUP(D235,Locations!D:K,8,FALSE),"},","}")</f>
        <v>{ "id": "9dba1854-81c4-485f-b871-91e433dcffcf", "name":"Applebee's Neighborhood Grill", "addressLine1":"205 W 50th St", "town":"New York", "county":"NY", "country":"US", "postcode":"10019" }</v>
      </c>
      <c r="F235" t="s">
        <v>5318</v>
      </c>
      <c r="G235" t="str">
        <f>SUBSTITUTE(VLOOKUP(F235,Locations!D:K,8,FALSE),"},","}")</f>
        <v>{ "id": "ad7ceca0-22ef-4bda-9832-445a70f657fb", "name":"CAP 21 Studios", "addressLine1":"18 West 18 St.  6th floor", "town":"New York", "county":"NY", "country":"US", "postcode":"10011" }</v>
      </c>
      <c r="H235" t="s">
        <v>5488</v>
      </c>
      <c r="I235" t="str">
        <f>SUBSTITUTE(VLOOKUP(H235,Vehicles!D:H,5,FALSE),"},","}")</f>
        <v>{ "id":"a6aee5bd-5b7d-486c-aa95-fc2ed5ddd5b3", "name":"Skoda Rapid", "vehicleMake":"Skoda", "vehicleType":"Rapid" }</v>
      </c>
      <c r="J235" t="s">
        <v>4219</v>
      </c>
      <c r="K235" t="str">
        <f>SUBSTITUTE(VLOOKUP(J235,Drivers!C:G,5,FALSE),"},","}")</f>
        <v>{ "id": "9ae3088d-3121-4b7a-af27-9c4f15b2fadb", "name":"Regal Cinemas 42nd Street E-Walk Stadium 13", "addressLine1":"247 W. 42nd St.", "town":"New York", "county":"NY", "country":"US", "postcode":"10036" }</v>
      </c>
      <c r="L235" t="s">
        <v>5142</v>
      </c>
      <c r="M235" t="str">
        <f t="shared" si="3"/>
        <v>{"id":"f0d23548-228c-46b5-9b4c-6b51b67ec7a4", "name":"ApplebeesNeighborhoodGrill205W50thStToCAP21Studios18West18St6thfloor", "StartPoint":{ "id": "9dba1854-81c4-485f-b871-91e433dcffcf", "name":"Applebee's Neighborhood Grill", "addressLine1":"205 W 50th St", "town":"New York", "county":"NY", "country":"US", "postcode":"10019" }, "EndPoint":{ "id": "ad7ceca0-22ef-4bda-9832-445a70f657fb", "name":"CAP 21 Studios", "addressLine1":"18 West 18 St.  6th floor", "town":"New York", "county":"NY", "country":"US", "postcode":"10011" }, "VehicleUsed":{ "id":"a6aee5bd-5b7d-486c-aa95-fc2ed5ddd5b3", "name":"Skoda Rapid", "vehicleMake":"Skoda", "vehicleType":"Rapid" }, "VehicleDriver":{ "id": "9ae3088d-3121-4b7a-af27-9c4f15b2fadb", "name":"Regal Cinemas 42nd Street E-Walk Stadium 13", "addressLine1":"247 W. 42nd St.", "town":"New York", "county":"NY", "country":"US", "postcode":"10036" }, "JourneyDate":"2016-09-30"},</v>
      </c>
    </row>
    <row r="236" spans="1:13" x14ac:dyDescent="0.45">
      <c r="A236" t="s">
        <v>5760</v>
      </c>
      <c r="B236" t="s">
        <v>1252</v>
      </c>
      <c r="C236" t="s">
        <v>4450</v>
      </c>
      <c r="D236" t="s">
        <v>5257</v>
      </c>
      <c r="E236" t="str">
        <f>SUBSTITUTE(VLOOKUP(D236,Locations!D:K,8,FALSE),"},","}")</f>
        <v>{ "id": "68c89636-79ea-4c60-9165-50f1effe72e7", "name":"Home", "addressLine1":"532 W 27th St", "town":"New York", "county":"NY", "country":"US", "postcode":"10001" }</v>
      </c>
      <c r="F236" t="s">
        <v>5330</v>
      </c>
      <c r="G236" t="str">
        <f>SUBSTITUTE(VLOOKUP(F236,Locations!D:K,8,FALSE),"},","}")</f>
        <v>{ "id": "db1c3c0d-5142-42e7-b0fa-e71aa96e5d81", "name":"Olive Bar and Restaurant", "addressLine1":"743 Larkin St", "town":"San Francisco", "county":"CA", "country":"US", "postcode":"94109" }</v>
      </c>
      <c r="H236" t="s">
        <v>5477</v>
      </c>
      <c r="I236" t="str">
        <f>SUBSTITUTE(VLOOKUP(H236,Vehicles!D:H,5,FALSE),"},","}")</f>
        <v>{ "id":"c411a91e-6435-4159-bb36-f9d83d4d5656", "name":"Ravon Gentra", "vehicleMake":"Ravon", "vehicleType":"Gentra" }</v>
      </c>
      <c r="J236" t="s">
        <v>4270</v>
      </c>
      <c r="K236" t="str">
        <f>SUBSTITUTE(VLOOKUP(J236,Drivers!C:G,5,FALSE),"},","}")</f>
        <v>{ "id": "9ae3088d-3121-4b7a-af27-9c4f15b2fadb", "name":"Regal Cinemas 42nd Street E-Walk Stadium 13", "addressLine1":"247 W. 42nd St.", "town":"New York", "county":"NY", "country":"US", "postcode":"10036" }</v>
      </c>
      <c r="L236" t="s">
        <v>5142</v>
      </c>
      <c r="M236" t="str">
        <f t="shared" si="3"/>
        <v>{"id":"0e94b22a-b400-4fb6-8a84-ced520fac3c7", "name":"Home532W27thStToOliveBarandRestaurant743LarkinSt", "StartPoint":{ "id": "68c89636-79ea-4c60-9165-50f1effe72e7", "name":"Home", "addressLine1":"532 W 27th St", "town":"New York", "county":"NY", "country":"US", "postcode":"10001" }, "EndPoint":{ "id": "db1c3c0d-5142-42e7-b0fa-e71aa96e5d81", "name":"Olive Bar and Restaurant", "addressLine1":"743 Larkin St", "town":"San Francisco", "county":"CA", "country":"US", "postcode":"94109" }, "VehicleUsed":{ "id":"c411a91e-6435-4159-bb36-f9d83d4d5656", "name":"Ravon Gentra", "vehicleMake":"Ravon", "vehicleType":"Gentra" }, "VehicleDriver":{ "id": "9ae3088d-3121-4b7a-af27-9c4f15b2fadb", "name":"Regal Cinemas 42nd Street E-Walk Stadium 13", "addressLine1":"247 W. 42nd St.", "town":"New York", "county":"NY", "country":"US", "postcode":"10036" }, "JourneyDate":"2016-09-30"},</v>
      </c>
    </row>
    <row r="237" spans="1:13" x14ac:dyDescent="0.45">
      <c r="A237" t="s">
        <v>5761</v>
      </c>
      <c r="B237" t="s">
        <v>52</v>
      </c>
      <c r="C237" t="s">
        <v>4451</v>
      </c>
      <c r="D237" t="s">
        <v>5378</v>
      </c>
      <c r="E237" t="str">
        <f>SUBSTITUTE(VLOOKUP(D237,Locations!D:K,8,FALSE),"},","}")</f>
        <v>{ "id": "4490cf44-82e9-4974-ac1d-30ef1b706a9c", "name":"Rush Dance", "addressLine1":"392 Broadway", "town":"New York", "county":"NY", "country":"US", "postcode":"10013" }</v>
      </c>
      <c r="F237" t="s">
        <v>5317</v>
      </c>
      <c r="G237" t="str">
        <f>SUBSTITUTE(VLOOKUP(F237,Locations!D:K,8,FALSE),"},","}")</f>
        <v>{ "id": "bb07890e-5531-4f19-a89c-f313e6d70cb7", "name":"South Street Seaport", "addressLine1":"213 Water street", "town":"New York", "county":"NY", "country":"US", "postcode":"10038" }</v>
      </c>
      <c r="H237" t="s">
        <v>5436</v>
      </c>
      <c r="I237" t="str">
        <f>SUBSTITUTE(VLOOKUP(H237,Vehicles!D:H,5,FALSE),"},","}")</f>
        <v>{ "id":"531ae543-941d-4534-ba28-949be9c43bc2", "name":"Ford Mondeo", "vehicleMake":"Ford", "vehicleType":"Mondeo" }</v>
      </c>
      <c r="J237" t="s">
        <v>4274</v>
      </c>
      <c r="K237" t="str">
        <f>SUBSTITUTE(VLOOKUP(J237,Drivers!C:G,5,FALSE),"},","}")</f>
        <v>{ "id": "448831c0-bacb-4ed5-9994-8fcc9a99358f", "name":"Skylight Diner", "addressLine1":"402 W 34th St", "town":"New York", "county":"NY", "country":"US", "postcode":"10001" }</v>
      </c>
      <c r="L237" t="s">
        <v>5142</v>
      </c>
      <c r="M237" t="str">
        <f t="shared" si="3"/>
        <v>{"id":"18c489c2-921e-4a85-8e4f-7de0ee4fe1be", "name":"RushDance392BroadwayToSouthStreetSeaport213Waterstreet", "StartPoint":{ "id": "4490cf44-82e9-4974-ac1d-30ef1b706a9c", "name":"Rush Dance", "addressLine1":"392 Broadway", "town":"New York", "county":"NY", "country":"US", "postcode":"10013" }, "EndPoint":{ "id": "bb07890e-5531-4f19-a89c-f313e6d70cb7", "name":"South Street Seaport", "addressLine1":"213 Water street", "town":"New York", "county":"NY", "country":"US", "postcode":"10038" }, "VehicleUsed":{ "id":"531ae543-941d-4534-ba28-949be9c43bc2", "name":"Ford Mondeo", "vehicleMake":"Ford", "vehicleType":"Mondeo" }, "VehicleDriver":{ "id": "448831c0-bacb-4ed5-9994-8fcc9a99358f", "name":"Skylight Diner", "addressLine1":"402 W 34th St", "town":"New York", "county":"NY", "country":"US", "postcode":"10001" }, "JourneyDate":"2016-09-30"},</v>
      </c>
    </row>
    <row r="238" spans="1:13" x14ac:dyDescent="0.45">
      <c r="A238" t="s">
        <v>5762</v>
      </c>
      <c r="B238" t="s">
        <v>52</v>
      </c>
      <c r="C238" t="s">
        <v>4452</v>
      </c>
      <c r="D238" t="s">
        <v>5340</v>
      </c>
      <c r="E238" t="str">
        <f>SUBSTITUTE(VLOOKUP(D238,Locations!D:K,8,FALSE),"},","}")</f>
        <v>{ "id": "d7baa02d-bdf8-4ab9-96a2-53f5401554b3", "name":"66th Street to Bay Ridge Avenue", "addressLine1":"along 5th Avenue, Brooklyn,", "town":"New York", "county":"NY", "country":"US", "postcode":"10001" }</v>
      </c>
      <c r="F238" t="s">
        <v>5263</v>
      </c>
      <c r="G238" t="str">
        <f>SUBSTITUTE(VLOOKUP(F238,Locations!D:K,8,FALSE),"},","}")</f>
        <v>{ "id": "c65461c6-1990-4376-9315-227df3051983", "name":"Hudson River Park Pier 54", "addressLine1":"West 14th Street @ 12th Avenue", "town":"New York", "county":"NY", "country":"US", "postcode":"10021" }</v>
      </c>
      <c r="H238" t="s">
        <v>5496</v>
      </c>
      <c r="I238" t="str">
        <f>SUBSTITUTE(VLOOKUP(H238,Vehicles!D:H,5,FALSE),"},","}")</f>
        <v>{ "id":"39e24846-0271-42ce-afc8-eb9bc7cdb81a", "name":"Volkswagen Transporter", "vehicleMake":"Volkswagen", "vehicleType":"Transporter" }</v>
      </c>
      <c r="J238" t="s">
        <v>4219</v>
      </c>
      <c r="K238" t="str">
        <f>SUBSTITUTE(VLOOKUP(J238,Drivers!C:G,5,FALSE),"},","}")</f>
        <v>{ "id": "9ae3088d-3121-4b7a-af27-9c4f15b2fadb", "name":"Regal Cinemas 42nd Street E-Walk Stadium 13", "addressLine1":"247 W. 42nd St.", "town":"New York", "county":"NY", "country":"US", "postcode":"10036" }</v>
      </c>
      <c r="L238" t="s">
        <v>5142</v>
      </c>
      <c r="M238" t="str">
        <f t="shared" si="3"/>
        <v>{"id":"f59a5709-5e5e-46c6-badf-2067720fc3f0", "name":"66thStreettoBayRidgeAvenuealong5thAvenueBrooklynToHudsonRiverParkPier54West14thStreet12thAvenue", "StartPoint":{ "id": "d7baa02d-bdf8-4ab9-96a2-53f5401554b3", "name":"66th Street to Bay Ridge Avenue", "addressLine1":"along 5th Avenue, Brooklyn,", "town":"New York", "county":"NY", "country":"US", "postcode":"10001" }, "EndPoint":{ "id": "c65461c6-1990-4376-9315-227df3051983", "name":"Hudson River Park Pier 54", "addressLine1":"West 14th Street @ 12th Avenue", "town":"New York", "county":"NY", "country":"US", "postcode":"10021" }, "VehicleUsed":{ "id":"39e24846-0271-42ce-afc8-eb9bc7cdb81a", "name":"Volkswagen Transporter", "vehicleMake":"Volkswagen", "vehicleType":"Transporter" }, "VehicleDriver":{ "id": "9ae3088d-3121-4b7a-af27-9c4f15b2fadb", "name":"Regal Cinemas 42nd Street E-Walk Stadium 13", "addressLine1":"247 W. 42nd St.", "town":"New York", "county":"NY", "country":"US", "postcode":"10036" }, "JourneyDate":"2016-09-30"},</v>
      </c>
    </row>
    <row r="239" spans="1:13" x14ac:dyDescent="0.45">
      <c r="A239" t="s">
        <v>5763</v>
      </c>
      <c r="B239" t="s">
        <v>52</v>
      </c>
      <c r="C239" t="s">
        <v>4453</v>
      </c>
      <c r="D239" t="s">
        <v>5251</v>
      </c>
      <c r="E239" t="str">
        <f>SUBSTITUTE(VLOOKUP(D239,Locations!D:K,8,FALSE),"},","}")</f>
        <v>{ "id": "ec5e4300-e35f-4396-a5de-133999dbb5d4", "name":"Japas 27", "addressLine1":"366 Third Avenue (Kaiten Zushi East 2fl)", "town":"New York", "county":"NY", "country":"US", "postcode":"10016" }</v>
      </c>
      <c r="F239" t="s">
        <v>5373</v>
      </c>
      <c r="G239" t="str">
        <f>SUBSTITUTE(VLOOKUP(F239,Locations!D:K,8,FALSE),"},","}")</f>
        <v>{ "id": "79de2a61-d032-47b0-8287-60bedf61a8fb", "name":"World of Vegetarian", "addressLine1":"24 Pell St.", "town":"New York", "county":"NY", "country":"US", "postcode":"10013" }</v>
      </c>
      <c r="H239" t="s">
        <v>5461</v>
      </c>
      <c r="I239" t="str">
        <f>SUBSTITUTE(VLOOKUP(H239,Vehicles!D:H,5,FALSE),"},","}")</f>
        <v>{ "id":"f82bcc4b-9b99-4d4f-91e0-a4265bfc2ca2", "name":"Volkswagen Passat", "vehicleMake":"Volkswagen", "vehicleType":"Passat" }</v>
      </c>
      <c r="J239" t="s">
        <v>4270</v>
      </c>
      <c r="K239" t="str">
        <f>SUBSTITUTE(VLOOKUP(J239,Drivers!C:G,5,FALSE),"},","}")</f>
        <v>{ "id": "9ae3088d-3121-4b7a-af27-9c4f15b2fadb", "name":"Regal Cinemas 42nd Street E-Walk Stadium 13", "addressLine1":"247 W. 42nd St.", "town":"New York", "county":"NY", "country":"US", "postcode":"10036" }</v>
      </c>
      <c r="L239" t="s">
        <v>5143</v>
      </c>
      <c r="M239" t="str">
        <f t="shared" si="3"/>
        <v>{"id":"cc364d7c-ff33-4ff6-ab1b-6d1c170fc34f", "name":"Japas27366ThirdAvenueKaitenZushiEast2flToWorldofVegetarian24PellSt", "StartPoint":{ "id": "ec5e4300-e35f-4396-a5de-133999dbb5d4", "name":"Japas 27", "addressLine1":"366 Third Avenue (Kaiten Zushi East 2fl)", "town":"New York", "county":"NY", "country":"US", "postcode":"10016" }, "EndPoint":{ "id": "79de2a61-d032-47b0-8287-60bedf61a8fb", "name":"World of Vegetarian", "addressLine1":"24 Pell St.", "town":"New York", "county":"NY", "country":"US", "postcode":"10013" }, "VehicleUsed":{ "id":"f82bcc4b-9b99-4d4f-91e0-a4265bfc2ca2", "name":"Volkswagen Passat", "vehicleMake":"Volkswagen", "vehicleType":"Passat" }, "VehicleDriver":{ "id": "9ae3088d-3121-4b7a-af27-9c4f15b2fadb", "name":"Regal Cinemas 42nd Street E-Walk Stadium 13", "addressLine1":"247 W. 42nd St.", "town":"New York", "county":"NY", "country":"US", "postcode":"10036" }, "JourneyDate":"2016-10-08"},</v>
      </c>
    </row>
    <row r="240" spans="1:13" x14ac:dyDescent="0.45">
      <c r="A240" t="s">
        <v>5764</v>
      </c>
      <c r="B240" t="s">
        <v>52</v>
      </c>
      <c r="C240" t="s">
        <v>4454</v>
      </c>
      <c r="D240" t="s">
        <v>5365</v>
      </c>
      <c r="E240" t="str">
        <f>SUBSTITUTE(VLOOKUP(D240,Locations!D:K,8,FALSE),"},","}")</f>
        <v>{ "id": "50495893-e327-4575-8034-67549a1aa76b", "name":"Chill Lounge", "addressLine1":"329 Lexington Ave.", "town":"New York", "county":"NY", "country":"US", "postcode":"10016" }</v>
      </c>
      <c r="F240" t="s">
        <v>5368</v>
      </c>
      <c r="G240" t="str">
        <f>SUBSTITUTE(VLOOKUP(F240,Locations!D:K,8,FALSE),"},","}")</f>
        <v>{ "id": "0497f390-e7eb-4234-acc8-9bfa695967d0", "name":"Tracks Bar and Grill", "addressLine1":"Penn Station", "town":"New York", "county":"NY", "country":"US", "postcode":"10116" }</v>
      </c>
      <c r="H240" t="s">
        <v>5416</v>
      </c>
      <c r="I240" t="str">
        <f>SUBSTITUTE(VLOOKUP(H240,Vehicles!D:H,5,FALSE),"},","}")</f>
        <v>{ "id":"f5d7da49-1903-48cb-b774-f8983ddedfef", "name":"Lifan X60", "vehicleMake":"Lifan", "vehicleType":"X60" }</v>
      </c>
      <c r="J240" t="s">
        <v>4248</v>
      </c>
      <c r="K240" t="str">
        <f>SUBSTITUTE(VLOOKUP(J240,Drivers!C:G,5,FALSE),"},","}")</f>
        <v>{ "id": "7036e399-a0c7-4a8d-b1b1-2c1a45994383", "name":"CitiCorp Atrium", "addressLine1":"153 E 53rd street", "town":"New York", "county":"NY", "country":"US", "postcode":"10017" }</v>
      </c>
      <c r="L240" t="s">
        <v>5143</v>
      </c>
      <c r="M240" t="str">
        <f t="shared" si="3"/>
        <v>{"id":"f6bc9b04-4531-4dcb-a19d-2cc2d819fded", "name":"ChillLounge329LexingtonAveToTracksBarandGrillPennStation", "StartPoint":{ "id": "50495893-e327-4575-8034-67549a1aa76b", "name":"Chill Lounge", "addressLine1":"329 Lexington Ave.", "town":"New York", "county":"NY", "country":"US", "postcode":"10016" }, "EndPoint":{ "id": "0497f390-e7eb-4234-acc8-9bfa695967d0", "name":"Tracks Bar and Grill", "addressLine1":"Penn Station", "town":"New York", "county":"NY", "country":"US", "postcode":"10116" }, "VehicleUsed":{ "id":"f5d7da49-1903-48cb-b774-f8983ddedfef", "name":"Lifan X60", "vehicleMake":"Lifan", "vehicleType":"X60" }, "VehicleDriver":{ "id": "7036e399-a0c7-4a8d-b1b1-2c1a45994383", "name":"CitiCorp Atrium", "addressLine1":"153 E 53rd street", "town":"New York", "county":"NY", "country":"US", "postcode":"10017" }, "JourneyDate":"2016-10-08"},</v>
      </c>
    </row>
    <row r="241" spans="1:13" x14ac:dyDescent="0.45">
      <c r="A241" t="s">
        <v>5765</v>
      </c>
      <c r="B241" t="s">
        <v>1252</v>
      </c>
      <c r="C241" t="s">
        <v>4455</v>
      </c>
      <c r="D241" t="s">
        <v>5306</v>
      </c>
      <c r="E241" t="str">
        <f>SUBSTITUTE(VLOOKUP(D241,Locations!D:K,8,FALSE),"},","}")</f>
        <v>{ "id": "1a29d1bb-9ad3-4f89-a661-6f1b6951bf85", "name":"Saigon Grill", "addressLine1":"1700 2nd Avenue/ 88th Street", "town":"New York", "county":"NY", "country":"US", "postcode":"10128" }</v>
      </c>
      <c r="F241" t="s">
        <v>5273</v>
      </c>
      <c r="G241" t="str">
        <f>SUBSTITUTE(VLOOKUP(F241,Locations!D:K,8,FALSE),"},","}")</f>
        <v>{ "id": "3958ae6e-809c-4a6b-acf7-fbc798cc4d7a", "name":"Museum Of Comic And Cartoon Art", "addressLine1":"594 Broadway", "town":"New York", "county":"NY", "country":"US", "postcode":"10012" }</v>
      </c>
      <c r="H241" t="s">
        <v>5464</v>
      </c>
      <c r="I241" t="str">
        <f>SUBSTITUTE(VLOOKUP(H241,Vehicles!D:H,5,FALSE),"},","}")</f>
        <v>{ "id":"8eeec346-dfff-49bd-8f6d-e13bc7b2acfa", "name":"Toyota Corolla", "vehicleMake":"Toyota", "vehicleType":"Corolla" }</v>
      </c>
      <c r="J241" t="s">
        <v>4226</v>
      </c>
      <c r="K241" t="str">
        <f>SUBSTITUTE(VLOOKUP(J241,Drivers!C:G,5,FALSE),"},","}")</f>
        <v>{ "id": "500b40d4-2bbf-458e-8c3a-f887617dd11e", "name":"Kate Murphy Theater at FIT.", "addressLine1":"Fashion Institute Of Technology", "town":"New York", "county":"NY", "country":"US", "postcode":"10001" }</v>
      </c>
      <c r="L241" t="s">
        <v>5144</v>
      </c>
      <c r="M241" t="str">
        <f t="shared" si="3"/>
        <v>{"id":"78d6e186-295b-42e7-a695-7d527129b9ad", "name":"SaigonGrill17002ndAvenue/88thStreetToMuseumOfComicAndCartoonArt594Broadway", "StartPoint":{ "id": "1a29d1bb-9ad3-4f89-a661-6f1b6951bf85", "name":"Saigon Grill", "addressLine1":"1700 2nd Avenue/ 88th Street", "town":"New York", "county":"NY", "country":"US", "postcode":"10128" }, "EndPoint":{ "id": "3958ae6e-809c-4a6b-acf7-fbc798cc4d7a", "name":"Museum Of Comic And Cartoon Art", "addressLine1":"594 Broadway", "town":"New York", "county":"NY", "country":"US", "postcode":"10012" }, "VehicleUsed":{ "id":"8eeec346-dfff-49bd-8f6d-e13bc7b2acfa", "name":"Toyota Corolla", "vehicleMake":"Toyota", "vehicleType":"Corolla" }, "VehicleDriver":{ "id": "500b40d4-2bbf-458e-8c3a-f887617dd11e", "name":"Kate Murphy Theater at FIT.", "addressLine1":"Fashion Institute Of Technology", "town":"New York", "county":"NY", "country":"US", "postcode":"10001" }, "JourneyDate":"2016-10-10"},</v>
      </c>
    </row>
    <row r="242" spans="1:13" x14ac:dyDescent="0.45">
      <c r="A242" t="s">
        <v>5766</v>
      </c>
      <c r="B242" t="s">
        <v>1252</v>
      </c>
      <c r="C242" t="s">
        <v>4456</v>
      </c>
      <c r="D242" t="s">
        <v>5406</v>
      </c>
      <c r="E242" t="str">
        <f>SUBSTITUTE(VLOOKUP(D242,Locations!D:K,8,FALSE),"},","}")</f>
        <v>{ "id": "2fe6bfde-9f11-4fcf-bbb1-18e5db13eb6c", "name":"Taj", "addressLine1":"48 West 21st Street", "town":"New York", "county":"NY", "country":"US", "postcode":"10010" }</v>
      </c>
      <c r="F242" t="s">
        <v>5273</v>
      </c>
      <c r="G242" t="str">
        <f>SUBSTITUTE(VLOOKUP(F242,Locations!D:K,8,FALSE),"},","}")</f>
        <v>{ "id": "3958ae6e-809c-4a6b-acf7-fbc798cc4d7a", "name":"Museum Of Comic And Cartoon Art", "addressLine1":"594 Broadway", "town":"New York", "county":"NY", "country":"US", "postcode":"10012" }</v>
      </c>
      <c r="H242" t="s">
        <v>5434</v>
      </c>
      <c r="I242" t="str">
        <f>SUBSTITUTE(VLOOKUP(H242,Vehicles!D:H,5,FALSE),"},","}")</f>
        <v>{ "id":"fc35a7a5-7d4a-45b4-9129-b980205bc1b5", "name":"Renault Symbol", "vehicleMake":"Renault", "vehicleType":"Symbol" }</v>
      </c>
      <c r="J242" t="s">
        <v>4319</v>
      </c>
      <c r="K242" t="str">
        <f>SUBSTITUTE(VLOOKUP(J242,Drivers!C:G,5,FALSE),"},","}")</f>
        <v>{ "id": "8b247a08-01dc-40cb-9365-403503640267", "name":"Ship Of Fools Bar", "addressLine1":"1590 2nd Ave.", "town":"New York", "county":"NY", "country":"US", "postcode":"10028" }</v>
      </c>
      <c r="L242" t="s">
        <v>5144</v>
      </c>
      <c r="M242" t="str">
        <f t="shared" si="3"/>
        <v>{"id":"aaa86758-e923-4379-9e6e-69c63b77a878", "name":"Taj48West21stStreetToMuseumOfComicAndCartoonArt594Broadway", "StartPoint":{ "id": "2fe6bfde-9f11-4fcf-bbb1-18e5db13eb6c", "name":"Taj", "addressLine1":"48 West 21st Street", "town":"New York", "county":"NY", "country":"US", "postcode":"10010" }, "EndPoint":{ "id": "3958ae6e-809c-4a6b-acf7-fbc798cc4d7a", "name":"Museum Of Comic And Cartoon Art", "addressLine1":"594 Broadway", "town":"New York", "county":"NY", "country":"US", "postcode":"10012" }, "VehicleUsed":{ "id":"fc35a7a5-7d4a-45b4-9129-b980205bc1b5", "name":"Renault Symbol", "vehicleMake":"Renault", "vehicleType":"Symbol" }, "VehicleDriver":{ "id": "8b247a08-01dc-40cb-9365-403503640267", "name":"Ship Of Fools Bar", "addressLine1":"1590 2nd Ave.", "town":"New York", "county":"NY", "country":"US", "postcode":"10028" }, "JourneyDate":"2016-10-10"},</v>
      </c>
    </row>
    <row r="243" spans="1:13" x14ac:dyDescent="0.45">
      <c r="A243" t="s">
        <v>5767</v>
      </c>
      <c r="B243" t="s">
        <v>52</v>
      </c>
      <c r="C243" t="s">
        <v>4457</v>
      </c>
      <c r="D243" t="s">
        <v>4948</v>
      </c>
      <c r="E243" t="str">
        <f>SUBSTITUTE(VLOOKUP(D243,Locations!D:K,8,FALSE),"},","}")</f>
        <v>{ "id": "0f105c77-5fbf-42b9-baa8-02ee200f2c98", "name":"The Gift Theatre", "addressLine1":"4802 N. Milwaukee Avenue", "town":"Chicago", "county":"IL", "country":"US", "postcode":"60630" }</v>
      </c>
      <c r="F243" t="s">
        <v>4952</v>
      </c>
      <c r="G243" t="str">
        <f>SUBSTITUTE(VLOOKUP(F243,Locations!D:K,8,FALSE),"},","}")</f>
        <v>{ "id": "f00ad641-abf7-4dfd-9f60-7fb1013a84c4", "name":"Dante Trattoria", "addressLine1":"79 McDougal Street", "town":"New York", "county":"NY", "country":"US", "postcode":"10001" }</v>
      </c>
      <c r="H243" t="s">
        <v>5507</v>
      </c>
      <c r="I243" t="str">
        <f>SUBSTITUTE(VLOOKUP(H243,Vehicles!D:H,5,FALSE),"},","}")</f>
        <v>{ "id":"0e252a21-80cc-47a6-87ce-9d661ea1b412", "name":"Peugeot 207", "vehicleMake":"Peugeot", "vehicleType":"207" }</v>
      </c>
      <c r="J243" t="s">
        <v>4274</v>
      </c>
      <c r="K243" t="str">
        <f>SUBSTITUTE(VLOOKUP(J243,Drivers!C:G,5,FALSE),"},","}")</f>
        <v>{ "id": "448831c0-bacb-4ed5-9994-8fcc9a99358f", "name":"Skylight Diner", "addressLine1":"402 W 34th St", "town":"New York", "county":"NY", "country":"US", "postcode":"10001" }</v>
      </c>
      <c r="L243" t="s">
        <v>5145</v>
      </c>
      <c r="M243" t="str">
        <f t="shared" si="3"/>
        <v>{"id":"fe53dc30-4a73-4dc7-8ee5-279b9ce4e777", "name":"TheGiftTheatre4802NMilwaukeeAvenueToDanteTrattoria79McDougalStreet", "StartPoint":{ "id": "0f105c77-5fbf-42b9-baa8-02ee200f2c98", "name":"The Gift Theatre", "addressLine1":"4802 N. Milwaukee Avenue", "town":"Chicago", "county":"IL", "country":"US", "postcode":"60630" }, "EndPoint":{ "id": "f00ad641-abf7-4dfd-9f60-7fb1013a84c4", "name":"Dante Trattoria", "addressLine1":"79 McDougal Street", "town":"New York", "county":"NY", "country":"US", "postcode":"10001" }, "VehicleUsed":{ "id":"0e252a21-80cc-47a6-87ce-9d661ea1b412", "name":"Peugeot 207", "vehicleMake":"Peugeot", "vehicleType":"207" }, "VehicleDriver":{ "id": "448831c0-bacb-4ed5-9994-8fcc9a99358f", "name":"Skylight Diner", "addressLine1":"402 W 34th St", "town":"New York", "county":"NY", "country":"US", "postcode":"10001" }, "JourneyDate":"2016-10-14"},</v>
      </c>
    </row>
    <row r="244" spans="1:13" x14ac:dyDescent="0.45">
      <c r="A244" t="s">
        <v>5768</v>
      </c>
      <c r="B244" t="s">
        <v>52</v>
      </c>
      <c r="C244" t="s">
        <v>4458</v>
      </c>
      <c r="D244" t="s">
        <v>5246</v>
      </c>
      <c r="E244" t="str">
        <f>SUBSTITUTE(VLOOKUP(D244,Locations!D:K,8,FALSE),"},","}")</f>
        <v>{ "id": "af5d994c-b56e-430a-980e-ddd7262cc35a", "name":"Phebe's Tavern &amp; Grill", "addressLine1":"359 Bowery", "town":"New York", "county":"NY", "country":"US", "postcode":"10003" }</v>
      </c>
      <c r="F244" t="s">
        <v>5331</v>
      </c>
      <c r="G244" t="str">
        <f>SUBSTITUTE(VLOOKUP(F244,Locations!D:K,8,FALSE),"},","}")</f>
        <v>{ "id": "f4a448bb-6e0c-40a5-aa77-70ddb358cd4b", "name":"Heartland Cafe", "addressLine1":"7000 North Glenwood", "town":"Chicago", "county":"IL", "country":"US", "postcode":"60626" }</v>
      </c>
      <c r="H244" t="s">
        <v>5485</v>
      </c>
      <c r="I244" t="str">
        <f>SUBSTITUTE(VLOOKUP(H244,Vehicles!D:H,5,FALSE),"},","}")</f>
        <v>{ "id":"c62b081e-bf97-4301-ab50-e197cc032890", "name":"Opel Antara", "vehicleMake":"Opel", "vehicleType":"Antara" }</v>
      </c>
      <c r="J244" t="s">
        <v>4239</v>
      </c>
      <c r="K244" t="str">
        <f>SUBSTITUTE(VLOOKUP(J244,Drivers!C:G,5,FALSE),"},","}")</f>
        <v>{ "id": "3ccfecd3-3389-45bb-8fc8-57f997b999d2", "name":"mAnnAhAttA", "addressLine1":"316 Bowery @ Bleecker", "town":"New York", "county":"NY", "country":"US", "postcode":"10012" }</v>
      </c>
      <c r="L244" t="s">
        <v>5146</v>
      </c>
      <c r="M244" t="str">
        <f t="shared" si="3"/>
        <v>{"id":"4bd8c333-ff8d-41a2-8a02-9f17a9f12145", "name":"PhebesTavernGrill359BoweryToHeartlandCafe7000NorthGlenwood", "StartPoint":{ "id": "af5d994c-b56e-430a-980e-ddd7262cc35a", "name":"Phebe's Tavern &amp; Grill", "addressLine1":"359 Bowery", "town":"New York", "county":"NY", "country":"US", "postcode":"10003" }, "EndPoint":{ "id": "f4a448bb-6e0c-40a5-aa77-70ddb358cd4b", "name":"Heartland Cafe", "addressLine1":"7000 North Glenwood", "town":"Chicago", "county":"IL", "country":"US", "postcode":"60626" }, "VehicleUsed":{ "id":"c62b081e-bf97-4301-ab50-e197cc032890", "name":"Opel Antara", "vehicleMake":"Opel", "vehicleType":"Antara" }, "VehicleDriver":{ "id": "3ccfecd3-3389-45bb-8fc8-57f997b999d2", "name":"mAnnAhAttA", "addressLine1":"316 Bowery @ Bleecker", "town":"New York", "county":"NY", "country":"US", "postcode":"10012" }, "JourneyDate":"2016-10-15"},</v>
      </c>
    </row>
    <row r="245" spans="1:13" x14ac:dyDescent="0.45">
      <c r="A245" t="s">
        <v>5769</v>
      </c>
      <c r="B245" t="s">
        <v>52</v>
      </c>
      <c r="C245" t="s">
        <v>4459</v>
      </c>
      <c r="D245" t="s">
        <v>5244</v>
      </c>
      <c r="E245" t="str">
        <f>SUBSTITUTE(VLOOKUP(D245,Locations!D:K,8,FALSE),"},","}")</f>
        <v>{ "id": "9c112cb7-fcc5-48f6-9608-da3d2f89bbf2", "name":"Silk Road Mocha", "addressLine1":"30 Mott St.", "town":"New York", "county":"NY", "country":"US", "postcode":"10013" }</v>
      </c>
      <c r="F245" t="s">
        <v>4975</v>
      </c>
      <c r="G245" t="str">
        <f>SUBSTITUTE(VLOOKUP(F245,Locations!D:K,8,FALSE),"},","}")</f>
        <v>{ "id": "bef32df4-f869-47ed-8361-96291b4bff66", "name":"Picnic at Central Park, Sheep Meadow", "addressLine1":"Central Park", "town":"New York", "county":"NY", "country":"US", "postcode":"10022" }</v>
      </c>
      <c r="H245" t="s">
        <v>5473</v>
      </c>
      <c r="I245" t="str">
        <f>SUBSTITUTE(VLOOKUP(H245,Vehicles!D:H,5,FALSE),"},","}")</f>
        <v>{ "id":"218bf951-6b90-4282-90aa-30b7c4af8717", "name":"Nissan Qashqai", "vehicleMake":"Nissan", "vehicleType":"Qashqai" }</v>
      </c>
      <c r="J245" t="s">
        <v>4198</v>
      </c>
      <c r="K245" t="str">
        <f>SUBSTITUTE(VLOOKUP(J245,Drivers!C:G,5,FALSE),"},","}")</f>
        <v>{ "id": "531ec240-f6db-411f-b3d5-3ed19edc2659", "name":"Conservatory of Flowers", "addressLine1":"JFK Drive, Golden Gate Park", "town":"San Francisco", "county":"CA", "country":"US", "postcode":"94117" }</v>
      </c>
      <c r="L245" t="s">
        <v>5147</v>
      </c>
      <c r="M245" t="str">
        <f t="shared" si="3"/>
        <v>{"id":"9830b37e-d5ea-48a4-9ec6-88d5bc437492", "name":"SilkRoadMocha30MottStToPicnicatCentralParkSheepMeadowCentralPark", "StartPoint":{ "id": "9c112cb7-fcc5-48f6-9608-da3d2f89bbf2", "name":"Silk Road Mocha", "addressLine1":"30 Mott St.", "town":"New York", "county":"NY", "country":"US", "postcode":"10013" }, "EndPoint":{ "id": "bef32df4-f869-47ed-8361-96291b4bff66", "name":"Picnic at Central Park, Sheep Meadow", "addressLine1":"Central Park", "town":"New York", "county":"NY", "country":"US", "postcode":"10022" }, "VehicleUsed":{ "id":"218bf951-6b90-4282-90aa-30b7c4af8717", "name":"Nissan Qashqai", "vehicleMake":"Nissan", "vehicleType":"Qashqai" }, "VehicleDriver":{ "id": "531ec240-f6db-411f-b3d5-3ed19edc2659", "name":"Conservatory of Flowers", "addressLine1":"JFK Drive, Golden Gate Park", "town":"San Francisco", "county":"CA", "country":"US", "postcode":"94117" }, "JourneyDate":"2016-10-18"},</v>
      </c>
    </row>
    <row r="246" spans="1:13" x14ac:dyDescent="0.45">
      <c r="A246" t="s">
        <v>5770</v>
      </c>
      <c r="B246" t="s">
        <v>52</v>
      </c>
      <c r="C246" t="s">
        <v>4460</v>
      </c>
      <c r="D246" t="s">
        <v>5233</v>
      </c>
      <c r="E246" t="str">
        <f>SUBSTITUTE(VLOOKUP(D246,Locations!D:K,8,FALSE),"},","}")</f>
        <v>{ "id": "54e3db6e-2f92-40d2-b8ca-e66c0294dfaf", "name":"Music Box Theatre", "addressLine1":"3733 N. Southport Ave.", "town":"Chicago", "county":"IL", "country":"US", "postcode":"60601" }</v>
      </c>
      <c r="F246" t="s">
        <v>5278</v>
      </c>
      <c r="G246" t="str">
        <f>SUBSTITUTE(VLOOKUP(F246,Locations!D:K,8,FALSE),"},","}")</f>
        <v>{ "id": "89a9b1de-5ef1-4ab0-aed0-8463ee2ba3af", "name":"LATIN BLISS", "addressLine1":"5515 N LINCOLN AVENUE", "town":"Chicago", "county":"IL", "country":"US", "postcode":"60625" }</v>
      </c>
      <c r="H246" t="s">
        <v>5423</v>
      </c>
      <c r="I246" t="str">
        <f>SUBSTITUTE(VLOOKUP(H246,Vehicles!D:H,5,FALSE),"},","}")</f>
        <v>{ "id":"b17f59a1-1638-4f87-b7fa-6d00f539894f", "name":"Mazda MAZDA6", "vehicleMake":"Mazda", "vehicleType":"MAZDA6" }</v>
      </c>
      <c r="J246" t="s">
        <v>4187</v>
      </c>
      <c r="K246" t="str">
        <f>SUBSTITUTE(VLOOKUP(J246,Drivers!C:G,5,FALSE),"},","}")</f>
        <v>{ "id": "9224ff83-a2b3-43f5-96ce-c73886f92f31", "name":"Sacred Chow", "addressLine1":"227 Sullivan St", "town":"New York", "county":"NY", "country":"US", "postcode":"10001" }</v>
      </c>
      <c r="L246" t="s">
        <v>5147</v>
      </c>
      <c r="M246" t="str">
        <f t="shared" si="3"/>
        <v>{"id":"635f04d5-8798-4036-b8d6-e4a7d4b6e0e2", "name":"MusicBoxTheatre3733NSouthportAveToLATINBLISS5515NLINCOLNAVENUE", "StartPoint":{ "id": "54e3db6e-2f92-40d2-b8ca-e66c0294dfaf", "name":"Music Box Theatre", "addressLine1":"3733 N. Southport Ave.", "town":"Chicago", "county":"IL", "country":"US", "postcode":"60601" }, "EndPoint":{ "id": "89a9b1de-5ef1-4ab0-aed0-8463ee2ba3af", "name":"LATIN BLISS", "addressLine1":"5515 N LINCOLN AVENUE", "town":"Chicago", "county":"IL", "country":"US", "postcode":"60625" }, "VehicleUsed":{ "id":"b17f59a1-1638-4f87-b7fa-6d00f539894f", "name":"Mazda MAZDA6", "vehicleMake":"Mazda", "vehicleType":"MAZDA6" }, "VehicleDriver":{ "id": "9224ff83-a2b3-43f5-96ce-c73886f92f31", "name":"Sacred Chow", "addressLine1":"227 Sullivan St", "town":"New York", "county":"NY", "country":"US", "postcode":"10001" }, "JourneyDate":"2016-10-18"},</v>
      </c>
    </row>
    <row r="247" spans="1:13" x14ac:dyDescent="0.45">
      <c r="A247" t="s">
        <v>5771</v>
      </c>
      <c r="B247" t="s">
        <v>52</v>
      </c>
      <c r="C247" t="s">
        <v>4461</v>
      </c>
      <c r="D247" t="s">
        <v>5250</v>
      </c>
      <c r="E247" t="str">
        <f>SUBSTITUTE(VLOOKUP(D247,Locations!D:K,8,FALSE),"},","}")</f>
        <v>{ "id": "a63c041b-da70-48a6-9191-37603a1f7612", "name":"Office", "addressLine1":"153 West 27th Street, 11th Floor", "town":"New York", "county":"NY", "country":"US", "postcode":"10001" }</v>
      </c>
      <c r="F247" t="s">
        <v>5257</v>
      </c>
      <c r="G247" t="str">
        <f>SUBSTITUTE(VLOOKUP(F247,Locations!D:K,8,FALSE),"},","}")</f>
        <v>{ "id": "68c89636-79ea-4c60-9165-50f1effe72e7", "name":"Home", "addressLine1":"532 W 27th St", "town":"New York", "county":"NY", "country":"US", "postcode":"10001" }</v>
      </c>
      <c r="H247" t="s">
        <v>5463</v>
      </c>
      <c r="I247" t="str">
        <f>SUBSTITUTE(VLOOKUP(H247,Vehicles!D:H,5,FALSE),"},","}")</f>
        <v>{ "id":"f54d0636-45fc-4f4f-b451-82f2021f0e87", "name":"Lexus IS", "vehicleMake":"Lexus", "vehicleType":"IS" }</v>
      </c>
      <c r="J247" t="s">
        <v>4270</v>
      </c>
      <c r="K247" t="str">
        <f>SUBSTITUTE(VLOOKUP(J247,Drivers!C:G,5,FALSE),"},","}")</f>
        <v>{ "id": "9ae3088d-3121-4b7a-af27-9c4f15b2fadb", "name":"Regal Cinemas 42nd Street E-Walk Stadium 13", "addressLine1":"247 W. 42nd St.", "town":"New York", "county":"NY", "country":"US", "postcode":"10036" }</v>
      </c>
      <c r="L247" t="s">
        <v>5148</v>
      </c>
      <c r="M247" t="str">
        <f t="shared" si="3"/>
        <v>{"id":"11ebe646-2102-4ddd-b324-9cfdc5200847", "name":"Office153West27thStreet11thFloorToHome532W27thSt", "StartPoint":{ "id": "a63c041b-da70-48a6-9191-37603a1f7612", "name":"Office", "addressLine1":"153 West 27th Street, 11th Floor", "town":"New York", "county":"NY", "country":"US", "postcode":"10001" }, "EndPoint":{ "id": "68c89636-79ea-4c60-9165-50f1effe72e7", "name":"Home", "addressLine1":"532 W 27th St", "town":"New York", "county":"NY", "country":"US", "postcode":"10001" }, "VehicleUsed":{ "id":"f54d0636-45fc-4f4f-b451-82f2021f0e87", "name":"Lexus IS", "vehicleMake":"Lexus", "vehicleType":"IS" }, "VehicleDriver":{ "id": "9ae3088d-3121-4b7a-af27-9c4f15b2fadb", "name":"Regal Cinemas 42nd Street E-Walk Stadium 13", "addressLine1":"247 W. 42nd St.", "town":"New York", "county":"NY", "country":"US", "postcode":"10036" }, "JourneyDate":"2016-10-19"},</v>
      </c>
    </row>
    <row r="248" spans="1:13" x14ac:dyDescent="0.45">
      <c r="A248" t="s">
        <v>5772</v>
      </c>
      <c r="B248" t="s">
        <v>52</v>
      </c>
      <c r="C248" t="s">
        <v>4462</v>
      </c>
      <c r="D248" t="s">
        <v>5371</v>
      </c>
      <c r="E248" t="str">
        <f>SUBSTITUTE(VLOOKUP(D248,Locations!D:K,8,FALSE),"},","}")</f>
        <v>{ "id": "0cba5a98-02ca-4af1-bbc8-42bc98a71226", "name":"we will start at Moroccos Dance Studio", "addressLine1":"6 west 20th st. Between 5th &amp;6th ave.", "town":"New York", "county":"NY", "country":"US", "postcode":"10011" }</v>
      </c>
      <c r="F248" t="s">
        <v>5239</v>
      </c>
      <c r="G248" t="str">
        <f>SUBSTITUTE(VLOOKUP(F248,Locations!D:K,8,FALSE),"},","}")</f>
        <v>{ "id": "060c55df-12f5-41c0-9932-adfe12971f1a", "name":"Pier 96", "addressLine1":"56th St in Riverside Park", "town":"New York", "county":"NY", "country":"US", "postcode":"10019" }</v>
      </c>
      <c r="H248" t="s">
        <v>5451</v>
      </c>
      <c r="I248" t="str">
        <f>SUBSTITUTE(VLOOKUP(H248,Vehicles!D:H,5,FALSE),"},","}")</f>
        <v>{ "id":"186fc11e-a694-4927-a166-eaeecde92576", "name":"Volkswagen Golf", "vehicleMake":"Volkswagen", "vehicleType":"Golf" }</v>
      </c>
      <c r="J248" t="s">
        <v>4187</v>
      </c>
      <c r="K248" t="str">
        <f>SUBSTITUTE(VLOOKUP(J248,Drivers!C:G,5,FALSE),"},","}")</f>
        <v>{ "id": "9224ff83-a2b3-43f5-96ce-c73886f92f31", "name":"Sacred Chow", "addressLine1":"227 Sullivan St", "town":"New York", "county":"NY", "country":"US", "postcode":"10001" }</v>
      </c>
      <c r="L248" t="s">
        <v>5149</v>
      </c>
      <c r="M248" t="str">
        <f t="shared" si="3"/>
        <v>{"id":"5faac752-b520-4273-b11b-b8d5515402e3", "name":"wewillstartatMoroccosDanceStudio6west20thstBetween5th6thaveToPier9656thStinRiversidePark", "StartPoint":{ "id": "0cba5a98-02ca-4af1-bbc8-42bc98a71226", "name":"we will start at Moroccos Dance Studio", "addressLine1":"6 west 20th st. Between 5th &amp;6th ave.", "town":"New York", "county":"NY", "country":"US", "postcode":"10011" }, "EndPoint":{ "id": "060c55df-12f5-41c0-9932-adfe12971f1a", "name":"Pier 96", "addressLine1":"56th St in Riverside Park", "town":"New York", "county":"NY", "country":"US", "postcode":"10019" }, "VehicleUsed":{ "id":"186fc11e-a694-4927-a166-eaeecde92576", "name":"Volkswagen Golf", "vehicleMake":"Volkswagen", "vehicleType":"Golf" }, "VehicleDriver":{ "id": "9224ff83-a2b3-43f5-96ce-c73886f92f31", "name":"Sacred Chow", "addressLine1":"227 Sullivan St", "town":"New York", "county":"NY", "country":"US", "postcode":"10001" }, "JourneyDate":"2016-10-23"},</v>
      </c>
    </row>
    <row r="249" spans="1:13" x14ac:dyDescent="0.45">
      <c r="A249" t="s">
        <v>5773</v>
      </c>
      <c r="B249" t="s">
        <v>52</v>
      </c>
      <c r="C249" t="s">
        <v>4463</v>
      </c>
      <c r="D249" t="s">
        <v>5280</v>
      </c>
      <c r="E249" t="str">
        <f>SUBSTITUTE(VLOOKUP(D249,Locations!D:K,8,FALSE),"},","}")</f>
        <v>{ "id": "3e762a5c-6c94-47ae-a3da-9056985feb38", "name":"Limerick House", "addressLine1":"69 West 23rd ST.", "town":"New York", "county":"NY", "country":"US", "postcode":"10010" }</v>
      </c>
      <c r="F249" t="s">
        <v>5379</v>
      </c>
      <c r="G249" t="str">
        <f>SUBSTITUTE(VLOOKUP(F249,Locations!D:K,8,FALSE),"},","}")</f>
        <v>{ "id": "a633c216-55de-41af-98b4-82db66894425", "name":"AMC Loews 34th Street 14", "addressLine1":"312 W. 34th St.", "town":"New York", "county":"NY", "country":"US", "postcode":"10001" }</v>
      </c>
      <c r="H249" t="s">
        <v>5453</v>
      </c>
      <c r="I249" t="str">
        <f>SUBSTITUTE(VLOOKUP(H249,Vehicles!D:H,5,FALSE),"},","}")</f>
        <v>{ "id":"b4985b63-c1b6-44e0-a3f3-e03fee914508", "name":"Peugeot 307", "vehicleMake":"Peugeot", "vehicleType":"307" }</v>
      </c>
      <c r="J249" t="s">
        <v>4209</v>
      </c>
      <c r="K249" t="str">
        <f>SUBSTITUTE(VLOOKUP(J249,Drivers!C:G,5,FALSE),"},","}")</f>
        <v>{ "id": "0cfdd41b-8e31-4bf2-b01f-2c68c80f32e0", "name":"Cosi", "addressLine1":"2186 Broadway", "town":"New York", "county":"NY", "country":"US", "postcode":"10024" }</v>
      </c>
      <c r="L249" t="s">
        <v>5150</v>
      </c>
      <c r="M249" t="str">
        <f t="shared" si="3"/>
        <v>{"id":"9dc7a1bd-8596-4634-af60-3efcb550ebd0", "name":"LimerickHouse69West23rdSTToAMCLoews34thStreet14312W34thSt", "StartPoint":{ "id": "3e762a5c-6c94-47ae-a3da-9056985feb38", "name":"Limerick House", "addressLine1":"69 West 23rd ST.", "town":"New York", "county":"NY", "country":"US", "postcode":"10010" }, "EndPoint":{ "id": "a633c216-55de-41af-98b4-82db66894425", "name":"AMC Loews 34th Street 14", "addressLine1":"312 W. 34th St.", "town":"New York", "county":"NY", "country":"US", "postcode":"10001" }, "VehicleUsed":{ "id":"b4985b63-c1b6-44e0-a3f3-e03fee914508", "name":"Peugeot 307", "vehicleMake":"Peugeot", "vehicleType":"307" }, "VehicleDriver":{ "id": "0cfdd41b-8e31-4bf2-b01f-2c68c80f32e0", "name":"Cosi", "addressLine1":"2186 Broadway", "town":"New York", "county":"NY", "country":"US", "postcode":"10024" }, "JourneyDate":"2016-10-24"},</v>
      </c>
    </row>
    <row r="250" spans="1:13" x14ac:dyDescent="0.45">
      <c r="A250" t="s">
        <v>5774</v>
      </c>
      <c r="B250" t="s">
        <v>52</v>
      </c>
      <c r="C250" t="s">
        <v>4464</v>
      </c>
      <c r="D250" t="s">
        <v>4949</v>
      </c>
      <c r="E250" t="str">
        <f>SUBSTITUTE(VLOOKUP(D250,Locations!D:K,8,FALSE),"},","}")</f>
        <v>{ "id": "72609113-778c-468f-859c-7fd0f352819c", "name":"Rodeo Bar", "addressLine1":"375 3rd Avenue", "town":"New York", "county":"NY", "country":"US", "postcode":"10022" }</v>
      </c>
      <c r="F250" t="s">
        <v>5347</v>
      </c>
      <c r="G250" t="str">
        <f>SUBSTITUTE(VLOOKUP(F250,Locations!D:K,8,FALSE),"},","}")</f>
        <v>{ "id": "fd5f8e83-7f66-4d79-8b6f-f5e2151270be", "name":"OM Factory", "addressLine1":"265 West 37th St. (@ 8th Avenue),", "town":"New York", "county":"NY", "country":"US", "postcode":"10036" }</v>
      </c>
      <c r="H250" t="s">
        <v>5499</v>
      </c>
      <c r="I250" t="str">
        <f>SUBSTITUTE(VLOOKUP(H250,Vehicles!D:H,5,FALSE),"},","}")</f>
        <v>{ "id":"da59e812-4970-42ae-b1cf-9f7cd40d2ead", "name":"Chevrolet Epica", "vehicleMake":"Chevrolet", "vehicleType":"Epica" }</v>
      </c>
      <c r="J250" t="s">
        <v>4223</v>
      </c>
      <c r="K250" t="str">
        <f>SUBSTITUTE(VLOOKUP(J250,Drivers!C:G,5,FALSE),"},","}")</f>
        <v>{ "id": "54ae2b00-6044-4cce-9e45-7ad5a357be1f", "name":"O'Neills Irish Bar", "addressLine1":"729 3RD Avenue", "town":"New York", "county":"NY", "country":"US", "postcode":"10017" }</v>
      </c>
      <c r="L250" t="s">
        <v>5151</v>
      </c>
      <c r="M250" t="str">
        <f t="shared" si="3"/>
        <v>{"id":"11818474-bc6c-4cbd-91a0-1eabb1d05143", "name":"RodeoBar3753rdAvenueToOMFactory265West37thSt8thAvenue", "StartPoint":{ "id": "72609113-778c-468f-859c-7fd0f352819c", "name":"Rodeo Bar", "addressLine1":"375 3rd Avenue", "town":"New York", "county":"NY", "country":"US", "postcode":"10022" }, "EndPoint":{ "id": "fd5f8e83-7f66-4d79-8b6f-f5e2151270be", "name":"OM Factory", "addressLine1":"265 West 37th St. (@ 8th Avenue),", "town":"New York", "county":"NY", "country":"US", "postcode":"10036" }, "VehicleUsed":{ "id":"da59e812-4970-42ae-b1cf-9f7cd40d2ead", "name":"Chevrolet Epica", "vehicleMake":"Chevrolet", "vehicleType":"Epica" }, "VehicleDriver":{ "id": "54ae2b00-6044-4cce-9e45-7ad5a357be1f", "name":"O'Neills Irish Bar", "addressLine1":"729 3RD Avenue", "town":"New York", "county":"NY", "country":"US", "postcode":"10017" }, "JourneyDate":"2016-10-26"},</v>
      </c>
    </row>
    <row r="251" spans="1:13" x14ac:dyDescent="0.45">
      <c r="A251" t="s">
        <v>5775</v>
      </c>
      <c r="B251" t="s">
        <v>52</v>
      </c>
      <c r="C251" t="s">
        <v>4465</v>
      </c>
      <c r="D251" t="s">
        <v>5256</v>
      </c>
      <c r="E251" t="str">
        <f>SUBSTITUTE(VLOOKUP(D251,Locations!D:K,8,FALSE),"},","}")</f>
        <v>{ "id": "3b984e53-99eb-457b-9cd2-5d663f506582", "name":"Anahid Sofian Studio", "addressLine1":"29 West 15th Street", "town":"New York", "county":"NY", "country":"US", "postcode":"10011" }</v>
      </c>
      <c r="F251" t="s">
        <v>5340</v>
      </c>
      <c r="G251" t="str">
        <f>SUBSTITUTE(VLOOKUP(F251,Locations!D:K,8,FALSE),"},","}")</f>
        <v>{ "id": "d7baa02d-bdf8-4ab9-96a2-53f5401554b3", "name":"66th Street to Bay Ridge Avenue", "addressLine1":"along 5th Avenue, Brooklyn,", "town":"New York", "county":"NY", "country":"US", "postcode":"10001" }</v>
      </c>
      <c r="H251" t="s">
        <v>5451</v>
      </c>
      <c r="I251" t="str">
        <f>SUBSTITUTE(VLOOKUP(H251,Vehicles!D:H,5,FALSE),"},","}")</f>
        <v>{ "id":"186fc11e-a694-4927-a166-eaeecde92576", "name":"Volkswagen Golf", "vehicleMake":"Volkswagen", "vehicleType":"Golf" }</v>
      </c>
      <c r="J251" t="s">
        <v>4204</v>
      </c>
      <c r="K251" t="str">
        <f>SUBSTITUTE(VLOOKUP(J251,Drivers!C:G,5,FALSE),"},","}")</f>
        <v>{ "id": "1a6624fe-1050-43dc-87e9-cb7c05c0584c", "name":"Belmont Rocks", "addressLine1":"Belmont &amp; Lakeshore drive", "town":"Chicago", "county":"IL", "country":"US", "postcode":"60657" }</v>
      </c>
      <c r="L251" t="s">
        <v>5151</v>
      </c>
      <c r="M251" t="str">
        <f t="shared" si="3"/>
        <v>{"id":"b5fd3972-e2ea-409a-8b9f-956e3f4d42f6", "name":"AnahidSofianStudio29West15thStreetTo66thStreettoBayRidgeAvenuealong5thAvenueBrooklyn", "StartPoint":{ "id": "3b984e53-99eb-457b-9cd2-5d663f506582", "name":"Anahid Sofian Studio", "addressLine1":"29 West 15th Street", "town":"New York", "county":"NY", "country":"US", "postcode":"10011" }, "EndPoint":{ "id": "d7baa02d-bdf8-4ab9-96a2-53f5401554b3", "name":"66th Street to Bay Ridge Avenue", "addressLine1":"along 5th Avenue, Brooklyn,", "town":"New York", "county":"NY", "country":"US", "postcode":"10001" }, "VehicleUsed":{ "id":"186fc11e-a694-4927-a166-eaeecde92576", "name":"Volkswagen Golf", "vehicleMake":"Volkswagen", "vehicleType":"Golf" }, "VehicleDriver":{ "id": "1a6624fe-1050-43dc-87e9-cb7c05c0584c", "name":"Belmont Rocks", "addressLine1":"Belmont &amp; Lakeshore drive", "town":"Chicago", "county":"IL", "country":"US", "postcode":"60657" }, "JourneyDate":"2016-10-26"},</v>
      </c>
    </row>
    <row r="252" spans="1:13" x14ac:dyDescent="0.45">
      <c r="A252" t="s">
        <v>5776</v>
      </c>
      <c r="B252" t="s">
        <v>52</v>
      </c>
      <c r="C252" t="s">
        <v>4466</v>
      </c>
      <c r="D252" t="s">
        <v>5303</v>
      </c>
      <c r="E252" t="str">
        <f>SUBSTITUTE(VLOOKUP(D252,Locations!D:K,8,FALSE),"},","}")</f>
        <v>{ "id": "2887b1fc-5053-45a6-ab98-56edc6d138fc", "name":"Foster Beach", "addressLine1":"5200 N. Lake Shore Dr.", "town":"Chicago", "county":"IL", "country":"US", "postcode":"60660" }</v>
      </c>
      <c r="F252" t="s">
        <v>4966</v>
      </c>
      <c r="G252" t="str">
        <f>SUBSTITUTE(VLOOKUP(F252,Locations!D:K,8,FALSE),"},","}")</f>
        <v>{ "id": "531ec240-f6db-411f-b3d5-3ed19edc2659", "name":"Conservatory of Flowers", "addressLine1":"JFK Drive, Golden Gate Park", "town":"San Francisco", "county":"CA", "country":"US", "postcode":"94117" }</v>
      </c>
      <c r="H252" t="s">
        <v>5445</v>
      </c>
      <c r="I252" t="str">
        <f>SUBSTITUTE(VLOOKUP(H252,Vehicles!D:H,5,FALSE),"},","}")</f>
        <v>{ "id":"e27e7e21-c15e-434b-8f0f-ca391d4cf48c", "name":"Volvo XC90", "vehicleMake":"Volvo", "vehicleType":"XC90" }</v>
      </c>
      <c r="J252" t="s">
        <v>4204</v>
      </c>
      <c r="K252" t="str">
        <f>SUBSTITUTE(VLOOKUP(J252,Drivers!C:G,5,FALSE),"},","}")</f>
        <v>{ "id": "1a6624fe-1050-43dc-87e9-cb7c05c0584c", "name":"Belmont Rocks", "addressLine1":"Belmont &amp; Lakeshore drive", "town":"Chicago", "county":"IL", "country":"US", "postcode":"60657" }</v>
      </c>
      <c r="L252" t="s">
        <v>5152</v>
      </c>
      <c r="M252" t="str">
        <f t="shared" si="3"/>
        <v>{"id":"561c841d-1afa-4add-bb71-84cfb00f259a", "name":"FosterBeach5200NLakeShoreDrToConservatoryofFlowersJFKDriveGoldenGatePark", "StartPoint":{ "id": "2887b1fc-5053-45a6-ab98-56edc6d138fc", "name":"Foster Beach", "addressLine1":"5200 N. Lake Shore Dr.", "town":"Chicago", "county":"IL", "country":"US", "postcode":"60660" }, "EndPoint":{ "id": "531ec240-f6db-411f-b3d5-3ed19edc2659", "name":"Conservatory of Flowers", "addressLine1":"JFK Drive, Golden Gate Park", "town":"San Francisco", "county":"CA", "country":"US", "postcode":"94117" }, "VehicleUsed":{ "id":"e27e7e21-c15e-434b-8f0f-ca391d4cf48c", "name":"Volvo XC90", "vehicleMake":"Volvo", "vehicleType":"XC90" }, "VehicleDriver":{ "id": "1a6624fe-1050-43dc-87e9-cb7c05c0584c", "name":"Belmont Rocks", "addressLine1":"Belmont &amp; Lakeshore drive", "town":"Chicago", "county":"IL", "country":"US", "postcode":"60657" }, "JourneyDate":"2016-10-27"},</v>
      </c>
    </row>
    <row r="253" spans="1:13" x14ac:dyDescent="0.45">
      <c r="A253" t="s">
        <v>5777</v>
      </c>
      <c r="B253" t="s">
        <v>52</v>
      </c>
      <c r="C253" t="s">
        <v>4467</v>
      </c>
      <c r="D253" t="s">
        <v>5387</v>
      </c>
      <c r="E253" t="str">
        <f>SUBSTITUTE(VLOOKUP(D253,Locations!D:K,8,FALSE),"},","}")</f>
        <v>{ "id": "2ebe39b6-33bc-494a-9f00-e0c96e91b64a", "name":"LINCOLN CENTER", "addressLine1":"Columbus Avenue and 63 Street", "town":"New York", "county":"NY", "country":"US", "postcode":"10023" }</v>
      </c>
      <c r="F253" t="s">
        <v>5407</v>
      </c>
      <c r="G253" t="str">
        <f>SUBSTITUTE(VLOOKUP(F253,Locations!D:K,8,FALSE),"},","}")</f>
        <v>{ "id": "fedd22b2-7c0b-4de2-8dab-939b314452fe", "name":"Taj Lounge", "addressLine1":"48 West 21st Street", "town":"New York", "county":"NY", "country":"US", "postcode":"10010" }</v>
      </c>
      <c r="H253" t="s">
        <v>5508</v>
      </c>
      <c r="I253" t="str">
        <f>SUBSTITUTE(VLOOKUP(H253,Vehicles!D:H,5,FALSE),"},","}")</f>
        <v>{ "id":"d4e679d9-e73f-4d1c-bf74-20f7cb254cf7", "name":"Peugeot 408", "vehicleMake":"Peugeot", "vehicleType":"408" }</v>
      </c>
      <c r="J253" t="s">
        <v>4270</v>
      </c>
      <c r="K253" t="str">
        <f>SUBSTITUTE(VLOOKUP(J253,Drivers!C:G,5,FALSE),"},","}")</f>
        <v>{ "id": "9ae3088d-3121-4b7a-af27-9c4f15b2fadb", "name":"Regal Cinemas 42nd Street E-Walk Stadium 13", "addressLine1":"247 W. 42nd St.", "town":"New York", "county":"NY", "country":"US", "postcode":"10036" }</v>
      </c>
      <c r="L253" t="s">
        <v>5153</v>
      </c>
      <c r="M253" t="str">
        <f t="shared" si="3"/>
        <v>{"id":"af3a8eac-ae31-4b41-9827-4504abef1490", "name":"LINCOLNCENTERColumbusAvenueand63StreetToTajLounge48West21stStreet", "StartPoint":{ "id": "2ebe39b6-33bc-494a-9f00-e0c96e91b64a", "name":"LINCOLN CENTER", "addressLine1":"Columbus Avenue and 63 Street", "town":"New York", "county":"NY", "country":"US", "postcode":"10023" }, "EndPoint":{ "id": "fedd22b2-7c0b-4de2-8dab-939b314452fe", "name":"Taj Lounge", "addressLine1":"48 West 21st Street", "town":"New York", "county":"NY", "country":"US", "postcode":"10010" }, "VehicleUsed":{ "id":"d4e679d9-e73f-4d1c-bf74-20f7cb254cf7", "name":"Peugeot 408", "vehicleMake":"Peugeot", "vehicleType":"408" }, "VehicleDriver":{ "id": "9ae3088d-3121-4b7a-af27-9c4f15b2fadb", "name":"Regal Cinemas 42nd Street E-Walk Stadium 13", "addressLine1":"247 W. 42nd St.", "town":"New York", "county":"NY", "country":"US", "postcode":"10036" }, "JourneyDate":"2016-10-28"},</v>
      </c>
    </row>
    <row r="254" spans="1:13" x14ac:dyDescent="0.45">
      <c r="A254" t="s">
        <v>5778</v>
      </c>
      <c r="B254" t="s">
        <v>52</v>
      </c>
      <c r="C254" t="s">
        <v>4468</v>
      </c>
      <c r="D254" t="s">
        <v>4951</v>
      </c>
      <c r="E254" t="str">
        <f>SUBSTITUTE(VLOOKUP(D254,Locations!D:K,8,FALSE),"},","}")</f>
        <v>{ "id": "4d4048e1-13db-40ca-83e8-93ac5e20a446", "name":"Fort Funston", "addressLine1":"Highway 35", "town":"San Francisco", "county":"CA", "country":"US", "postcode":"94017" }</v>
      </c>
      <c r="F254" t="s">
        <v>5385</v>
      </c>
      <c r="G254" t="str">
        <f>SUBSTITUTE(VLOOKUP(F254,Locations!D:K,8,FALSE),"},","}")</f>
        <v>{ "id": "fa6b2890-d94a-492e-bc51-a604ed237d91", "name":"Central Park South-59th Street", "addressLine1":"Fifth Avenue, between 59th Street, (Central Park South) and 58th Street (right by the Plaza Hotel Fountain)", "town":"New York", "county":"NY", "country":"US", "postcode":"10023" }</v>
      </c>
      <c r="H254" t="s">
        <v>5410</v>
      </c>
      <c r="I254" t="str">
        <f>SUBSTITUTE(VLOOKUP(H254,Vehicles!D:H,5,FALSE),"},","}")</f>
        <v>{ "id":"d460b9f2-02de-4010-8076-bc82e16faed9", "name":"Kia Spectra", "vehicleMake":"Kia", "vehicleType":"Spectra" }</v>
      </c>
      <c r="J254" t="s">
        <v>4226</v>
      </c>
      <c r="K254" t="str">
        <f>SUBSTITUTE(VLOOKUP(J254,Drivers!C:G,5,FALSE),"},","}")</f>
        <v>{ "id": "500b40d4-2bbf-458e-8c3a-f887617dd11e", "name":"Kate Murphy Theater at FIT.", "addressLine1":"Fashion Institute Of Technology", "town":"New York", "county":"NY", "country":"US", "postcode":"10001" }</v>
      </c>
      <c r="L254" t="s">
        <v>5154</v>
      </c>
      <c r="M254" t="str">
        <f t="shared" si="3"/>
        <v>{"id":"44626fad-86c2-4217-ac13-db1b30c08046", "name":"FortFunstonHighway35ToCentralParkSouth59thStreetFifthAvenuebetween59thStreetCentralParkSouthand58thStreetrightbythePlazaHotelFountain", "StartPoint":{ "id": "4d4048e1-13db-40ca-83e8-93ac5e20a446", "name":"Fort Funston", "addressLine1":"Highway 35", "town":"San Francisco", "county":"CA", "country":"US", "postcode":"94017" }, "EndPoint":{ "id": "fa6b2890-d94a-492e-bc51-a604ed237d91", "name":"Central Park South-59th Street", "addressLine1":"Fifth Avenue, between 59th Street, (Central Park South) and 58th Street (right by the Plaza Hotel Fountain)", "town":"New York", "county":"NY", "country":"US", "postcode":"10023" }, "VehicleUsed":{ "id":"d460b9f2-02de-4010-8076-bc82e16faed9", "name":"Kia Spectra", "vehicleMake":"Kia", "vehicleType":"Spectra" }, "VehicleDriver":{ "id": "500b40d4-2bbf-458e-8c3a-f887617dd11e", "name":"Kate Murphy Theater at FIT.", "addressLine1":"Fashion Institute Of Technology", "town":"New York", "county":"NY", "country":"US", "postcode":"10001" }, "JourneyDate":"2016-11-01"},</v>
      </c>
    </row>
    <row r="255" spans="1:13" x14ac:dyDescent="0.45">
      <c r="A255" t="s">
        <v>5779</v>
      </c>
      <c r="B255" t="s">
        <v>1252</v>
      </c>
      <c r="C255" t="s">
        <v>4469</v>
      </c>
      <c r="D255" t="s">
        <v>5379</v>
      </c>
      <c r="E255" t="str">
        <f>SUBSTITUTE(VLOOKUP(D255,Locations!D:K,8,FALSE),"},","}")</f>
        <v>{ "id": "a633c216-55de-41af-98b4-82db66894425", "name":"AMC Loews 34th Street 14", "addressLine1":"312 W. 34th St.", "town":"New York", "county":"NY", "country":"US", "postcode":"10001" }</v>
      </c>
      <c r="F255" t="s">
        <v>4960</v>
      </c>
      <c r="G255" t="str">
        <f>SUBSTITUTE(VLOOKUP(F255,Locations!D:K,8,FALSE),"},","}")</f>
        <v>{ "id": "500b40d4-2bbf-458e-8c3a-f887617dd11e", "name":"Kate Murphy Theater at FIT.", "addressLine1":"Fashion Institute Of Technology", "town":"New York", "county":"NY", "country":"US", "postcode":"10001" }</v>
      </c>
      <c r="H255" t="s">
        <v>5428</v>
      </c>
      <c r="I255" t="str">
        <f>SUBSTITUTE(VLOOKUP(H255,Vehicles!D:H,5,FALSE),"},","}")</f>
        <v>{ "id":"18a14054-b634-43fc-9976-c3f429cdfe39", "name":"Hyundai ix35", "vehicleMake":"Hyundai", "vehicleType":"ix35" }</v>
      </c>
      <c r="J255" t="s">
        <v>4196</v>
      </c>
      <c r="K255" t="str">
        <f>SUBSTITUTE(VLOOKUP(J255,Drivers!C:G,5,FALSE),"},","}")</f>
        <v>{ "id": "0f105c77-5fbf-42b9-baa8-02ee200f2c98", "name":"The Gift Theatre", "addressLine1":"4802 N. Milwaukee Avenue", "town":"Chicago", "county":"IL", "country":"US", "postcode":"60630" }</v>
      </c>
      <c r="L255" t="s">
        <v>5154</v>
      </c>
      <c r="M255" t="str">
        <f t="shared" si="3"/>
        <v>{"id":"b3fb1a03-2beb-49f9-814f-db7f67c3dd14", "name":"AMCLoews34thStreet14312W34thStToKateMurphyTheateratFITFashionInstituteOfTechnology", "StartPoint":{ "id": "a633c216-55de-41af-98b4-82db66894425", "name":"AMC Loews 34th Street 14", "addressLine1":"312 W. 34th St.", "town":"New York", "county":"NY", "country":"US", "postcode":"10001" }, "EndPoint":{ "id": "500b40d4-2bbf-458e-8c3a-f887617dd11e", "name":"Kate Murphy Theater at FIT.", "addressLine1":"Fashion Institute Of Technology", "town":"New York", "county":"NY", "country":"US", "postcode":"10001" }, "VehicleUsed":{ "id":"18a14054-b634-43fc-9976-c3f429cdfe39", "name":"Hyundai ix35", "vehicleMake":"Hyundai", "vehicleType":"ix35" }, "VehicleDriver":{ "id": "0f105c77-5fbf-42b9-baa8-02ee200f2c98", "name":"The Gift Theatre", "addressLine1":"4802 N. Milwaukee Avenue", "town":"Chicago", "county":"IL", "country":"US", "postcode":"60630" }, "JourneyDate":"2016-11-01"},</v>
      </c>
    </row>
    <row r="256" spans="1:13" x14ac:dyDescent="0.45">
      <c r="A256" t="s">
        <v>5780</v>
      </c>
      <c r="B256" t="s">
        <v>52</v>
      </c>
      <c r="C256" t="s">
        <v>4470</v>
      </c>
      <c r="D256" t="s">
        <v>5288</v>
      </c>
      <c r="E256" t="str">
        <f>SUBSTITUTE(VLOOKUP(D256,Locations!D:K,8,FALSE),"},","}")</f>
        <v>{ "id": "17714696-0693-4192-a49d-ad1c2a10a2fd", "name":"Katra", "addressLine1":"Lower East Side 217 Bowery @ Rivington", "town":"New York", "county":"NY", "country":"US", "postcode":"10002" }</v>
      </c>
      <c r="F256" t="s">
        <v>5342</v>
      </c>
      <c r="G256" t="str">
        <f>SUBSTITUTE(VLOOKUP(F256,Locations!D:K,8,FALSE),"},","}")</f>
        <v>{ "id": "8c9ab646-9406-4b72-bc87-55da590ef5b5", "name":"Howl at the Moon", "addressLine1":"26 W. Hubbard St.", "town":"Chicago", "county":"IL", "country":"US", "postcode":"60661" }</v>
      </c>
      <c r="H256" t="s">
        <v>5508</v>
      </c>
      <c r="I256" t="str">
        <f>SUBSTITUTE(VLOOKUP(H256,Vehicles!D:H,5,FALSE),"},","}")</f>
        <v>{ "id":"d4e679d9-e73f-4d1c-bf74-20f7cb254cf7", "name":"Peugeot 408", "vehicleMake":"Peugeot", "vehicleType":"408" }</v>
      </c>
      <c r="J256" t="s">
        <v>4270</v>
      </c>
      <c r="K256" t="str">
        <f>SUBSTITUTE(VLOOKUP(J256,Drivers!C:G,5,FALSE),"},","}")</f>
        <v>{ "id": "9ae3088d-3121-4b7a-af27-9c4f15b2fadb", "name":"Regal Cinemas 42nd Street E-Walk Stadium 13", "addressLine1":"247 W. 42nd St.", "town":"New York", "county":"NY", "country":"US", "postcode":"10036" }</v>
      </c>
      <c r="L256" t="s">
        <v>5155</v>
      </c>
      <c r="M256" t="str">
        <f t="shared" si="3"/>
        <v>{"id":"8d5e488a-d5a9-4d50-96a7-e0028401047e", "name":"KatraLowerEastSide217BoweryRivingtonToHowlattheMoon26WHubbardSt", "StartPoint":{ "id": "17714696-0693-4192-a49d-ad1c2a10a2fd", "name":"Katra", "addressLine1":"Lower East Side 217 Bowery @ Rivington", "town":"New York", "county":"NY", "country":"US", "postcode":"10002" }, "EndPoint":{ "id": "8c9ab646-9406-4b72-bc87-55da590ef5b5", "name":"Howl at the Moon", "addressLine1":"26 W. Hubbard St.", "town":"Chicago", "county":"IL", "country":"US", "postcode":"60661" }, "VehicleUsed":{ "id":"d4e679d9-e73f-4d1c-bf74-20f7cb254cf7", "name":"Peugeot 408", "vehicleMake":"Peugeot", "vehicleType":"408" }, "VehicleDriver":{ "id": "9ae3088d-3121-4b7a-af27-9c4f15b2fadb", "name":"Regal Cinemas 42nd Street E-Walk Stadium 13", "addressLine1":"247 W. 42nd St.", "town":"New York", "county":"NY", "country":"US", "postcode":"10036" }, "JourneyDate":"2016-11-02"},</v>
      </c>
    </row>
    <row r="257" spans="1:13" x14ac:dyDescent="0.45">
      <c r="A257" t="s">
        <v>5781</v>
      </c>
      <c r="B257" t="s">
        <v>1252</v>
      </c>
      <c r="C257" t="s">
        <v>4471</v>
      </c>
      <c r="D257" t="s">
        <v>4957</v>
      </c>
      <c r="E257" t="str">
        <f>SUBSTITUTE(VLOOKUP(D257,Locations!D:K,8,FALSE),"},","}")</f>
        <v>{ "id": "b36ff006-d9db-46ab-99f8-07ac837eddd5", "name":"Tango Club @ Ukranian East Village Restaurant", "addressLine1":"140 2nd Avenue ( between 8th &amp; 9th St)", "town":"New York", "county":"NY", "country":"US", "postcode":"10003" }</v>
      </c>
      <c r="F257" t="s">
        <v>5294</v>
      </c>
      <c r="G257" t="str">
        <f>SUBSTITUTE(VLOOKUP(F257,Locations!D:K,8,FALSE),"},","}")</f>
        <v>{ "id": "1d9e49e1-248b-411f-889e-6e8933eb3cfd", "name":"Maui Tacos", "addressLine1":"330 5th Ave.", "town":"New York", "county":"NY", "country":"US", "postcode":"10001" }</v>
      </c>
      <c r="H257" t="s">
        <v>5461</v>
      </c>
      <c r="I257" t="str">
        <f>SUBSTITUTE(VLOOKUP(H257,Vehicles!D:H,5,FALSE),"},","}")</f>
        <v>{ "id":"f82bcc4b-9b99-4d4f-91e0-a4265bfc2ca2", "name":"Volkswagen Passat", "vehicleMake":"Volkswagen", "vehicleType":"Passat" }</v>
      </c>
      <c r="J257" t="s">
        <v>4383</v>
      </c>
      <c r="K257" t="str">
        <f>SUBSTITUTE(VLOOKUP(J257,Drivers!C:G,5,FALSE),"},","}")</f>
        <v>{ "id": "d360c1de-2a98-4a90-a964-cdc5dff224d3", "name":"Nobu", "addressLine1":"105 Hudson Street", "town":"New York", "county":"NY", "country":"US", "postcode":"10018" }</v>
      </c>
      <c r="L257" t="s">
        <v>5156</v>
      </c>
      <c r="M257" t="str">
        <f t="shared" si="3"/>
        <v>{"id":"2b4d11e0-37ff-4f7e-9e2f-f2da837c6f30", "name":"TangoClubUkranianEastVillageRestaurant1402ndAvenuebetween8th9thStToMauiTacos3305thAve", "StartPoint":{ "id": "b36ff006-d9db-46ab-99f8-07ac837eddd5", "name":"Tango Club @ Ukranian East Village Restaurant", "addressLine1":"140 2nd Avenue ( between 8th &amp; 9th St)", "town":"New York", "county":"NY", "country":"US", "postcode":"10003" }, "EndPoint":{ "id": "1d9e49e1-248b-411f-889e-6e8933eb3cfd", "name":"Maui Tacos", "addressLine1":"330 5th Ave.", "town":"New York", "county":"NY", "country":"US", "postcode":"10001" }, "VehicleUsed":{ "id":"f82bcc4b-9b99-4d4f-91e0-a4265bfc2ca2", "name":"Volkswagen Passat", "vehicleMake":"Volkswagen", "vehicleType":"Passat" }, "VehicleDriver":{ "id": "d360c1de-2a98-4a90-a964-cdc5dff224d3", "name":"Nobu", "addressLine1":"105 Hudson Street", "town":"New York", "county":"NY", "country":"US", "postcode":"10018" }, "JourneyDate":"2016-11-03"},</v>
      </c>
    </row>
    <row r="258" spans="1:13" x14ac:dyDescent="0.45">
      <c r="A258" t="s">
        <v>5782</v>
      </c>
      <c r="B258" t="s">
        <v>52</v>
      </c>
      <c r="C258" t="s">
        <v>4472</v>
      </c>
      <c r="D258" t="s">
        <v>5294</v>
      </c>
      <c r="E258" t="str">
        <f>SUBSTITUTE(VLOOKUP(D258,Locations!D:K,8,FALSE),"},","}")</f>
        <v>{ "id": "1d9e49e1-248b-411f-889e-6e8933eb3cfd", "name":"Maui Tacos", "addressLine1":"330 5th Ave.", "town":"New York", "county":"NY", "country":"US", "postcode":"10001" }</v>
      </c>
      <c r="F258" t="s">
        <v>5331</v>
      </c>
      <c r="G258" t="str">
        <f>SUBSTITUTE(VLOOKUP(F258,Locations!D:K,8,FALSE),"},","}")</f>
        <v>{ "id": "f4a448bb-6e0c-40a5-aa77-70ddb358cd4b", "name":"Heartland Cafe", "addressLine1":"7000 North Glenwood", "town":"Chicago", "county":"IL", "country":"US", "postcode":"60626" }</v>
      </c>
      <c r="H258" t="s">
        <v>5502</v>
      </c>
      <c r="I258" t="str">
        <f>SUBSTITUTE(VLOOKUP(H258,Vehicles!D:H,5,FALSE),"},","}")</f>
        <v>{ "id":"f98e627b-d811-4474-a0dd-4b12e968d904", "name":"Audi A3", "vehicleMake":"Audi", "vehicleType":"A3" }</v>
      </c>
      <c r="J258" t="s">
        <v>4198</v>
      </c>
      <c r="K258" t="str">
        <f>SUBSTITUTE(VLOOKUP(J258,Drivers!C:G,5,FALSE),"},","}")</f>
        <v>{ "id": "531ec240-f6db-411f-b3d5-3ed19edc2659", "name":"Conservatory of Flowers", "addressLine1":"JFK Drive, Golden Gate Park", "town":"San Francisco", "county":"CA", "country":"US", "postcode":"94117" }</v>
      </c>
      <c r="L258" t="s">
        <v>5157</v>
      </c>
      <c r="M258" t="str">
        <f t="shared" si="3"/>
        <v>{"id":"029a2745-b3d1-4167-a55b-b216eda8a0dd", "name":"MauiTacos3305thAveToHeartlandCafe7000NorthGlenwood", "StartPoint":{ "id": "1d9e49e1-248b-411f-889e-6e8933eb3cfd", "name":"Maui Tacos", "addressLine1":"330 5th Ave.", "town":"New York", "county":"NY", "country":"US", "postcode":"10001" }, "EndPoint":{ "id": "f4a448bb-6e0c-40a5-aa77-70ddb358cd4b", "name":"Heartland Cafe", "addressLine1":"7000 North Glenwood", "town":"Chicago", "county":"IL", "country":"US", "postcode":"60626" }, "VehicleUsed":{ "id":"f98e627b-d811-4474-a0dd-4b12e968d904", "name":"Audi A3", "vehicleMake":"Audi", "vehicleType":"A3" }, "VehicleDriver":{ "id": "531ec240-f6db-411f-b3d5-3ed19edc2659", "name":"Conservatory of Flowers", "addressLine1":"JFK Drive, Golden Gate Park", "town":"San Francisco", "county":"CA", "country":"US", "postcode":"94117" }, "JourneyDate":"2016-11-08"},</v>
      </c>
    </row>
    <row r="259" spans="1:13" x14ac:dyDescent="0.45">
      <c r="A259" t="s">
        <v>5783</v>
      </c>
      <c r="B259" t="s">
        <v>52</v>
      </c>
      <c r="C259" t="s">
        <v>4473</v>
      </c>
      <c r="D259" t="s">
        <v>5307</v>
      </c>
      <c r="E259" t="str">
        <f>SUBSTITUTE(VLOOKUP(D259,Locations!D:K,8,FALSE),"},","}")</f>
        <v>{ "id": "e82f83ff-a8f8-4997-b134-d75def3ed173", "name":"Pier 54", "addressLine1":"14th street-West side Hwy", "town":"New York", "county":"NY", "country":"US", "postcode":"10011" }</v>
      </c>
      <c r="F259" t="s">
        <v>5406</v>
      </c>
      <c r="G259" t="str">
        <f>SUBSTITUTE(VLOOKUP(F259,Locations!D:K,8,FALSE),"},","}")</f>
        <v>{ "id": "2fe6bfde-9f11-4fcf-bbb1-18e5db13eb6c", "name":"Taj", "addressLine1":"48 West 21st Street", "town":"New York", "county":"NY", "country":"US", "postcode":"10010" }</v>
      </c>
      <c r="H259" t="s">
        <v>5509</v>
      </c>
      <c r="I259" t="str">
        <f>SUBSTITUTE(VLOOKUP(H259,Vehicles!D:H,5,FALSE),"},","}")</f>
        <v>{ "id":"0bd9d8a4-0af6-450f-b400-7edf98e030c6", "name":"Renault Koleos", "vehicleMake":"Renault", "vehicleType":"Koleos" }</v>
      </c>
      <c r="J259" t="s">
        <v>4193</v>
      </c>
      <c r="K259" t="str">
        <f>SUBSTITUTE(VLOOKUP(J259,Drivers!C:G,5,FALSE),"},","}")</f>
        <v>{ "id": "f00ad641-abf7-4dfd-9f60-7fb1013a84c4", "name":"Dante Trattoria", "addressLine1":"79 McDougal Street", "town":"New York", "county":"NY", "country":"US", "postcode":"10001" }</v>
      </c>
      <c r="L259" t="s">
        <v>5158</v>
      </c>
      <c r="M259" t="str">
        <f t="shared" ref="M259:M322" si="4">_xlfn.CONCAT("{""id"":""",A259,""", ""name"":""",D259,"To",F259,""", ""StartPoint"":",E259,", ""EndPoint"":",G259,", ""VehicleUsed"":",I259,", ""VehicleDriver"":",K259,", ""JourneyDate"":""",L259,"""},")</f>
        <v>{"id":"25b07952-f18f-4a21-9579-f2788a0b01ae", "name":"Pier5414thstreetWestsideHwyToTaj48West21stStreet", "StartPoint":{ "id": "e82f83ff-a8f8-4997-b134-d75def3ed173", "name":"Pier 54", "addressLine1":"14th street-West side Hwy", "town":"New York", "county":"NY", "country":"US", "postcode":"10011" }, "EndPoint":{ "id": "2fe6bfde-9f11-4fcf-bbb1-18e5db13eb6c", "name":"Taj", "addressLine1":"48 West 21st Street", "town":"New York", "county":"NY", "country":"US", "postcode":"10010" }, "VehicleUsed":{ "id":"0bd9d8a4-0af6-450f-b400-7edf98e030c6", "name":"Renault Koleos", "vehicleMake":"Renault", "vehicleType":"Koleos" }, "VehicleDriver":{ "id": "f00ad641-abf7-4dfd-9f60-7fb1013a84c4", "name":"Dante Trattoria", "addressLine1":"79 McDougal Street", "town":"New York", "county":"NY", "country":"US", "postcode":"10001" }, "JourneyDate":"2016-11-09"},</v>
      </c>
    </row>
    <row r="260" spans="1:13" x14ac:dyDescent="0.45">
      <c r="A260" t="s">
        <v>5784</v>
      </c>
      <c r="B260" t="s">
        <v>52</v>
      </c>
      <c r="C260" t="s">
        <v>4474</v>
      </c>
      <c r="D260" t="s">
        <v>5273</v>
      </c>
      <c r="E260" t="str">
        <f>SUBSTITUTE(VLOOKUP(D260,Locations!D:K,8,FALSE),"},","}")</f>
        <v>{ "id": "3958ae6e-809c-4a6b-acf7-fbc798cc4d7a", "name":"Museum Of Comic And Cartoon Art", "addressLine1":"594 Broadway", "town":"New York", "county":"NY", "country":"US", "postcode":"10012" }</v>
      </c>
      <c r="F260" t="s">
        <v>5323</v>
      </c>
      <c r="G260" t="str">
        <f>SUBSTITUTE(VLOOKUP(F260,Locations!D:K,8,FALSE),"},","}")</f>
        <v>{ "id": "2c3bdd60-8a84-43e9-a907-8c4673afaaf1", "name":"Sacred Chow", "addressLine1":"227 Sullivan Street", "town":"New York", "county":"NY", "country":"US", "postcode":"10012" }</v>
      </c>
      <c r="H260" t="s">
        <v>5510</v>
      </c>
      <c r="I260" t="str">
        <f>SUBSTITUTE(VLOOKUP(H260,Vehicles!D:H,5,FALSE),"},","}")</f>
        <v>{ "id":"0cc0ca38-77e8-4dbd-bb9c-577722b77b6f", "name":"Kia Rio", "vehicleMake":"Kia", "vehicleType":"Rio" }</v>
      </c>
      <c r="J260" t="s">
        <v>4297</v>
      </c>
      <c r="K260" t="str">
        <f>SUBSTITUTE(VLOOKUP(J260,Drivers!C:G,5,FALSE),"},","}")</f>
        <v>{ "id": "28f2ccbd-df4f-4d7d-bef2-e12addcb1cb8", "name":"Manhattan Lounge", "addressLine1":"1720 2nd Ave. btw 89th and 90th", "town":"New York", "county":"NY", "country":"US", "postcode":"10128" }</v>
      </c>
      <c r="L260" t="s">
        <v>5159</v>
      </c>
      <c r="M260" t="str">
        <f t="shared" si="4"/>
        <v>{"id":"a9a46590-391e-4a37-89e5-ec02298d7aaf", "name":"MuseumOfComicAndCartoonArt594BroadwayToSacredChow227SullivanStreet", "StartPoint":{ "id": "3958ae6e-809c-4a6b-acf7-fbc798cc4d7a", "name":"Museum Of Comic And Cartoon Art", "addressLine1":"594 Broadway", "town":"New York", "county":"NY", "country":"US", "postcode":"10012" }, "EndPoint":{ "id": "2c3bdd60-8a84-43e9-a907-8c4673afaaf1", "name":"Sacred Chow", "addressLine1":"227 Sullivan Street", "town":"New York", "county":"NY", "country":"US", "postcode":"10012" }, "VehicleUsed":{ "id":"0cc0ca38-77e8-4dbd-bb9c-577722b77b6f", "name":"Kia Rio", "vehicleMake":"Kia", "vehicleType":"Rio" }, "VehicleDriver":{ "id": "28f2ccbd-df4f-4d7d-bef2-e12addcb1cb8", "name":"Manhattan Lounge", "addressLine1":"1720 2nd Ave. btw 89th and 90th", "town":"New York", "county":"NY", "country":"US", "postcode":"10128" }, "JourneyDate":"2016-11-12"},</v>
      </c>
    </row>
    <row r="261" spans="1:13" x14ac:dyDescent="0.45">
      <c r="A261" t="s">
        <v>5785</v>
      </c>
      <c r="B261" t="s">
        <v>52</v>
      </c>
      <c r="C261" t="s">
        <v>4475</v>
      </c>
      <c r="D261" t="s">
        <v>5232</v>
      </c>
      <c r="E261" t="str">
        <f>SUBSTITUTE(VLOOKUP(D261,Locations!D:K,8,FALSE),"},","}")</f>
        <v>{ "id": "46605487-e844-4bc7-bba3-ea50c45b1cd6", "name":"The Apartment Bar", "addressLine1":"2251 N Lincoln Ave", "town":"Chicago", "county":"IL", "country":"US", "postcode":"60614" }</v>
      </c>
      <c r="F261" t="s">
        <v>4955</v>
      </c>
      <c r="G261" t="str">
        <f>SUBSTITUTE(VLOOKUP(F261,Locations!D:K,8,FALSE),"},","}")</f>
        <v>{ "id": "236160d1-659f-4d01-8b3a-c0f2e05b9f6d", "name":"Rainbow Room", "addressLine1":"30 Rockefeller Plaza, 65th fl. (enter on 49th St. between 5th and 6th Aves.)", "town":"New York", "county":"NY", "country":"US", "postcode":"10018" }</v>
      </c>
      <c r="H261" t="s">
        <v>5511</v>
      </c>
      <c r="I261" t="str">
        <f>SUBSTITUTE(VLOOKUP(H261,Vehicles!D:H,5,FALSE),"},","}")</f>
        <v>{ "id":"0f924937-aa98-463c-92ee-f699b35c1567", "name":"Lifan Solano", "vehicleMake":"Lifan", "vehicleType":"Solano" }</v>
      </c>
      <c r="J261" t="s">
        <v>4303</v>
      </c>
      <c r="K261" t="str">
        <f>SUBSTITUTE(VLOOKUP(J261,Drivers!C:G,5,FALSE),"},","}")</f>
        <v>{ "id": "e2e185b9-95b2-44f1-ba4b-aea0e857671d", "name":"Krispy Kreme Doughnuts", "addressLine1":"141 West 72nd St.", "town":"New York", "county":"NY", "country":"US", "postcode":"10028" }</v>
      </c>
      <c r="L261" t="s">
        <v>5160</v>
      </c>
      <c r="M261" t="str">
        <f t="shared" si="4"/>
        <v>{"id":"fea8a6cb-34de-413b-9bfc-13a6ce0a0b6b", "name":"TheApartmentBar2251NLincolnAveToRainbowRoom30RockefellerPlaza65thflenteron49thStbetween5thand6thAves", "StartPoint":{ "id": "46605487-e844-4bc7-bba3-ea50c45b1cd6", "name":"The Apartment Bar", "addressLine1":"2251 N Lincoln Ave", "town":"Chicago", "county":"IL", "country":"US", "postcode":"60614" }, "EndPoint":{ "id": "236160d1-659f-4d01-8b3a-c0f2e05b9f6d", "name":"Rainbow Room", "addressLine1":"30 Rockefeller Plaza, 65th fl. (enter on 49th St. between 5th and 6th Aves.)", "town":"New York", "county":"NY", "country":"US", "postcode":"10018" }, "VehicleUsed":{ "id":"0f924937-aa98-463c-92ee-f699b35c1567", "name":"Lifan Solano", "vehicleMake":"Lifan", "vehicleType":"Solano" }, "VehicleDriver":{ "id": "e2e185b9-95b2-44f1-ba4b-aea0e857671d", "name":"Krispy Kreme Doughnuts", "addressLine1":"141 West 72nd St.", "town":"New York", "county":"NY", "country":"US", "postcode":"10028" }, "JourneyDate":"2016-11-18"},</v>
      </c>
    </row>
    <row r="262" spans="1:13" x14ac:dyDescent="0.45">
      <c r="A262" t="s">
        <v>5786</v>
      </c>
      <c r="B262" t="s">
        <v>52</v>
      </c>
      <c r="C262" t="s">
        <v>4476</v>
      </c>
      <c r="D262" t="s">
        <v>5331</v>
      </c>
      <c r="E262" t="str">
        <f>SUBSTITUTE(VLOOKUP(D262,Locations!D:K,8,FALSE),"},","}")</f>
        <v>{ "id": "f4a448bb-6e0c-40a5-aa77-70ddb358cd4b", "name":"Heartland Cafe", "addressLine1":"7000 North Glenwood", "town":"Chicago", "county":"IL", "country":"US", "postcode":"60626" }</v>
      </c>
      <c r="F262" t="s">
        <v>5322</v>
      </c>
      <c r="G262" t="str">
        <f>SUBSTITUTE(VLOOKUP(F262,Locations!D:K,8,FALSE),"},","}")</f>
        <v>{ "id": "8d01edb6-f29d-4116-beee-cc59d1f8028f", "name":"Sun Factory Studios", "addressLine1":"394 Broadway", "town":"New York", "county":"NY", "country":"US", "postcode":"10001" }</v>
      </c>
      <c r="H262" t="s">
        <v>5414</v>
      </c>
      <c r="I262" t="str">
        <f>SUBSTITUTE(VLOOKUP(H262,Vehicles!D:H,5,FALSE),"},","}")</f>
        <v>{ "id":"d4f43a99-2481-4b21-98ef-5460baca26d1", "name":"Volvo XC70", "vehicleMake":"Volvo", "vehicleType":"XC70" }</v>
      </c>
      <c r="J262" t="s">
        <v>4248</v>
      </c>
      <c r="K262" t="str">
        <f>SUBSTITUTE(VLOOKUP(J262,Drivers!C:G,5,FALSE),"},","}")</f>
        <v>{ "id": "7036e399-a0c7-4a8d-b1b1-2c1a45994383", "name":"CitiCorp Atrium", "addressLine1":"153 E 53rd street", "town":"New York", "county":"NY", "country":"US", "postcode":"10017" }</v>
      </c>
      <c r="L262" t="s">
        <v>5161</v>
      </c>
      <c r="M262" t="str">
        <f t="shared" si="4"/>
        <v>{"id":"6475e46d-42a5-40ae-97d6-331528997088", "name":"HeartlandCafe7000NorthGlenwoodToSunFactoryStudios394Broadway", "StartPoint":{ "id": "f4a448bb-6e0c-40a5-aa77-70ddb358cd4b", "name":"Heartland Cafe", "addressLine1":"7000 North Glenwood", "town":"Chicago", "county":"IL", "country":"US", "postcode":"60626" }, "EndPoint":{ "id": "8d01edb6-f29d-4116-beee-cc59d1f8028f", "name":"Sun Factory Studios", "addressLine1":"394 Broadway", "town":"New York", "county":"NY", "country":"US", "postcode":"10001" }, "VehicleUsed":{ "id":"d4f43a99-2481-4b21-98ef-5460baca26d1", "name":"Volvo XC70", "vehicleMake":"Volvo", "vehicleType":"XC70" }, "VehicleDriver":{ "id": "7036e399-a0c7-4a8d-b1b1-2c1a45994383", "name":"CitiCorp Atrium", "addressLine1":"153 E 53rd street", "town":"New York", "county":"NY", "country":"US", "postcode":"10017" }, "JourneyDate":"2016-11-22"},</v>
      </c>
    </row>
    <row r="263" spans="1:13" x14ac:dyDescent="0.45">
      <c r="A263" t="s">
        <v>5787</v>
      </c>
      <c r="B263" t="s">
        <v>52</v>
      </c>
      <c r="C263" t="s">
        <v>4477</v>
      </c>
      <c r="D263" t="s">
        <v>5277</v>
      </c>
      <c r="E263" t="str">
        <f>SUBSTITUTE(VLOOKUP(D263,Locations!D:K,8,FALSE),"},","}")</f>
        <v>{ "id": "4d774e93-6b78-4067-aa1d-069c3dbc9cfd", "name":"Hop Devil Grill", "addressLine1":"129 St. Mark's Place", "town":"New York", "county":"NY", "country":"US", "postcode":"10009" }</v>
      </c>
      <c r="F263" t="s">
        <v>5298</v>
      </c>
      <c r="G263" t="str">
        <f>SUBSTITUTE(VLOOKUP(F263,Locations!D:K,8,FALSE),"},","}")</f>
        <v>{ "id": "3870ae78-a98b-474a-977c-afd999d05869", "name":"Landmark's Sunshine Cinema", "addressLine1":"143 E. Houston St.", "town":"New York", "county":"NY", "country":"US", "postcode":"10002" }</v>
      </c>
      <c r="H263" t="s">
        <v>5511</v>
      </c>
      <c r="I263" t="str">
        <f>SUBSTITUTE(VLOOKUP(H263,Vehicles!D:H,5,FALSE),"},","}")</f>
        <v>{ "id":"0f924937-aa98-463c-92ee-f699b35c1567", "name":"Lifan Solano", "vehicleMake":"Lifan", "vehicleType":"Solano" }</v>
      </c>
      <c r="J263" t="s">
        <v>4239</v>
      </c>
      <c r="K263" t="str">
        <f>SUBSTITUTE(VLOOKUP(J263,Drivers!C:G,5,FALSE),"},","}")</f>
        <v>{ "id": "3ccfecd3-3389-45bb-8fc8-57f997b999d2", "name":"mAnnAhAttA", "addressLine1":"316 Bowery @ Bleecker", "town":"New York", "county":"NY", "country":"US", "postcode":"10012" }</v>
      </c>
      <c r="L263" t="s">
        <v>5161</v>
      </c>
      <c r="M263" t="str">
        <f t="shared" si="4"/>
        <v>{"id":"35ce412c-7dba-4e3f-aded-e5323c7edba8", "name":"HopDevilGrill129StMarksPlaceToLandmarksSunshineCinema143EHoustonSt", "StartPoint":{ "id": "4d774e93-6b78-4067-aa1d-069c3dbc9cfd", "name":"Hop Devil Grill", "addressLine1":"129 St. Mark's Place", "town":"New York", "county":"NY", "country":"US", "postcode":"10009" }, "EndPoint":{ "id": "3870ae78-a98b-474a-977c-afd999d05869", "name":"Landmark's Sunshine Cinema", "addressLine1":"143 E. Houston St.", "town":"New York", "county":"NY", "country":"US", "postcode":"10002" }, "VehicleUsed":{ "id":"0f924937-aa98-463c-92ee-f699b35c1567", "name":"Lifan Solano", "vehicleMake":"Lifan", "vehicleType":"Solano" }, "VehicleDriver":{ "id": "3ccfecd3-3389-45bb-8fc8-57f997b999d2", "name":"mAnnAhAttA", "addressLine1":"316 Bowery @ Bleecker", "town":"New York", "county":"NY", "country":"US", "postcode":"10012" }, "JourneyDate":"2016-11-22"},</v>
      </c>
    </row>
    <row r="264" spans="1:13" x14ac:dyDescent="0.45">
      <c r="A264" t="s">
        <v>5788</v>
      </c>
      <c r="B264" t="s">
        <v>89</v>
      </c>
      <c r="C264" t="s">
        <v>4478</v>
      </c>
      <c r="D264" t="s">
        <v>5301</v>
      </c>
      <c r="E264" t="str">
        <f>SUBSTITUTE(VLOOKUP(D264,Locations!D:K,8,FALSE),"},","}")</f>
        <v>{ "id": "35c8646b-5083-4e8f-8f8a-e8cdc04aea0c", "name":"Shalel Lounge", "addressLine1":"65 West 70th St", "town":"New York", "county":"NY", "country":"US", "postcode":"10024" }</v>
      </c>
      <c r="F264" t="s">
        <v>4966</v>
      </c>
      <c r="G264" t="str">
        <f>SUBSTITUTE(VLOOKUP(F264,Locations!D:K,8,FALSE),"},","}")</f>
        <v>{ "id": "531ec240-f6db-411f-b3d5-3ed19edc2659", "name":"Conservatory of Flowers", "addressLine1":"JFK Drive, Golden Gate Park", "town":"San Francisco", "county":"CA", "country":"US", "postcode":"94117" }</v>
      </c>
      <c r="H264" t="s">
        <v>5422</v>
      </c>
      <c r="I264" t="str">
        <f>SUBSTITUTE(VLOOKUP(H264,Vehicles!D:H,5,FALSE),"},","}")</f>
        <v>{ "id":"beafe92c-7d10-4a18-ac33-8cf338dc1d07", "name":"Geely MK Cross", "vehicleMake":"Geely", "vehicleType":"MK Cross" }</v>
      </c>
      <c r="J264" t="s">
        <v>4213</v>
      </c>
      <c r="K264" t="str">
        <f>SUBSTITUTE(VLOOKUP(J264,Drivers!C:G,5,FALSE),"},","}")</f>
        <v>{ "id": "236160d1-659f-4d01-8b3a-c0f2e05b9f6d", "name":"Rainbow Room", "addressLine1":"30 Rockefeller Plaza, 65th fl. (enter on 49th St. between 5th and 6th Aves.)", "town":"New York", "county":"NY", "country":"US", "postcode":"10018" }</v>
      </c>
      <c r="L264" t="s">
        <v>5162</v>
      </c>
      <c r="M264" t="str">
        <f t="shared" si="4"/>
        <v>{"id":"1fc03948-b252-4282-bebd-e85084748a28", "name":"ShalelLounge65West70thStToConservatoryofFlowersJFKDriveGoldenGatePark", "StartPoint":{ "id": "35c8646b-5083-4e8f-8f8a-e8cdc04aea0c", "name":"Shalel Lounge", "addressLine1":"65 West 70th St", "town":"New York", "county":"NY", "country":"US", "postcode":"10024" }, "EndPoint":{ "id": "531ec240-f6db-411f-b3d5-3ed19edc2659", "name":"Conservatory of Flowers", "addressLine1":"JFK Drive, Golden Gate Park", "town":"San Francisco", "county":"CA", "country":"US", "postcode":"94117" }, "VehicleUsed":{ "id":"beafe92c-7d10-4a18-ac33-8cf338dc1d07", "name":"Geely MK Cross", "vehicleMake":"Geely", "vehicleType":"MK Cross" }, "VehicleDriver":{ "id": "236160d1-659f-4d01-8b3a-c0f2e05b9f6d", "name":"Rainbow Room", "addressLine1":"30 Rockefeller Plaza, 65th fl. (enter on 49th St. between 5th and 6th Aves.)", "town":"New York", "county":"NY", "country":"US", "postcode":"10018" }, "JourneyDate":"2016-11-25"},</v>
      </c>
    </row>
    <row r="265" spans="1:13" x14ac:dyDescent="0.45">
      <c r="A265" t="s">
        <v>5789</v>
      </c>
      <c r="B265" t="s">
        <v>52</v>
      </c>
      <c r="C265" t="s">
        <v>4479</v>
      </c>
      <c r="D265" t="s">
        <v>5285</v>
      </c>
      <c r="E265" t="str">
        <f>SUBSTITUTE(VLOOKUP(D265,Locations!D:K,8,FALSE),"},","}")</f>
        <v>{ "id": "c038a368-d6f1-48e4-a958-77d1715a4584", "name":"Copper Chimney Restaurant", "addressLine1":"126 East 28th Street", "town":"New York", "county":"NY", "country":"US", "postcode":"10016" }</v>
      </c>
      <c r="F265" t="s">
        <v>5325</v>
      </c>
      <c r="G265" t="str">
        <f>SUBSTITUTE(VLOOKUP(F265,Locations!D:K,8,FALSE),"},","}")</f>
        <v>{ "id": "738ced19-1ac6-4877-a125-4bb7125ed8c7", "name":"Kitsch'n", "addressLine1":"600 W Chicago", "town":"Chicago", "county":"IL", "country":"US", "postcode":"60610" }</v>
      </c>
      <c r="H265" t="s">
        <v>5460</v>
      </c>
      <c r="I265" t="str">
        <f>SUBSTITUTE(VLOOKUP(H265,Vehicles!D:H,5,FALSE),"},","}")</f>
        <v>{ "id":"083c3b4d-d242-4aed-9305-54279982b1ba", "name":"Citroen C5", "vehicleMake":"Citroen", "vehicleType":"C5" }</v>
      </c>
      <c r="J265" t="s">
        <v>4200</v>
      </c>
      <c r="K265" t="str">
        <f>SUBSTITUTE(VLOOKUP(J265,Drivers!C:G,5,FALSE),"},","}")</f>
        <v>{ "id": "bef32df4-f869-47ed-8361-96291b4bff66", "name":"Picnic at Central Park, Sheep Meadow", "addressLine1":"Central Park", "town":"New York", "county":"NY", "country":"US", "postcode":"10022" }</v>
      </c>
      <c r="L265" t="s">
        <v>5162</v>
      </c>
      <c r="M265" t="str">
        <f t="shared" si="4"/>
        <v>{"id":"b1e94be5-9513-4669-89a8-dbbc13a421e2", "name":"CopperChimneyRestaurant126East28thStreetToKitschn600WChicago", "StartPoint":{ "id": "c038a368-d6f1-48e4-a958-77d1715a4584", "name":"Copper Chimney Restaurant", "addressLine1":"126 East 28th Street", "town":"New York", "county":"NY", "country":"US", "postcode":"10016" }, "EndPoint":{ "id": "738ced19-1ac6-4877-a125-4bb7125ed8c7", "name":"Kitsch'n", "addressLine1":"600 W Chicago", "town":"Chicago", "county":"IL", "country":"US", "postcode":"60610" }, "VehicleUsed":{ "id":"083c3b4d-d242-4aed-9305-54279982b1ba", "name":"Citroen C5", "vehicleMake":"Citroen", "vehicleType":"C5" }, "VehicleDriver":{ "id": "bef32df4-f869-47ed-8361-96291b4bff66", "name":"Picnic at Central Park, Sheep Meadow", "addressLine1":"Central Park", "town":"New York", "county":"NY", "country":"US", "postcode":"10022" }, "JourneyDate":"2016-11-25"},</v>
      </c>
    </row>
    <row r="266" spans="1:13" x14ac:dyDescent="0.45">
      <c r="A266" t="s">
        <v>5790</v>
      </c>
      <c r="B266" t="s">
        <v>52</v>
      </c>
      <c r="C266" t="s">
        <v>4480</v>
      </c>
      <c r="D266" t="s">
        <v>5312</v>
      </c>
      <c r="E266" t="str">
        <f>SUBSTITUTE(VLOOKUP(D266,Locations!D:K,8,FALSE),"},","}")</f>
        <v>{ "id": "2bd7080b-e88c-4fd9-b687-106e620dde11", "name":"Le Caire Mediterranean Lounge", "addressLine1":"East Village 189 E. 3rd Street Bet. Ave A&amp;B", "town":"New York", "county":"NY", "country":"US", "postcode":"10009" }</v>
      </c>
      <c r="F266" t="s">
        <v>5256</v>
      </c>
      <c r="G266" t="str">
        <f>SUBSTITUTE(VLOOKUP(F266,Locations!D:K,8,FALSE),"},","}")</f>
        <v>{ "id": "3b984e53-99eb-457b-9cd2-5d663f506582", "name":"Anahid Sofian Studio", "addressLine1":"29 West 15th Street", "town":"New York", "county":"NY", "country":"US", "postcode":"10011" }</v>
      </c>
      <c r="H266" t="s">
        <v>5426</v>
      </c>
      <c r="I266" t="str">
        <f>SUBSTITUTE(VLOOKUP(H266,Vehicles!D:H,5,FALSE),"},","}")</f>
        <v>{ "id":"47bb212b-7e29-4090-bc37-e7f355dde685", "name":"Nissan Almera", "vehicleMake":"Nissan", "vehicleType":"Almera" }</v>
      </c>
      <c r="J266" t="s">
        <v>4248</v>
      </c>
      <c r="K266" t="str">
        <f>SUBSTITUTE(VLOOKUP(J266,Drivers!C:G,5,FALSE),"},","}")</f>
        <v>{ "id": "7036e399-a0c7-4a8d-b1b1-2c1a45994383", "name":"CitiCorp Atrium", "addressLine1":"153 E 53rd street", "town":"New York", "county":"NY", "country":"US", "postcode":"10017" }</v>
      </c>
      <c r="L266" t="s">
        <v>5162</v>
      </c>
      <c r="M266" t="str">
        <f t="shared" si="4"/>
        <v>{"id":"d639d738-a8f2-48c8-b052-03a31e861357", "name":"LeCaireMediterraneanLoungeEastVillage189E3rdStreetBetAveABToAnahidSofianStudio29West15thStreet", "StartPoint":{ "id": "2bd7080b-e88c-4fd9-b687-106e620dde11", "name":"Le Caire Mediterranean Lounge", "addressLine1":"East Village 189 E. 3rd Street Bet. Ave A&amp;B", "town":"New York", "county":"NY", "country":"US", "postcode":"10009" }, "EndPoint":{ "id": "3b984e53-99eb-457b-9cd2-5d663f506582", "name":"Anahid Sofian Studio", "addressLine1":"29 West 15th Street", "town":"New York", "county":"NY", "country":"US", "postcode":"10011" }, "VehicleUsed":{ "id":"47bb212b-7e29-4090-bc37-e7f355dde685", "name":"Nissan Almera", "vehicleMake":"Nissan", "vehicleType":"Almera" }, "VehicleDriver":{ "id": "7036e399-a0c7-4a8d-b1b1-2c1a45994383", "name":"CitiCorp Atrium", "addressLine1":"153 E 53rd street", "town":"New York", "county":"NY", "country":"US", "postcode":"10017" }, "JourneyDate":"2016-11-25"},</v>
      </c>
    </row>
    <row r="267" spans="1:13" x14ac:dyDescent="0.45">
      <c r="A267" t="s">
        <v>5791</v>
      </c>
      <c r="B267" t="s">
        <v>52</v>
      </c>
      <c r="C267" t="s">
        <v>4481</v>
      </c>
      <c r="D267" t="s">
        <v>5309</v>
      </c>
      <c r="E267" t="str">
        <f>SUBSTITUTE(VLOOKUP(D267,Locations!D:K,8,FALSE),"},","}")</f>
        <v>{ "id": "571d6b9a-1d3b-4091-b86c-e3f2fd2eeedf", "name":"Sortie", "addressLine1":"329 W. 51st Street (bet. 8th &amp; 9th)", "town":"New York", "county":"NY", "country":"US", "postcode":"10019" }</v>
      </c>
      <c r="F267" t="s">
        <v>5248</v>
      </c>
      <c r="G267" t="str">
        <f>SUBSTITUTE(VLOOKUP(F267,Locations!D:K,8,FALSE),"},","}")</f>
        <v>{ "id": "4026475c-a810-47ac-a59f-786402c134ab", "name":"Great Lawn-Central Park", "addressLine1":"81st Street @ Central Park West", "town":"New York", "county":"NY", "country":"US", "postcode":"10024" }</v>
      </c>
      <c r="H267" t="s">
        <v>5487</v>
      </c>
      <c r="I267" t="str">
        <f>SUBSTITUTE(VLOOKUP(H267,Vehicles!D:H,5,FALSE),"},","}")</f>
        <v>{ "id":"34a0c544-98f5-4448-a656-5f8ad2a2d863", "name":"Skoda Octavia", "vehicleMake":"Skoda", "vehicleType":"Octavia" }</v>
      </c>
      <c r="J267" t="s">
        <v>4189</v>
      </c>
      <c r="K267" t="str">
        <f>SUBSTITUTE(VLOOKUP(J267,Drivers!C:G,5,FALSE),"},","}")</f>
        <v>{ "id": "fd5b68a3-116a-4acc-816c-4634d7673ded", "name":"Zephyr Cafe", "addressLine1":"1767 W. Wilson Ave.", "town":"Chicago", "county":"IL", "country":"US", "postcode":"60625" }</v>
      </c>
      <c r="L267" t="s">
        <v>5162</v>
      </c>
      <c r="M267" t="str">
        <f t="shared" si="4"/>
        <v>{"id":"27121d68-71eb-49c9-81e1-64d0d7340c9d", "name":"Sortie329W51stStreetbet8th9thToGreatLawnCentralPark81stStreetCentralParkWest", "StartPoint":{ "id": "571d6b9a-1d3b-4091-b86c-e3f2fd2eeedf", "name":"Sortie", "addressLine1":"329 W. 51st Street (bet. 8th &amp; 9th)", "town":"New York", "county":"NY", "country":"US", "postcode":"10019" }, "EndPoint":{ "id": "4026475c-a810-47ac-a59f-786402c134ab", "name":"Great Lawn-Central Park", "addressLine1":"81st Street @ Central Park West", "town":"New York", "county":"NY", "country":"US", "postcode":"10024" }, "VehicleUsed":{ "id":"34a0c544-98f5-4448-a656-5f8ad2a2d863", "name":"Skoda Octavia", "vehicleMake":"Skoda", "vehicleType":"Octavia" }, "VehicleDriver":{ "id": "fd5b68a3-116a-4acc-816c-4634d7673ded", "name":"Zephyr Cafe", "addressLine1":"1767 W. Wilson Ave.", "town":"Chicago", "county":"IL", "country":"US", "postcode":"60625" }, "JourneyDate":"2016-11-25"},</v>
      </c>
    </row>
    <row r="268" spans="1:13" x14ac:dyDescent="0.45">
      <c r="A268" t="s">
        <v>5792</v>
      </c>
      <c r="B268" t="s">
        <v>52</v>
      </c>
      <c r="C268" t="s">
        <v>4482</v>
      </c>
      <c r="D268" t="s">
        <v>5250</v>
      </c>
      <c r="E268" t="str">
        <f>SUBSTITUTE(VLOOKUP(D268,Locations!D:K,8,FALSE),"},","}")</f>
        <v>{ "id": "a63c041b-da70-48a6-9191-37603a1f7612", "name":"Office", "addressLine1":"153 West 27th Street, 11th Floor", "town":"New York", "county":"NY", "country":"US", "postcode":"10001" }</v>
      </c>
      <c r="F268" t="s">
        <v>5270</v>
      </c>
      <c r="G268" t="str">
        <f>SUBSTITUTE(VLOOKUP(F268,Locations!D:K,8,FALSE),"},","}")</f>
        <v>{ "id": "760cdb59-2f6f-4ccd-9757-1bd7a13317ff", "name":"Pomegranate Gallery", "addressLine1":"133 Greene Street, Ground Floor", "town":"New York", "county":"NY", "country":"US", "postcode":"10012" }</v>
      </c>
      <c r="H268" t="s">
        <v>5445</v>
      </c>
      <c r="I268" t="str">
        <f>SUBSTITUTE(VLOOKUP(H268,Vehicles!D:H,5,FALSE),"},","}")</f>
        <v>{ "id":"e27e7e21-c15e-434b-8f0f-ca391d4cf48c", "name":"Volvo XC90", "vehicleMake":"Volvo", "vehicleType":"XC90" }</v>
      </c>
      <c r="J268" t="s">
        <v>4219</v>
      </c>
      <c r="K268" t="str">
        <f>SUBSTITUTE(VLOOKUP(J268,Drivers!C:G,5,FALSE),"},","}")</f>
        <v>{ "id": "9ae3088d-3121-4b7a-af27-9c4f15b2fadb", "name":"Regal Cinemas 42nd Street E-Walk Stadium 13", "addressLine1":"247 W. 42nd St.", "town":"New York", "county":"NY", "country":"US", "postcode":"10036" }</v>
      </c>
      <c r="L268" t="s">
        <v>5162</v>
      </c>
      <c r="M268" t="str">
        <f t="shared" si="4"/>
        <v>{"id":"4346a646-0171-4b6c-b340-9bfccfc544e2", "name":"Office153West27thStreet11thFloorToPomegranateGallery133GreeneStreetGroundFloor", "StartPoint":{ "id": "a63c041b-da70-48a6-9191-37603a1f7612", "name":"Office", "addressLine1":"153 West 27th Street, 11th Floor", "town":"New York", "county":"NY", "country":"US", "postcode":"10001" }, "EndPoint":{ "id": "760cdb59-2f6f-4ccd-9757-1bd7a13317ff", "name":"Pomegranate Gallery", "addressLine1":"133 Greene Street, Ground Floor", "town":"New York", "county":"NY", "country":"US", "postcode":"10012" }, "VehicleUsed":{ "id":"e27e7e21-c15e-434b-8f0f-ca391d4cf48c", "name":"Volvo XC90", "vehicleMake":"Volvo", "vehicleType":"XC90" }, "VehicleDriver":{ "id": "9ae3088d-3121-4b7a-af27-9c4f15b2fadb", "name":"Regal Cinemas 42nd Street E-Walk Stadium 13", "addressLine1":"247 W. 42nd St.", "town":"New York", "county":"NY", "country":"US", "postcode":"10036" }, "JourneyDate":"2016-11-25"},</v>
      </c>
    </row>
    <row r="269" spans="1:13" x14ac:dyDescent="0.45">
      <c r="A269" t="s">
        <v>5793</v>
      </c>
      <c r="B269" t="s">
        <v>52</v>
      </c>
      <c r="C269" t="s">
        <v>4483</v>
      </c>
      <c r="D269" t="s">
        <v>5319</v>
      </c>
      <c r="E269" t="str">
        <f>SUBSTITUTE(VLOOKUP(D269,Locations!D:K,8,FALSE),"},","}")</f>
        <v>{ "id": "f0718609-535b-4714-ba29-70c18f404d59", "name":"New York Jiu Jitsu", "addressLine1":"666 Broadway", "town":"New York", "county":"NY", "country":"US", "postcode":"10005" }</v>
      </c>
      <c r="F269" t="s">
        <v>5336</v>
      </c>
      <c r="G269" t="str">
        <f>SUBSTITUTE(VLOOKUP(F269,Locations!D:K,8,FALSE),"},","}")</f>
        <v>{ "id": "ab325976-cf44-4a65-85b8-1a82e628ebc2", "name":"Fazil Dance Studio", "addressLine1":"743 8th ave. (Bet 46th &amp; 47th st)", "town":"New York", "county":"NY", "country":"US", "postcode":"10001" }</v>
      </c>
      <c r="H269" t="s">
        <v>5512</v>
      </c>
      <c r="I269" t="str">
        <f>SUBSTITUTE(VLOOKUP(H269,Vehicles!D:H,5,FALSE),"},","}")</f>
        <v>{ "id":"74fcbcff-d5dd-445d-bbf1-a70c0488a3ac", "name":"Renault Megane", "vehicleMake":"Renault", "vehicleType":"Megane" }</v>
      </c>
      <c r="J269" t="s">
        <v>4202</v>
      </c>
      <c r="K269" t="str">
        <f>SUBSTITUTE(VLOOKUP(J269,Drivers!C:G,5,FALSE),"},","}")</f>
        <v>{ "id": "b36ff006-d9db-46ab-99f8-07ac837eddd5", "name":"Tango Club @ Ukranian East Village Restaurant", "addressLine1":"140 2nd Avenue ( between 8th &amp; 9th St)", "town":"New York", "county":"NY", "country":"US", "postcode":"10003" }</v>
      </c>
      <c r="L269" t="s">
        <v>5162</v>
      </c>
      <c r="M269" t="str">
        <f t="shared" si="4"/>
        <v>{"id":"962880c9-761a-4e1e-9e5b-e6609f0c675b", "name":"NewYorkJiuJitsu666BroadwayToFazilDanceStudio7438thaveBet46th47thst", "StartPoint":{ "id": "f0718609-535b-4714-ba29-70c18f404d59", "name":"New York Jiu Jitsu", "addressLine1":"666 Broadway", "town":"New York", "county":"NY", "country":"US", "postcode":"10005" }, "EndPoint":{ "id": "ab325976-cf44-4a65-85b8-1a82e628ebc2", "name":"Fazil Dance Studio", "addressLine1":"743 8th ave. (Bet 46th &amp; 47th st)", "town":"New York", "county":"NY", "country":"US", "postcode":"10001" }, "VehicleUsed":{ "id":"74fcbcff-d5dd-445d-bbf1-a70c0488a3ac", "name":"Renault Megane", "vehicleMake":"Renault", "vehicleType":"Megane" }, "VehicleDriver":{ "id": "b36ff006-d9db-46ab-99f8-07ac837eddd5", "name":"Tango Club @ Ukranian East Village Restaurant", "addressLine1":"140 2nd Avenue ( between 8th &amp; 9th St)", "town":"New York", "county":"NY", "country":"US", "postcode":"10003" }, "JourneyDate":"2016-11-25"},</v>
      </c>
    </row>
    <row r="270" spans="1:13" x14ac:dyDescent="0.45">
      <c r="A270" t="s">
        <v>5794</v>
      </c>
      <c r="B270" t="s">
        <v>89</v>
      </c>
      <c r="C270" t="s">
        <v>4484</v>
      </c>
      <c r="D270" t="s">
        <v>5271</v>
      </c>
      <c r="E270" t="str">
        <f>SUBSTITUTE(VLOOKUP(D270,Locations!D:K,8,FALSE),"},","}")</f>
        <v>{ "id": "2567ecf5-a536-4189-8b31-fcbd46b4a174", "name":"American Theater Company", "addressLine1":"1909 W. Byron", "town":"Chicago", "county":"IL", "country":"US", "postcode":"60601" }</v>
      </c>
      <c r="F270" t="s">
        <v>5341</v>
      </c>
      <c r="G270" t="str">
        <f>SUBSTITUTE(VLOOKUP(F270,Locations!D:K,8,FALSE),"},","}")</f>
        <v>{ "id": "cf918692-0c2e-4660-9f21-f79c0e603fca", "name":"O Mai", "addressLine1":"158 9th Avenue", "town":"New York", "county":"NY", "country":"US", "postcode":"10013" }</v>
      </c>
      <c r="H270" t="s">
        <v>5513</v>
      </c>
      <c r="I270" t="str">
        <f>SUBSTITUTE(VLOOKUP(H270,Vehicles!D:H,5,FALSE),"},","}")</f>
        <v>{ "id":"3d60be27-3497-436e-97bb-9545e9efe876", "name":"Suzuki Swift", "vehicleMake":"Suzuki", "vehicleType":"Swift" }</v>
      </c>
      <c r="J270" t="s">
        <v>4206</v>
      </c>
      <c r="K270" t="str">
        <f>SUBSTITUTE(VLOOKUP(J270,Drivers!C:G,5,FALSE),"},","}")</f>
        <v>{ "id": "1f638552-0da4-4db2-99c1-6abec5a360f5", "name":"Cassidy's Pub", "addressLine1":"65 W. 55th Street", "town":"New York", "county":"NY", "country":"US", "postcode":"10019" }</v>
      </c>
      <c r="L270" t="s">
        <v>5163</v>
      </c>
      <c r="M270" t="str">
        <f t="shared" si="4"/>
        <v>{"id":"633f3241-bce2-43c2-8ca8-d9844a057c1a", "name":"AmericanTheaterCompany1909WByronToOMai1589thAvenue", "StartPoint":{ "id": "2567ecf5-a536-4189-8b31-fcbd46b4a174", "name":"American Theater Company", "addressLine1":"1909 W. Byron", "town":"Chicago", "county":"IL", "country":"US", "postcode":"60601" }, "EndPoint":{ "id": "cf918692-0c2e-4660-9f21-f79c0e603fca", "name":"O Mai", "addressLine1":"158 9th Avenue", "town":"New York", "county":"NY", "country":"US", "postcode":"10013" }, "VehicleUsed":{ "id":"3d60be27-3497-436e-97bb-9545e9efe876", "name":"Suzuki Swift", "vehicleMake":"Suzuki", "vehicleType":"Swift" }, "VehicleDriver":{ "id": "1f638552-0da4-4db2-99c1-6abec5a360f5", "name":"Cassidy's Pub", "addressLine1":"65 W. 55th Street", "town":"New York", "county":"NY", "country":"US", "postcode":"10019" }, "JourneyDate":"2016-11-26"},</v>
      </c>
    </row>
    <row r="271" spans="1:13" x14ac:dyDescent="0.45">
      <c r="A271" t="s">
        <v>5795</v>
      </c>
      <c r="B271" t="s">
        <v>52</v>
      </c>
      <c r="C271" t="s">
        <v>4485</v>
      </c>
      <c r="D271" t="s">
        <v>5293</v>
      </c>
      <c r="E271" t="str">
        <f>SUBSTITUTE(VLOOKUP(D271,Locations!D:K,8,FALSE),"},","}")</f>
        <v>{ "id": "9adb7e82-fe27-4ef6-aa19-66672f524add", "name":"Empire Dance Studio", "addressLine1":"127 west 25th street", "town":"New York", "county":"NY", "country":"US", "postcode":"10001" }</v>
      </c>
      <c r="F271" t="s">
        <v>5365</v>
      </c>
      <c r="G271" t="str">
        <f>SUBSTITUTE(VLOOKUP(F271,Locations!D:K,8,FALSE),"},","}")</f>
        <v>{ "id": "50495893-e327-4575-8034-67549a1aa76b", "name":"Chill Lounge", "addressLine1":"329 Lexington Ave.", "town":"New York", "county":"NY", "country":"US", "postcode":"10016" }</v>
      </c>
      <c r="H271" t="s">
        <v>5432</v>
      </c>
      <c r="I271" t="str">
        <f>SUBSTITUTE(VLOOKUP(H271,Vehicles!D:H,5,FALSE),"},","}")</f>
        <v>{ "id":"381ab2e5-aea4-4418-8f7c-c19910d75d22", "name":"Toyota Auris", "vehicleMake":"Toyota", "vehicleType":"Auris" }</v>
      </c>
      <c r="J271" t="s">
        <v>4187</v>
      </c>
      <c r="K271" t="str">
        <f>SUBSTITUTE(VLOOKUP(J271,Drivers!C:G,5,FALSE),"},","}")</f>
        <v>{ "id": "9224ff83-a2b3-43f5-96ce-c73886f92f31", "name":"Sacred Chow", "addressLine1":"227 Sullivan St", "town":"New York", "county":"NY", "country":"US", "postcode":"10001" }</v>
      </c>
      <c r="L271" t="s">
        <v>5163</v>
      </c>
      <c r="M271" t="str">
        <f t="shared" si="4"/>
        <v>{"id":"ced7a07c-a938-41e0-a857-d1a12fd8ff5c", "name":"EmpireDanceStudio127west25thstreetToChillLounge329LexingtonAve", "StartPoint":{ "id": "9adb7e82-fe27-4ef6-aa19-66672f524add", "name":"Empire Dance Studio", "addressLine1":"127 west 25th street", "town":"New York", "county":"NY", "country":"US", "postcode":"10001" }, "EndPoint":{ "id": "50495893-e327-4575-8034-67549a1aa76b", "name":"Chill Lounge", "addressLine1":"329 Lexington Ave.", "town":"New York", "county":"NY", "country":"US", "postcode":"10016" }, "VehicleUsed":{ "id":"381ab2e5-aea4-4418-8f7c-c19910d75d22", "name":"Toyota Auris", "vehicleMake":"Toyota", "vehicleType":"Auris" }, "VehicleDriver":{ "id": "9224ff83-a2b3-43f5-96ce-c73886f92f31", "name":"Sacred Chow", "addressLine1":"227 Sullivan St", "town":"New York", "county":"NY", "country":"US", "postcode":"10001" }, "JourneyDate":"2016-11-26"},</v>
      </c>
    </row>
    <row r="272" spans="1:13" x14ac:dyDescent="0.45">
      <c r="A272" t="s">
        <v>5796</v>
      </c>
      <c r="B272" t="s">
        <v>52</v>
      </c>
      <c r="C272" t="s">
        <v>4486</v>
      </c>
      <c r="D272" t="s">
        <v>5239</v>
      </c>
      <c r="E272" t="str">
        <f>SUBSTITUTE(VLOOKUP(D272,Locations!D:K,8,FALSE),"},","}")</f>
        <v>{ "id": "060c55df-12f5-41c0-9932-adfe12971f1a", "name":"Pier 96", "addressLine1":"56th St in Riverside Park", "town":"New York", "county":"NY", "country":"US", "postcode":"10019" }</v>
      </c>
      <c r="F272" t="s">
        <v>5403</v>
      </c>
      <c r="G272" t="str">
        <f>SUBSTITUTE(VLOOKUP(F272,Locations!D:K,8,FALSE),"},","}")</f>
        <v>{ "id": "cccc7217-16d8-4f16-930a-5e20f7f2b937", "name":"31st Parking Lot off of LSD", "addressLine1":"31st at Lake Shore Drive", "town":"Chicago", "county":"IL", "country":"US", "postcode":"60644" }</v>
      </c>
      <c r="H272" t="s">
        <v>5467</v>
      </c>
      <c r="I272" t="str">
        <f>SUBSTITUTE(VLOOKUP(H272,Vehicles!D:H,5,FALSE),"},","}")</f>
        <v>{ "id":"86200691-c08b-4107-9e60-66c715c4fe25", "name":"Geely Emgrand X7", "vehicleMake":"Geely", "vehicleType":"Emgrand X7" }</v>
      </c>
      <c r="J272" t="s">
        <v>4206</v>
      </c>
      <c r="K272" t="str">
        <f>SUBSTITUTE(VLOOKUP(J272,Drivers!C:G,5,FALSE),"},","}")</f>
        <v>{ "id": "1f638552-0da4-4db2-99c1-6abec5a360f5", "name":"Cassidy's Pub", "addressLine1":"65 W. 55th Street", "town":"New York", "county":"NY", "country":"US", "postcode":"10019" }</v>
      </c>
      <c r="L272" t="s">
        <v>5164</v>
      </c>
      <c r="M272" t="str">
        <f t="shared" si="4"/>
        <v>{"id":"3afbd756-fd59-4c8b-ab18-47cd2fbc67bc", "name":"Pier9656thStinRiversideParkTo31stParkingLotoffofLSD31statLakeShoreDrive", "StartPoint":{ "id": "060c55df-12f5-41c0-9932-adfe12971f1a", "name":"Pier 96", "addressLine1":"56th St in Riverside Park", "town":"New York", "county":"NY", "country":"US", "postcode":"10019" }, "EndPoint":{ "id": "cccc7217-16d8-4f16-930a-5e20f7f2b937", "name":"31st Parking Lot off of LSD", "addressLine1":"31st at Lake Shore Drive", "town":"Chicago", "county":"IL", "country":"US", "postcode":"60644" }, "VehicleUsed":{ "id":"86200691-c08b-4107-9e60-66c715c4fe25", "name":"Geely Emgrand X7", "vehicleMake":"Geely", "vehicleType":"Emgrand X7" }, "VehicleDriver":{ "id": "1f638552-0da4-4db2-99c1-6abec5a360f5", "name":"Cassidy's Pub", "addressLine1":"65 W. 55th Street", "town":"New York", "county":"NY", "country":"US", "postcode":"10019" }, "JourneyDate":"2016-11-27"},</v>
      </c>
    </row>
    <row r="273" spans="1:13" x14ac:dyDescent="0.45">
      <c r="A273" t="s">
        <v>5797</v>
      </c>
      <c r="B273" t="s">
        <v>52</v>
      </c>
      <c r="C273" t="s">
        <v>4487</v>
      </c>
      <c r="D273" t="s">
        <v>5376</v>
      </c>
      <c r="E273" t="str">
        <f>SUBSTITUTE(VLOOKUP(D273,Locations!D:K,8,FALSE),"},","}")</f>
        <v>{ "id": "a4e9db25-9d06-4425-a05e-fdabaf57605d", "name":"Tribeca Film Center - Screening Room", "addressLine1":"375 Greenwich St.", "town":"New York", "county":"NY", "country":"US", "postcode":"10013" }</v>
      </c>
      <c r="F273" t="s">
        <v>5275</v>
      </c>
      <c r="G273" t="str">
        <f>SUBSTITUTE(VLOOKUP(F273,Locations!D:K,8,FALSE),"},","}")</f>
        <v>{ "id": "943c9675-de1b-4ea0-aaee-a0e6065ffe4d", "name":"Allyne Park", "addressLine1":"2645 Gough Street", "town":"San Francisco", "county":"CA", "country":"US", "postcode":"94123" }</v>
      </c>
      <c r="H273" t="s">
        <v>5453</v>
      </c>
      <c r="I273" t="str">
        <f>SUBSTITUTE(VLOOKUP(H273,Vehicles!D:H,5,FALSE),"},","}")</f>
        <v>{ "id":"b4985b63-c1b6-44e0-a3f3-e03fee914508", "name":"Peugeot 307", "vehicleMake":"Peugeot", "vehicleType":"307" }</v>
      </c>
      <c r="J273" t="s">
        <v>4209</v>
      </c>
      <c r="K273" t="str">
        <f>SUBSTITUTE(VLOOKUP(J273,Drivers!C:G,5,FALSE),"},","}")</f>
        <v>{ "id": "0cfdd41b-8e31-4bf2-b01f-2c68c80f32e0", "name":"Cosi", "addressLine1":"2186 Broadway", "town":"New York", "county":"NY", "country":"US", "postcode":"10024" }</v>
      </c>
      <c r="L273" t="s">
        <v>5164</v>
      </c>
      <c r="M273" t="str">
        <f t="shared" si="4"/>
        <v>{"id":"1a044941-2c20-49c1-946e-a92b227e57b1", "name":"TribecaFilmCenterScreeningRoom375GreenwichStToAllynePark2645GoughStreet", "StartPoint":{ "id": "a4e9db25-9d06-4425-a05e-fdabaf57605d", "name":"Tribeca Film Center - Screening Room", "addressLine1":"375 Greenwich St.", "town":"New York", "county":"NY", "country":"US", "postcode":"10013" }, "EndPoint":{ "id": "943c9675-de1b-4ea0-aaee-a0e6065ffe4d", "name":"Allyne Park", "addressLine1":"2645 Gough Street", "town":"San Francisco", "county":"CA", "country":"US", "postcode":"94123" }, "VehicleUsed":{ "id":"b4985b63-c1b6-44e0-a3f3-e03fee914508", "name":"Peugeot 307", "vehicleMake":"Peugeot", "vehicleType":"307" }, "VehicleDriver":{ "id": "0cfdd41b-8e31-4bf2-b01f-2c68c80f32e0", "name":"Cosi", "addressLine1":"2186 Broadway", "town":"New York", "county":"NY", "country":"US", "postcode":"10024" }, "JourneyDate":"2016-11-27"},</v>
      </c>
    </row>
    <row r="274" spans="1:13" x14ac:dyDescent="0.45">
      <c r="A274" t="s">
        <v>5798</v>
      </c>
      <c r="B274" t="s">
        <v>52</v>
      </c>
      <c r="C274" t="s">
        <v>4488</v>
      </c>
      <c r="D274" t="s">
        <v>5299</v>
      </c>
      <c r="E274" t="str">
        <f>SUBSTITUTE(VLOOKUP(D274,Locations!D:K,8,FALSE),"},","}")</f>
        <v>{ "id": "7f487758-c6d0-440b-8076-0332c37814eb", "name":"Yoga Now Studio", "addressLine1":"742 N LaSalle", "town":"Chicago", "county":"IL", "country":"US", "postcode":"60601" }</v>
      </c>
      <c r="F274" t="s">
        <v>5374</v>
      </c>
      <c r="G274" t="str">
        <f>SUBSTITUTE(VLOOKUP(F274,Locations!D:K,8,FALSE),"},","}")</f>
        <v>{ "id": "c1a1304f-a2ff-4d45-ac9d-abeda101f8a5", "name":"Tommy's Joynt", "addressLine1":"1101 Geary Blvd (at Van Ness Ave)", "town":"San Francisco", "county":"CA", "country":"US", "postcode":"94102" }</v>
      </c>
      <c r="H274" t="s">
        <v>5438</v>
      </c>
      <c r="I274" t="str">
        <f>SUBSTITUTE(VLOOKUP(H274,Vehicles!D:H,5,FALSE),"},","}")</f>
        <v>{ "id":"c7d312fa-6f53-4eed-93ed-1d1e631c2550", "name":"Ford Focus", "vehicleMake":"Ford", "vehicleType":"Focus" }</v>
      </c>
      <c r="J274" t="s">
        <v>4204</v>
      </c>
      <c r="K274" t="str">
        <f>SUBSTITUTE(VLOOKUP(J274,Drivers!C:G,5,FALSE),"},","}")</f>
        <v>{ "id": "1a6624fe-1050-43dc-87e9-cb7c05c0584c", "name":"Belmont Rocks", "addressLine1":"Belmont &amp; Lakeshore drive", "town":"Chicago", "county":"IL", "country":"US", "postcode":"60657" }</v>
      </c>
      <c r="L274" t="s">
        <v>5164</v>
      </c>
      <c r="M274" t="str">
        <f t="shared" si="4"/>
        <v>{"id":"7cb64613-4aaa-4c0a-8798-316c71be095c", "name":"YogaNowStudio742NLaSalleToTommysJoynt1101GearyBlvdatVanNessAve", "StartPoint":{ "id": "7f487758-c6d0-440b-8076-0332c37814eb", "name":"Yoga Now Studio", "addressLine1":"742 N LaSalle", "town":"Chicago", "county":"IL", "country":"US", "postcode":"60601" }, "EndPoint":{ "id": "c1a1304f-a2ff-4d45-ac9d-abeda101f8a5", "name":"Tommy's Joynt", "addressLine1":"1101 Geary Blvd (at Van Ness Ave)", "town":"San Francisco", "county":"CA", "country":"US", "postcode":"94102" }, "VehicleUsed":{ "id":"c7d312fa-6f53-4eed-93ed-1d1e631c2550", "name":"Ford Focus", "vehicleMake":"Ford", "vehicleType":"Focus" }, "VehicleDriver":{ "id": "1a6624fe-1050-43dc-87e9-cb7c05c0584c", "name":"Belmont Rocks", "addressLine1":"Belmont &amp; Lakeshore drive", "town":"Chicago", "county":"IL", "country":"US", "postcode":"60657" }, "JourneyDate":"2016-11-27"},</v>
      </c>
    </row>
    <row r="275" spans="1:13" x14ac:dyDescent="0.45">
      <c r="A275" t="s">
        <v>5799</v>
      </c>
      <c r="B275" t="s">
        <v>52</v>
      </c>
      <c r="C275" t="s">
        <v>4489</v>
      </c>
      <c r="D275" t="s">
        <v>5255</v>
      </c>
      <c r="E275" t="str">
        <f>SUBSTITUTE(VLOOKUP(D275,Locations!D:K,8,FALSE),"},","}")</f>
        <v>{ "id": "92cbe9c5-01de-4724-9133-875f50547c92", "name":"Anthology Film Archives", "addressLine1":"32 Second Avenue &amp; 2nd Street in Manhattan", "town":"New York", "county":"NY", "country":"US", "postcode":"10001" }</v>
      </c>
      <c r="F275" t="s">
        <v>5357</v>
      </c>
      <c r="G275" t="str">
        <f>SUBSTITUTE(VLOOKUP(F275,Locations!D:K,8,FALSE),"},","}")</f>
        <v>{ "id": "e199a639-fd29-468b-bdfc-63da41a615ac", "name":"440 Studios", "addressLine1":"440 Lafayette Street, off Astor Place", "town":"New York", "county":"NY", "country":"US", "postcode":"10003" }</v>
      </c>
      <c r="H275" t="s">
        <v>5500</v>
      </c>
      <c r="I275" t="str">
        <f>SUBSTITUTE(VLOOKUP(H275,Vehicles!D:H,5,FALSE),"},","}")</f>
        <v>{ "id":"a80aaaf6-f558-4d7c-9a5e-38b0c5a5a5e0", "name":"Seat Ibiza", "vehicleMake":"Seat", "vehicleType":"Ibiza" }</v>
      </c>
      <c r="J275" t="s">
        <v>4226</v>
      </c>
      <c r="K275" t="str">
        <f>SUBSTITUTE(VLOOKUP(J275,Drivers!C:G,5,FALSE),"},","}")</f>
        <v>{ "id": "500b40d4-2bbf-458e-8c3a-f887617dd11e", "name":"Kate Murphy Theater at FIT.", "addressLine1":"Fashion Institute Of Technology", "town":"New York", "county":"NY", "country":"US", "postcode":"10001" }</v>
      </c>
      <c r="L275" t="s">
        <v>5164</v>
      </c>
      <c r="M275" t="str">
        <f t="shared" si="4"/>
        <v>{"id":"f44496b2-8fed-4523-88e3-6ec1b7fd0347", "name":"AnthologyFilmArchives32SecondAvenue2ndStreetinManhattanTo440Studios440LafayetteStreetoffAstorPlace", "StartPoint":{ "id": "92cbe9c5-01de-4724-9133-875f50547c92", "name":"Anthology Film Archives", "addressLine1":"32 Second Avenue &amp; 2nd Street in Manhattan", "town":"New York", "county":"NY", "country":"US", "postcode":"10001" }, "EndPoint":{ "id": "e199a639-fd29-468b-bdfc-63da41a615ac", "name":"440 Studios", "addressLine1":"440 Lafayette Street, off Astor Place", "town":"New York", "county":"NY", "country":"US", "postcode":"10003" }, "VehicleUsed":{ "id":"a80aaaf6-f558-4d7c-9a5e-38b0c5a5a5e0", "name":"Seat Ibiza", "vehicleMake":"Seat", "vehicleType":"Ibiza" }, "VehicleDriver":{ "id": "500b40d4-2bbf-458e-8c3a-f887617dd11e", "name":"Kate Murphy Theater at FIT.", "addressLine1":"Fashion Institute Of Technology", "town":"New York", "county":"NY", "country":"US", "postcode":"10001" }, "JourneyDate":"2016-11-27"},</v>
      </c>
    </row>
    <row r="276" spans="1:13" x14ac:dyDescent="0.45">
      <c r="A276" t="s">
        <v>5800</v>
      </c>
      <c r="B276" t="s">
        <v>52</v>
      </c>
      <c r="C276" t="s">
        <v>4490</v>
      </c>
      <c r="D276" t="s">
        <v>5375</v>
      </c>
      <c r="E276" t="str">
        <f>SUBSTITUTE(VLOOKUP(D276,Locations!D:K,8,FALSE),"},","}")</f>
        <v>{ "id": "feacad23-5b75-4289-b9f4-30bfbf613701", "name":"Sony Public Arcade", "addressLine1":"550 Madison Avenue on the west side", "town":"New York", "county":"NY", "country":"US", "postcode":"10108" }</v>
      </c>
      <c r="F276" t="s">
        <v>5270</v>
      </c>
      <c r="G276" t="str">
        <f>SUBSTITUTE(VLOOKUP(F276,Locations!D:K,8,FALSE),"},","}")</f>
        <v>{ "id": "760cdb59-2f6f-4ccd-9757-1bd7a13317ff", "name":"Pomegranate Gallery", "addressLine1":"133 Greene Street, Ground Floor", "town":"New York", "county":"NY", "country":"US", "postcode":"10012" }</v>
      </c>
      <c r="H276" t="s">
        <v>5430</v>
      </c>
      <c r="I276" t="str">
        <f>SUBSTITUTE(VLOOKUP(H276,Vehicles!D:H,5,FALSE),"},","}")</f>
        <v>{ "id":"f563eae4-b86b-4818-8f02-34b7c263aa71", "name":"Volkswagen Tiguan", "vehicleMake":"Volkswagen", "vehicleType":"Tiguan" }</v>
      </c>
      <c r="J276" t="s">
        <v>4200</v>
      </c>
      <c r="K276" t="str">
        <f>SUBSTITUTE(VLOOKUP(J276,Drivers!C:G,5,FALSE),"},","}")</f>
        <v>{ "id": "bef32df4-f869-47ed-8361-96291b4bff66", "name":"Picnic at Central Park, Sheep Meadow", "addressLine1":"Central Park", "town":"New York", "county":"NY", "country":"US", "postcode":"10022" }</v>
      </c>
      <c r="L276" t="s">
        <v>5165</v>
      </c>
      <c r="M276" t="str">
        <f t="shared" si="4"/>
        <v>{"id":"a5f95d1e-df35-43ee-85d1-c15c8966a6d3", "name":"SonyPublicArcade550MadisonAvenueonthewestsideToPomegranateGallery133GreeneStreetGroundFloor", "StartPoint":{ "id": "feacad23-5b75-4289-b9f4-30bfbf613701", "name":"Sony Public Arcade", "addressLine1":"550 Madison Avenue on the west side", "town":"New York", "county":"NY", "country":"US", "postcode":"10108" }, "EndPoint":{ "id": "760cdb59-2f6f-4ccd-9757-1bd7a13317ff", "name":"Pomegranate Gallery", "addressLine1":"133 Greene Street, Ground Floor", "town":"New York", "county":"NY", "country":"US", "postcode":"10012" }, "VehicleUsed":{ "id":"f563eae4-b86b-4818-8f02-34b7c263aa71", "name":"Volkswagen Tiguan", "vehicleMake":"Volkswagen", "vehicleType":"Tiguan" }, "VehicleDriver":{ "id": "bef32df4-f869-47ed-8361-96291b4bff66", "name":"Picnic at Central Park, Sheep Meadow", "addressLine1":"Central Park", "town":"New York", "county":"NY", "country":"US", "postcode":"10022" }, "JourneyDate":"2016-11-28"},</v>
      </c>
    </row>
    <row r="277" spans="1:13" x14ac:dyDescent="0.45">
      <c r="A277" t="s">
        <v>5801</v>
      </c>
      <c r="B277" t="s">
        <v>52</v>
      </c>
      <c r="C277" t="s">
        <v>4491</v>
      </c>
      <c r="D277" t="s">
        <v>5283</v>
      </c>
      <c r="E277" t="str">
        <f>SUBSTITUTE(VLOOKUP(D277,Locations!D:K,8,FALSE),"},","}")</f>
        <v>{ "id": "239f58b9-eac5-4f1f-bd26-eecfcdd4171f", "name":"Loews E-Walk Theatre", "addressLine1":"247 W. 42nd St., , 100", "town":"New York", "county":"NY", "country":"US", "postcode":"10036" }</v>
      </c>
      <c r="F277" t="s">
        <v>4948</v>
      </c>
      <c r="G277" t="str">
        <f>SUBSTITUTE(VLOOKUP(F277,Locations!D:K,8,FALSE),"},","}")</f>
        <v>{ "id": "0f105c77-5fbf-42b9-baa8-02ee200f2c98", "name":"The Gift Theatre", "addressLine1":"4802 N. Milwaukee Avenue", "town":"Chicago", "county":"IL", "country":"US", "postcode":"60630" }</v>
      </c>
      <c r="H277" t="s">
        <v>5466</v>
      </c>
      <c r="I277" t="str">
        <f>SUBSTITUTE(VLOOKUP(H277,Vehicles!D:H,5,FALSE),"},","}")</f>
        <v>{ "id":"ab590bdf-e207-48de-8f57-0a342d0b6d3c", "name":"Hyundai Elantra", "vehicleMake":"Hyundai", "vehicleType":"Elantra" }</v>
      </c>
      <c r="J277" t="s">
        <v>4303</v>
      </c>
      <c r="K277" t="str">
        <f>SUBSTITUTE(VLOOKUP(J277,Drivers!C:G,5,FALSE),"},","}")</f>
        <v>{ "id": "e2e185b9-95b2-44f1-ba4b-aea0e857671d", "name":"Krispy Kreme Doughnuts", "addressLine1":"141 West 72nd St.", "town":"New York", "county":"NY", "country":"US", "postcode":"10028" }</v>
      </c>
      <c r="L277" t="s">
        <v>5165</v>
      </c>
      <c r="M277" t="str">
        <f t="shared" si="4"/>
        <v>{"id":"ea544681-b0b3-4837-acfe-f091a94e78f0", "name":"LoewsEWalkTheatre247W42ndSt100ToTheGiftTheatre4802NMilwaukeeAvenue", "StartPoint":{ "id": "239f58b9-eac5-4f1f-bd26-eecfcdd4171f", "name":"Loews E-Walk Theatre", "addressLine1":"247 W. 42nd St., , 100", "town":"New York", "county":"NY", "country":"US", "postcode":"10036" }, "EndPoint":{ "id": "0f105c77-5fbf-42b9-baa8-02ee200f2c98", "name":"The Gift Theatre", "addressLine1":"4802 N. Milwaukee Avenue", "town":"Chicago", "county":"IL", "country":"US", "postcode":"60630" }, "VehicleUsed":{ "id":"ab590bdf-e207-48de-8f57-0a342d0b6d3c", "name":"Hyundai Elantra", "vehicleMake":"Hyundai", "vehicleType":"Elantra" }, "VehicleDriver":{ "id": "e2e185b9-95b2-44f1-ba4b-aea0e857671d", "name":"Krispy Kreme Doughnuts", "addressLine1":"141 West 72nd St.", "town":"New York", "county":"NY", "country":"US", "postcode":"10028" }, "JourneyDate":"2016-11-28"},</v>
      </c>
    </row>
    <row r="278" spans="1:13" x14ac:dyDescent="0.45">
      <c r="A278" t="s">
        <v>5802</v>
      </c>
      <c r="B278" t="s">
        <v>52</v>
      </c>
      <c r="C278" t="s">
        <v>4492</v>
      </c>
      <c r="D278" t="s">
        <v>4969</v>
      </c>
      <c r="E278" t="str">
        <f>SUBSTITUTE(VLOOKUP(D278,Locations!D:K,8,FALSE),"},","}")</f>
        <v>{ "id": "54ae2b00-6044-4cce-9e45-7ad5a357be1f", "name":"O'Neills Irish Bar", "addressLine1":"729 3RD Avenue", "town":"New York", "county":"NY", "country":"US", "postcode":"10017" }</v>
      </c>
      <c r="F278" t="s">
        <v>5320</v>
      </c>
      <c r="G278" t="str">
        <f>SUBSTITUTE(VLOOKUP(F278,Locations!D:K,8,FALSE),"},","}")</f>
        <v>{ "id": "8672e41e-0fe5-4360-bb4e-c9a2ce6e7e2d", "name":"Bryant Park", "addressLine1":"6th Ave between 40th &amp; 42nd St", "town":"New York", "county":"NY", "country":"US", "postcode":"10110" }</v>
      </c>
      <c r="H278" t="s">
        <v>5410</v>
      </c>
      <c r="I278" t="str">
        <f>SUBSTITUTE(VLOOKUP(H278,Vehicles!D:H,5,FALSE),"},","}")</f>
        <v>{ "id":"d460b9f2-02de-4010-8076-bc82e16faed9", "name":"Kia Spectra", "vehicleMake":"Kia", "vehicleType":"Spectra" }</v>
      </c>
      <c r="J278" t="s">
        <v>4266</v>
      </c>
      <c r="K278" t="str">
        <f>SUBSTITUTE(VLOOKUP(J278,Drivers!C:G,5,FALSE),"},","}")</f>
        <v>{ "id": "14ff9f64-fff2-464b-93ce-c76ea9a16f9c", "name":"Lalo's Restaurant", "addressLine1":"1960 N. Clybourn", "town":"Chicago", "county":"IL", "country":"US", "postcode":"60614" }</v>
      </c>
      <c r="L278" t="s">
        <v>5165</v>
      </c>
      <c r="M278" t="str">
        <f t="shared" si="4"/>
        <v>{"id":"5280ac43-5fa3-4793-8096-6c21ec193808", "name":"ONeillsIrishBar7293RDAvenueToBryantPark6thAvebetween40th42ndSt", "StartPoint":{ "id": "54ae2b00-6044-4cce-9e45-7ad5a357be1f", "name":"O'Neills Irish Bar", "addressLine1":"729 3RD Avenue", "town":"New York", "county":"NY", "country":"US", "postcode":"10017" }, "EndPoint":{ "id": "8672e41e-0fe5-4360-bb4e-c9a2ce6e7e2d", "name":"Bryant Park", "addressLine1":"6th Ave between 40th &amp; 42nd St", "town":"New York", "county":"NY", "country":"US", "postcode":"10110" }, "VehicleUsed":{ "id":"d460b9f2-02de-4010-8076-bc82e16faed9", "name":"Kia Spectra", "vehicleMake":"Kia", "vehicleType":"Spectra" }, "VehicleDriver":{ "id": "14ff9f64-fff2-464b-93ce-c76ea9a16f9c", "name":"Lalo's Restaurant", "addressLine1":"1960 N. Clybourn", "town":"Chicago", "county":"IL", "country":"US", "postcode":"60614" }, "JourneyDate":"2016-11-28"},</v>
      </c>
    </row>
    <row r="279" spans="1:13" x14ac:dyDescent="0.45">
      <c r="A279" t="s">
        <v>5803</v>
      </c>
      <c r="B279" t="s">
        <v>89</v>
      </c>
      <c r="C279" t="s">
        <v>4493</v>
      </c>
      <c r="D279" t="s">
        <v>5381</v>
      </c>
      <c r="E279" t="str">
        <f>SUBSTITUTE(VLOOKUP(D279,Locations!D:K,8,FALSE),"},","}")</f>
        <v>{ "id": "3b375318-6e67-4c81-906a-18ef14434966", "name":"Marble Collegiate Church, check room # on sign in lobby", "addressLine1":"1 W 29th Street, NY, NY at 5th Ave.", "town":"New York", "county":"NY", "country":"US", "postcode":"10001" }</v>
      </c>
      <c r="F279" t="s">
        <v>5353</v>
      </c>
      <c r="G279" t="str">
        <f>SUBSTITUTE(VLOOKUP(F279,Locations!D:K,8,FALSE),"},","}")</f>
        <v>{ "id": "2b7fa959-771b-4704-833e-16732f41fe51", "name":"Center Stage", "addressLine1":"48 West 21 Street", "town":"New York", "county":"NY", "country":"US", "postcode":"10010" }</v>
      </c>
      <c r="H279" t="s">
        <v>5510</v>
      </c>
      <c r="I279" t="str">
        <f>SUBSTITUTE(VLOOKUP(H279,Vehicles!D:H,5,FALSE),"},","}")</f>
        <v>{ "id":"0cc0ca38-77e8-4dbd-bb9c-577722b77b6f", "name":"Kia Rio", "vehicleMake":"Kia", "vehicleType":"Rio" }</v>
      </c>
      <c r="J279" t="s">
        <v>4270</v>
      </c>
      <c r="K279" t="str">
        <f>SUBSTITUTE(VLOOKUP(J279,Drivers!C:G,5,FALSE),"},","}")</f>
        <v>{ "id": "9ae3088d-3121-4b7a-af27-9c4f15b2fadb", "name":"Regal Cinemas 42nd Street E-Walk Stadium 13", "addressLine1":"247 W. 42nd St.", "town":"New York", "county":"NY", "country":"US", "postcode":"10036" }</v>
      </c>
      <c r="L279" t="s">
        <v>5165</v>
      </c>
      <c r="M279" t="str">
        <f t="shared" si="4"/>
        <v>{"id":"6d0434f9-c87b-4ee1-981e-75100ff0c989", "name":"MarbleCollegiateChurchcheckroomonsigninlobby1W29thStreetNYNYat5thAveToCenterStage48West21Street", "StartPoint":{ "id": "3b375318-6e67-4c81-906a-18ef14434966", "name":"Marble Collegiate Church, check room # on sign in lobby", "addressLine1":"1 W 29th Street, NY, NY at 5th Ave.", "town":"New York", "county":"NY", "country":"US", "postcode":"10001" }, "EndPoint":{ "id": "2b7fa959-771b-4704-833e-16732f41fe51", "name":"Center Stage", "addressLine1":"48 West 21 Street", "town":"New York", "county":"NY", "country":"US", "postcode":"10010" }, "VehicleUsed":{ "id":"0cc0ca38-77e8-4dbd-bb9c-577722b77b6f", "name":"Kia Rio", "vehicleMake":"Kia", "vehicleType":"Rio" }, "VehicleDriver":{ "id": "9ae3088d-3121-4b7a-af27-9c4f15b2fadb", "name":"Regal Cinemas 42nd Street E-Walk Stadium 13", "addressLine1":"247 W. 42nd St.", "town":"New York", "county":"NY", "country":"US", "postcode":"10036" }, "JourneyDate":"2016-11-28"},</v>
      </c>
    </row>
    <row r="280" spans="1:13" x14ac:dyDescent="0.45">
      <c r="A280" t="s">
        <v>5804</v>
      </c>
      <c r="B280" t="s">
        <v>52</v>
      </c>
      <c r="C280" t="s">
        <v>4494</v>
      </c>
      <c r="D280" t="s">
        <v>5337</v>
      </c>
      <c r="E280" t="str">
        <f>SUBSTITUTE(VLOOKUP(D280,Locations!D:K,8,FALSE),"},","}")</f>
        <v>{ "id": "4acf9575-0654-44f7-9e09-7bb66ef3e6e4", "name":"Thirsty Bear Brewing Co. &amp; Spanish Cuisine", "addressLine1":"661 Howard Street", "town":"San Francisco", "county":"CA", "country":"US", "postcode":"94105" }</v>
      </c>
      <c r="F280" t="s">
        <v>4950</v>
      </c>
      <c r="G280" t="str">
        <f>SUBSTITUTE(VLOOKUP(F280,Locations!D:K,8,FALSE),"},","}")</f>
        <v>{ "id": "1a278f4c-74fe-470a-8b99-504452c83982", "name":"web2zone (Internet Cafe &amp; Video Game Center)", "addressLine1":"54 Cooper Sq", "town":"New York", "county":"NY", "country":"US", "postcode":"10003" }</v>
      </c>
      <c r="H280" t="s">
        <v>5469</v>
      </c>
      <c r="I280" t="str">
        <f>SUBSTITUTE(VLOOKUP(H280,Vehicles!D:H,5,FALSE),"},","}")</f>
        <v>{ "id":"3d23ca3b-9186-4265-a753-1ddd3af14321", "name":"Hyundai Equus", "vehicleMake":"Hyundai", "vehicleType":"Equus" }</v>
      </c>
      <c r="J280" t="s">
        <v>4204</v>
      </c>
      <c r="K280" t="str">
        <f>SUBSTITUTE(VLOOKUP(J280,Drivers!C:G,5,FALSE),"},","}")</f>
        <v>{ "id": "1a6624fe-1050-43dc-87e9-cb7c05c0584c", "name":"Belmont Rocks", "addressLine1":"Belmont &amp; Lakeshore drive", "town":"Chicago", "county":"IL", "country":"US", "postcode":"60657" }</v>
      </c>
      <c r="L280" t="s">
        <v>5166</v>
      </c>
      <c r="M280" t="str">
        <f t="shared" si="4"/>
        <v>{"id":"d435f19e-9a65-4c49-bb5c-f94add0e2fba", "name":"ThirstyBearBrewingCoSpanishCuisine661HowardStreetToweb2zoneInternetCafeVideoGameCenter54CooperSq", "StartPoint":{ "id": "4acf9575-0654-44f7-9e09-7bb66ef3e6e4", "name":"Thirsty Bear Brewing Co. &amp; Spanish Cuisine", "addressLine1":"661 Howard Street", "town":"San Francisco", "county":"CA", "country":"US", "postcode":"94105" }, "EndPoint":{ "id": "1a278f4c-74fe-470a-8b99-504452c83982", "name":"web2zone (Internet Cafe &amp; Video Game Center)", "addressLine1":"54 Cooper Sq", "town":"New York", "county":"NY", "country":"US", "postcode":"10003" }, "VehicleUsed":{ "id":"3d23ca3b-9186-4265-a753-1ddd3af14321", "name":"Hyundai Equus", "vehicleMake":"Hyundai", "vehicleType":"Equus" }, "VehicleDriver":{ "id": "1a6624fe-1050-43dc-87e9-cb7c05c0584c", "name":"Belmont Rocks", "addressLine1":"Belmont &amp; Lakeshore drive", "town":"Chicago", "county":"IL", "country":"US", "postcode":"60657" }, "JourneyDate":"2016-11-29"},</v>
      </c>
    </row>
    <row r="281" spans="1:13" x14ac:dyDescent="0.45">
      <c r="A281" t="s">
        <v>5805</v>
      </c>
      <c r="B281" t="s">
        <v>52</v>
      </c>
      <c r="C281" t="s">
        <v>4495</v>
      </c>
      <c r="D281" t="s">
        <v>5335</v>
      </c>
      <c r="E281" t="str">
        <f>SUBSTITUTE(VLOOKUP(D281,Locations!D:K,8,FALSE),"},","}")</f>
        <v>{ "id": "9ba175c8-20e4-447e-8fdc-45d95e31143c", "name":"McNally Jackson Books", "addressLine1":"50 Prince Street", "town":"New York", "county":"NY", "country":"US", "postcode":"10012" }</v>
      </c>
      <c r="F281" t="s">
        <v>5274</v>
      </c>
      <c r="G281" t="str">
        <f>SUBSTITUTE(VLOOKUP(F281,Locations!D:K,8,FALSE),"},","}")</f>
        <v>{ "id": "4955f4c8-e153-44b2-b8cf-f5dac1c541df", "name":"The Studio at Webster Hall", "addressLine1":"125 east 11th Street", "town":"New York", "county":"NY", "country":"US", "postcode":"10003" }</v>
      </c>
      <c r="H281" t="s">
        <v>5472</v>
      </c>
      <c r="I281" t="str">
        <f>SUBSTITUTE(VLOOKUP(H281,Vehicles!D:H,5,FALSE),"},","}")</f>
        <v>{ "id":"be395707-7c6c-4607-bd99-f991e1be257c", "name":"Mitsubishi Outlander", "vehicleMake":"Mitsubishi", "vehicleType":"Outlander" }</v>
      </c>
      <c r="J281" t="s">
        <v>4202</v>
      </c>
      <c r="K281" t="str">
        <f>SUBSTITUTE(VLOOKUP(J281,Drivers!C:G,5,FALSE),"},","}")</f>
        <v>{ "id": "b36ff006-d9db-46ab-99f8-07ac837eddd5", "name":"Tango Club @ Ukranian East Village Restaurant", "addressLine1":"140 2nd Avenue ( between 8th &amp; 9th St)", "town":"New York", "county":"NY", "country":"US", "postcode":"10003" }</v>
      </c>
      <c r="L281" t="s">
        <v>5166</v>
      </c>
      <c r="M281" t="str">
        <f t="shared" si="4"/>
        <v>{"id":"1c929528-2bb0-463a-90c8-b2dc9f5ecea2", "name":"McNallyJacksonBooks50PrinceStreetToTheStudioatWebsterHall125east11thStreet", "StartPoint":{ "id": "9ba175c8-20e4-447e-8fdc-45d95e31143c", "name":"McNally Jackson Books", "addressLine1":"50 Prince Street", "town":"New York", "county":"NY", "country":"US", "postcode":"10012" }, "EndPoint":{ "id": "4955f4c8-e153-44b2-b8cf-f5dac1c541df", "name":"The Studio at Webster Hall", "addressLine1":"125 east 11th Street", "town":"New York", "county":"NY", "country":"US", "postcode":"10003" }, "VehicleUsed":{ "id":"be395707-7c6c-4607-bd99-f991e1be257c", "name":"Mitsubishi Outlander", "vehicleMake":"Mitsubishi", "vehicleType":"Outlander" }, "VehicleDriver":{ "id": "b36ff006-d9db-46ab-99f8-07ac837eddd5", "name":"Tango Club @ Ukranian East Village Restaurant", "addressLine1":"140 2nd Avenue ( between 8th &amp; 9th St)", "town":"New York", "county":"NY", "country":"US", "postcode":"10003" }, "JourneyDate":"2016-11-29"},</v>
      </c>
    </row>
    <row r="282" spans="1:13" x14ac:dyDescent="0.45">
      <c r="A282" t="s">
        <v>5806</v>
      </c>
      <c r="B282" t="s">
        <v>52</v>
      </c>
      <c r="C282" t="s">
        <v>4496</v>
      </c>
      <c r="D282" t="s">
        <v>5320</v>
      </c>
      <c r="E282" t="str">
        <f>SUBSTITUTE(VLOOKUP(D282,Locations!D:K,8,FALSE),"},","}")</f>
        <v>{ "id": "8672e41e-0fe5-4360-bb4e-c9a2ce6e7e2d", "name":"Bryant Park", "addressLine1":"6th Ave between 40th &amp; 42nd St", "town":"New York", "county":"NY", "country":"US", "postcode":"10110" }</v>
      </c>
      <c r="F282" t="s">
        <v>5344</v>
      </c>
      <c r="G282" t="str">
        <f>SUBSTITUTE(VLOOKUP(F282,Locations!D:K,8,FALSE),"},","}")</f>
        <v>{ "id": "24dfe891-0a2c-4bd8-bf9b-8da1facc53dd", "name":"JAPAS 38", "addressLine1":"9 East 38th Street", "town":"New York", "county":"NY", "country":"US", "postcode":"10016" }</v>
      </c>
      <c r="H282" t="s">
        <v>5458</v>
      </c>
      <c r="I282" t="str">
        <f>SUBSTITUTE(VLOOKUP(H282,Vehicles!D:H,5,FALSE),"},","}")</f>
        <v>{ "id":"128e822e-fb3b-4265-881a-33e984ac8625", "name":"Kia Cerato", "vehicleMake":"Kia", "vehicleType":"Cerato" }</v>
      </c>
      <c r="J282" t="s">
        <v>4209</v>
      </c>
      <c r="K282" t="str">
        <f>SUBSTITUTE(VLOOKUP(J282,Drivers!C:G,5,FALSE),"},","}")</f>
        <v>{ "id": "0cfdd41b-8e31-4bf2-b01f-2c68c80f32e0", "name":"Cosi", "addressLine1":"2186 Broadway", "town":"New York", "county":"NY", "country":"US", "postcode":"10024" }</v>
      </c>
      <c r="L282" t="s">
        <v>5167</v>
      </c>
      <c r="M282" t="str">
        <f t="shared" si="4"/>
        <v>{"id":"79cd578d-94b2-4b1f-b3ef-2bf496528e21", "name":"BryantPark6thAvebetween40th42ndStToJAPAS389East38thStreet", "StartPoint":{ "id": "8672e41e-0fe5-4360-bb4e-c9a2ce6e7e2d", "name":"Bryant Park", "addressLine1":"6th Ave between 40th &amp; 42nd St", "town":"New York", "county":"NY", "country":"US", "postcode":"10110" }, "EndPoint":{ "id": "24dfe891-0a2c-4bd8-bf9b-8da1facc53dd", "name":"JAPAS 38", "addressLine1":"9 East 38th Street", "town":"New York", "county":"NY", "country":"US", "postcode":"10016" }, "VehicleUsed":{ "id":"128e822e-fb3b-4265-881a-33e984ac8625", "name":"Kia Cerato", "vehicleMake":"Kia", "vehicleType":"Cerato" }, "VehicleDriver":{ "id": "0cfdd41b-8e31-4bf2-b01f-2c68c80f32e0", "name":"Cosi", "addressLine1":"2186 Broadway", "town":"New York", "county":"NY", "country":"US", "postcode":"10024" }, "JourneyDate":"2016-12-04"},</v>
      </c>
    </row>
    <row r="283" spans="1:13" x14ac:dyDescent="0.45">
      <c r="A283" t="s">
        <v>5807</v>
      </c>
      <c r="B283" t="s">
        <v>52</v>
      </c>
      <c r="C283" t="s">
        <v>4497</v>
      </c>
      <c r="D283" t="s">
        <v>5386</v>
      </c>
      <c r="E283" t="str">
        <f>SUBSTITUTE(VLOOKUP(D283,Locations!D:K,8,FALSE),"},","}")</f>
        <v>{ "id": "3d1de976-6b86-4d4d-b5c8-d0b32c112cbf", "name":"Hallo Berlin Restaurant and Bierhaus", "addressLine1":"626 10th Ave. btw. 44th and 45th St.", "town":"New York", "county":"NY", "country":"US", "postcode":"10036" }</v>
      </c>
      <c r="F283" t="s">
        <v>5353</v>
      </c>
      <c r="G283" t="str">
        <f>SUBSTITUTE(VLOOKUP(F283,Locations!D:K,8,FALSE),"},","}")</f>
        <v>{ "id": "2b7fa959-771b-4704-833e-16732f41fe51", "name":"Center Stage", "addressLine1":"48 West 21 Street", "town":"New York", "county":"NY", "country":"US", "postcode":"10010" }</v>
      </c>
      <c r="H283" t="s">
        <v>5514</v>
      </c>
      <c r="I283" t="str">
        <f>SUBSTITUTE(VLOOKUP(H283,Vehicles!D:H,5,FALSE),"},","}")</f>
        <v>{ "id":"993b84b5-712b-4791-af95-67c77d6727bd", "name":"Chrysler Voyager", "vehicleMake":"Chrysler", "vehicleType":"Voyager" }</v>
      </c>
      <c r="J283" t="s">
        <v>4226</v>
      </c>
      <c r="K283" t="str">
        <f>SUBSTITUTE(VLOOKUP(J283,Drivers!C:G,5,FALSE),"},","}")</f>
        <v>{ "id": "500b40d4-2bbf-458e-8c3a-f887617dd11e", "name":"Kate Murphy Theater at FIT.", "addressLine1":"Fashion Institute Of Technology", "town":"New York", "county":"NY", "country":"US", "postcode":"10001" }</v>
      </c>
      <c r="L283" t="s">
        <v>5168</v>
      </c>
      <c r="M283" t="str">
        <f t="shared" si="4"/>
        <v>{"id":"d9431a75-a7f9-428b-8121-da561effd372", "name":"HalloBerlinRestaurantandBierhaus62610thAvebtw44thand45thStToCenterStage48West21Street", "StartPoint":{ "id": "3d1de976-6b86-4d4d-b5c8-d0b32c112cbf", "name":"Hallo Berlin Restaurant and Bierhaus", "addressLine1":"626 10th Ave. btw. 44th and 45th St.", "town":"New York", "county":"NY", "country":"US", "postcode":"10036" }, "EndPoint":{ "id": "2b7fa959-771b-4704-833e-16732f41fe51", "name":"Center Stage", "addressLine1":"48 West 21 Street", "town":"New York", "county":"NY", "country":"US", "postcode":"10010" }, "VehicleUsed":{ "id":"993b84b5-712b-4791-af95-67c77d6727bd", "name":"Chrysler Voyager", "vehicleMake":"Chrysler", "vehicleType":"Voyager" }, "VehicleDriver":{ "id": "500b40d4-2bbf-458e-8c3a-f887617dd11e", "name":"Kate Murphy Theater at FIT.", "addressLine1":"Fashion Institute Of Technology", "town":"New York", "county":"NY", "country":"US", "postcode":"10001" }, "JourneyDate":"2016-12-12"},</v>
      </c>
    </row>
    <row r="284" spans="1:13" x14ac:dyDescent="0.45">
      <c r="A284" t="s">
        <v>5808</v>
      </c>
      <c r="B284" t="s">
        <v>52</v>
      </c>
      <c r="C284" t="s">
        <v>4498</v>
      </c>
      <c r="D284" t="s">
        <v>5328</v>
      </c>
      <c r="E284" t="str">
        <f>SUBSTITUTE(VLOOKUP(D284,Locations!D:K,8,FALSE),"},","}")</f>
        <v>{ "id": "9da06781-ef5f-497b-84fc-bec0c3cb0148", "name":"Pukk", "addressLine1":"71 1st Av", "town":"New York", "county":"NY", "country":"US", "postcode":"10003" }</v>
      </c>
      <c r="F284" t="s">
        <v>5362</v>
      </c>
      <c r="G284" t="str">
        <f>SUBSTITUTE(VLOOKUP(F284,Locations!D:K,8,FALSE),"},","}")</f>
        <v>{ "id": "6df7b3ee-681b-4291-bdcb-a684e1dfb097", "name":"Third Coast Comics", "addressLine1":"6234 N. Broadway", "town":"Chicago", "county":"IL", "country":"US", "postcode":"60660" }</v>
      </c>
      <c r="H284" t="s">
        <v>5459</v>
      </c>
      <c r="I284" t="str">
        <f>SUBSTITUTE(VLOOKUP(H284,Vehicles!D:H,5,FALSE),"},","}")</f>
        <v>{ "id":"9eba6e09-197b-4993-9728-b4c9dfb64a28", "name":"Toyota Land Cruiser", "vehicleMake":"Toyota", "vehicleType":"Land Cruiser" }</v>
      </c>
      <c r="J284" t="s">
        <v>4303</v>
      </c>
      <c r="K284" t="str">
        <f>SUBSTITUTE(VLOOKUP(J284,Drivers!C:G,5,FALSE),"},","}")</f>
        <v>{ "id": "e2e185b9-95b2-44f1-ba4b-aea0e857671d", "name":"Krispy Kreme Doughnuts", "addressLine1":"141 West 72nd St.", "town":"New York", "county":"NY", "country":"US", "postcode":"10028" }</v>
      </c>
      <c r="L284" t="s">
        <v>5168</v>
      </c>
      <c r="M284" t="str">
        <f t="shared" si="4"/>
        <v>{"id":"b0c96210-bd47-4a7e-9437-d946f9d2bef6", "name":"Pukk711stAvToThirdCoastComics6234NBroadway", "StartPoint":{ "id": "9da06781-ef5f-497b-84fc-bec0c3cb0148", "name":"Pukk", "addressLine1":"71 1st Av", "town":"New York", "county":"NY", "country":"US", "postcode":"10003" }, "EndPoint":{ "id": "6df7b3ee-681b-4291-bdcb-a684e1dfb097", "name":"Third Coast Comics", "addressLine1":"6234 N. Broadway", "town":"Chicago", "county":"IL", "country":"US", "postcode":"60660" }, "VehicleUsed":{ "id":"9eba6e09-197b-4993-9728-b4c9dfb64a28", "name":"Toyota Land Cruiser", "vehicleMake":"Toyota", "vehicleType":"Land Cruiser" }, "VehicleDriver":{ "id": "e2e185b9-95b2-44f1-ba4b-aea0e857671d", "name":"Krispy Kreme Doughnuts", "addressLine1":"141 West 72nd St.", "town":"New York", "county":"NY", "country":"US", "postcode":"10028" }, "JourneyDate":"2016-12-12"},</v>
      </c>
    </row>
    <row r="285" spans="1:13" x14ac:dyDescent="0.45">
      <c r="A285" t="s">
        <v>5809</v>
      </c>
      <c r="B285" t="s">
        <v>52</v>
      </c>
      <c r="C285" t="s">
        <v>4499</v>
      </c>
      <c r="D285" t="s">
        <v>5337</v>
      </c>
      <c r="E285" t="str">
        <f>SUBSTITUTE(VLOOKUP(D285,Locations!D:K,8,FALSE),"},","}")</f>
        <v>{ "id": "4acf9575-0654-44f7-9e09-7bb66ef3e6e4", "name":"Thirsty Bear Brewing Co. &amp; Spanish Cuisine", "addressLine1":"661 Howard Street", "town":"San Francisco", "county":"CA", "country":"US", "postcode":"94105" }</v>
      </c>
      <c r="F285" t="s">
        <v>5252</v>
      </c>
      <c r="G285" t="str">
        <f>SUBSTITUTE(VLOOKUP(F285,Locations!D:K,8,FALSE),"},","}")</f>
        <v>{ "id": "7ab2fc3d-6c95-4c63-b702-eacf855b71fc", "name":"Olympic Flame Diner", "addressLine1":"200 W 60th Street", "town":"New York", "county":"NY", "country":"US", "postcode":"10023" }</v>
      </c>
      <c r="H285" t="s">
        <v>5505</v>
      </c>
      <c r="I285" t="str">
        <f>SUBSTITUTE(VLOOKUP(H285,Vehicles!D:H,5,FALSE),"},","}")</f>
        <v>{ "id":"2280ec7a-36a9-4060-99b8-bcfec940dddb", "name":"Mitsubishi L200", "vehicleMake":"Mitsubishi", "vehicleType":"L200" }</v>
      </c>
      <c r="J285" t="s">
        <v>4215</v>
      </c>
      <c r="K285" t="str">
        <f>SUBSTITUTE(VLOOKUP(J285,Drivers!C:G,5,FALSE),"},","}")</f>
        <v>{ "id": "1a278f4c-74fe-470a-8b99-504452c83982", "name":"web2zone (Internet Cafe &amp; Video Game Center)", "addressLine1":"54 Cooper Sq", "town":"New York", "county":"NY", "country":"US", "postcode":"10003" }</v>
      </c>
      <c r="L285" t="s">
        <v>5169</v>
      </c>
      <c r="M285" t="str">
        <f t="shared" si="4"/>
        <v>{"id":"b2e1e72c-77a6-473d-8ac8-180c60fe47b9", "name":"ThirstyBearBrewingCoSpanishCuisine661HowardStreetToOlympicFlameDiner200W60thStreet", "StartPoint":{ "id": "4acf9575-0654-44f7-9e09-7bb66ef3e6e4", "name":"Thirsty Bear Brewing Co. &amp; Spanish Cuisine", "addressLine1":"661 Howard Street", "town":"San Francisco", "county":"CA", "country":"US", "postcode":"94105" }, "EndPoint":{ "id": "7ab2fc3d-6c95-4c63-b702-eacf855b71fc", "name":"Olympic Flame Diner", "addressLine1":"200 W 60th Street", "town":"New York", "county":"NY", "country":"US", "postcode":"10023" }, "VehicleUsed":{ "id":"2280ec7a-36a9-4060-99b8-bcfec940dddb", "name":"Mitsubishi L200", "vehicleMake":"Mitsubishi", "vehicleType":"L200" }, "VehicleDriver":{ "id": "1a278f4c-74fe-470a-8b99-504452c83982", "name":"web2zone (Internet Cafe &amp; Video Game Center)", "addressLine1":"54 Cooper Sq", "town":"New York", "county":"NY", "country":"US", "postcode":"10003" }, "JourneyDate":"2016-12-13"},</v>
      </c>
    </row>
    <row r="286" spans="1:13" x14ac:dyDescent="0.45">
      <c r="A286" t="s">
        <v>5810</v>
      </c>
      <c r="B286" t="s">
        <v>52</v>
      </c>
      <c r="C286" t="s">
        <v>4500</v>
      </c>
      <c r="D286" t="s">
        <v>5359</v>
      </c>
      <c r="E286" t="str">
        <f>SUBSTITUTE(VLOOKUP(D286,Locations!D:K,8,FALSE),"},","}")</f>
        <v>{ "id": "7a7886c9-c78e-4861-b76d-4c480b9aec74", "name":"Udupi Palace", "addressLine1":"2543 W. Devon Ave.", "town":"Chicago", "county":"IL", "country":"US", "postcode":"60618" }</v>
      </c>
      <c r="F286" t="s">
        <v>5293</v>
      </c>
      <c r="G286" t="str">
        <f>SUBSTITUTE(VLOOKUP(F286,Locations!D:K,8,FALSE),"},","}")</f>
        <v>{ "id": "9adb7e82-fe27-4ef6-aa19-66672f524add", "name":"Empire Dance Studio", "addressLine1":"127 west 25th street", "town":"New York", "county":"NY", "country":"US", "postcode":"10001" }</v>
      </c>
      <c r="H286" t="s">
        <v>5457</v>
      </c>
      <c r="I286" t="str">
        <f>SUBSTITUTE(VLOOKUP(H286,Vehicles!D:H,5,FALSE),"},","}")</f>
        <v>{ "id":"d53c881d-bab0-477f-9f42-e59f6675e98d", "name":"Volkswagen Polo", "vehicleMake":"Volkswagen", "vehicleType":"Polo" }</v>
      </c>
      <c r="J286" t="s">
        <v>4217</v>
      </c>
      <c r="K286" t="str">
        <f>SUBSTITUTE(VLOOKUP(J286,Drivers!C:G,5,FALSE),"},","}")</f>
        <v>{ "id": "72609113-778c-468f-859c-7fd0f352819c", "name":"Rodeo Bar", "addressLine1":"375 3rd Avenue", "town":"New York", "county":"NY", "country":"US", "postcode":"10022" }</v>
      </c>
      <c r="L286" t="s">
        <v>5169</v>
      </c>
      <c r="M286" t="str">
        <f t="shared" si="4"/>
        <v>{"id":"6ef719ee-8281-487b-9eca-1a7d7c29163a", "name":"UdupiPalace2543WDevonAveToEmpireDanceStudio127west25thstreet", "StartPoint":{ "id": "7a7886c9-c78e-4861-b76d-4c480b9aec74", "name":"Udupi Palace", "addressLine1":"2543 W. Devon Ave.", "town":"Chicago", "county":"IL", "country":"US", "postcode":"60618" }, "EndPoint":{ "id": "9adb7e82-fe27-4ef6-aa19-66672f524add", "name":"Empire Dance Studio", "addressLine1":"127 west 25th street", "town":"New York", "county":"NY", "country":"US", "postcode":"10001" }, "VehicleUsed":{ "id":"d53c881d-bab0-477f-9f42-e59f6675e98d", "name":"Volkswagen Polo", "vehicleMake":"Volkswagen", "vehicleType":"Polo" }, "VehicleDriver":{ "id": "72609113-778c-468f-859c-7fd0f352819c", "name":"Rodeo Bar", "addressLine1":"375 3rd Avenue", "town":"New York", "county":"NY", "country":"US", "postcode":"10022" }, "JourneyDate":"2016-12-13"},</v>
      </c>
    </row>
    <row r="287" spans="1:13" x14ac:dyDescent="0.45">
      <c r="A287" t="s">
        <v>5811</v>
      </c>
      <c r="B287" t="s">
        <v>52</v>
      </c>
      <c r="C287" t="s">
        <v>4501</v>
      </c>
      <c r="D287" t="s">
        <v>5278</v>
      </c>
      <c r="E287" t="str">
        <f>SUBSTITUTE(VLOOKUP(D287,Locations!D:K,8,FALSE),"},","}")</f>
        <v>{ "id": "89a9b1de-5ef1-4ab0-aed0-8463ee2ba3af", "name":"LATIN BLISS", "addressLine1":"5515 N LINCOLN AVENUE", "town":"Chicago", "county":"IL", "country":"US", "postcode":"60625" }</v>
      </c>
      <c r="F287" t="s">
        <v>5250</v>
      </c>
      <c r="G287" t="str">
        <f>SUBSTITUTE(VLOOKUP(F287,Locations!D:K,8,FALSE),"},","}")</f>
        <v>{ "id": "a63c041b-da70-48a6-9191-37603a1f7612", "name":"Office", "addressLine1":"153 West 27th Street, 11th Floor", "town":"New York", "county":"NY", "country":"US", "postcode":"10001" }</v>
      </c>
      <c r="H287" t="s">
        <v>5467</v>
      </c>
      <c r="I287" t="str">
        <f>SUBSTITUTE(VLOOKUP(H287,Vehicles!D:H,5,FALSE),"},","}")</f>
        <v>{ "id":"86200691-c08b-4107-9e60-66c715c4fe25", "name":"Geely Emgrand X7", "vehicleMake":"Geely", "vehicleType":"Emgrand X7" }</v>
      </c>
      <c r="J287" t="s">
        <v>4297</v>
      </c>
      <c r="K287" t="str">
        <f>SUBSTITUTE(VLOOKUP(J287,Drivers!C:G,5,FALSE),"},","}")</f>
        <v>{ "id": "28f2ccbd-df4f-4d7d-bef2-e12addcb1cb8", "name":"Manhattan Lounge", "addressLine1":"1720 2nd Ave. btw 89th and 90th", "town":"New York", "county":"NY", "country":"US", "postcode":"10128" }</v>
      </c>
      <c r="L287" t="s">
        <v>5169</v>
      </c>
      <c r="M287" t="str">
        <f t="shared" si="4"/>
        <v>{"id":"6a963bcf-56b3-4366-86dd-1f45d11814b4", "name":"LATINBLISS5515NLINCOLNAVENUEToOffice153West27thStreet11thFloor", "StartPoint":{ "id": "89a9b1de-5ef1-4ab0-aed0-8463ee2ba3af", "name":"LATIN BLISS", "addressLine1":"5515 N LINCOLN AVENUE", "town":"Chicago", "county":"IL", "country":"US", "postcode":"60625" }, "EndPoint":{ "id": "a63c041b-da70-48a6-9191-37603a1f7612", "name":"Office", "addressLine1":"153 West 27th Street, 11th Floor", "town":"New York", "county":"NY", "country":"US", "postcode":"10001" }, "VehicleUsed":{ "id":"86200691-c08b-4107-9e60-66c715c4fe25", "name":"Geely Emgrand X7", "vehicleMake":"Geely", "vehicleType":"Emgrand X7" }, "VehicleDriver":{ "id": "28f2ccbd-df4f-4d7d-bef2-e12addcb1cb8", "name":"Manhattan Lounge", "addressLine1":"1720 2nd Ave. btw 89th and 90th", "town":"New York", "county":"NY", "country":"US", "postcode":"10128" }, "JourneyDate":"2016-12-13"},</v>
      </c>
    </row>
    <row r="288" spans="1:13" x14ac:dyDescent="0.45">
      <c r="A288" t="s">
        <v>5812</v>
      </c>
      <c r="B288" t="s">
        <v>52</v>
      </c>
      <c r="C288" t="s">
        <v>4502</v>
      </c>
      <c r="D288" t="s">
        <v>5267</v>
      </c>
      <c r="E288" t="str">
        <f>SUBSTITUTE(VLOOKUP(D288,Locations!D:K,8,FALSE),"},","}")</f>
        <v>{ "id": "7e162048-5144-4404-8aff-471cb225012d", "name":"Casbah Tent Theater at Morocco's Studio", "addressLine1":"6 West 20th Street", "town":"New York", "county":"NY", "country":"US", "postcode":"10011" }</v>
      </c>
      <c r="F288" t="s">
        <v>5293</v>
      </c>
      <c r="G288" t="str">
        <f>SUBSTITUTE(VLOOKUP(F288,Locations!D:K,8,FALSE),"},","}")</f>
        <v>{ "id": "9adb7e82-fe27-4ef6-aa19-66672f524add", "name":"Empire Dance Studio", "addressLine1":"127 west 25th street", "town":"New York", "county":"NY", "country":"US", "postcode":"10001" }</v>
      </c>
      <c r="H288" t="s">
        <v>5431</v>
      </c>
      <c r="I288" t="str">
        <f>SUBSTITUTE(VLOOKUP(H288,Vehicles!D:H,5,FALSE),"},","}")</f>
        <v>{ "id":"5864ea22-4636-4087-8e85-e713511f8c2d", "name":"Hyundai Getz", "vehicleMake":"Hyundai", "vehicleType":"Getz" }</v>
      </c>
      <c r="J288" t="s">
        <v>4193</v>
      </c>
      <c r="K288" t="str">
        <f>SUBSTITUTE(VLOOKUP(J288,Drivers!C:G,5,FALSE),"},","}")</f>
        <v>{ "id": "f00ad641-abf7-4dfd-9f60-7fb1013a84c4", "name":"Dante Trattoria", "addressLine1":"79 McDougal Street", "town":"New York", "county":"NY", "country":"US", "postcode":"10001" }</v>
      </c>
      <c r="L288" t="s">
        <v>5170</v>
      </c>
      <c r="M288" t="str">
        <f t="shared" si="4"/>
        <v>{"id":"34459f0f-ffb8-4f28-b68b-edfd7c79500b", "name":"CasbahTentTheateratMoroccosStudio6West20thStreetToEmpireDanceStudio127west25thstreet", "StartPoint":{ "id": "7e162048-5144-4404-8aff-471cb225012d", "name":"Casbah Tent Theater at Morocco's Studio", "addressLine1":"6 West 20th Street", "town":"New York", "county":"NY", "country":"US", "postcode":"10011" }, "EndPoint":{ "id": "9adb7e82-fe27-4ef6-aa19-66672f524add", "name":"Empire Dance Studio", "addressLine1":"127 west 25th street", "town":"New York", "county":"NY", "country":"US", "postcode":"10001" }, "VehicleUsed":{ "id":"5864ea22-4636-4087-8e85-e713511f8c2d", "name":"Hyundai Getz", "vehicleMake":"Hyundai", "vehicleType":"Getz" }, "VehicleDriver":{ "id": "f00ad641-abf7-4dfd-9f60-7fb1013a84c4", "name":"Dante Trattoria", "addressLine1":"79 McDougal Street", "town":"New York", "county":"NY", "country":"US", "postcode":"10001" }, "JourneyDate":"2016-12-14"},</v>
      </c>
    </row>
    <row r="289" spans="1:13" x14ac:dyDescent="0.45">
      <c r="A289" t="s">
        <v>5813</v>
      </c>
      <c r="B289" t="s">
        <v>89</v>
      </c>
      <c r="C289" t="s">
        <v>4503</v>
      </c>
      <c r="D289" t="s">
        <v>4971</v>
      </c>
      <c r="E289" t="str">
        <f>SUBSTITUTE(VLOOKUP(D289,Locations!D:K,8,FALSE),"},","}")</f>
        <v>{ "id": "d360c1de-2a98-4a90-a964-cdc5dff224d3", "name":"Nobu", "addressLine1":"105 Hudson Street", "town":"New York", "county":"NY", "country":"US", "postcode":"10018" }</v>
      </c>
      <c r="F289" t="s">
        <v>5296</v>
      </c>
      <c r="G289" t="str">
        <f>SUBSTITUTE(VLOOKUP(F289,Locations!D:K,8,FALSE),"},","}")</f>
        <v>{ "id": "8676d116-473e-4ffd-a560-ba778a4b9b0e", "name":"Franchia", "addressLine1":"12 Park Avenue", "town":"New York", "county":"NY", "country":"US", "postcode":"10016" }</v>
      </c>
      <c r="H289" t="s">
        <v>5490</v>
      </c>
      <c r="I289" t="str">
        <f>SUBSTITUTE(VLOOKUP(H289,Vehicles!D:H,5,FALSE),"},","}")</f>
        <v>{ "id":"48b84d4a-6b22-4257-9e1a-bfca699e4c21", "name":"BMW 7-series", "vehicleMake":"BMW", "vehicleType":"7-series" }</v>
      </c>
      <c r="J289" t="s">
        <v>4193</v>
      </c>
      <c r="K289" t="str">
        <f>SUBSTITUTE(VLOOKUP(J289,Drivers!C:G,5,FALSE),"},","}")</f>
        <v>{ "id": "f00ad641-abf7-4dfd-9f60-7fb1013a84c4", "name":"Dante Trattoria", "addressLine1":"79 McDougal Street", "town":"New York", "county":"NY", "country":"US", "postcode":"10001" }</v>
      </c>
      <c r="L289" t="s">
        <v>5171</v>
      </c>
      <c r="M289" t="str">
        <f t="shared" si="4"/>
        <v>{"id":"2f3d1f90-dfe6-4ac1-a2b3-31c996333ff3", "name":"Nobu105HudsonStreetToFranchia12ParkAvenue", "StartPoint":{ "id": "d360c1de-2a98-4a90-a964-cdc5dff224d3", "name":"Nobu", "addressLine1":"105 Hudson Street", "town":"New York", "county":"NY", "country":"US", "postcode":"10018" }, "EndPoint":{ "id": "8676d116-473e-4ffd-a560-ba778a4b9b0e", "name":"Franchia", "addressLine1":"12 Park Avenue", "town":"New York", "county":"NY", "country":"US", "postcode":"10016" }, "VehicleUsed":{ "id":"48b84d4a-6b22-4257-9e1a-bfca699e4c21", "name":"BMW 7-series", "vehicleMake":"BMW", "vehicleType":"7-series" }, "VehicleDriver":{ "id": "f00ad641-abf7-4dfd-9f60-7fb1013a84c4", "name":"Dante Trattoria", "addressLine1":"79 McDougal Street", "town":"New York", "county":"NY", "country":"US", "postcode":"10001" }, "JourneyDate":"2016-12-17"},</v>
      </c>
    </row>
    <row r="290" spans="1:13" x14ac:dyDescent="0.45">
      <c r="A290" t="s">
        <v>5814</v>
      </c>
      <c r="B290" t="s">
        <v>52</v>
      </c>
      <c r="C290" t="s">
        <v>4504</v>
      </c>
      <c r="D290" t="s">
        <v>5243</v>
      </c>
      <c r="E290" t="str">
        <f>SUBSTITUTE(VLOOKUP(D290,Locations!D:K,8,FALSE),"},","}")</f>
        <v>{ "id": "3ccfecd3-3389-45bb-8fc8-57f997b999d2", "name":"mAnnAhAttA", "addressLine1":"316 Bowery @ Bleecker", "town":"New York", "county":"NY", "country":"US", "postcode":"10012" }</v>
      </c>
      <c r="F290" t="s">
        <v>5232</v>
      </c>
      <c r="G290" t="str">
        <f>SUBSTITUTE(VLOOKUP(F290,Locations!D:K,8,FALSE),"},","}")</f>
        <v>{ "id": "46605487-e844-4bc7-bba3-ea50c45b1cd6", "name":"The Apartment Bar", "addressLine1":"2251 N Lincoln Ave", "town":"Chicago", "county":"IL", "country":"US", "postcode":"60614" }</v>
      </c>
      <c r="H290" t="s">
        <v>5515</v>
      </c>
      <c r="I290" t="str">
        <f>SUBSTITUTE(VLOOKUP(H290,Vehicles!D:H,5,FALSE),"},","}")</f>
        <v>{ "id":"adac0d4e-9c46-49f7-acfa-e8764491f272", "name":"Kia Optima", "vehicleMake":"Kia", "vehicleType":"Optima" }</v>
      </c>
      <c r="J290" t="s">
        <v>4200</v>
      </c>
      <c r="K290" t="str">
        <f>SUBSTITUTE(VLOOKUP(J290,Drivers!C:G,5,FALSE),"},","}")</f>
        <v>{ "id": "bef32df4-f869-47ed-8361-96291b4bff66", "name":"Picnic at Central Park, Sheep Meadow", "addressLine1":"Central Park", "town":"New York", "county":"NY", "country":"US", "postcode":"10022" }</v>
      </c>
      <c r="L290" t="s">
        <v>5171</v>
      </c>
      <c r="M290" t="str">
        <f t="shared" si="4"/>
        <v>{"id":"8841abae-49d8-4a06-8f3b-57fc267a9265", "name":"MAnnAhAttA316BoweryBleeckerToTheApartmentBar2251NLincolnAve", "StartPoint":{ "id": "3ccfecd3-3389-45bb-8fc8-57f997b999d2", "name":"mAnnAhAttA", "addressLine1":"316 Bowery @ Bleecker", "town":"New York", "county":"NY", "country":"US", "postcode":"10012" }, "EndPoint":{ "id": "46605487-e844-4bc7-bba3-ea50c45b1cd6", "name":"The Apartment Bar", "addressLine1":"2251 N Lincoln Ave", "town":"Chicago", "county":"IL", "country":"US", "postcode":"60614" }, "VehicleUsed":{ "id":"adac0d4e-9c46-49f7-acfa-e8764491f272", "name":"Kia Optima", "vehicleMake":"Kia", "vehicleType":"Optima" }, "VehicleDriver":{ "id": "bef32df4-f869-47ed-8361-96291b4bff66", "name":"Picnic at Central Park, Sheep Meadow", "addressLine1":"Central Park", "town":"New York", "county":"NY", "country":"US", "postcode":"10022" }, "JourneyDate":"2016-12-17"},</v>
      </c>
    </row>
    <row r="291" spans="1:13" x14ac:dyDescent="0.45">
      <c r="A291" t="s">
        <v>5815</v>
      </c>
      <c r="B291" t="s">
        <v>52</v>
      </c>
      <c r="C291" t="s">
        <v>4505</v>
      </c>
      <c r="D291" t="s">
        <v>5300</v>
      </c>
      <c r="E291" t="str">
        <f>SUBSTITUTE(VLOOKUP(D291,Locations!D:K,8,FALSE),"},","}")</f>
        <v>{ "id": "51538c44-551a-4283-9605-e0d5cbdb1c86", "name":"Dance Manhattan Studios", "addressLine1":"39 West 19th Street", "town":"New York", "county":"NY", "country":"US", "postcode":"10011" }</v>
      </c>
      <c r="F291" t="s">
        <v>5385</v>
      </c>
      <c r="G291" t="str">
        <f>SUBSTITUTE(VLOOKUP(F291,Locations!D:K,8,FALSE),"},","}")</f>
        <v>{ "id": "fa6b2890-d94a-492e-bc51-a604ed237d91", "name":"Central Park South-59th Street", "addressLine1":"Fifth Avenue, between 59th Street, (Central Park South) and 58th Street (right by the Plaza Hotel Fountain)", "town":"New York", "county":"NY", "country":"US", "postcode":"10023" }</v>
      </c>
      <c r="H291" t="s">
        <v>5428</v>
      </c>
      <c r="I291" t="str">
        <f>SUBSTITUTE(VLOOKUP(H291,Vehicles!D:H,5,FALSE),"},","}")</f>
        <v>{ "id":"18a14054-b634-43fc-9976-c3f429cdfe39", "name":"Hyundai ix35", "vehicleMake":"Hyundai", "vehicleType":"ix35" }</v>
      </c>
      <c r="J291" t="s">
        <v>4198</v>
      </c>
      <c r="K291" t="str">
        <f>SUBSTITUTE(VLOOKUP(J291,Drivers!C:G,5,FALSE),"},","}")</f>
        <v>{ "id": "531ec240-f6db-411f-b3d5-3ed19edc2659", "name":"Conservatory of Flowers", "addressLine1":"JFK Drive, Golden Gate Park", "town":"San Francisco", "county":"CA", "country":"US", "postcode":"94117" }</v>
      </c>
      <c r="L291" t="s">
        <v>5171</v>
      </c>
      <c r="M291" t="str">
        <f t="shared" si="4"/>
        <v>{"id":"90be8c11-7a8a-4ae0-8690-c874217130c6", "name":"DanceManhattanStudios39West19thStreetToCentralParkSouth59thStreetFifthAvenuebetween59thStreetCentralParkSouthand58thStreetrightbythePlazaHotelFountain", "StartPoint":{ "id": "51538c44-551a-4283-9605-e0d5cbdb1c86", "name":"Dance Manhattan Studios", "addressLine1":"39 West 19th Street", "town":"New York", "county":"NY", "country":"US", "postcode":"10011" }, "EndPoint":{ "id": "fa6b2890-d94a-492e-bc51-a604ed237d91", "name":"Central Park South-59th Street", "addressLine1":"Fifth Avenue, between 59th Street, (Central Park South) and 58th Street (right by the Plaza Hotel Fountain)", "town":"New York", "county":"NY", "country":"US", "postcode":"10023" }, "VehicleUsed":{ "id":"18a14054-b634-43fc-9976-c3f429cdfe39", "name":"Hyundai ix35", "vehicleMake":"Hyundai", "vehicleType":"ix35" }, "VehicleDriver":{ "id": "531ec240-f6db-411f-b3d5-3ed19edc2659", "name":"Conservatory of Flowers", "addressLine1":"JFK Drive, Golden Gate Park", "town":"San Francisco", "county":"CA", "country":"US", "postcode":"94117" }, "JourneyDate":"2016-12-17"},</v>
      </c>
    </row>
    <row r="292" spans="1:13" x14ac:dyDescent="0.45">
      <c r="A292" t="s">
        <v>5816</v>
      </c>
      <c r="B292" t="s">
        <v>52</v>
      </c>
      <c r="C292" t="s">
        <v>4506</v>
      </c>
      <c r="D292" t="s">
        <v>5356</v>
      </c>
      <c r="E292" t="str">
        <f>SUBSTITUTE(VLOOKUP(D292,Locations!D:K,8,FALSE),"},","}")</f>
        <v>{ "id": "fb546a20-ada7-458e-ac5d-51692f0a743e", "name":"Esperanto", "addressLine1":"145 Avenue C", "town":"New York", "county":"NY", "country":"US", "postcode":"10009" }</v>
      </c>
      <c r="F292" t="s">
        <v>5401</v>
      </c>
      <c r="G292" t="str">
        <f>SUBSTITUTE(VLOOKUP(F292,Locations!D:K,8,FALSE),"},","}")</f>
        <v>{ "id": "0456577a-840e-4c17-b295-6f1ebe911357", "name":"Angelika Theatre", "addressLine1":"18 West Houston at Mercer Street", "town":"New York", "county":"NY", "country":"US", "postcode":"10012" }</v>
      </c>
      <c r="H292" t="s">
        <v>5492</v>
      </c>
      <c r="I292" t="str">
        <f>SUBSTITUTE(VLOOKUP(H292,Vehicles!D:H,5,FALSE),"},","}")</f>
        <v>{ "id":"68fc84b3-0931-4e83-8c4b-1e3ff5990b27", "name":"Chery Tiggo", "vehicleMake":"Chery", "vehicleType":"Tiggo" }</v>
      </c>
      <c r="J292" t="s">
        <v>4189</v>
      </c>
      <c r="K292" t="str">
        <f>SUBSTITUTE(VLOOKUP(J292,Drivers!C:G,5,FALSE),"},","}")</f>
        <v>{ "id": "fd5b68a3-116a-4acc-816c-4634d7673ded", "name":"Zephyr Cafe", "addressLine1":"1767 W. Wilson Ave.", "town":"Chicago", "county":"IL", "country":"US", "postcode":"60625" }</v>
      </c>
      <c r="L292" t="s">
        <v>5172</v>
      </c>
      <c r="M292" t="str">
        <f t="shared" si="4"/>
        <v>{"id":"09b56e4d-e771-4908-bddb-72046a52ec96", "name":"Esperanto145AvenueCToAngelikaTheatre18WestHoustonatMercerStreet", "StartPoint":{ "id": "fb546a20-ada7-458e-ac5d-51692f0a743e", "name":"Esperanto", "addressLine1":"145 Avenue C", "town":"New York", "county":"NY", "country":"US", "postcode":"10009" }, "EndPoint":{ "id": "0456577a-840e-4c17-b295-6f1ebe911357", "name":"Angelika Theatre", "addressLine1":"18 West Houston at Mercer Street", "town":"New York", "county":"NY", "country":"US", "postcode":"10012" }, "VehicleUsed":{ "id":"68fc84b3-0931-4e83-8c4b-1e3ff5990b27", "name":"Chery Tiggo", "vehicleMake":"Chery", "vehicleType":"Tiggo" }, "VehicleDriver":{ "id": "fd5b68a3-116a-4acc-816c-4634d7673ded", "name":"Zephyr Cafe", "addressLine1":"1767 W. Wilson Ave.", "town":"Chicago", "county":"IL", "country":"US", "postcode":"60625" }, "JourneyDate":"2016-12-19"},</v>
      </c>
    </row>
    <row r="293" spans="1:13" x14ac:dyDescent="0.45">
      <c r="A293" t="s">
        <v>5817</v>
      </c>
      <c r="B293" t="s">
        <v>52</v>
      </c>
      <c r="C293" t="s">
        <v>4507</v>
      </c>
      <c r="D293" t="s">
        <v>5395</v>
      </c>
      <c r="E293" t="str">
        <f>SUBSTITUTE(VLOOKUP(D293,Locations!D:K,8,FALSE),"},","}")</f>
        <v>{ "id": "5bd8da9e-f8df-46b3-b3be-1f2731c9bc6f", "name":"Millennium Restaurant", "addressLine1":"580 Geary Street", "town":"San Francisco", "county":"CA", "country":"US", "postcode":"94102" }</v>
      </c>
      <c r="F293" t="s">
        <v>5396</v>
      </c>
      <c r="G293" t="str">
        <f>SUBSTITUTE(VLOOKUP(F293,Locations!D:K,8,FALSE),"},","}")</f>
        <v>{ "id": "d44b7120-4861-4ede-bbef-b0f5d9ca00bd", "name":"Columbus Circle Traffic Circle", "addressLine1":"ABCD1 trains to 59th St.", "town":"New York", "county":"NY", "country":"US", "postcode":"10019" }</v>
      </c>
      <c r="H293" t="s">
        <v>5452</v>
      </c>
      <c r="I293" t="str">
        <f>SUBSTITUTE(VLOOKUP(H293,Vehicles!D:H,5,FALSE),"},","}")</f>
        <v>{ "id":"90d59e8c-4fbf-48b2-88ea-314a943fd52e", "name":"Chevrolet Cruze", "vehicleMake":"Chevrolet", "vehicleType":"Cruze" }</v>
      </c>
      <c r="J293" t="s">
        <v>4319</v>
      </c>
      <c r="K293" t="str">
        <f>SUBSTITUTE(VLOOKUP(J293,Drivers!C:G,5,FALSE),"},","}")</f>
        <v>{ "id": "8b247a08-01dc-40cb-9365-403503640267", "name":"Ship Of Fools Bar", "addressLine1":"1590 2nd Ave.", "town":"New York", "county":"NY", "country":"US", "postcode":"10028" }</v>
      </c>
      <c r="L293" t="s">
        <v>5173</v>
      </c>
      <c r="M293" t="str">
        <f t="shared" si="4"/>
        <v>{"id":"cfb4e6f7-33be-4b21-b4ad-13410ac326ae", "name":"MillenniumRestaurant580GearyStreetToColumbusCircleTrafficCircleABCD1trainsto59thSt", "StartPoint":{ "id": "5bd8da9e-f8df-46b3-b3be-1f2731c9bc6f", "name":"Millennium Restaurant", "addressLine1":"580 Geary Street", "town":"San Francisco", "county":"CA", "country":"US", "postcode":"94102" }, "EndPoint":{ "id": "d44b7120-4861-4ede-bbef-b0f5d9ca00bd", "name":"Columbus Circle Traffic Circle", "addressLine1":"ABCD1 trains to 59th St.", "town":"New York", "county":"NY", "country":"US", "postcode":"10019" }, "VehicleUsed":{ "id":"90d59e8c-4fbf-48b2-88ea-314a943fd52e", "name":"Chevrolet Cruze", "vehicleMake":"Chevrolet", "vehicleType":"Cruze" }, "VehicleDriver":{ "id": "8b247a08-01dc-40cb-9365-403503640267", "name":"Ship Of Fools Bar", "addressLine1":"1590 2nd Ave.", "town":"New York", "county":"NY", "country":"US", "postcode":"10028" }, "JourneyDate":"2016-12-23"},</v>
      </c>
    </row>
    <row r="294" spans="1:13" x14ac:dyDescent="0.45">
      <c r="A294" t="s">
        <v>5818</v>
      </c>
      <c r="B294" t="s">
        <v>52</v>
      </c>
      <c r="C294" t="s">
        <v>4508</v>
      </c>
      <c r="D294" t="s">
        <v>5290</v>
      </c>
      <c r="E294" t="str">
        <f>SUBSTITUTE(VLOOKUP(D294,Locations!D:K,8,FALSE),"},","}")</f>
        <v>{ "id": "afb6a23b-7337-4be5-9e98-6a3e2f3101fc", "name":"Bridge Theater", "addressLine1":"3010 Geary Boulevard", "town":"San Francisco", "county":"CA", "country":"US", "postcode":"94111" }</v>
      </c>
      <c r="F294" t="s">
        <v>5295</v>
      </c>
      <c r="G294" t="str">
        <f>SUBSTITUTE(VLOOKUP(F294,Locations!D:K,8,FALSE),"},","}")</f>
        <v>{ "id": "001e4132-9065-4fb3-955f-88742c7e1e7d", "name":"Cosi Restaurant", "addressLine1":"498 Seventh Avenue", "town":"New York", "county":"NY", "country":"US", "postcode":"10018" }</v>
      </c>
      <c r="H294" t="s">
        <v>5440</v>
      </c>
      <c r="I294" t="str">
        <f>SUBSTITUTE(VLOOKUP(H294,Vehicles!D:H,5,FALSE),"},","}")</f>
        <v>{ "id":"4add687f-20ca-44df-8dc3-b2b6af9cdcde", "name":"Nissan Tiida", "vehicleMake":"Nissan", "vehicleType":"Tiida" }</v>
      </c>
      <c r="J294" t="s">
        <v>4221</v>
      </c>
      <c r="K294" t="str">
        <f>SUBSTITUTE(VLOOKUP(J294,Drivers!C:G,5,FALSE),"},","}")</f>
        <v>{ "id": "14ff9f64-fff2-464b-93ce-c76ea9a16f9c", "name":"Lalo's Restaurant", "addressLine1":"1960 N. Clybourn", "town":"Chicago", "county":"IL", "country":"US", "postcode":"60614" }</v>
      </c>
      <c r="L294" t="s">
        <v>5173</v>
      </c>
      <c r="M294" t="str">
        <f t="shared" si="4"/>
        <v>{"id":"d12942f9-b089-4da4-b0d3-2f172dad8ea1", "name":"BridgeTheater3010GearyBoulevardToCosiRestaurant498SeventhAvenue", "StartPoint":{ "id": "afb6a23b-7337-4be5-9e98-6a3e2f3101fc", "name":"Bridge Theater", "addressLine1":"3010 Geary Boulevard", "town":"San Francisco", "county":"CA", "country":"US", "postcode":"94111" }, "EndPoint":{ "id": "001e4132-9065-4fb3-955f-88742c7e1e7d", "name":"Cosi Restaurant", "addressLine1":"498 Seventh Avenue", "town":"New York", "county":"NY", "country":"US", "postcode":"10018" }, "VehicleUsed":{ "id":"4add687f-20ca-44df-8dc3-b2b6af9cdcde", "name":"Nissan Tiida", "vehicleMake":"Nissan", "vehicleType":"Tiida" }, "VehicleDriver":{ "id": "14ff9f64-fff2-464b-93ce-c76ea9a16f9c", "name":"Lalo's Restaurant", "addressLine1":"1960 N. Clybourn", "town":"Chicago", "county":"IL", "country":"US", "postcode":"60614" }, "JourneyDate":"2016-12-23"},</v>
      </c>
    </row>
    <row r="295" spans="1:13" x14ac:dyDescent="0.45">
      <c r="A295" t="s">
        <v>5819</v>
      </c>
      <c r="B295" t="s">
        <v>52</v>
      </c>
      <c r="C295" t="s">
        <v>4509</v>
      </c>
      <c r="D295" t="s">
        <v>5379</v>
      </c>
      <c r="E295" t="str">
        <f>SUBSTITUTE(VLOOKUP(D295,Locations!D:K,8,FALSE),"},","}")</f>
        <v>{ "id": "a633c216-55de-41af-98b4-82db66894425", "name":"AMC Loews 34th Street 14", "addressLine1":"312 W. 34th St.", "town":"New York", "county":"NY", "country":"US", "postcode":"10001" }</v>
      </c>
      <c r="F295" t="s">
        <v>5388</v>
      </c>
      <c r="G295" t="str">
        <f>SUBSTITUTE(VLOOKUP(F295,Locations!D:K,8,FALSE),"},","}")</f>
        <v>{ "id": "20811374-968e-4421-864b-2ca81cf5f03b", "name":"The Jam NYC", "addressLine1":"701 7th Ave - 7W (and 47th St.)", "town":"New York", "county":"NY", "country":"US", "postcode":"10036" }</v>
      </c>
      <c r="H295" t="s">
        <v>5514</v>
      </c>
      <c r="I295" t="str">
        <f>SUBSTITUTE(VLOOKUP(H295,Vehicles!D:H,5,FALSE),"},","}")</f>
        <v>{ "id":"993b84b5-712b-4791-af95-67c77d6727bd", "name":"Chrysler Voyager", "vehicleMake":"Chrysler", "vehicleType":"Voyager" }</v>
      </c>
      <c r="J295" t="s">
        <v>4266</v>
      </c>
      <c r="K295" t="str">
        <f>SUBSTITUTE(VLOOKUP(J295,Drivers!C:G,5,FALSE),"},","}")</f>
        <v>{ "id": "14ff9f64-fff2-464b-93ce-c76ea9a16f9c", "name":"Lalo's Restaurant", "addressLine1":"1960 N. Clybourn", "town":"Chicago", "county":"IL", "country":"US", "postcode":"60614" }</v>
      </c>
      <c r="L295" t="s">
        <v>5173</v>
      </c>
      <c r="M295" t="str">
        <f t="shared" si="4"/>
        <v>{"id":"ce640d55-a8c6-4311-9cdc-3846105dd80b", "name":"AMCLoews34thStreet14312W34thStToTheJamNYC7017thAve7Wand47thSt", "StartPoint":{ "id": "a633c216-55de-41af-98b4-82db66894425", "name":"AMC Loews 34th Street 14", "addressLine1":"312 W. 34th St.", "town":"New York", "county":"NY", "country":"US", "postcode":"10001" }, "EndPoint":{ "id": "20811374-968e-4421-864b-2ca81cf5f03b", "name":"The Jam NYC", "addressLine1":"701 7th Ave - 7W (and 47th St.)", "town":"New York", "county":"NY", "country":"US", "postcode":"10036" }, "VehicleUsed":{ "id":"993b84b5-712b-4791-af95-67c77d6727bd", "name":"Chrysler Voyager", "vehicleMake":"Chrysler", "vehicleType":"Voyager" }, "VehicleDriver":{ "id": "14ff9f64-fff2-464b-93ce-c76ea9a16f9c", "name":"Lalo's Restaurant", "addressLine1":"1960 N. Clybourn", "town":"Chicago", "county":"IL", "country":"US", "postcode":"60614" }, "JourneyDate":"2016-12-23"},</v>
      </c>
    </row>
    <row r="296" spans="1:13" x14ac:dyDescent="0.45">
      <c r="A296" t="s">
        <v>5820</v>
      </c>
      <c r="B296" t="s">
        <v>52</v>
      </c>
      <c r="C296" t="s">
        <v>4510</v>
      </c>
      <c r="D296" t="s">
        <v>5351</v>
      </c>
      <c r="E296" t="str">
        <f>SUBSTITUTE(VLOOKUP(D296,Locations!D:K,8,FALSE),"},","}")</f>
        <v>{ "id": "c311e79f-2fca-474c-87d4-ce0bc102e7d8", "name":"Angelika Film Center", "addressLine1":"18 W. Houston St.", "town":"New York", "county":"NY", "country":"US", "postcode":"10012" }</v>
      </c>
      <c r="F296" t="s">
        <v>5268</v>
      </c>
      <c r="G296" t="str">
        <f>SUBSTITUTE(VLOOKUP(F296,Locations!D:K,8,FALSE),"},","}")</f>
        <v>{ "id": "505c8034-1a04-4ae9-8ff1-eaa7250f8132", "name":"Starbucks Coffee", "addressLine1":"2252 Broadway", "town":"New York", "county":"NY", "country":"US", "postcode":"10024" }</v>
      </c>
      <c r="H296" t="s">
        <v>5486</v>
      </c>
      <c r="I296" t="str">
        <f>SUBSTITUTE(VLOOKUP(H296,Vehicles!D:H,5,FALSE),"},","}")</f>
        <v>{ "id":"c22649c8-470f-40d8-88fc-7296fbcbdbea", "name":"Nissan Note", "vehicleMake":"Nissan", "vehicleType":"Note" }</v>
      </c>
      <c r="J296" t="s">
        <v>4319</v>
      </c>
      <c r="K296" t="str">
        <f>SUBSTITUTE(VLOOKUP(J296,Drivers!C:G,5,FALSE),"},","}")</f>
        <v>{ "id": "8b247a08-01dc-40cb-9365-403503640267", "name":"Ship Of Fools Bar", "addressLine1":"1590 2nd Ave.", "town":"New York", "county":"NY", "country":"US", "postcode":"10028" }</v>
      </c>
      <c r="L296" t="s">
        <v>5174</v>
      </c>
      <c r="M296" t="str">
        <f t="shared" si="4"/>
        <v>{"id":"94bb27a0-e54e-4f8d-82cc-fdda0855f8aa", "name":"AngelikaFilmCenter18WHoustonStToStarbucksCoffee2252Broadway", "StartPoint":{ "id": "c311e79f-2fca-474c-87d4-ce0bc102e7d8", "name":"Angelika Film Center", "addressLine1":"18 W. Houston St.", "town":"New York", "county":"NY", "country":"US", "postcode":"10012" }, "EndPoint":{ "id": "505c8034-1a04-4ae9-8ff1-eaa7250f8132", "name":"Starbucks Coffee", "addressLine1":"2252 Broadway", "town":"New York", "county":"NY", "country":"US", "postcode":"10024" }, "VehicleUsed":{ "id":"c22649c8-470f-40d8-88fc-7296fbcbdbea", "name":"Nissan Note", "vehicleMake":"Nissan", "vehicleType":"Note" }, "VehicleDriver":{ "id": "8b247a08-01dc-40cb-9365-403503640267", "name":"Ship Of Fools Bar", "addressLine1":"1590 2nd Ave.", "town":"New York", "county":"NY", "country":"US", "postcode":"10028" }, "JourneyDate":"2016-12-24"},</v>
      </c>
    </row>
    <row r="297" spans="1:13" x14ac:dyDescent="0.45">
      <c r="A297" t="s">
        <v>5821</v>
      </c>
      <c r="B297" t="s">
        <v>52</v>
      </c>
      <c r="C297" t="s">
        <v>4511</v>
      </c>
      <c r="D297" t="s">
        <v>5407</v>
      </c>
      <c r="E297" t="str">
        <f>SUBSTITUTE(VLOOKUP(D297,Locations!D:K,8,FALSE),"},","}")</f>
        <v>{ "id": "fedd22b2-7c0b-4de2-8dab-939b314452fe", "name":"Taj Lounge", "addressLine1":"48 West 21st Street", "town":"New York", "county":"NY", "country":"US", "postcode":"10010" }</v>
      </c>
      <c r="F297" t="s">
        <v>5230</v>
      </c>
      <c r="G297" t="str">
        <f>SUBSTITUTE(VLOOKUP(F297,Locations!D:K,8,FALSE),"},","}")</f>
        <v>{ "id": "5b65ab37-1447-464e-aaa7-f4dc1db427a3", "name":"My River West Loft", "addressLine1":"Chicago &amp; Milwaukee Avenues (vicinity)", "town":"Chicago", "county":"IL", "country":"US", "postcode":"60622" }</v>
      </c>
      <c r="H297" t="s">
        <v>5416</v>
      </c>
      <c r="I297" t="str">
        <f>SUBSTITUTE(VLOOKUP(H297,Vehicles!D:H,5,FALSE),"},","}")</f>
        <v>{ "id":"f5d7da49-1903-48cb-b774-f8983ddedfef", "name":"Lifan X60", "vehicleMake":"Lifan", "vehicleType":"X60" }</v>
      </c>
      <c r="J297" t="s">
        <v>4219</v>
      </c>
      <c r="K297" t="str">
        <f>SUBSTITUTE(VLOOKUP(J297,Drivers!C:G,5,FALSE),"},","}")</f>
        <v>{ "id": "9ae3088d-3121-4b7a-af27-9c4f15b2fadb", "name":"Regal Cinemas 42nd Street E-Walk Stadium 13", "addressLine1":"247 W. 42nd St.", "town":"New York", "county":"NY", "country":"US", "postcode":"10036" }</v>
      </c>
      <c r="L297" t="s">
        <v>5175</v>
      </c>
      <c r="M297" t="str">
        <f t="shared" si="4"/>
        <v>{"id":"062605ed-97f0-46b6-83c7-3b07064fd3d0", "name":"TajLounge48West21stStreetToMyRiverWestLoftChicagoMilwaukeeAvenuesvicinity", "StartPoint":{ "id": "fedd22b2-7c0b-4de2-8dab-939b314452fe", "name":"Taj Lounge", "addressLine1":"48 West 21st Street", "town":"New York", "county":"NY", "country":"US", "postcode":"10010" }, "EndPoint":{ "id": "5b65ab37-1447-464e-aaa7-f4dc1db427a3", "name":"My River West Loft", "addressLine1":"Chicago &amp; Milwaukee Avenues (vicinity)", "town":"Chicago", "county":"IL", "country":"US", "postcode":"60622" }, "VehicleUsed":{ "id":"f5d7da49-1903-48cb-b774-f8983ddedfef", "name":"Lifan X60", "vehicleMake":"Lifan", "vehicleType":"X60" }, "VehicleDriver":{ "id": "9ae3088d-3121-4b7a-af27-9c4f15b2fadb", "name":"Regal Cinemas 42nd Street E-Walk Stadium 13", "addressLine1":"247 W. 42nd St.", "town":"New York", "county":"NY", "country":"US", "postcode":"10036" }, "JourneyDate":"2016-12-28"},</v>
      </c>
    </row>
    <row r="298" spans="1:13" x14ac:dyDescent="0.45">
      <c r="A298" t="s">
        <v>5822</v>
      </c>
      <c r="B298" t="s">
        <v>52</v>
      </c>
      <c r="C298" t="s">
        <v>4512</v>
      </c>
      <c r="D298" t="s">
        <v>5248</v>
      </c>
      <c r="E298" t="str">
        <f>SUBSTITUTE(VLOOKUP(D298,Locations!D:K,8,FALSE),"},","}")</f>
        <v>{ "id": "4026475c-a810-47ac-a59f-786402c134ab", "name":"Great Lawn-Central Park", "addressLine1":"81st Street @ Central Park West", "town":"New York", "county":"NY", "country":"US", "postcode":"10024" }</v>
      </c>
      <c r="F298" t="s">
        <v>5308</v>
      </c>
      <c r="G298" t="str">
        <f>SUBSTITUTE(VLOOKUP(F298,Locations!D:K,8,FALSE),"},","}")</f>
        <v>{ "id": "db8b7552-3a77-4d6d-98df-3df09a611d60", "name":"288 Bar", "addressLine1":"288 Elizabeth St.", "town":"New York", "county":"NY", "country":"US", "postcode":"10012" }</v>
      </c>
      <c r="H298" t="s">
        <v>5505</v>
      </c>
      <c r="I298" t="str">
        <f>SUBSTITUTE(VLOOKUP(H298,Vehicles!D:H,5,FALSE),"},","}")</f>
        <v>{ "id":"2280ec7a-36a9-4060-99b8-bcfec940dddb", "name":"Mitsubishi L200", "vehicleMake":"Mitsubishi", "vehicleType":"L200" }</v>
      </c>
      <c r="J298" t="s">
        <v>4383</v>
      </c>
      <c r="K298" t="str">
        <f>SUBSTITUTE(VLOOKUP(J298,Drivers!C:G,5,FALSE),"},","}")</f>
        <v>{ "id": "d360c1de-2a98-4a90-a964-cdc5dff224d3", "name":"Nobu", "addressLine1":"105 Hudson Street", "town":"New York", "county":"NY", "country":"US", "postcode":"10018" }</v>
      </c>
      <c r="L298" t="s">
        <v>5175</v>
      </c>
      <c r="M298" t="str">
        <f t="shared" si="4"/>
        <v>{"id":"45009747-f733-4352-a141-42f9c32cc32f", "name":"GreatLawnCentralPark81stStreetCentralParkWestTo288Bar288ElizabethSt", "StartPoint":{ "id": "4026475c-a810-47ac-a59f-786402c134ab", "name":"Great Lawn-Central Park", "addressLine1":"81st Street @ Central Park West", "town":"New York", "county":"NY", "country":"US", "postcode":"10024" }, "EndPoint":{ "id": "db8b7552-3a77-4d6d-98df-3df09a611d60", "name":"288 Bar", "addressLine1":"288 Elizabeth St.", "town":"New York", "county":"NY", "country":"US", "postcode":"10012" }, "VehicleUsed":{ "id":"2280ec7a-36a9-4060-99b8-bcfec940dddb", "name":"Mitsubishi L200", "vehicleMake":"Mitsubishi", "vehicleType":"L200" }, "VehicleDriver":{ "id": "d360c1de-2a98-4a90-a964-cdc5dff224d3", "name":"Nobu", "addressLine1":"105 Hudson Street", "town":"New York", "county":"NY", "country":"US", "postcode":"10018" }, "JourneyDate":"2016-12-28"},</v>
      </c>
    </row>
    <row r="299" spans="1:13" x14ac:dyDescent="0.45">
      <c r="A299" t="s">
        <v>5823</v>
      </c>
      <c r="B299" t="s">
        <v>52</v>
      </c>
      <c r="C299" t="s">
        <v>4513</v>
      </c>
      <c r="D299" t="s">
        <v>5286</v>
      </c>
      <c r="E299" t="str">
        <f>SUBSTITUTE(VLOOKUP(D299,Locations!D:K,8,FALSE),"},","}")</f>
        <v>{ "id": "0b0a9b75-efc5-4674-9d29-d1ee890d518e", "name":"CBG RED BAR", "addressLine1":"1009 Second Avenue", "town":"New York", "county":"NY", "country":"US", "postcode":"10022" }</v>
      </c>
      <c r="F299" t="s">
        <v>5303</v>
      </c>
      <c r="G299" t="str">
        <f>SUBSTITUTE(VLOOKUP(F299,Locations!D:K,8,FALSE),"},","}")</f>
        <v>{ "id": "2887b1fc-5053-45a6-ab98-56edc6d138fc", "name":"Foster Beach", "addressLine1":"5200 N. Lake Shore Dr.", "town":"Chicago", "county":"IL", "country":"US", "postcode":"60660" }</v>
      </c>
      <c r="H299" t="s">
        <v>5510</v>
      </c>
      <c r="I299" t="str">
        <f>SUBSTITUTE(VLOOKUP(H299,Vehicles!D:H,5,FALSE),"},","}")</f>
        <v>{ "id":"0cc0ca38-77e8-4dbd-bb9c-577722b77b6f", "name":"Kia Rio", "vehicleMake":"Kia", "vehicleType":"Rio" }</v>
      </c>
      <c r="J299" t="s">
        <v>4200</v>
      </c>
      <c r="K299" t="str">
        <f>SUBSTITUTE(VLOOKUP(J299,Drivers!C:G,5,FALSE),"},","}")</f>
        <v>{ "id": "bef32df4-f869-47ed-8361-96291b4bff66", "name":"Picnic at Central Park, Sheep Meadow", "addressLine1":"Central Park", "town":"New York", "county":"NY", "country":"US", "postcode":"10022" }</v>
      </c>
      <c r="L299" t="s">
        <v>5175</v>
      </c>
      <c r="M299" t="str">
        <f t="shared" si="4"/>
        <v>{"id":"fa8e1297-7869-4145-870a-105a1baa1ffb", "name":"CBGREDBAR1009SecondAvenueToFosterBeach5200NLakeShoreDr", "StartPoint":{ "id": "0b0a9b75-efc5-4674-9d29-d1ee890d518e", "name":"CBG RED BAR", "addressLine1":"1009 Second Avenue", "town":"New York", "county":"NY", "country":"US", "postcode":"10022" }, "EndPoint":{ "id": "2887b1fc-5053-45a6-ab98-56edc6d138fc", "name":"Foster Beach", "addressLine1":"5200 N. Lake Shore Dr.", "town":"Chicago", "county":"IL", "country":"US", "postcode":"60660" }, "VehicleUsed":{ "id":"0cc0ca38-77e8-4dbd-bb9c-577722b77b6f", "name":"Kia Rio", "vehicleMake":"Kia", "vehicleType":"Rio" }, "VehicleDriver":{ "id": "bef32df4-f869-47ed-8361-96291b4bff66", "name":"Picnic at Central Park, Sheep Meadow", "addressLine1":"Central Park", "town":"New York", "county":"NY", "country":"US", "postcode":"10022" }, "JourneyDate":"2016-12-28"},</v>
      </c>
    </row>
    <row r="300" spans="1:13" x14ac:dyDescent="0.45">
      <c r="A300" t="s">
        <v>5824</v>
      </c>
      <c r="B300" t="s">
        <v>52</v>
      </c>
      <c r="C300" t="s">
        <v>4514</v>
      </c>
      <c r="D300" t="s">
        <v>5340</v>
      </c>
      <c r="E300" t="str">
        <f>SUBSTITUTE(VLOOKUP(D300,Locations!D:K,8,FALSE),"},","}")</f>
        <v>{ "id": "d7baa02d-bdf8-4ab9-96a2-53f5401554b3", "name":"66th Street to Bay Ridge Avenue", "addressLine1":"along 5th Avenue, Brooklyn,", "town":"New York", "county":"NY", "country":"US", "postcode":"10001" }</v>
      </c>
      <c r="F300" t="s">
        <v>5238</v>
      </c>
      <c r="G300" t="str">
        <f>SUBSTITUTE(VLOOKUP(F300,Locations!D:K,8,FALSE),"},","}")</f>
        <v>{ "id": "ddff7ca1-30c9-4ed6-ade4-803e142e4f3e", "name":"Dolores Park", "addressLine1":"18th at 20th", "town":"San Francisco", "county":"CA", "country":"US", "postcode":"94110" }</v>
      </c>
      <c r="H300" t="s">
        <v>5488</v>
      </c>
      <c r="I300" t="str">
        <f>SUBSTITUTE(VLOOKUP(H300,Vehicles!D:H,5,FALSE),"},","}")</f>
        <v>{ "id":"a6aee5bd-5b7d-486c-aa95-fc2ed5ddd5b3", "name":"Skoda Rapid", "vehicleMake":"Skoda", "vehicleType":"Rapid" }</v>
      </c>
      <c r="J300" t="s">
        <v>4219</v>
      </c>
      <c r="K300" t="str">
        <f>SUBSTITUTE(VLOOKUP(J300,Drivers!C:G,5,FALSE),"},","}")</f>
        <v>{ "id": "9ae3088d-3121-4b7a-af27-9c4f15b2fadb", "name":"Regal Cinemas 42nd Street E-Walk Stadium 13", "addressLine1":"247 W. 42nd St.", "town":"New York", "county":"NY", "country":"US", "postcode":"10036" }</v>
      </c>
      <c r="L300" t="s">
        <v>5176</v>
      </c>
      <c r="M300" t="str">
        <f t="shared" si="4"/>
        <v>{"id":"5e70bc59-db0c-4c7f-90de-1baf4d20b07f", "name":"66thStreettoBayRidgeAvenuealong5thAvenueBrooklynToDoloresPark18that20th", "StartPoint":{ "id": "d7baa02d-bdf8-4ab9-96a2-53f5401554b3", "name":"66th Street to Bay Ridge Avenue", "addressLine1":"along 5th Avenue, Brooklyn,", "town":"New York", "county":"NY", "country":"US", "postcode":"10001" }, "EndPoint":{ "id": "ddff7ca1-30c9-4ed6-ade4-803e142e4f3e", "name":"Dolores Park", "addressLine1":"18th at 20th", "town":"San Francisco", "county":"CA", "country":"US", "postcode":"94110" }, "VehicleUsed":{ "id":"a6aee5bd-5b7d-486c-aa95-fc2ed5ddd5b3", "name":"Skoda Rapid", "vehicleMake":"Skoda", "vehicleType":"Rapid" }, "VehicleDriver":{ "id": "9ae3088d-3121-4b7a-af27-9c4f15b2fadb", "name":"Regal Cinemas 42nd Street E-Walk Stadium 13", "addressLine1":"247 W. 42nd St.", "town":"New York", "county":"NY", "country":"US", "postcode":"10036" }, "JourneyDate":"2016-12-29"},</v>
      </c>
    </row>
    <row r="301" spans="1:13" x14ac:dyDescent="0.45">
      <c r="A301" t="s">
        <v>5825</v>
      </c>
      <c r="B301" t="s">
        <v>52</v>
      </c>
      <c r="C301" t="s">
        <v>4515</v>
      </c>
      <c r="D301" t="s">
        <v>5344</v>
      </c>
      <c r="E301" t="str">
        <f>SUBSTITUTE(VLOOKUP(D301,Locations!D:K,8,FALSE),"},","}")</f>
        <v>{ "id": "24dfe891-0a2c-4bd8-bf9b-8da1facc53dd", "name":"JAPAS 38", "addressLine1":"9 East 38th Street", "town":"New York", "county":"NY", "country":"US", "postcode":"10016" }</v>
      </c>
      <c r="F301" t="s">
        <v>5383</v>
      </c>
      <c r="G301" t="str">
        <f>SUBSTITUTE(VLOOKUP(F301,Locations!D:K,8,FALSE),"},","}")</f>
        <v>{ "id": "78f74352-2b3a-43ec-af02-8c7e975bf33d", "name":"Go Sushi", "addressLine1":"3 Greenwich Ave.", "town":"New York", "county":"NY", "country":"US", "postcode":"10014" }</v>
      </c>
      <c r="H301" t="s">
        <v>5458</v>
      </c>
      <c r="I301" t="str">
        <f>SUBSTITUTE(VLOOKUP(H301,Vehicles!D:H,5,FALSE),"},","}")</f>
        <v>{ "id":"128e822e-fb3b-4265-881a-33e984ac8625", "name":"Kia Cerato", "vehicleMake":"Kia", "vehicleType":"Cerato" }</v>
      </c>
      <c r="J301" t="s">
        <v>4270</v>
      </c>
      <c r="K301" t="str">
        <f>SUBSTITUTE(VLOOKUP(J301,Drivers!C:G,5,FALSE),"},","}")</f>
        <v>{ "id": "9ae3088d-3121-4b7a-af27-9c4f15b2fadb", "name":"Regal Cinemas 42nd Street E-Walk Stadium 13", "addressLine1":"247 W. 42nd St.", "town":"New York", "county":"NY", "country":"US", "postcode":"10036" }</v>
      </c>
      <c r="L301" t="s">
        <v>5176</v>
      </c>
      <c r="M301" t="str">
        <f t="shared" si="4"/>
        <v>{"id":"bc9240aa-aa5f-42c9-b8e5-8fedfc1f96f1", "name":"JAPAS389East38thStreetToGoSushi3GreenwichAve", "StartPoint":{ "id": "24dfe891-0a2c-4bd8-bf9b-8da1facc53dd", "name":"JAPAS 38", "addressLine1":"9 East 38th Street", "town":"New York", "county":"NY", "country":"US", "postcode":"10016" }, "EndPoint":{ "id": "78f74352-2b3a-43ec-af02-8c7e975bf33d", "name":"Go Sushi", "addressLine1":"3 Greenwich Ave.", "town":"New York", "county":"NY", "country":"US", "postcode":"10014" }, "VehicleUsed":{ "id":"128e822e-fb3b-4265-881a-33e984ac8625", "name":"Kia Cerato", "vehicleMake":"Kia", "vehicleType":"Cerato" }, "VehicleDriver":{ "id": "9ae3088d-3121-4b7a-af27-9c4f15b2fadb", "name":"Regal Cinemas 42nd Street E-Walk Stadium 13", "addressLine1":"247 W. 42nd St.", "town":"New York", "county":"NY", "country":"US", "postcode":"10036" }, "JourneyDate":"2016-12-29"},</v>
      </c>
    </row>
    <row r="302" spans="1:13" x14ac:dyDescent="0.45">
      <c r="A302" t="s">
        <v>5826</v>
      </c>
      <c r="B302" t="s">
        <v>52</v>
      </c>
      <c r="C302" t="s">
        <v>4516</v>
      </c>
      <c r="D302" t="s">
        <v>5234</v>
      </c>
      <c r="E302" t="str">
        <f>SUBSTITUTE(VLOOKUP(D302,Locations!D:K,8,FALSE),"},","}")</f>
        <v>{ "id": "31d8fb0e-6af6-4a8b-bc78-9eb957d39d9a", "name":"Rice", "addressLine1":"227 Mott Street", "town":"New York", "county":"NY", "country":"US", "postcode":"10012" }</v>
      </c>
      <c r="F302" t="s">
        <v>5333</v>
      </c>
      <c r="G302" t="str">
        <f>SUBSTITUTE(VLOOKUP(F302,Locations!D:K,8,FALSE),"},","}")</f>
        <v>{ "id": "95cb39b1-6fa5-4c42-b9c1-8d154a60dba8", "name":"Delcia Brazil Restaurant", "addressLine1":"322 W 11th Street", "town":"New York", "county":"NY", "country":"US", "postcode":"10014" }</v>
      </c>
      <c r="H302" t="s">
        <v>5509</v>
      </c>
      <c r="I302" t="str">
        <f>SUBSTITUTE(VLOOKUP(H302,Vehicles!D:H,5,FALSE),"},","}")</f>
        <v>{ "id":"0bd9d8a4-0af6-450f-b400-7edf98e030c6", "name":"Renault Koleos", "vehicleMake":"Renault", "vehicleType":"Koleos" }</v>
      </c>
      <c r="J302" t="s">
        <v>4383</v>
      </c>
      <c r="K302" t="str">
        <f>SUBSTITUTE(VLOOKUP(J302,Drivers!C:G,5,FALSE),"},","}")</f>
        <v>{ "id": "d360c1de-2a98-4a90-a964-cdc5dff224d3", "name":"Nobu", "addressLine1":"105 Hudson Street", "town":"New York", "county":"NY", "country":"US", "postcode":"10018" }</v>
      </c>
      <c r="L302" t="s">
        <v>5176</v>
      </c>
      <c r="M302" t="str">
        <f t="shared" si="4"/>
        <v>{"id":"7980caa2-5af0-4669-8e0d-dddd6f3b243e", "name":"Rice227MottStreetToDelciaBrazilRestaurant322W11thStreet", "StartPoint":{ "id": "31d8fb0e-6af6-4a8b-bc78-9eb957d39d9a", "name":"Rice", "addressLine1":"227 Mott Street", "town":"New York", "county":"NY", "country":"US", "postcode":"10012" }, "EndPoint":{ "id": "95cb39b1-6fa5-4c42-b9c1-8d154a60dba8", "name":"Delcia Brazil Restaurant", "addressLine1":"322 W 11th Street", "town":"New York", "county":"NY", "country":"US", "postcode":"10014" }, "VehicleUsed":{ "id":"0bd9d8a4-0af6-450f-b400-7edf98e030c6", "name":"Renault Koleos", "vehicleMake":"Renault", "vehicleType":"Koleos" }, "VehicleDriver":{ "id": "d360c1de-2a98-4a90-a964-cdc5dff224d3", "name":"Nobu", "addressLine1":"105 Hudson Street", "town":"New York", "county":"NY", "country":"US", "postcode":"10018" }, "JourneyDate":"2016-12-29"},</v>
      </c>
    </row>
    <row r="303" spans="1:13" x14ac:dyDescent="0.45">
      <c r="A303" t="s">
        <v>5827</v>
      </c>
      <c r="B303" t="s">
        <v>89</v>
      </c>
      <c r="C303" t="s">
        <v>4517</v>
      </c>
      <c r="D303" t="s">
        <v>5334</v>
      </c>
      <c r="E303" t="str">
        <f>SUBSTITUTE(VLOOKUP(D303,Locations!D:K,8,FALSE),"},","}")</f>
        <v>{ "id": "65104cc0-207f-496a-a69a-3736b5596211", "name":"Union Square Park", "addressLine1":"Union Square", "town":"New York", "county":"NY", "country":"US", "postcode":"10001" }</v>
      </c>
      <c r="F303" t="s">
        <v>5391</v>
      </c>
      <c r="G303" t="str">
        <f>SUBSTITUTE(VLOOKUP(F303,Locations!D:K,8,FALSE),"},","}")</f>
        <v>{ "id": "7a9bada7-1aa0-4808-903c-5c9f1779bf74", "name":"Handlebar", "addressLine1":"2311 W. North Ave.", "town":"Chicago", "county":"IL", "country":"US", "postcode":"60647" }</v>
      </c>
      <c r="H303" t="s">
        <v>5501</v>
      </c>
      <c r="I303" t="str">
        <f>SUBSTITUTE(VLOOKUP(H303,Vehicles!D:H,5,FALSE),"},","}")</f>
        <v>{ "id":"67f3d306-a06a-4f3a-b6f4-fabe4c1187a2", "name":"Hyundai Sonata", "vehicleMake":"Hyundai", "vehicleType":"Sonata" }</v>
      </c>
      <c r="J303" t="s">
        <v>4221</v>
      </c>
      <c r="K303" t="str">
        <f>SUBSTITUTE(VLOOKUP(J303,Drivers!C:G,5,FALSE),"},","}")</f>
        <v>{ "id": "14ff9f64-fff2-464b-93ce-c76ea9a16f9c", "name":"Lalo's Restaurant", "addressLine1":"1960 N. Clybourn", "town":"Chicago", "county":"IL", "country":"US", "postcode":"60614" }</v>
      </c>
      <c r="L303" t="s">
        <v>5177</v>
      </c>
      <c r="M303" t="str">
        <f t="shared" si="4"/>
        <v>{"id":"a8ecabe6-bcf9-4552-91d4-3f0d1b3eb302", "name":"UnionSquareParkUnionSquareToHandlebar2311WNorthAve", "StartPoint":{ "id": "65104cc0-207f-496a-a69a-3736b5596211", "name":"Union Square Park", "addressLine1":"Union Square", "town":"New York", "county":"NY", "country":"US", "postcode":"10001" }, "EndPoint":{ "id": "7a9bada7-1aa0-4808-903c-5c9f1779bf74", "name":"Handlebar", "addressLine1":"2311 W. North Ave.", "town":"Chicago", "county":"IL", "country":"US", "postcode":"60647" }, "VehicleUsed":{ "id":"67f3d306-a06a-4f3a-b6f4-fabe4c1187a2", "name":"Hyundai Sonata", "vehicleMake":"Hyundai", "vehicleType":"Sonata" }, "VehicleDriver":{ "id": "14ff9f64-fff2-464b-93ce-c76ea9a16f9c", "name":"Lalo's Restaurant", "addressLine1":"1960 N. Clybourn", "town":"Chicago", "county":"IL", "country":"US", "postcode":"60614" }, "JourneyDate":"2017-01-06"},</v>
      </c>
    </row>
    <row r="304" spans="1:13" x14ac:dyDescent="0.45">
      <c r="A304" t="s">
        <v>5828</v>
      </c>
      <c r="B304" t="s">
        <v>52</v>
      </c>
      <c r="C304" t="s">
        <v>4518</v>
      </c>
      <c r="D304" t="s">
        <v>5253</v>
      </c>
      <c r="E304" t="str">
        <f>SUBSTITUTE(VLOOKUP(D304,Locations!D:K,8,FALSE),"},","}")</f>
        <v>{ "id": "23db22d7-0df8-4b1a-bde7-4ce1ee398be1", "name":"Dance New York Studio", "addressLine1":"237 W 54th Street, 3rd fl.", "town":"New York", "county":"NY", "country":"US", "postcode":"10011" }</v>
      </c>
      <c r="F304" t="s">
        <v>5368</v>
      </c>
      <c r="G304" t="str">
        <f>SUBSTITUTE(VLOOKUP(F304,Locations!D:K,8,FALSE),"},","}")</f>
        <v>{ "id": "0497f390-e7eb-4234-acc8-9bfa695967d0", "name":"Tracks Bar and Grill", "addressLine1":"Penn Station", "town":"New York", "county":"NY", "country":"US", "postcode":"10116" }</v>
      </c>
      <c r="H304" t="s">
        <v>5516</v>
      </c>
      <c r="I304" t="str">
        <f>SUBSTITUTE(VLOOKUP(H304,Vehicles!D:H,5,FALSE),"},","}")</f>
        <v>{ "id":"c9f07927-9953-41e4-99f5-c706b6386130", "name":"Toyota Avensis", "vehicleMake":"Toyota", "vehicleType":"Avensis" }</v>
      </c>
      <c r="J304" t="s">
        <v>4270</v>
      </c>
      <c r="K304" t="str">
        <f>SUBSTITUTE(VLOOKUP(J304,Drivers!C:G,5,FALSE),"},","}")</f>
        <v>{ "id": "9ae3088d-3121-4b7a-af27-9c4f15b2fadb", "name":"Regal Cinemas 42nd Street E-Walk Stadium 13", "addressLine1":"247 W. 42nd St.", "town":"New York", "county":"NY", "country":"US", "postcode":"10036" }</v>
      </c>
      <c r="L304" t="s">
        <v>5178</v>
      </c>
      <c r="M304" t="str">
        <f t="shared" si="4"/>
        <v>{"id":"894a4ac4-ea6a-46f6-bf1d-15cf904c2b05", "name":"DanceNewYorkStudio237W54thStreet3rdflToTracksBarandGrillPennStation", "StartPoint":{ "id": "23db22d7-0df8-4b1a-bde7-4ce1ee398be1", "name":"Dance New York Studio", "addressLine1":"237 W 54th Street, 3rd fl.", "town":"New York", "county":"NY", "country":"US", "postcode":"10011" }, "EndPoint":{ "id": "0497f390-e7eb-4234-acc8-9bfa695967d0", "name":"Tracks Bar and Grill", "addressLine1":"Penn Station", "town":"New York", "county":"NY", "country":"US", "postcode":"10116" }, "VehicleUsed":{ "id":"c9f07927-9953-41e4-99f5-c706b6386130", "name":"Toyota Avensis", "vehicleMake":"Toyota", "vehicleType":"Avensis" }, "VehicleDriver":{ "id": "9ae3088d-3121-4b7a-af27-9c4f15b2fadb", "name":"Regal Cinemas 42nd Street E-Walk Stadium 13", "addressLine1":"247 W. 42nd St.", "town":"New York", "county":"NY", "country":"US", "postcode":"10036" }, "JourneyDate":"2017-01-07"},</v>
      </c>
    </row>
    <row r="305" spans="1:13" x14ac:dyDescent="0.45">
      <c r="A305" t="s">
        <v>5829</v>
      </c>
      <c r="B305" t="s">
        <v>52</v>
      </c>
      <c r="C305" t="s">
        <v>4519</v>
      </c>
      <c r="D305" t="s">
        <v>5271</v>
      </c>
      <c r="E305" t="str">
        <f>SUBSTITUTE(VLOOKUP(D305,Locations!D:K,8,FALSE),"},","}")</f>
        <v>{ "id": "2567ecf5-a536-4189-8b31-fcbd46b4a174", "name":"American Theater Company", "addressLine1":"1909 W. Byron", "town":"Chicago", "county":"IL", "country":"US", "postcode":"60601" }</v>
      </c>
      <c r="F305" t="s">
        <v>4966</v>
      </c>
      <c r="G305" t="str">
        <f>SUBSTITUTE(VLOOKUP(F305,Locations!D:K,8,FALSE),"},","}")</f>
        <v>{ "id": "531ec240-f6db-411f-b3d5-3ed19edc2659", "name":"Conservatory of Flowers", "addressLine1":"JFK Drive, Golden Gate Park", "town":"San Francisco", "county":"CA", "country":"US", "postcode":"94117" }</v>
      </c>
      <c r="H305" t="s">
        <v>5517</v>
      </c>
      <c r="I305" t="str">
        <f>SUBSTITUTE(VLOOKUP(H305,Vehicles!D:H,5,FALSE),"},","}")</f>
        <v>{ "id":"378a2571-a797-41a0-afbc-aaac01df8d30", "name":"Ford Tourneo", "vehicleMake":"Ford", "vehicleType":"Tourneo" }</v>
      </c>
      <c r="J305" t="s">
        <v>4226</v>
      </c>
      <c r="K305" t="str">
        <f>SUBSTITUTE(VLOOKUP(J305,Drivers!C:G,5,FALSE),"},","}")</f>
        <v>{ "id": "500b40d4-2bbf-458e-8c3a-f887617dd11e", "name":"Kate Murphy Theater at FIT.", "addressLine1":"Fashion Institute Of Technology", "town":"New York", "county":"NY", "country":"US", "postcode":"10001" }</v>
      </c>
      <c r="L305" t="s">
        <v>5179</v>
      </c>
      <c r="M305" t="str">
        <f t="shared" si="4"/>
        <v>{"id":"c640fb80-89ef-4e85-94ab-8b3f61711f4c", "name":"AmericanTheaterCompany1909WByronToConservatoryofFlowersJFKDriveGoldenGatePark", "StartPoint":{ "id": "2567ecf5-a536-4189-8b31-fcbd46b4a174", "name":"American Theater Company", "addressLine1":"1909 W. Byron", "town":"Chicago", "county":"IL", "country":"US", "postcode":"60601" }, "EndPoint":{ "id": "531ec240-f6db-411f-b3d5-3ed19edc2659", "name":"Conservatory of Flowers", "addressLine1":"JFK Drive, Golden Gate Park", "town":"San Francisco", "county":"CA", "country":"US", "postcode":"94117" }, "VehicleUsed":{ "id":"378a2571-a797-41a0-afbc-aaac01df8d30", "name":"Ford Tourneo", "vehicleMake":"Ford", "vehicleType":"Tourneo" }, "VehicleDriver":{ "id": "500b40d4-2bbf-458e-8c3a-f887617dd11e", "name":"Kate Murphy Theater at FIT.", "addressLine1":"Fashion Institute Of Technology", "town":"New York", "county":"NY", "country":"US", "postcode":"10001" }, "JourneyDate":"2017-01-11"},</v>
      </c>
    </row>
    <row r="306" spans="1:13" x14ac:dyDescent="0.45">
      <c r="A306" t="s">
        <v>5830</v>
      </c>
      <c r="B306" t="s">
        <v>52</v>
      </c>
      <c r="C306" t="s">
        <v>4520</v>
      </c>
      <c r="D306" t="s">
        <v>5404</v>
      </c>
      <c r="E306" t="str">
        <f>SUBSTITUTE(VLOOKUP(D306,Locations!D:K,8,FALSE),"},","}")</f>
        <v>{ "id": "a05ec251-008f-4464-bebd-2f20b91555d9", "name":"Starbucks", "addressLine1":"750 7th Ave", "town":"New York", "county":"NY", "country":"US", "postcode":"10019" }</v>
      </c>
      <c r="F306" t="s">
        <v>5383</v>
      </c>
      <c r="G306" t="str">
        <f>SUBSTITUTE(VLOOKUP(F306,Locations!D:K,8,FALSE),"},","}")</f>
        <v>{ "id": "78f74352-2b3a-43ec-af02-8c7e975bf33d", "name":"Go Sushi", "addressLine1":"3 Greenwich Ave.", "town":"New York", "county":"NY", "country":"US", "postcode":"10014" }</v>
      </c>
      <c r="H306" t="s">
        <v>5503</v>
      </c>
      <c r="I306" t="str">
        <f>SUBSTITUTE(VLOOKUP(H306,Vehicles!D:H,5,FALSE),"},","}")</f>
        <v>{ "id":"63e98a74-1137-4ff6-a034-5447024c741b", "name":"Volkswagen Touran", "vehicleMake":"Volkswagen", "vehicleType":"Touran" }</v>
      </c>
      <c r="J306" t="s">
        <v>4219</v>
      </c>
      <c r="K306" t="str">
        <f>SUBSTITUTE(VLOOKUP(J306,Drivers!C:G,5,FALSE),"},","}")</f>
        <v>{ "id": "9ae3088d-3121-4b7a-af27-9c4f15b2fadb", "name":"Regal Cinemas 42nd Street E-Walk Stadium 13", "addressLine1":"247 W. 42nd St.", "town":"New York", "county":"NY", "country":"US", "postcode":"10036" }</v>
      </c>
      <c r="L306" t="s">
        <v>5179</v>
      </c>
      <c r="M306" t="str">
        <f t="shared" si="4"/>
        <v>{"id":"c049fca4-8066-492d-9522-2874e01e225d", "name":"Starbucks7507thAveToGoSushi3GreenwichAve", "StartPoint":{ "id": "a05ec251-008f-4464-bebd-2f20b91555d9", "name":"Starbucks", "addressLine1":"750 7th Ave", "town":"New York", "county":"NY", "country":"US", "postcode":"10019" }, "EndPoint":{ "id": "78f74352-2b3a-43ec-af02-8c7e975bf33d", "name":"Go Sushi", "addressLine1":"3 Greenwich Ave.", "town":"New York", "county":"NY", "country":"US", "postcode":"10014" }, "VehicleUsed":{ "id":"63e98a74-1137-4ff6-a034-5447024c741b", "name":"Volkswagen Touran", "vehicleMake":"Volkswagen", "vehicleType":"Touran" }, "VehicleDriver":{ "id": "9ae3088d-3121-4b7a-af27-9c4f15b2fadb", "name":"Regal Cinemas 42nd Street E-Walk Stadium 13", "addressLine1":"247 W. 42nd St.", "town":"New York", "county":"NY", "country":"US", "postcode":"10036" }, "JourneyDate":"2017-01-11"},</v>
      </c>
    </row>
    <row r="307" spans="1:13" x14ac:dyDescent="0.45">
      <c r="A307" t="s">
        <v>5831</v>
      </c>
      <c r="B307" t="s">
        <v>52</v>
      </c>
      <c r="C307" t="s">
        <v>4521</v>
      </c>
      <c r="D307" t="s">
        <v>5321</v>
      </c>
      <c r="E307" t="str">
        <f>SUBSTITUTE(VLOOKUP(D307,Locations!D:K,8,FALSE),"},","}")</f>
        <v>{ "id": "f2be3455-0e9f-482d-8efa-e143a38616df", "name":"Yuka", "addressLine1":"1557 Second Ave.", "town":"New York", "county":"NY", "country":"US", "postcode":"10028" }</v>
      </c>
      <c r="F307" t="s">
        <v>5260</v>
      </c>
      <c r="G307" t="str">
        <f>SUBSTITUTE(VLOOKUP(F307,Locations!D:K,8,FALSE),"},","}")</f>
        <v>{ "id": "c45d04d7-8dc8-40ea-85c3-5ec594111b59", "name":"Cafe La Fortuna", "addressLine1":"69 W. 71st St.", "town":"New York", "county":"NY", "country":"US", "postcode":"10023" }</v>
      </c>
      <c r="H307" t="s">
        <v>5412</v>
      </c>
      <c r="I307" t="str">
        <f>SUBSTITUTE(VLOOKUP(H307,Vehicles!D:H,5,FALSE),"},","}")</f>
        <v>{ "id":"62257656-9f32-471d-9a5d-9a680ce3ccf8", "name":"Chevrolet Lacetti", "vehicleMake":"Chevrolet", "vehicleType":"Lacetti" }</v>
      </c>
      <c r="J307" t="s">
        <v>4221</v>
      </c>
      <c r="K307" t="str">
        <f>SUBSTITUTE(VLOOKUP(J307,Drivers!C:G,5,FALSE),"},","}")</f>
        <v>{ "id": "14ff9f64-fff2-464b-93ce-c76ea9a16f9c", "name":"Lalo's Restaurant", "addressLine1":"1960 N. Clybourn", "town":"Chicago", "county":"IL", "country":"US", "postcode":"60614" }</v>
      </c>
      <c r="L307" t="s">
        <v>5180</v>
      </c>
      <c r="M307" t="str">
        <f t="shared" si="4"/>
        <v>{"id":"1916e0a2-b21a-48c1-8c5c-6e8f51d66c31", "name":"Yuka1557SecondAveToCafeLaFortuna69W71stSt", "StartPoint":{ "id": "f2be3455-0e9f-482d-8efa-e143a38616df", "name":"Yuka", "addressLine1":"1557 Second Ave.", "town":"New York", "county":"NY", "country":"US", "postcode":"10028" }, "EndPoint":{ "id": "c45d04d7-8dc8-40ea-85c3-5ec594111b59", "name":"Cafe La Fortuna", "addressLine1":"69 W. 71st St.", "town":"New York", "county":"NY", "country":"US", "postcode":"10023" }, "VehicleUsed":{ "id":"62257656-9f32-471d-9a5d-9a680ce3ccf8", "name":"Chevrolet Lacetti", "vehicleMake":"Chevrolet", "vehicleType":"Lacetti" }, "VehicleDriver":{ "id": "14ff9f64-fff2-464b-93ce-c76ea9a16f9c", "name":"Lalo's Restaurant", "addressLine1":"1960 N. Clybourn", "town":"Chicago", "county":"IL", "country":"US", "postcode":"60614" }, "JourneyDate":"2017-01-12"},</v>
      </c>
    </row>
    <row r="308" spans="1:13" x14ac:dyDescent="0.45">
      <c r="A308" t="s">
        <v>5832</v>
      </c>
      <c r="B308" t="s">
        <v>52</v>
      </c>
      <c r="C308" t="s">
        <v>4522</v>
      </c>
      <c r="D308" t="s">
        <v>5360</v>
      </c>
      <c r="E308" t="str">
        <f>SUBSTITUTE(VLOOKUP(D308,Locations!D:K,8,FALSE),"},","}")</f>
        <v>{ "id": "a9174d45-88b9-48f8-98ee-e6f1d9fedb24", "name":"Westway Diner", "addressLine1":"614 Ninth Avenue", "town":"New York", "county":"NY", "country":"US", "postcode":"10036" }</v>
      </c>
      <c r="F308" t="s">
        <v>5278</v>
      </c>
      <c r="G308" t="str">
        <f>SUBSTITUTE(VLOOKUP(F308,Locations!D:K,8,FALSE),"},","}")</f>
        <v>{ "id": "89a9b1de-5ef1-4ab0-aed0-8463ee2ba3af", "name":"LATIN BLISS", "addressLine1":"5515 N LINCOLN AVENUE", "town":"Chicago", "county":"IL", "country":"US", "postcode":"60625" }</v>
      </c>
      <c r="H308" t="s">
        <v>5459</v>
      </c>
      <c r="I308" t="str">
        <f>SUBSTITUTE(VLOOKUP(H308,Vehicles!D:H,5,FALSE),"},","}")</f>
        <v>{ "id":"9eba6e09-197b-4993-9728-b4c9dfb64a28", "name":"Toyota Land Cruiser", "vehicleMake":"Toyota", "vehicleType":"Land Cruiser" }</v>
      </c>
      <c r="J308" t="s">
        <v>4213</v>
      </c>
      <c r="K308" t="str">
        <f>SUBSTITUTE(VLOOKUP(J308,Drivers!C:G,5,FALSE),"},","}")</f>
        <v>{ "id": "236160d1-659f-4d01-8b3a-c0f2e05b9f6d", "name":"Rainbow Room", "addressLine1":"30 Rockefeller Plaza, 65th fl. (enter on 49th St. between 5th and 6th Aves.)", "town":"New York", "county":"NY", "country":"US", "postcode":"10018" }</v>
      </c>
      <c r="L308" t="s">
        <v>5180</v>
      </c>
      <c r="M308" t="str">
        <f t="shared" si="4"/>
        <v>{"id":"602c1d94-fa52-42e1-911b-5a97159a3685", "name":"WestwayDiner614NinthAvenueToLATINBLISS5515NLINCOLNAVENUE", "StartPoint":{ "id": "a9174d45-88b9-48f8-98ee-e6f1d9fedb24", "name":"Westway Diner", "addressLine1":"614 Ninth Avenue", "town":"New York", "county":"NY", "country":"US", "postcode":"10036" }, "EndPoint":{ "id": "89a9b1de-5ef1-4ab0-aed0-8463ee2ba3af", "name":"LATIN BLISS", "addressLine1":"5515 N LINCOLN AVENUE", "town":"Chicago", "county":"IL", "country":"US", "postcode":"60625" }, "VehicleUsed":{ "id":"9eba6e09-197b-4993-9728-b4c9dfb64a28", "name":"Toyota Land Cruiser", "vehicleMake":"Toyota", "vehicleType":"Land Cruiser" }, "VehicleDriver":{ "id": "236160d1-659f-4d01-8b3a-c0f2e05b9f6d", "name":"Rainbow Room", "addressLine1":"30 Rockefeller Plaza, 65th fl. (enter on 49th St. between 5th and 6th Aves.)", "town":"New York", "county":"NY", "country":"US", "postcode":"10018" }, "JourneyDate":"2017-01-12"},</v>
      </c>
    </row>
    <row r="309" spans="1:13" x14ac:dyDescent="0.45">
      <c r="A309" t="s">
        <v>5833</v>
      </c>
      <c r="B309" t="s">
        <v>52</v>
      </c>
      <c r="C309" t="s">
        <v>4523</v>
      </c>
      <c r="D309" t="s">
        <v>5392</v>
      </c>
      <c r="E309" t="str">
        <f>SUBSTITUTE(VLOOKUP(D309,Locations!D:K,8,FALSE),"},","}")</f>
        <v>{ "id": "04d14b3d-76e1-4d75-9b9f-175f2550c899", "name":"Cosi", "addressLine1":"2186 Broadway @77th", "town":"New York", "county":"NY", "country":"US", "postcode":"10024" }</v>
      </c>
      <c r="F309" t="s">
        <v>5367</v>
      </c>
      <c r="G309" t="str">
        <f>SUBSTITUTE(VLOOKUP(F309,Locations!D:K,8,FALSE),"},","}")</f>
        <v>{ "id": "d0bb106c-f7ec-4575-bf5e-4ef2a3fd1bd3", "name":"Adidam Chicago", "addressLine1":"Spiritual Center and Bookstore", "town":"Chicago", "county":"IL", "country":"US", "postcode":"60645" }</v>
      </c>
      <c r="H309" t="s">
        <v>5444</v>
      </c>
      <c r="I309" t="str">
        <f>SUBSTITUTE(VLOOKUP(H309,Vehicles!D:H,5,FALSE),"},","}")</f>
        <v>{ "id":"25efe19c-49ff-41eb-859f-f47051e93a31", "name":"Toyota Camry", "vehicleMake":"Toyota", "vehicleType":"Camry" }</v>
      </c>
      <c r="J309" t="s">
        <v>4223</v>
      </c>
      <c r="K309" t="str">
        <f>SUBSTITUTE(VLOOKUP(J309,Drivers!C:G,5,FALSE),"},","}")</f>
        <v>{ "id": "54ae2b00-6044-4cce-9e45-7ad5a357be1f", "name":"O'Neills Irish Bar", "addressLine1":"729 3RD Avenue", "town":"New York", "county":"NY", "country":"US", "postcode":"10017" }</v>
      </c>
      <c r="L309" t="s">
        <v>5180</v>
      </c>
      <c r="M309" t="str">
        <f t="shared" si="4"/>
        <v>{"id":"d3aee120-5109-47ed-a0a9-3c382bbcb8a6", "name":"Cosi2186Broadway77thToAdidamChicagoSpiritualCenterandBookstore", "StartPoint":{ "id": "04d14b3d-76e1-4d75-9b9f-175f2550c899", "name":"Cosi", "addressLine1":"2186 Broadway @77th", "town":"New York", "county":"NY", "country":"US", "postcode":"10024" }, "EndPoint":{ "id": "d0bb106c-f7ec-4575-bf5e-4ef2a3fd1bd3", "name":"Adidam Chicago", "addressLine1":"Spiritual Center and Bookstore", "town":"Chicago", "county":"IL", "country":"US", "postcode":"60645" }, "VehicleUsed":{ "id":"25efe19c-49ff-41eb-859f-f47051e93a31", "name":"Toyota Camry", "vehicleMake":"Toyota", "vehicleType":"Camry" }, "VehicleDriver":{ "id": "54ae2b00-6044-4cce-9e45-7ad5a357be1f", "name":"O'Neills Irish Bar", "addressLine1":"729 3RD Avenue", "town":"New York", "county":"NY", "country":"US", "postcode":"10017" }, "JourneyDate":"2017-01-12"},</v>
      </c>
    </row>
    <row r="310" spans="1:13" x14ac:dyDescent="0.45">
      <c r="A310" t="s">
        <v>5834</v>
      </c>
      <c r="B310" t="s">
        <v>52</v>
      </c>
      <c r="C310" t="s">
        <v>4524</v>
      </c>
      <c r="D310" t="s">
        <v>4968</v>
      </c>
      <c r="E310" t="str">
        <f>SUBSTITUTE(VLOOKUP(D310,Locations!D:K,8,FALSE),"},","}")</f>
        <v>{ "id": "1f638552-0da4-4db2-99c1-6abec5a360f5", "name":"Cassidy's Pub", "addressLine1":"65 W. 55th Street", "town":"New York", "county":"NY", "country":"US", "postcode":"10019" }</v>
      </c>
      <c r="F310" t="s">
        <v>5358</v>
      </c>
      <c r="G310" t="str">
        <f>SUBSTITUTE(VLOOKUP(F310,Locations!D:K,8,FALSE),"},","}")</f>
        <v>{ "id": "f87d083b-4995-4240-8523-171da412d1b7", "name":"Central Park Summer Stage", "addressLine1":"Central Park (enter at 69th St / 5th ave", "town":"New York", "county":"NY", "country":"US", "postcode":"10016" }</v>
      </c>
      <c r="H310" t="s">
        <v>5495</v>
      </c>
      <c r="I310" t="str">
        <f>SUBSTITUTE(VLOOKUP(H310,Vehicles!D:H,5,FALSE),"},","}")</f>
        <v>{ "id":"bb54061f-75d7-48fe-a9f9-b2e71dc13121", "name":"Lada Largus", "vehicleMake":"Lada", "vehicleType":"Largus" }</v>
      </c>
      <c r="J310" t="s">
        <v>4196</v>
      </c>
      <c r="K310" t="str">
        <f>SUBSTITUTE(VLOOKUP(J310,Drivers!C:G,5,FALSE),"},","}")</f>
        <v>{ "id": "0f105c77-5fbf-42b9-baa8-02ee200f2c98", "name":"The Gift Theatre", "addressLine1":"4802 N. Milwaukee Avenue", "town":"Chicago", "county":"IL", "country":"US", "postcode":"60630" }</v>
      </c>
      <c r="L310" t="s">
        <v>5180</v>
      </c>
      <c r="M310" t="str">
        <f t="shared" si="4"/>
        <v>{"id":"7f128335-3c58-4410-9094-a3896ec1194d", "name":"CassidysPub65W55thStreetToCentralParkSummerStageCentralParkenterat69thSt/5thave", "StartPoint":{ "id": "1f638552-0da4-4db2-99c1-6abec5a360f5", "name":"Cassidy's Pub", "addressLine1":"65 W. 55th Street", "town":"New York", "county":"NY", "country":"US", "postcode":"10019" }, "EndPoint":{ "id": "f87d083b-4995-4240-8523-171da412d1b7", "name":"Central Park Summer Stage", "addressLine1":"Central Park (enter at 69th St / 5th ave", "town":"New York", "county":"NY", "country":"US", "postcode":"10016" }, "VehicleUsed":{ "id":"bb54061f-75d7-48fe-a9f9-b2e71dc13121", "name":"Lada Largus", "vehicleMake":"Lada", "vehicleType":"Largus" }, "VehicleDriver":{ "id": "0f105c77-5fbf-42b9-baa8-02ee200f2c98", "name":"The Gift Theatre", "addressLine1":"4802 N. Milwaukee Avenue", "town":"Chicago", "county":"IL", "country":"US", "postcode":"60630" }, "JourneyDate":"2017-01-12"},</v>
      </c>
    </row>
    <row r="311" spans="1:13" x14ac:dyDescent="0.45">
      <c r="A311" t="s">
        <v>5835</v>
      </c>
      <c r="B311" t="s">
        <v>52</v>
      </c>
      <c r="C311" t="s">
        <v>4525</v>
      </c>
      <c r="D311" t="s">
        <v>4952</v>
      </c>
      <c r="E311" t="str">
        <f>SUBSTITUTE(VLOOKUP(D311,Locations!D:K,8,FALSE),"},","}")</f>
        <v>{ "id": "f00ad641-abf7-4dfd-9f60-7fb1013a84c4", "name":"Dante Trattoria", "addressLine1":"79 McDougal Street", "town":"New York", "county":"NY", "country":"US", "postcode":"10001" }</v>
      </c>
      <c r="F311" t="s">
        <v>5264</v>
      </c>
      <c r="G311" t="str">
        <f>SUBSTITUTE(VLOOKUP(F311,Locations!D:K,8,FALSE),"},","}")</f>
        <v>{ "id": "1e1050b7-700d-4e7a-aae6-bb77f908295f", "name":"Teh Space", "addressLine1":"801 Minnesota #8", "town":"San Francisco", "county":"CA", "country":"US", "postcode":"94107" }</v>
      </c>
      <c r="H311" t="s">
        <v>5464</v>
      </c>
      <c r="I311" t="str">
        <f>SUBSTITUTE(VLOOKUP(H311,Vehicles!D:H,5,FALSE),"},","}")</f>
        <v>{ "id":"8eeec346-dfff-49bd-8f6d-e13bc7b2acfa", "name":"Toyota Corolla", "vehicleMake":"Toyota", "vehicleType":"Corolla" }</v>
      </c>
      <c r="J311" t="s">
        <v>4274</v>
      </c>
      <c r="K311" t="str">
        <f>SUBSTITUTE(VLOOKUP(J311,Drivers!C:G,5,FALSE),"},","}")</f>
        <v>{ "id": "448831c0-bacb-4ed5-9994-8fcc9a99358f", "name":"Skylight Diner", "addressLine1":"402 W 34th St", "town":"New York", "county":"NY", "country":"US", "postcode":"10001" }</v>
      </c>
      <c r="L311" t="s">
        <v>5180</v>
      </c>
      <c r="M311" t="str">
        <f t="shared" si="4"/>
        <v>{"id":"cd10e4bb-0754-4187-b0da-32de00964e8c", "name":"DanteTrattoria79McDougalStreetToTehSpace801Minnesota8", "StartPoint":{ "id": "f00ad641-abf7-4dfd-9f60-7fb1013a84c4", "name":"Dante Trattoria", "addressLine1":"79 McDougal Street", "town":"New York", "county":"NY", "country":"US", "postcode":"10001" }, "EndPoint":{ "id": "1e1050b7-700d-4e7a-aae6-bb77f908295f", "name":"Teh Space", "addressLine1":"801 Minnesota #8", "town":"San Francisco", "county":"CA", "country":"US", "postcode":"94107" }, "VehicleUsed":{ "id":"8eeec346-dfff-49bd-8f6d-e13bc7b2acfa", "name":"Toyota Corolla", "vehicleMake":"Toyota", "vehicleType":"Corolla" }, "VehicleDriver":{ "id": "448831c0-bacb-4ed5-9994-8fcc9a99358f", "name":"Skylight Diner", "addressLine1":"402 W 34th St", "town":"New York", "county":"NY", "country":"US", "postcode":"10001" }, "JourneyDate":"2017-01-12"},</v>
      </c>
    </row>
    <row r="312" spans="1:13" x14ac:dyDescent="0.45">
      <c r="A312" t="s">
        <v>5836</v>
      </c>
      <c r="B312" t="s">
        <v>52</v>
      </c>
      <c r="C312" t="s">
        <v>4526</v>
      </c>
      <c r="D312" t="s">
        <v>5351</v>
      </c>
      <c r="E312" t="str">
        <f>SUBSTITUTE(VLOOKUP(D312,Locations!D:K,8,FALSE),"},","}")</f>
        <v>{ "id": "c311e79f-2fca-474c-87d4-ce0bc102e7d8", "name":"Angelika Film Center", "addressLine1":"18 W. Houston St.", "town":"New York", "county":"NY", "country":"US", "postcode":"10012" }</v>
      </c>
      <c r="F312" t="s">
        <v>5340</v>
      </c>
      <c r="G312" t="str">
        <f>SUBSTITUTE(VLOOKUP(F312,Locations!D:K,8,FALSE),"},","}")</f>
        <v>{ "id": "d7baa02d-bdf8-4ab9-96a2-53f5401554b3", "name":"66th Street to Bay Ridge Avenue", "addressLine1":"along 5th Avenue, Brooklyn,", "town":"New York", "county":"NY", "country":"US", "postcode":"10001" }</v>
      </c>
      <c r="H312" t="s">
        <v>5427</v>
      </c>
      <c r="I312" t="str">
        <f>SUBSTITUTE(VLOOKUP(H312,Vehicles!D:H,5,FALSE),"},","}")</f>
        <v>{ "id":"5245e097-560c-4209-9c5e-9c42b701172f", "name":"Audi A6", "vehicleMake":"Audi", "vehicleType":"A6" }</v>
      </c>
      <c r="J312" t="s">
        <v>4198</v>
      </c>
      <c r="K312" t="str">
        <f>SUBSTITUTE(VLOOKUP(J312,Drivers!C:G,5,FALSE),"},","}")</f>
        <v>{ "id": "531ec240-f6db-411f-b3d5-3ed19edc2659", "name":"Conservatory of Flowers", "addressLine1":"JFK Drive, Golden Gate Park", "town":"San Francisco", "county":"CA", "country":"US", "postcode":"94117" }</v>
      </c>
      <c r="L312" t="s">
        <v>5181</v>
      </c>
      <c r="M312" t="str">
        <f t="shared" si="4"/>
        <v>{"id":"24165de5-275c-49c2-95c8-d7c4ae08b0a1", "name":"AngelikaFilmCenter18WHoustonStTo66thStreettoBayRidgeAvenuealong5thAvenueBrooklyn", "StartPoint":{ "id": "c311e79f-2fca-474c-87d4-ce0bc102e7d8", "name":"Angelika Film Center", "addressLine1":"18 W. Houston St.", "town":"New York", "county":"NY", "country":"US", "postcode":"10012" }, "EndPoint":{ "id": "d7baa02d-bdf8-4ab9-96a2-53f5401554b3", "name":"66th Street to Bay Ridge Avenue", "addressLine1":"along 5th Avenue, Brooklyn,", "town":"New York", "county":"NY", "country":"US", "postcode":"10001" }, "VehicleUsed":{ "id":"5245e097-560c-4209-9c5e-9c42b701172f", "name":"Audi A6", "vehicleMake":"Audi", "vehicleType":"A6" }, "VehicleDriver":{ "id": "531ec240-f6db-411f-b3d5-3ed19edc2659", "name":"Conservatory of Flowers", "addressLine1":"JFK Drive, Golden Gate Park", "town":"San Francisco", "county":"CA", "country":"US", "postcode":"94117" }, "JourneyDate":"2017-01-13"},</v>
      </c>
    </row>
    <row r="313" spans="1:13" x14ac:dyDescent="0.45">
      <c r="A313" t="s">
        <v>5837</v>
      </c>
      <c r="B313" t="s">
        <v>52</v>
      </c>
      <c r="C313" t="s">
        <v>4527</v>
      </c>
      <c r="D313" t="s">
        <v>5311</v>
      </c>
      <c r="E313" t="str">
        <f>SUBSTITUTE(VLOOKUP(D313,Locations!D:K,8,FALSE),"},","}")</f>
        <v>{ "id": "63681277-c682-47a5-90db-f7b9c6258d3f", "name":"DCTV", "addressLine1":"87 Lafayette Street (bet White &amp; Walker)", "town":"New York", "county":"NY", "country":"US", "postcode":"10013" }</v>
      </c>
      <c r="F313" t="s">
        <v>5277</v>
      </c>
      <c r="G313" t="str">
        <f>SUBSTITUTE(VLOOKUP(F313,Locations!D:K,8,FALSE),"},","}")</f>
        <v>{ "id": "4d774e93-6b78-4067-aa1d-069c3dbc9cfd", "name":"Hop Devil Grill", "addressLine1":"129 St. Mark's Place", "town":"New York", "county":"NY", "country":"US", "postcode":"10009" }</v>
      </c>
      <c r="H313" t="s">
        <v>5518</v>
      </c>
      <c r="I313" t="str">
        <f>SUBSTITUTE(VLOOKUP(H313,Vehicles!D:H,5,FALSE),"},","}")</f>
        <v>{ "id":"30af6d93-496c-4367-878c-25297521ccae", "name":"Peugeot 206", "vehicleMake":"Peugeot", "vehicleType":"206" }</v>
      </c>
      <c r="J313" t="s">
        <v>4215</v>
      </c>
      <c r="K313" t="str">
        <f>SUBSTITUTE(VLOOKUP(J313,Drivers!C:G,5,FALSE),"},","}")</f>
        <v>{ "id": "1a278f4c-74fe-470a-8b99-504452c83982", "name":"web2zone (Internet Cafe &amp; Video Game Center)", "addressLine1":"54 Cooper Sq", "town":"New York", "county":"NY", "country":"US", "postcode":"10003" }</v>
      </c>
      <c r="L313" t="s">
        <v>5181</v>
      </c>
      <c r="M313" t="str">
        <f t="shared" si="4"/>
        <v>{"id":"200665dc-3b35-4cb1-afaf-c8f74e586460", "name":"DCTV87LafayetteStreetbetWhiteWalkerToHopDevilGrill129StMarksPlace", "StartPoint":{ "id": "63681277-c682-47a5-90db-f7b9c6258d3f", "name":"DCTV", "addressLine1":"87 Lafayette Street (bet White &amp; Walker)", "town":"New York", "county":"NY", "country":"US", "postcode":"10013" }, "EndPoint":{ "id": "4d774e93-6b78-4067-aa1d-069c3dbc9cfd", "name":"Hop Devil Grill", "addressLine1":"129 St. Mark's Place", "town":"New York", "county":"NY", "country":"US", "postcode":"10009" }, "VehicleUsed":{ "id":"30af6d93-496c-4367-878c-25297521ccae", "name":"Peugeot 206", "vehicleMake":"Peugeot", "vehicleType":"206" }, "VehicleDriver":{ "id": "1a278f4c-74fe-470a-8b99-504452c83982", "name":"web2zone (Internet Cafe &amp; Video Game Center)", "addressLine1":"54 Cooper Sq", "town":"New York", "county":"NY", "country":"US", "postcode":"10003" }, "JourneyDate":"2017-01-13"},</v>
      </c>
    </row>
    <row r="314" spans="1:13" x14ac:dyDescent="0.45">
      <c r="A314" t="s">
        <v>5838</v>
      </c>
      <c r="B314" t="s">
        <v>52</v>
      </c>
      <c r="C314" t="s">
        <v>4528</v>
      </c>
      <c r="D314" t="s">
        <v>5314</v>
      </c>
      <c r="E314" t="str">
        <f>SUBSTITUTE(VLOOKUP(D314,Locations!D:K,8,FALSE),"},","}")</f>
        <v>{ "id": "0f06b524-2902-4e82-86a6-9fdf3adfdb06", "name":"Foster Avenue Beach", "addressLine1":"Lake Michigan at Foster Avenue (5200 N.)", "town":"Chicago", "county":"IL", "country":"US", "postcode":"60640" }</v>
      </c>
      <c r="F314" t="s">
        <v>5290</v>
      </c>
      <c r="G314" t="str">
        <f>SUBSTITUTE(VLOOKUP(F314,Locations!D:K,8,FALSE),"},","}")</f>
        <v>{ "id": "afb6a23b-7337-4be5-9e98-6a3e2f3101fc", "name":"Bridge Theater", "addressLine1":"3010 Geary Boulevard", "town":"San Francisco", "county":"CA", "country":"US", "postcode":"94111" }</v>
      </c>
      <c r="H314" t="s">
        <v>5476</v>
      </c>
      <c r="I314" t="str">
        <f>SUBSTITUTE(VLOOKUP(H314,Vehicles!D:H,5,FALSE),"},","}")</f>
        <v>{ "id":"f10c1f5a-9e61-4320-b834-9955f9e42bdd", "name":"Opel Astra", "vehicleMake":"Opel", "vehicleType":"Astra" }</v>
      </c>
      <c r="J314" t="s">
        <v>4219</v>
      </c>
      <c r="K314" t="str">
        <f>SUBSTITUTE(VLOOKUP(J314,Drivers!C:G,5,FALSE),"},","}")</f>
        <v>{ "id": "9ae3088d-3121-4b7a-af27-9c4f15b2fadb", "name":"Regal Cinemas 42nd Street E-Walk Stadium 13", "addressLine1":"247 W. 42nd St.", "town":"New York", "county":"NY", "country":"US", "postcode":"10036" }</v>
      </c>
      <c r="L314" t="s">
        <v>5182</v>
      </c>
      <c r="M314" t="str">
        <f t="shared" si="4"/>
        <v>{"id":"1b841621-0e3e-4367-8872-be323524ce56", "name":"FosterAvenueBeachLakeMichiganatFosterAvenue5200NToBridgeTheater3010GearyBoulevard", "StartPoint":{ "id": "0f06b524-2902-4e82-86a6-9fdf3adfdb06", "name":"Foster Avenue Beach", "addressLine1":"Lake Michigan at Foster Avenue (5200 N.)", "town":"Chicago", "county":"IL", "country":"US", "postcode":"60640" }, "EndPoint":{ "id": "afb6a23b-7337-4be5-9e98-6a3e2f3101fc", "name":"Bridge Theater", "addressLine1":"3010 Geary Boulevard", "town":"San Francisco", "county":"CA", "country":"US", "postcode":"94111" }, "VehicleUsed":{ "id":"f10c1f5a-9e61-4320-b834-9955f9e42bdd", "name":"Opel Astra", "vehicleMake":"Opel", "vehicleType":"Astra" }, "VehicleDriver":{ "id": "9ae3088d-3121-4b7a-af27-9c4f15b2fadb", "name":"Regal Cinemas 42nd Street E-Walk Stadium 13", "addressLine1":"247 W. 42nd St.", "town":"New York", "county":"NY", "country":"US", "postcode":"10036" }, "JourneyDate":"2017-01-16"},</v>
      </c>
    </row>
    <row r="315" spans="1:13" x14ac:dyDescent="0.45">
      <c r="A315" t="s">
        <v>5839</v>
      </c>
      <c r="B315" t="s">
        <v>52</v>
      </c>
      <c r="C315" t="s">
        <v>4529</v>
      </c>
      <c r="D315" t="s">
        <v>5296</v>
      </c>
      <c r="E315" t="str">
        <f>SUBSTITUTE(VLOOKUP(D315,Locations!D:K,8,FALSE),"},","}")</f>
        <v>{ "id": "8676d116-473e-4ffd-a560-ba778a4b9b0e", "name":"Franchia", "addressLine1":"12 Park Avenue", "town":"New York", "county":"NY", "country":"US", "postcode":"10016" }</v>
      </c>
      <c r="F315" t="s">
        <v>5311</v>
      </c>
      <c r="G315" t="str">
        <f>SUBSTITUTE(VLOOKUP(F315,Locations!D:K,8,FALSE),"},","}")</f>
        <v>{ "id": "63681277-c682-47a5-90db-f7b9c6258d3f", "name":"DCTV", "addressLine1":"87 Lafayette Street (bet White &amp; Walker)", "town":"New York", "county":"NY", "country":"US", "postcode":"10013" }</v>
      </c>
      <c r="H315" t="s">
        <v>5519</v>
      </c>
      <c r="I315" t="str">
        <f>SUBSTITUTE(VLOOKUP(H315,Vehicles!D:H,5,FALSE),"},","}")</f>
        <v>{ "id":"4ac01f4b-d032-44e1-bfff-443125395e15", "name":"Ford Fiesta", "vehicleMake":"Ford", "vehicleType":"Fiesta" }</v>
      </c>
      <c r="J315" t="s">
        <v>4189</v>
      </c>
      <c r="K315" t="str">
        <f>SUBSTITUTE(VLOOKUP(J315,Drivers!C:G,5,FALSE),"},","}")</f>
        <v>{ "id": "fd5b68a3-116a-4acc-816c-4634d7673ded", "name":"Zephyr Cafe", "addressLine1":"1767 W. Wilson Ave.", "town":"Chicago", "county":"IL", "country":"US", "postcode":"60625" }</v>
      </c>
      <c r="L315" t="s">
        <v>5183</v>
      </c>
      <c r="M315" t="str">
        <f t="shared" si="4"/>
        <v>{"id":"9816e7d8-f666-4dde-9c1c-1cd322514150", "name":"Franchia12ParkAvenueToDCTV87LafayetteStreetbetWhiteWalker", "StartPoint":{ "id": "8676d116-473e-4ffd-a560-ba778a4b9b0e", "name":"Franchia", "addressLine1":"12 Park Avenue", "town":"New York", "county":"NY", "country":"US", "postcode":"10016" }, "EndPoint":{ "id": "63681277-c682-47a5-90db-f7b9c6258d3f", "name":"DCTV", "addressLine1":"87 Lafayette Street (bet White &amp; Walker)", "town":"New York", "county":"NY", "country":"US", "postcode":"10013" }, "VehicleUsed":{ "id":"4ac01f4b-d032-44e1-bfff-443125395e15", "name":"Ford Fiesta", "vehicleMake":"Ford", "vehicleType":"Fiesta" }, "VehicleDriver":{ "id": "fd5b68a3-116a-4acc-816c-4634d7673ded", "name":"Zephyr Cafe", "addressLine1":"1767 W. Wilson Ave.", "town":"Chicago", "county":"IL", "country":"US", "postcode":"60625" }, "JourneyDate":"2017-01-19"},</v>
      </c>
    </row>
    <row r="316" spans="1:13" x14ac:dyDescent="0.45">
      <c r="A316" t="s">
        <v>5840</v>
      </c>
      <c r="B316" t="s">
        <v>52</v>
      </c>
      <c r="C316" t="s">
        <v>4530</v>
      </c>
      <c r="D316" t="s">
        <v>5352</v>
      </c>
      <c r="E316" t="str">
        <f>SUBSTITUTE(VLOOKUP(D316,Locations!D:K,8,FALSE),"},","}")</f>
        <v>{ "id": "7ec61123-14ae-4260-bc48-ab5ffef294c5", "name":"Tonic Bar (East)", "addressLine1":"411 Third Avenue (28th/29th Streets)", "town":"New York", "county":"NY", "country":"US", "postcode":"10016" }</v>
      </c>
      <c r="F316" t="s">
        <v>5359</v>
      </c>
      <c r="G316" t="str">
        <f>SUBSTITUTE(VLOOKUP(F316,Locations!D:K,8,FALSE),"},","}")</f>
        <v>{ "id": "7a7886c9-c78e-4861-b76d-4c480b9aec74", "name":"Udupi Palace", "addressLine1":"2543 W. Devon Ave.", "town":"Chicago", "county":"IL", "country":"US", "postcode":"60618" }</v>
      </c>
      <c r="H316" t="s">
        <v>5444</v>
      </c>
      <c r="I316" t="str">
        <f>SUBSTITUTE(VLOOKUP(H316,Vehicles!D:H,5,FALSE),"},","}")</f>
        <v>{ "id":"25efe19c-49ff-41eb-859f-f47051e93a31", "name":"Toyota Camry", "vehicleMake":"Toyota", "vehicleType":"Camry" }</v>
      </c>
      <c r="J316" t="s">
        <v>4215</v>
      </c>
      <c r="K316" t="str">
        <f>SUBSTITUTE(VLOOKUP(J316,Drivers!C:G,5,FALSE),"},","}")</f>
        <v>{ "id": "1a278f4c-74fe-470a-8b99-504452c83982", "name":"web2zone (Internet Cafe &amp; Video Game Center)", "addressLine1":"54 Cooper Sq", "town":"New York", "county":"NY", "country":"US", "postcode":"10003" }</v>
      </c>
      <c r="L316" t="s">
        <v>5184</v>
      </c>
      <c r="M316" t="str">
        <f t="shared" si="4"/>
        <v>{"id":"d9cb6585-6d84-4bb3-8dad-0e603b3c760c", "name":"TonicBarEast411ThirdAvenue28th/29thStreetsToUdupiPalace2543WDevonAve", "StartPoint":{ "id": "7ec61123-14ae-4260-bc48-ab5ffef294c5", "name":"Tonic Bar (East)", "addressLine1":"411 Third Avenue (28th/29th Streets)", "town":"New York", "county":"NY", "country":"US", "postcode":"10016" }, "EndPoint":{ "id": "7a7886c9-c78e-4861-b76d-4c480b9aec74", "name":"Udupi Palace", "addressLine1":"2543 W. Devon Ave.", "town":"Chicago", "county":"IL", "country":"US", "postcode":"60618" }, "VehicleUsed":{ "id":"25efe19c-49ff-41eb-859f-f47051e93a31", "name":"Toyota Camry", "vehicleMake":"Toyota", "vehicleType":"Camry" }, "VehicleDriver":{ "id": "1a278f4c-74fe-470a-8b99-504452c83982", "name":"web2zone (Internet Cafe &amp; Video Game Center)", "addressLine1":"54 Cooper Sq", "town":"New York", "county":"NY", "country":"US", "postcode":"10003" }, "JourneyDate":"2017-01-25"},</v>
      </c>
    </row>
    <row r="317" spans="1:13" x14ac:dyDescent="0.45">
      <c r="A317" t="s">
        <v>5841</v>
      </c>
      <c r="B317" t="s">
        <v>52</v>
      </c>
      <c r="C317" t="s">
        <v>4531</v>
      </c>
      <c r="D317" t="s">
        <v>5365</v>
      </c>
      <c r="E317" t="str">
        <f>SUBSTITUTE(VLOOKUP(D317,Locations!D:K,8,FALSE),"},","}")</f>
        <v>{ "id": "50495893-e327-4575-8034-67549a1aa76b", "name":"Chill Lounge", "addressLine1":"329 Lexington Ave.", "town":"New York", "county":"NY", "country":"US", "postcode":"10016" }</v>
      </c>
      <c r="F317" t="s">
        <v>5266</v>
      </c>
      <c r="G317" t="str">
        <f>SUBSTITUTE(VLOOKUP(F317,Locations!D:K,8,FALSE),"},","}")</f>
        <v>{ "id": "0f7ee3e0-2bef-40a6-983b-6e6f70680698", "name":"Bryant Park - Next to Reading Room", "addressLine1":"42nd Street", "town":"New York", "county":"NY", "country":"US", "postcode":"10018" }</v>
      </c>
      <c r="H317" t="s">
        <v>5433</v>
      </c>
      <c r="I317" t="str">
        <f>SUBSTITUTE(VLOOKUP(H317,Vehicles!D:H,5,FALSE),"},","}")</f>
        <v>{ "id":"6b0734ac-6c2f-41d6-a6fc-7daa8bd4ad0c", "name":"BMW X1", "vehicleMake":"BMW", "vehicleType":"X1" }</v>
      </c>
      <c r="J317" t="s">
        <v>4297</v>
      </c>
      <c r="K317" t="str">
        <f>SUBSTITUTE(VLOOKUP(J317,Drivers!C:G,5,FALSE),"},","}")</f>
        <v>{ "id": "28f2ccbd-df4f-4d7d-bef2-e12addcb1cb8", "name":"Manhattan Lounge", "addressLine1":"1720 2nd Ave. btw 89th and 90th", "town":"New York", "county":"NY", "country":"US", "postcode":"10128" }</v>
      </c>
      <c r="L317" t="s">
        <v>5184</v>
      </c>
      <c r="M317" t="str">
        <f t="shared" si="4"/>
        <v>{"id":"a13fec2d-4baa-42e0-b012-03b1cdf28065", "name":"ChillLounge329LexingtonAveToBryantParkNexttoReadingRoom42ndStreet", "StartPoint":{ "id": "50495893-e327-4575-8034-67549a1aa76b", "name":"Chill Lounge", "addressLine1":"329 Lexington Ave.", "town":"New York", "county":"NY", "country":"US", "postcode":"10016" }, "EndPoint":{ "id": "0f7ee3e0-2bef-40a6-983b-6e6f70680698", "name":"Bryant Park - Next to Reading Room", "addressLine1":"42nd Street", "town":"New York", "county":"NY", "country":"US", "postcode":"10018" }, "VehicleUsed":{ "id":"6b0734ac-6c2f-41d6-a6fc-7daa8bd4ad0c", "name":"BMW X1", "vehicleMake":"BMW", "vehicleType":"X1" }, "VehicleDriver":{ "id": "28f2ccbd-df4f-4d7d-bef2-e12addcb1cb8", "name":"Manhattan Lounge", "addressLine1":"1720 2nd Ave. btw 89th and 90th", "town":"New York", "county":"NY", "country":"US", "postcode":"10128" }, "JourneyDate":"2017-01-25"},</v>
      </c>
    </row>
    <row r="318" spans="1:13" x14ac:dyDescent="0.45">
      <c r="A318" t="s">
        <v>5842</v>
      </c>
      <c r="B318" t="s">
        <v>52</v>
      </c>
      <c r="C318" t="s">
        <v>4532</v>
      </c>
      <c r="D318" t="s">
        <v>4949</v>
      </c>
      <c r="E318" t="str">
        <f>SUBSTITUTE(VLOOKUP(D318,Locations!D:K,8,FALSE),"},","}")</f>
        <v>{ "id": "72609113-778c-468f-859c-7fd0f352819c", "name":"Rodeo Bar", "addressLine1":"375 3rd Avenue", "town":"New York", "county":"NY", "country":"US", "postcode":"10022" }</v>
      </c>
      <c r="F318" t="s">
        <v>4949</v>
      </c>
      <c r="G318" t="str">
        <f>SUBSTITUTE(VLOOKUP(F318,Locations!D:K,8,FALSE),"},","}")</f>
        <v>{ "id": "72609113-778c-468f-859c-7fd0f352819c", "name":"Rodeo Bar", "addressLine1":"375 3rd Avenue", "town":"New York", "county":"NY", "country":"US", "postcode":"10022" }</v>
      </c>
      <c r="H318" t="s">
        <v>5520</v>
      </c>
      <c r="I318" t="str">
        <f>SUBSTITUTE(VLOOKUP(H318,Vehicles!D:H,5,FALSE),"},","}")</f>
        <v>{ "id":"ba57d09b-2d8a-4c91-87e5-2e7b10a3f01d", "name":"Citroen C4", "vehicleMake":"Citroen", "vehicleType":"C4" }</v>
      </c>
      <c r="J318" t="s">
        <v>4221</v>
      </c>
      <c r="K318" t="str">
        <f>SUBSTITUTE(VLOOKUP(J318,Drivers!C:G,5,FALSE),"},","}")</f>
        <v>{ "id": "14ff9f64-fff2-464b-93ce-c76ea9a16f9c", "name":"Lalo's Restaurant", "addressLine1":"1960 N. Clybourn", "town":"Chicago", "county":"IL", "country":"US", "postcode":"60614" }</v>
      </c>
      <c r="L318" t="s">
        <v>5185</v>
      </c>
      <c r="M318" t="str">
        <f t="shared" si="4"/>
        <v>{"id":"5fb8b0f8-679d-4038-a673-7e831d77fcda", "name":"RodeoBar3753rdAvenueToRodeoBar3753rdAvenue", "StartPoint":{ "id": "72609113-778c-468f-859c-7fd0f352819c", "name":"Rodeo Bar", "addressLine1":"375 3rd Avenue", "town":"New York", "county":"NY", "country":"US", "postcode":"10022" }, "EndPoint":{ "id": "72609113-778c-468f-859c-7fd0f352819c", "name":"Rodeo Bar", "addressLine1":"375 3rd Avenue", "town":"New York", "county":"NY", "country":"US", "postcode":"10022" }, "VehicleUsed":{ "id":"ba57d09b-2d8a-4c91-87e5-2e7b10a3f01d", "name":"Citroen C4", "vehicleMake":"Citroen", "vehicleType":"C4" }, "VehicleDriver":{ "id": "14ff9f64-fff2-464b-93ce-c76ea9a16f9c", "name":"Lalo's Restaurant", "addressLine1":"1960 N. Clybourn", "town":"Chicago", "county":"IL", "country":"US", "postcode":"60614" }, "JourneyDate":"2017-01-26"},</v>
      </c>
    </row>
    <row r="319" spans="1:13" x14ac:dyDescent="0.45">
      <c r="A319" t="s">
        <v>5843</v>
      </c>
      <c r="B319" t="s">
        <v>52</v>
      </c>
      <c r="C319" t="s">
        <v>4533</v>
      </c>
      <c r="D319" t="s">
        <v>5401</v>
      </c>
      <c r="E319" t="str">
        <f>SUBSTITUTE(VLOOKUP(D319,Locations!D:K,8,FALSE),"},","}")</f>
        <v>{ "id": "0456577a-840e-4c17-b295-6f1ebe911357", "name":"Angelika Theatre", "addressLine1":"18 West Houston at Mercer Street", "town":"New York", "county":"NY", "country":"US", "postcode":"10012" }</v>
      </c>
      <c r="F319" t="s">
        <v>5280</v>
      </c>
      <c r="G319" t="str">
        <f>SUBSTITUTE(VLOOKUP(F319,Locations!D:K,8,FALSE),"},","}")</f>
        <v>{ "id": "3e762a5c-6c94-47ae-a3da-9056985feb38", "name":"Limerick House", "addressLine1":"69 West 23rd ST.", "town":"New York", "county":"NY", "country":"US", "postcode":"10010" }</v>
      </c>
      <c r="H319" t="s">
        <v>5450</v>
      </c>
      <c r="I319" t="str">
        <f>SUBSTITUTE(VLOOKUP(H319,Vehicles!D:H,5,FALSE),"},","}")</f>
        <v>{ "id":"8e1d994c-1a93-4d24-a40a-1d9350ffcf1c", "name":"Nissan X-Trail", "vehicleMake":"Nissan", "vehicleType":"X-Trail" }</v>
      </c>
      <c r="J319" t="s">
        <v>4202</v>
      </c>
      <c r="K319" t="str">
        <f>SUBSTITUTE(VLOOKUP(J319,Drivers!C:G,5,FALSE),"},","}")</f>
        <v>{ "id": "b36ff006-d9db-46ab-99f8-07ac837eddd5", "name":"Tango Club @ Ukranian East Village Restaurant", "addressLine1":"140 2nd Avenue ( between 8th &amp; 9th St)", "town":"New York", "county":"NY", "country":"US", "postcode":"10003" }</v>
      </c>
      <c r="L319" t="s">
        <v>5186</v>
      </c>
      <c r="M319" t="str">
        <f t="shared" si="4"/>
        <v>{"id":"a6a57ba9-897c-49cc-a2c3-40ee5b13bb80", "name":"AngelikaTheatre18WestHoustonatMercerStreetToLimerickHouse69West23rdST", "StartPoint":{ "id": "0456577a-840e-4c17-b295-6f1ebe911357", "name":"Angelika Theatre", "addressLine1":"18 West Houston at Mercer Street", "town":"New York", "county":"NY", "country":"US", "postcode":"10012" }, "EndPoint":{ "id": "3e762a5c-6c94-47ae-a3da-9056985feb38", "name":"Limerick House", "addressLine1":"69 West 23rd ST.", "town":"New York", "county":"NY", "country":"US", "postcode":"10010" }, "VehicleUsed":{ "id":"8e1d994c-1a93-4d24-a40a-1d9350ffcf1c", "name":"Nissan X-Trail", "vehicleMake":"Nissan", "vehicleType":"X-Trail" }, "VehicleDriver":{ "id": "b36ff006-d9db-46ab-99f8-07ac837eddd5", "name":"Tango Club @ Ukranian East Village Restaurant", "addressLine1":"140 2nd Avenue ( between 8th &amp; 9th St)", "town":"New York", "county":"NY", "country":"US", "postcode":"10003" }, "JourneyDate":"2017-02-03"},</v>
      </c>
    </row>
    <row r="320" spans="1:13" x14ac:dyDescent="0.45">
      <c r="A320" t="s">
        <v>5844</v>
      </c>
      <c r="B320" t="s">
        <v>52</v>
      </c>
      <c r="C320" t="s">
        <v>4534</v>
      </c>
      <c r="D320" t="s">
        <v>5295</v>
      </c>
      <c r="E320" t="str">
        <f>SUBSTITUTE(VLOOKUP(D320,Locations!D:K,8,FALSE),"},","}")</f>
        <v>{ "id": "001e4132-9065-4fb3-955f-88742c7e1e7d", "name":"Cosi Restaurant", "addressLine1":"498 Seventh Avenue", "town":"New York", "county":"NY", "country":"US", "postcode":"10018" }</v>
      </c>
      <c r="F320" t="s">
        <v>5356</v>
      </c>
      <c r="G320" t="str">
        <f>SUBSTITUTE(VLOOKUP(F320,Locations!D:K,8,FALSE),"},","}")</f>
        <v>{ "id": "fb546a20-ada7-458e-ac5d-51692f0a743e", "name":"Esperanto", "addressLine1":"145 Avenue C", "town":"New York", "county":"NY", "country":"US", "postcode":"10009" }</v>
      </c>
      <c r="H320" t="s">
        <v>5516</v>
      </c>
      <c r="I320" t="str">
        <f>SUBSTITUTE(VLOOKUP(H320,Vehicles!D:H,5,FALSE),"},","}")</f>
        <v>{ "id":"c9f07927-9953-41e4-99f5-c706b6386130", "name":"Toyota Avensis", "vehicleMake":"Toyota", "vehicleType":"Avensis" }</v>
      </c>
      <c r="J320" t="s">
        <v>4187</v>
      </c>
      <c r="K320" t="str">
        <f>SUBSTITUTE(VLOOKUP(J320,Drivers!C:G,5,FALSE),"},","}")</f>
        <v>{ "id": "9224ff83-a2b3-43f5-96ce-c73886f92f31", "name":"Sacred Chow", "addressLine1":"227 Sullivan St", "town":"New York", "county":"NY", "country":"US", "postcode":"10001" }</v>
      </c>
      <c r="L320" t="s">
        <v>5186</v>
      </c>
      <c r="M320" t="str">
        <f t="shared" si="4"/>
        <v>{"id":"21648a47-7d9c-4632-8c95-3cd77c6d32db", "name":"CosiRestaurant498SeventhAvenueToEsperanto145AvenueC", "StartPoint":{ "id": "001e4132-9065-4fb3-955f-88742c7e1e7d", "name":"Cosi Restaurant", "addressLine1":"498 Seventh Avenue", "town":"New York", "county":"NY", "country":"US", "postcode":"10018" }, "EndPoint":{ "id": "fb546a20-ada7-458e-ac5d-51692f0a743e", "name":"Esperanto", "addressLine1":"145 Avenue C", "town":"New York", "county":"NY", "country":"US", "postcode":"10009" }, "VehicleUsed":{ "id":"c9f07927-9953-41e4-99f5-c706b6386130", "name":"Toyota Avensis", "vehicleMake":"Toyota", "vehicleType":"Avensis" }, "VehicleDriver":{ "id": "9224ff83-a2b3-43f5-96ce-c73886f92f31", "name":"Sacred Chow", "addressLine1":"227 Sullivan St", "town":"New York", "county":"NY", "country":"US", "postcode":"10001" }, "JourneyDate":"2017-02-03"},</v>
      </c>
    </row>
    <row r="321" spans="1:13" x14ac:dyDescent="0.45">
      <c r="A321" t="s">
        <v>5845</v>
      </c>
      <c r="B321" t="s">
        <v>52</v>
      </c>
      <c r="C321" t="s">
        <v>4535</v>
      </c>
      <c r="D321" t="s">
        <v>5295</v>
      </c>
      <c r="E321" t="str">
        <f>SUBSTITUTE(VLOOKUP(D321,Locations!D:K,8,FALSE),"},","}")</f>
        <v>{ "id": "001e4132-9065-4fb3-955f-88742c7e1e7d", "name":"Cosi Restaurant", "addressLine1":"498 Seventh Avenue", "town":"New York", "county":"NY", "country":"US", "postcode":"10018" }</v>
      </c>
      <c r="F321" t="s">
        <v>4951</v>
      </c>
      <c r="G321" t="str">
        <f>SUBSTITUTE(VLOOKUP(F321,Locations!D:K,8,FALSE),"},","}")</f>
        <v>{ "id": "4d4048e1-13db-40ca-83e8-93ac5e20a446", "name":"Fort Funston", "addressLine1":"Highway 35", "town":"San Francisco", "county":"CA", "country":"US", "postcode":"94017" }</v>
      </c>
      <c r="H321" t="s">
        <v>5481</v>
      </c>
      <c r="I321" t="str">
        <f>SUBSTITUTE(VLOOKUP(H321,Vehicles!D:H,5,FALSE),"},","}")</f>
        <v>{ "id":"837a4e91-b5b5-46eb-8690-4366410f5a8e", "name":"Kia Carens", "vehicleMake":"Kia", "vehicleType":"Carens" }</v>
      </c>
      <c r="J321" t="s">
        <v>4202</v>
      </c>
      <c r="K321" t="str">
        <f>SUBSTITUTE(VLOOKUP(J321,Drivers!C:G,5,FALSE),"},","}")</f>
        <v>{ "id": "b36ff006-d9db-46ab-99f8-07ac837eddd5", "name":"Tango Club @ Ukranian East Village Restaurant", "addressLine1":"140 2nd Avenue ( between 8th &amp; 9th St)", "town":"New York", "county":"NY", "country":"US", "postcode":"10003" }</v>
      </c>
      <c r="L321" t="s">
        <v>5187</v>
      </c>
      <c r="M321" t="str">
        <f t="shared" si="4"/>
        <v>{"id":"d97aefd9-5ea2-480a-9b1d-8160604608ff", "name":"CosiRestaurant498SeventhAvenueToFortFunstonHighway35", "StartPoint":{ "id": "001e4132-9065-4fb3-955f-88742c7e1e7d", "name":"Cosi Restaurant", "addressLine1":"498 Seventh Avenue", "town":"New York", "county":"NY", "country":"US", "postcode":"10018" }, "EndPoint":{ "id": "4d4048e1-13db-40ca-83e8-93ac5e20a446", "name":"Fort Funston", "addressLine1":"Highway 35", "town":"San Francisco", "county":"CA", "country":"US", "postcode":"94017" }, "VehicleUsed":{ "id":"837a4e91-b5b5-46eb-8690-4366410f5a8e", "name":"Kia Carens", "vehicleMake":"Kia", "vehicleType":"Carens" }, "VehicleDriver":{ "id": "b36ff006-d9db-46ab-99f8-07ac837eddd5", "name":"Tango Club @ Ukranian East Village Restaurant", "addressLine1":"140 2nd Avenue ( between 8th &amp; 9th St)", "town":"New York", "county":"NY", "country":"US", "postcode":"10003" }, "JourneyDate":"2017-02-08"},</v>
      </c>
    </row>
    <row r="322" spans="1:13" x14ac:dyDescent="0.45">
      <c r="A322" t="s">
        <v>5846</v>
      </c>
      <c r="B322" t="s">
        <v>52</v>
      </c>
      <c r="C322" t="s">
        <v>4536</v>
      </c>
      <c r="D322" t="s">
        <v>5330</v>
      </c>
      <c r="E322" t="str">
        <f>SUBSTITUTE(VLOOKUP(D322,Locations!D:K,8,FALSE),"},","}")</f>
        <v>{ "id": "db1c3c0d-5142-42e7-b0fa-e71aa96e5d81", "name":"Olive Bar and Restaurant", "addressLine1":"743 Larkin St", "town":"San Francisco", "county":"CA", "country":"US", "postcode":"94109" }</v>
      </c>
      <c r="F322" t="s">
        <v>5360</v>
      </c>
      <c r="G322" t="str">
        <f>SUBSTITUTE(VLOOKUP(F322,Locations!D:K,8,FALSE),"},","}")</f>
        <v>{ "id": "a9174d45-88b9-48f8-98ee-e6f1d9fedb24", "name":"Westway Diner", "addressLine1":"614 Ninth Avenue", "town":"New York", "county":"NY", "country":"US", "postcode":"10036" }</v>
      </c>
      <c r="H322" t="s">
        <v>5450</v>
      </c>
      <c r="I322" t="str">
        <f>SUBSTITUTE(VLOOKUP(H322,Vehicles!D:H,5,FALSE),"},","}")</f>
        <v>{ "id":"8e1d994c-1a93-4d24-a40a-1d9350ffcf1c", "name":"Nissan X-Trail", "vehicleMake":"Nissan", "vehicleType":"X-Trail" }</v>
      </c>
      <c r="J322" t="s">
        <v>4297</v>
      </c>
      <c r="K322" t="str">
        <f>SUBSTITUTE(VLOOKUP(J322,Drivers!C:G,5,FALSE),"},","}")</f>
        <v>{ "id": "28f2ccbd-df4f-4d7d-bef2-e12addcb1cb8", "name":"Manhattan Lounge", "addressLine1":"1720 2nd Ave. btw 89th and 90th", "town":"New York", "county":"NY", "country":"US", "postcode":"10128" }</v>
      </c>
      <c r="L322" t="s">
        <v>5188</v>
      </c>
      <c r="M322" t="str">
        <f t="shared" si="4"/>
        <v>{"id":"e9335fa7-1da7-4f1e-ac14-f722f23330b8", "name":"OliveBarandRestaurant743LarkinStToWestwayDiner614NinthAvenue", "StartPoint":{ "id": "db1c3c0d-5142-42e7-b0fa-e71aa96e5d81", "name":"Olive Bar and Restaurant", "addressLine1":"743 Larkin St", "town":"San Francisco", "county":"CA", "country":"US", "postcode":"94109" }, "EndPoint":{ "id": "a9174d45-88b9-48f8-98ee-e6f1d9fedb24", "name":"Westway Diner", "addressLine1":"614 Ninth Avenue", "town":"New York", "county":"NY", "country":"US", "postcode":"10036" }, "VehicleUsed":{ "id":"8e1d994c-1a93-4d24-a40a-1d9350ffcf1c", "name":"Nissan X-Trail", "vehicleMake":"Nissan", "vehicleType":"X-Trail" }, "VehicleDriver":{ "id": "28f2ccbd-df4f-4d7d-bef2-e12addcb1cb8", "name":"Manhattan Lounge", "addressLine1":"1720 2nd Ave. btw 89th and 90th", "town":"New York", "county":"NY", "country":"US", "postcode":"10128" }, "JourneyDate":"2017-02-09"},</v>
      </c>
    </row>
    <row r="323" spans="1:13" x14ac:dyDescent="0.45">
      <c r="A323" t="s">
        <v>5847</v>
      </c>
      <c r="B323" t="s">
        <v>52</v>
      </c>
      <c r="C323" t="s">
        <v>4537</v>
      </c>
      <c r="D323" t="s">
        <v>5237</v>
      </c>
      <c r="E323" t="str">
        <f>SUBSTITUTE(VLOOKUP(D323,Locations!D:K,8,FALSE),"},","}")</f>
        <v>{ "id": "d51f3327-6993-4345-af81-bd5ebcf717a6", "name":"79th St. Boat Basin Cafe", "addressLine1":"79th St. &amp; The Hudson River", "town":"New York", "county":"NY", "country":"US", "postcode":"10024" }</v>
      </c>
      <c r="F323" t="s">
        <v>5274</v>
      </c>
      <c r="G323" t="str">
        <f>SUBSTITUTE(VLOOKUP(F323,Locations!D:K,8,FALSE),"},","}")</f>
        <v>{ "id": "4955f4c8-e153-44b2-b8cf-f5dac1c541df", "name":"The Studio at Webster Hall", "addressLine1":"125 east 11th Street", "town":"New York", "county":"NY", "country":"US", "postcode":"10003" }</v>
      </c>
      <c r="H323" t="s">
        <v>5433</v>
      </c>
      <c r="I323" t="str">
        <f>SUBSTITUTE(VLOOKUP(H323,Vehicles!D:H,5,FALSE),"},","}")</f>
        <v>{ "id":"6b0734ac-6c2f-41d6-a6fc-7daa8bd4ad0c", "name":"BMW X1", "vehicleMake":"BMW", "vehicleType":"X1" }</v>
      </c>
      <c r="J323" t="s">
        <v>4232</v>
      </c>
      <c r="K323" t="str">
        <f>SUBSTITUTE(VLOOKUP(J323,Drivers!C:G,5,FALSE),"},","}")</f>
        <v>{ "id": "ce178be8-8589-4d57-826c-f11f06dac668", "name":"YOGA NOW", "addressLine1":"5852 North Broadway", "town":"Chicago", "county":"IL", "country":"US", "postcode":"60660" }</v>
      </c>
      <c r="L323" t="s">
        <v>5188</v>
      </c>
      <c r="M323" t="str">
        <f t="shared" ref="M323:M386" si="5">_xlfn.CONCAT("{""id"":""",A323,""", ""name"":""",D323,"To",F323,""", ""StartPoint"":",E323,", ""EndPoint"":",G323,", ""VehicleUsed"":",I323,", ""VehicleDriver"":",K323,", ""JourneyDate"":""",L323,"""},")</f>
        <v>{"id":"4012f71a-5a4c-44fb-8227-250f3405b05b", "name":"79thStBoatBasinCafe79thStTheHudsonRiverToTheStudioatWebsterHall125east11thStreet", "StartPoint":{ "id": "d51f3327-6993-4345-af81-bd5ebcf717a6", "name":"79th St. Boat Basin Cafe", "addressLine1":"79th St. &amp; The Hudson River", "town":"New York", "county":"NY", "country":"US", "postcode":"10024" }, "EndPoint":{ "id": "4955f4c8-e153-44b2-b8cf-f5dac1c541df", "name":"The Studio at Webster Hall", "addressLine1":"125 east 11th Street", "town":"New York", "county":"NY", "country":"US", "postcode":"10003" }, "VehicleUsed":{ "id":"6b0734ac-6c2f-41d6-a6fc-7daa8bd4ad0c", "name":"BMW X1", "vehicleMake":"BMW", "vehicleType":"X1" }, "VehicleDriver":{ "id": "ce178be8-8589-4d57-826c-f11f06dac668", "name":"YOGA NOW", "addressLine1":"5852 North Broadway", "town":"Chicago", "county":"IL", "country":"US", "postcode":"60660" }, "JourneyDate":"2017-02-09"},</v>
      </c>
    </row>
    <row r="324" spans="1:13" x14ac:dyDescent="0.45">
      <c r="A324" t="s">
        <v>5848</v>
      </c>
      <c r="B324" t="s">
        <v>52</v>
      </c>
      <c r="C324" t="s">
        <v>4538</v>
      </c>
      <c r="D324" t="s">
        <v>5333</v>
      </c>
      <c r="E324" t="str">
        <f>SUBSTITUTE(VLOOKUP(D324,Locations!D:K,8,FALSE),"},","}")</f>
        <v>{ "id": "95cb39b1-6fa5-4c42-b9c1-8d154a60dba8", "name":"Delcia Brazil Restaurant", "addressLine1":"322 W 11th Street", "town":"New York", "county":"NY", "country":"US", "postcode":"10014" }</v>
      </c>
      <c r="F324" t="s">
        <v>5285</v>
      </c>
      <c r="G324" t="str">
        <f>SUBSTITUTE(VLOOKUP(F324,Locations!D:K,8,FALSE),"},","}")</f>
        <v>{ "id": "c038a368-d6f1-48e4-a958-77d1715a4584", "name":"Copper Chimney Restaurant", "addressLine1":"126 East 28th Street", "town":"New York", "county":"NY", "country":"US", "postcode":"10016" }</v>
      </c>
      <c r="H324" t="s">
        <v>5423</v>
      </c>
      <c r="I324" t="str">
        <f>SUBSTITUTE(VLOOKUP(H324,Vehicles!D:H,5,FALSE),"},","}")</f>
        <v>{ "id":"b17f59a1-1638-4f87-b7fa-6d00f539894f", "name":"Mazda MAZDA6", "vehicleMake":"Mazda", "vehicleType":"MAZDA6" }</v>
      </c>
      <c r="J324" t="s">
        <v>4270</v>
      </c>
      <c r="K324" t="str">
        <f>SUBSTITUTE(VLOOKUP(J324,Drivers!C:G,5,FALSE),"},","}")</f>
        <v>{ "id": "9ae3088d-3121-4b7a-af27-9c4f15b2fadb", "name":"Regal Cinemas 42nd Street E-Walk Stadium 13", "addressLine1":"247 W. 42nd St.", "town":"New York", "county":"NY", "country":"US", "postcode":"10036" }</v>
      </c>
      <c r="L324" t="s">
        <v>5189</v>
      </c>
      <c r="M324" t="str">
        <f t="shared" si="5"/>
        <v>{"id":"51b8b6d3-976e-44bf-9459-286c24dbae0e", "name":"DelciaBrazilRestaurant322W11thStreetToCopperChimneyRestaurant126East28thStreet", "StartPoint":{ "id": "95cb39b1-6fa5-4c42-b9c1-8d154a60dba8", "name":"Delcia Brazil Restaurant", "addressLine1":"322 W 11th Street", "town":"New York", "county":"NY", "country":"US", "postcode":"10014" }, "EndPoint":{ "id": "c038a368-d6f1-48e4-a958-77d1715a4584", "name":"Copper Chimney Restaurant", "addressLine1":"126 East 28th Street", "town":"New York", "county":"NY", "country":"US", "postcode":"10016" }, "VehicleUsed":{ "id":"b17f59a1-1638-4f87-b7fa-6d00f539894f", "name":"Mazda MAZDA6", "vehicleMake":"Mazda", "vehicleType":"MAZDA6" }, "VehicleDriver":{ "id": "9ae3088d-3121-4b7a-af27-9c4f15b2fadb", "name":"Regal Cinemas 42nd Street E-Walk Stadium 13", "addressLine1":"247 W. 42nd St.", "town":"New York", "county":"NY", "country":"US", "postcode":"10036" }, "JourneyDate":"2017-02-14"},</v>
      </c>
    </row>
    <row r="325" spans="1:13" x14ac:dyDescent="0.45">
      <c r="A325" t="s">
        <v>5849</v>
      </c>
      <c r="B325" t="s">
        <v>52</v>
      </c>
      <c r="C325" t="s">
        <v>4539</v>
      </c>
      <c r="D325" t="s">
        <v>5356</v>
      </c>
      <c r="E325" t="str">
        <f>SUBSTITUTE(VLOOKUP(D325,Locations!D:K,8,FALSE),"},","}")</f>
        <v>{ "id": "fb546a20-ada7-458e-ac5d-51692f0a743e", "name":"Esperanto", "addressLine1":"145 Avenue C", "town":"New York", "county":"NY", "country":"US", "postcode":"10009" }</v>
      </c>
      <c r="F325" t="s">
        <v>5337</v>
      </c>
      <c r="G325" t="str">
        <f>SUBSTITUTE(VLOOKUP(F325,Locations!D:K,8,FALSE),"},","}")</f>
        <v>{ "id": "4acf9575-0654-44f7-9e09-7bb66ef3e6e4", "name":"Thirsty Bear Brewing Co. &amp; Spanish Cuisine", "addressLine1":"661 Howard Street", "town":"San Francisco", "county":"CA", "country":"US", "postcode":"94105" }</v>
      </c>
      <c r="H325" t="s">
        <v>5460</v>
      </c>
      <c r="I325" t="str">
        <f>SUBSTITUTE(VLOOKUP(H325,Vehicles!D:H,5,FALSE),"},","}")</f>
        <v>{ "id":"083c3b4d-d242-4aed-9305-54279982b1ba", "name":"Citroen C5", "vehicleMake":"Citroen", "vehicleType":"C5" }</v>
      </c>
      <c r="J325" t="s">
        <v>4187</v>
      </c>
      <c r="K325" t="str">
        <f>SUBSTITUTE(VLOOKUP(J325,Drivers!C:G,5,FALSE),"},","}")</f>
        <v>{ "id": "9224ff83-a2b3-43f5-96ce-c73886f92f31", "name":"Sacred Chow", "addressLine1":"227 Sullivan St", "town":"New York", "county":"NY", "country":"US", "postcode":"10001" }</v>
      </c>
      <c r="L325" t="s">
        <v>5190</v>
      </c>
      <c r="M325" t="str">
        <f t="shared" si="5"/>
        <v>{"id":"7a2d32ff-13dc-4a8a-a81c-5636935153c7", "name":"Esperanto145AvenueCToThirstyBearBrewingCoSpanishCuisine661HowardStreet", "StartPoint":{ "id": "fb546a20-ada7-458e-ac5d-51692f0a743e", "name":"Esperanto", "addressLine1":"145 Avenue C", "town":"New York", "county":"NY", "country":"US", "postcode":"10009" }, "EndPoint":{ "id": "4acf9575-0654-44f7-9e09-7bb66ef3e6e4", "name":"Thirsty Bear Brewing Co. &amp; Spanish Cuisine", "addressLine1":"661 Howard Street", "town":"San Francisco", "county":"CA", "country":"US", "postcode":"94105" }, "VehicleUsed":{ "id":"083c3b4d-d242-4aed-9305-54279982b1ba", "name":"Citroen C5", "vehicleMake":"Citroen", "vehicleType":"C5" }, "VehicleDriver":{ "id": "9224ff83-a2b3-43f5-96ce-c73886f92f31", "name":"Sacred Chow", "addressLine1":"227 Sullivan St", "town":"New York", "county":"NY", "country":"US", "postcode":"10001" }, "JourneyDate":"2017-03-06"},</v>
      </c>
    </row>
    <row r="326" spans="1:13" x14ac:dyDescent="0.45">
      <c r="A326" t="s">
        <v>5850</v>
      </c>
      <c r="B326" t="s">
        <v>52</v>
      </c>
      <c r="C326" t="s">
        <v>4540</v>
      </c>
      <c r="D326" t="s">
        <v>5342</v>
      </c>
      <c r="E326" t="str">
        <f>SUBSTITUTE(VLOOKUP(D326,Locations!D:K,8,FALSE),"},","}")</f>
        <v>{ "id": "8c9ab646-9406-4b72-bc87-55da590ef5b5", "name":"Howl at the Moon", "addressLine1":"26 W. Hubbard St.", "town":"Chicago", "county":"IL", "country":"US", "postcode":"60661" }</v>
      </c>
      <c r="F326" t="s">
        <v>5266</v>
      </c>
      <c r="G326" t="str">
        <f>SUBSTITUTE(VLOOKUP(F326,Locations!D:K,8,FALSE),"},","}")</f>
        <v>{ "id": "0f7ee3e0-2bef-40a6-983b-6e6f70680698", "name":"Bryant Park - Next to Reading Room", "addressLine1":"42nd Street", "town":"New York", "county":"NY", "country":"US", "postcode":"10018" }</v>
      </c>
      <c r="H326" t="s">
        <v>5476</v>
      </c>
      <c r="I326" t="str">
        <f>SUBSTITUTE(VLOOKUP(H326,Vehicles!D:H,5,FALSE),"},","}")</f>
        <v>{ "id":"f10c1f5a-9e61-4320-b834-9955f9e42bdd", "name":"Opel Astra", "vehicleMake":"Opel", "vehicleType":"Astra" }</v>
      </c>
      <c r="J326" t="s">
        <v>4213</v>
      </c>
      <c r="K326" t="str">
        <f>SUBSTITUTE(VLOOKUP(J326,Drivers!C:G,5,FALSE),"},","}")</f>
        <v>{ "id": "236160d1-659f-4d01-8b3a-c0f2e05b9f6d", "name":"Rainbow Room", "addressLine1":"30 Rockefeller Plaza, 65th fl. (enter on 49th St. between 5th and 6th Aves.)", "town":"New York", "county":"NY", "country":"US", "postcode":"10018" }</v>
      </c>
      <c r="L326" t="s">
        <v>5190</v>
      </c>
      <c r="M326" t="str">
        <f t="shared" si="5"/>
        <v>{"id":"1be586eb-c96d-4ee1-a1ce-6c78ed0912d1", "name":"HowlattheMoon26WHubbardStToBryantParkNexttoReadingRoom42ndStreet", "StartPoint":{ "id": "8c9ab646-9406-4b72-bc87-55da590ef5b5", "name":"Howl at the Moon", "addressLine1":"26 W. Hubbard St.", "town":"Chicago", "county":"IL", "country":"US", "postcode":"60661" }, "EndPoint":{ "id": "0f7ee3e0-2bef-40a6-983b-6e6f70680698", "name":"Bryant Park - Next to Reading Room", "addressLine1":"42nd Street", "town":"New York", "county":"NY", "country":"US", "postcode":"10018" }, "VehicleUsed":{ "id":"f10c1f5a-9e61-4320-b834-9955f9e42bdd", "name":"Opel Astra", "vehicleMake":"Opel", "vehicleType":"Astra" }, "VehicleDriver":{ "id": "236160d1-659f-4d01-8b3a-c0f2e05b9f6d", "name":"Rainbow Room", "addressLine1":"30 Rockefeller Plaza, 65th fl. (enter on 49th St. between 5th and 6th Aves.)", "town":"New York", "county":"NY", "country":"US", "postcode":"10018" }, "JourneyDate":"2017-03-06"},</v>
      </c>
    </row>
    <row r="327" spans="1:13" x14ac:dyDescent="0.45">
      <c r="A327" t="s">
        <v>5851</v>
      </c>
      <c r="B327" t="s">
        <v>52</v>
      </c>
      <c r="C327" t="s">
        <v>4541</v>
      </c>
      <c r="D327" t="s">
        <v>5377</v>
      </c>
      <c r="E327" t="str">
        <f>SUBSTITUTE(VLOOKUP(D327,Locations!D:K,8,FALSE),"},","}")</f>
        <v>{ "id": "f1f88b4c-9b5a-4e5b-9054-3db021386afb", "name":"Wendella Sightseeing Boats", "addressLine1":"400 N. Michigan Ave.", "town":"Chicago", "county":"IL", "country":"US", "postcode":"60661" }</v>
      </c>
      <c r="F327" t="s">
        <v>5366</v>
      </c>
      <c r="G327" t="str">
        <f>SUBSTITUTE(VLOOKUP(F327,Locations!D:K,8,FALSE),"},","}")</f>
        <v>{ "id": "b49179dd-9b68-4f70-a8dc-b279af27c9bd", "name":"Trisha Brown Dance Studios", "addressLine1":"625 West 55th Street (btwn 8th and 9th)", "town":"New York", "county":"NY", "country":"US", "postcode":"10021" }</v>
      </c>
      <c r="H327" t="s">
        <v>5494</v>
      </c>
      <c r="I327" t="str">
        <f>SUBSTITUTE(VLOOKUP(H327,Vehicles!D:H,5,FALSE),"},","}")</f>
        <v>{ "id":"8b815d2a-d3e4-4beb-9823-25e58c5579c9", "name":"Mitsubishi Lancer", "vehicleMake":"Mitsubishi", "vehicleType":"Lancer" }</v>
      </c>
      <c r="J327" t="s">
        <v>4206</v>
      </c>
      <c r="K327" t="str">
        <f>SUBSTITUTE(VLOOKUP(J327,Drivers!C:G,5,FALSE),"},","}")</f>
        <v>{ "id": "1f638552-0da4-4db2-99c1-6abec5a360f5", "name":"Cassidy's Pub", "addressLine1":"65 W. 55th Street", "town":"New York", "county":"NY", "country":"US", "postcode":"10019" }</v>
      </c>
      <c r="L327" t="s">
        <v>5191</v>
      </c>
      <c r="M327" t="str">
        <f t="shared" si="5"/>
        <v>{"id":"b0a4376f-564a-49be-8c7b-549029543aaa", "name":"WendellaSightseeingBoats400NMichiganAveToTrishaBrownDanceStudios625West55thStreetbtwn8thand9th", "StartPoint":{ "id": "f1f88b4c-9b5a-4e5b-9054-3db021386afb", "name":"Wendella Sightseeing Boats", "addressLine1":"400 N. Michigan Ave.", "town":"Chicago", "county":"IL", "country":"US", "postcode":"60661" }, "EndPoint":{ "id": "b49179dd-9b68-4f70-a8dc-b279af27c9bd", "name":"Trisha Brown Dance Studios", "addressLine1":"625 West 55th Street (btwn 8th and 9th)", "town":"New York", "county":"NY", "country":"US", "postcode":"10021" }, "VehicleUsed":{ "id":"8b815d2a-d3e4-4beb-9823-25e58c5579c9", "name":"Mitsubishi Lancer", "vehicleMake":"Mitsubishi", "vehicleType":"Lancer" }, "VehicleDriver":{ "id": "1f638552-0da4-4db2-99c1-6abec5a360f5", "name":"Cassidy's Pub", "addressLine1":"65 W. 55th Street", "town":"New York", "county":"NY", "country":"US", "postcode":"10019" }, "JourneyDate":"2017-03-19"},</v>
      </c>
    </row>
    <row r="328" spans="1:13" x14ac:dyDescent="0.45">
      <c r="A328" t="s">
        <v>5852</v>
      </c>
      <c r="B328" t="s">
        <v>52</v>
      </c>
      <c r="C328" t="s">
        <v>4542</v>
      </c>
      <c r="D328" t="s">
        <v>4965</v>
      </c>
      <c r="E328" t="str">
        <f>SUBSTITUTE(VLOOKUP(D328,Locations!D:K,8,FALSE),"},","}")</f>
        <v>{ "id": "7036e399-a0c7-4a8d-b1b1-2c1a45994383", "name":"CitiCorp Atrium", "addressLine1":"153 E 53rd street", "town":"New York", "county":"NY", "country":"US", "postcode":"10017" }</v>
      </c>
      <c r="F328" t="s">
        <v>5324</v>
      </c>
      <c r="G328" t="str">
        <f>SUBSTITUTE(VLOOKUP(F328,Locations!D:K,8,FALSE),"},","}")</f>
        <v>{ "id": "6c9ab31f-35cb-4823-900a-2f66ddc3989d", "name":"Grant Park", "addressLine1":"Near Jackson and lake front path", "town":"Chicago", "county":"IL", "country":"US", "postcode":"60611" }</v>
      </c>
      <c r="H328" t="s">
        <v>5507</v>
      </c>
      <c r="I328" t="str">
        <f>SUBSTITUTE(VLOOKUP(H328,Vehicles!D:H,5,FALSE),"},","}")</f>
        <v>{ "id":"0e252a21-80cc-47a6-87ce-9d661ea1b412", "name":"Peugeot 207", "vehicleMake":"Peugeot", "vehicleType":"207" }</v>
      </c>
      <c r="J328" t="s">
        <v>4297</v>
      </c>
      <c r="K328" t="str">
        <f>SUBSTITUTE(VLOOKUP(J328,Drivers!C:G,5,FALSE),"},","}")</f>
        <v>{ "id": "28f2ccbd-df4f-4d7d-bef2-e12addcb1cb8", "name":"Manhattan Lounge", "addressLine1":"1720 2nd Ave. btw 89th and 90th", "town":"New York", "county":"NY", "country":"US", "postcode":"10128" }</v>
      </c>
      <c r="L328" t="s">
        <v>5191</v>
      </c>
      <c r="M328" t="str">
        <f t="shared" si="5"/>
        <v>{"id":"1370d34d-3634-414e-948b-6df2e43607b0", "name":"CitiCorpAtrium153E53rdstreetToGrantParkNearJacksonandlakefrontpath", "StartPoint":{ "id": "7036e399-a0c7-4a8d-b1b1-2c1a45994383", "name":"CitiCorp Atrium", "addressLine1":"153 E 53rd street", "town":"New York", "county":"NY", "country":"US", "postcode":"10017" }, "EndPoint":{ "id": "6c9ab31f-35cb-4823-900a-2f66ddc3989d", "name":"Grant Park", "addressLine1":"Near Jackson and lake front path", "town":"Chicago", "county":"IL", "country":"US", "postcode":"60611" }, "VehicleUsed":{ "id":"0e252a21-80cc-47a6-87ce-9d661ea1b412", "name":"Peugeot 207", "vehicleMake":"Peugeot", "vehicleType":"207" }, "VehicleDriver":{ "id": "28f2ccbd-df4f-4d7d-bef2-e12addcb1cb8", "name":"Manhattan Lounge", "addressLine1":"1720 2nd Ave. btw 89th and 90th", "town":"New York", "county":"NY", "country":"US", "postcode":"10128" }, "JourneyDate":"2017-03-19"},</v>
      </c>
    </row>
    <row r="329" spans="1:13" x14ac:dyDescent="0.45">
      <c r="A329" t="s">
        <v>5853</v>
      </c>
      <c r="B329" t="s">
        <v>52</v>
      </c>
      <c r="C329" t="s">
        <v>4543</v>
      </c>
      <c r="D329" t="s">
        <v>5256</v>
      </c>
      <c r="E329" t="str">
        <f>SUBSTITUTE(VLOOKUP(D329,Locations!D:K,8,FALSE),"},","}")</f>
        <v>{ "id": "3b984e53-99eb-457b-9cd2-5d663f506582", "name":"Anahid Sofian Studio", "addressLine1":"29 West 15th Street", "town":"New York", "county":"NY", "country":"US", "postcode":"10011" }</v>
      </c>
      <c r="F329" t="s">
        <v>5322</v>
      </c>
      <c r="G329" t="str">
        <f>SUBSTITUTE(VLOOKUP(F329,Locations!D:K,8,FALSE),"},","}")</f>
        <v>{ "id": "8d01edb6-f29d-4116-beee-cc59d1f8028f", "name":"Sun Factory Studios", "addressLine1":"394 Broadway", "town":"New York", "county":"NY", "country":"US", "postcode":"10001" }</v>
      </c>
      <c r="H329" t="s">
        <v>5521</v>
      </c>
      <c r="I329" t="str">
        <f>SUBSTITUTE(VLOOKUP(H329,Vehicles!D:H,5,FALSE),"},","}")</f>
        <v>{ "id":"2b6da1cd-6398-4841-a0bb-69bbd121adba", "name":"Dongfeng H30", "vehicleMake":"Dongfeng", "vehicleType":"H30" }</v>
      </c>
      <c r="J329" t="s">
        <v>4202</v>
      </c>
      <c r="K329" t="str">
        <f>SUBSTITUTE(VLOOKUP(J329,Drivers!C:G,5,FALSE),"},","}")</f>
        <v>{ "id": "b36ff006-d9db-46ab-99f8-07ac837eddd5", "name":"Tango Club @ Ukranian East Village Restaurant", "addressLine1":"140 2nd Avenue ( between 8th &amp; 9th St)", "town":"New York", "county":"NY", "country":"US", "postcode":"10003" }</v>
      </c>
      <c r="L329" t="s">
        <v>5191</v>
      </c>
      <c r="M329" t="str">
        <f t="shared" si="5"/>
        <v>{"id":"f99befe3-edb3-4cb6-af82-862f5c6f22ee", "name":"AnahidSofianStudio29West15thStreetToSunFactoryStudios394Broadway", "StartPoint":{ "id": "3b984e53-99eb-457b-9cd2-5d663f506582", "name":"Anahid Sofian Studio", "addressLine1":"29 West 15th Street", "town":"New York", "county":"NY", "country":"US", "postcode":"10011" }, "EndPoint":{ "id": "8d01edb6-f29d-4116-beee-cc59d1f8028f", "name":"Sun Factory Studios", "addressLine1":"394 Broadway", "town":"New York", "county":"NY", "country":"US", "postcode":"10001" }, "VehicleUsed":{ "id":"2b6da1cd-6398-4841-a0bb-69bbd121adba", "name":"Dongfeng H30", "vehicleMake":"Dongfeng", "vehicleType":"H30" }, "VehicleDriver":{ "id": "b36ff006-d9db-46ab-99f8-07ac837eddd5", "name":"Tango Club @ Ukranian East Village Restaurant", "addressLine1":"140 2nd Avenue ( between 8th &amp; 9th St)", "town":"New York", "county":"NY", "country":"US", "postcode":"10003" }, "JourneyDate":"2017-03-19"},</v>
      </c>
    </row>
    <row r="330" spans="1:13" x14ac:dyDescent="0.45">
      <c r="A330" t="s">
        <v>5854</v>
      </c>
      <c r="B330" t="s">
        <v>52</v>
      </c>
      <c r="C330" t="s">
        <v>4544</v>
      </c>
      <c r="D330" t="s">
        <v>5307</v>
      </c>
      <c r="E330" t="str">
        <f>SUBSTITUTE(VLOOKUP(D330,Locations!D:K,8,FALSE),"},","}")</f>
        <v>{ "id": "e82f83ff-a8f8-4997-b134-d75def3ed173", "name":"Pier 54", "addressLine1":"14th street-West side Hwy", "town":"New York", "county":"NY", "country":"US", "postcode":"10011" }</v>
      </c>
      <c r="F330" t="s">
        <v>5260</v>
      </c>
      <c r="G330" t="str">
        <f>SUBSTITUTE(VLOOKUP(F330,Locations!D:K,8,FALSE),"},","}")</f>
        <v>{ "id": "c45d04d7-8dc8-40ea-85c3-5ec594111b59", "name":"Cafe La Fortuna", "addressLine1":"69 W. 71st St.", "town":"New York", "county":"NY", "country":"US", "postcode":"10023" }</v>
      </c>
      <c r="H330" t="s">
        <v>5443</v>
      </c>
      <c r="I330" t="str">
        <f>SUBSTITUTE(VLOOKUP(H330,Vehicles!D:H,5,FALSE),"},","}")</f>
        <v>{ "id":"52a3538b-26de-4727-9ce2-ff95ff3920d6", "name":"Volkswagen Jetta", "vehicleMake":"Volkswagen", "vehicleType":"Jetta" }</v>
      </c>
      <c r="J330" t="s">
        <v>4270</v>
      </c>
      <c r="K330" t="str">
        <f>SUBSTITUTE(VLOOKUP(J330,Drivers!C:G,5,FALSE),"},","}")</f>
        <v>{ "id": "9ae3088d-3121-4b7a-af27-9c4f15b2fadb", "name":"Regal Cinemas 42nd Street E-Walk Stadium 13", "addressLine1":"247 W. 42nd St.", "town":"New York", "county":"NY", "country":"US", "postcode":"10036" }</v>
      </c>
      <c r="L330" t="s">
        <v>5191</v>
      </c>
      <c r="M330" t="str">
        <f t="shared" si="5"/>
        <v>{"id":"bc269586-d641-4a69-9332-d2a7ae31e27b", "name":"Pier5414thstreetWestsideHwyToCafeLaFortuna69W71stSt", "StartPoint":{ "id": "e82f83ff-a8f8-4997-b134-d75def3ed173", "name":"Pier 54", "addressLine1":"14th street-West side Hwy", "town":"New York", "county":"NY", "country":"US", "postcode":"10011" }, "EndPoint":{ "id": "c45d04d7-8dc8-40ea-85c3-5ec594111b59", "name":"Cafe La Fortuna", "addressLine1":"69 W. 71st St.", "town":"New York", "county":"NY", "country":"US", "postcode":"10023" }, "VehicleUsed":{ "id":"52a3538b-26de-4727-9ce2-ff95ff3920d6", "name":"Volkswagen Jetta", "vehicleMake":"Volkswagen", "vehicleType":"Jetta" }, "VehicleDriver":{ "id": "9ae3088d-3121-4b7a-af27-9c4f15b2fadb", "name":"Regal Cinemas 42nd Street E-Walk Stadium 13", "addressLine1":"247 W. 42nd St.", "town":"New York", "county":"NY", "country":"US", "postcode":"10036" }, "JourneyDate":"2017-03-19"},</v>
      </c>
    </row>
    <row r="331" spans="1:13" x14ac:dyDescent="0.45">
      <c r="A331" t="s">
        <v>5855</v>
      </c>
      <c r="B331" t="s">
        <v>52</v>
      </c>
      <c r="C331" t="s">
        <v>4545</v>
      </c>
      <c r="D331" t="s">
        <v>5259</v>
      </c>
      <c r="E331" t="str">
        <f>SUBSTITUTE(VLOOKUP(D331,Locations!D:K,8,FALSE),"},","}")</f>
        <v>{ "id": "0b49e4e0-2882-4114-a1a0-9e9ffcc8c7cc", "name":"Rush Dance Studio", "addressLine1":"392 Broadway #3F", "town":"New York", "county":"NY", "country":"US", "postcode":"10013" }</v>
      </c>
      <c r="F331" t="s">
        <v>5389</v>
      </c>
      <c r="G331" t="str">
        <f>SUBSTITUTE(VLOOKUP(F331,Locations!D:K,8,FALSE),"},","}")</f>
        <v>{ "id": "aad6a767-4d8b-48c8-8fad-ba0a00cab742", "name":"Happy Time Deli", "addressLine1":"377 5th Ave, e. side between 35 &amp; 36 St", "town":"New York", "county":"NY", "country":"US", "postcode":"10016" }</v>
      </c>
      <c r="H331" t="s">
        <v>5468</v>
      </c>
      <c r="I331" t="str">
        <f>SUBSTITUTE(VLOOKUP(H331,Vehicles!D:H,5,FALSE),"},","}")</f>
        <v>{ "id":"cf2f3d98-cc9b-4d68-8689-d3cecd64eb6c", "name":"Lada Vesta", "vehicleMake":"Lada", "vehicleType":"Vesta" }</v>
      </c>
      <c r="J331" t="s">
        <v>4274</v>
      </c>
      <c r="K331" t="str">
        <f>SUBSTITUTE(VLOOKUP(J331,Drivers!C:G,5,FALSE),"},","}")</f>
        <v>{ "id": "448831c0-bacb-4ed5-9994-8fcc9a99358f", "name":"Skylight Diner", "addressLine1":"402 W 34th St", "town":"New York", "county":"NY", "country":"US", "postcode":"10001" }</v>
      </c>
      <c r="L331" t="s">
        <v>5192</v>
      </c>
      <c r="M331" t="str">
        <f t="shared" si="5"/>
        <v>{"id":"3814eeeb-a2b9-4dd1-b646-57d94069f3b0", "name":"RushDanceStudio392Broadway3FToHappyTimeDeli3775thAveesidebetween3536St", "StartPoint":{ "id": "0b49e4e0-2882-4114-a1a0-9e9ffcc8c7cc", "name":"Rush Dance Studio", "addressLine1":"392 Broadway #3F", "town":"New York", "county":"NY", "country":"US", "postcode":"10013" }, "EndPoint":{ "id": "aad6a767-4d8b-48c8-8fad-ba0a00cab742", "name":"Happy Time Deli", "addressLine1":"377 5th Ave, e. side between 35 &amp; 36 St", "town":"New York", "county":"NY", "country":"US", "postcode":"10016" }, "VehicleUsed":{ "id":"cf2f3d98-cc9b-4d68-8689-d3cecd64eb6c", "name":"Lada Vesta", "vehicleMake":"Lada", "vehicleType":"Vesta" }, "VehicleDriver":{ "id": "448831c0-bacb-4ed5-9994-8fcc9a99358f", "name":"Skylight Diner", "addressLine1":"402 W 34th St", "town":"New York", "county":"NY", "country":"US", "postcode":"10001" }, "JourneyDate":"2017-03-23"},</v>
      </c>
    </row>
    <row r="332" spans="1:13" x14ac:dyDescent="0.45">
      <c r="A332" s="3" t="s">
        <v>5856</v>
      </c>
      <c r="B332" t="s">
        <v>1252</v>
      </c>
      <c r="C332" t="s">
        <v>4546</v>
      </c>
      <c r="D332" t="s">
        <v>5353</v>
      </c>
      <c r="E332" t="str">
        <f>SUBSTITUTE(VLOOKUP(D332,Locations!D:K,8,FALSE),"},","}")</f>
        <v>{ "id": "2b7fa959-771b-4704-833e-16732f41fe51", "name":"Center Stage", "addressLine1":"48 West 21 Street", "town":"New York", "county":"NY", "country":"US", "postcode":"10010" }</v>
      </c>
      <c r="F332" t="s">
        <v>5348</v>
      </c>
      <c r="G332" t="str">
        <f>SUBSTITUTE(VLOOKUP(F332,Locations!D:K,8,FALSE),"},","}")</f>
        <v>{ "id": "1fbe3e80-fa81-46f8-8145-cbe5d4e7cd3e", "name":"The Magician", "addressLine1":"118 Rivington Street", "town":"New York", "county":"NY", "country":"US", "postcode":"10002" }</v>
      </c>
      <c r="H332" t="s">
        <v>5488</v>
      </c>
      <c r="I332" t="str">
        <f>SUBSTITUTE(VLOOKUP(H332,Vehicles!D:H,5,FALSE),"},","}")</f>
        <v>{ "id":"a6aee5bd-5b7d-486c-aa95-fc2ed5ddd5b3", "name":"Skoda Rapid", "vehicleMake":"Skoda", "vehicleType":"Rapid" }</v>
      </c>
      <c r="J332" t="s">
        <v>4213</v>
      </c>
      <c r="K332" t="str">
        <f>SUBSTITUTE(VLOOKUP(J332,Drivers!C:G,5,FALSE),"},","}")</f>
        <v>{ "id": "236160d1-659f-4d01-8b3a-c0f2e05b9f6d", "name":"Rainbow Room", "addressLine1":"30 Rockefeller Plaza, 65th fl. (enter on 49th St. between 5th and 6th Aves.)", "town":"New York", "county":"NY", "country":"US", "postcode":"10018" }</v>
      </c>
      <c r="L332" t="s">
        <v>5193</v>
      </c>
      <c r="M332" t="str">
        <f t="shared" si="5"/>
        <v>{"id":"69e47810-d39e-423b-86fe-5df065175a80", "name":"CenterStage48West21StreetToTheMagician118RivingtonStreet", "StartPoint":{ "id": "2b7fa959-771b-4704-833e-16732f41fe51", "name":"Center Stage", "addressLine1":"48 West 21 Street", "town":"New York", "county":"NY", "country":"US", "postcode":"10010" }, "EndPoint":{ "id": "1fbe3e80-fa81-46f8-8145-cbe5d4e7cd3e", "name":"The Magician", "addressLine1":"118 Rivington Street", "town":"New York", "county":"NY", "country":"US", "postcode":"10002" }, "VehicleUsed":{ "id":"a6aee5bd-5b7d-486c-aa95-fc2ed5ddd5b3", "name":"Skoda Rapid", "vehicleMake":"Skoda", "vehicleType":"Rapid" }, "VehicleDriver":{ "id": "236160d1-659f-4d01-8b3a-c0f2e05b9f6d", "name":"Rainbow Room", "addressLine1":"30 Rockefeller Plaza, 65th fl. (enter on 49th St. between 5th and 6th Aves.)", "town":"New York", "county":"NY", "country":"US", "postcode":"10018" }, "JourneyDate":"2017-04-02"},</v>
      </c>
    </row>
    <row r="333" spans="1:13" x14ac:dyDescent="0.45">
      <c r="A333" t="s">
        <v>5857</v>
      </c>
      <c r="B333" t="s">
        <v>1252</v>
      </c>
      <c r="C333" t="s">
        <v>4547</v>
      </c>
      <c r="D333" t="s">
        <v>5289</v>
      </c>
      <c r="E333" t="str">
        <f>SUBSTITUTE(VLOOKUP(D333,Locations!D:K,8,FALSE),"},","}")</f>
        <v>{ "id": "8afee088-a36b-4842-a2ca-6b2d43a5fbb4", "name":"Glascott's", "addressLine1":"2158 N Halsted", "town":"Chicago", "county":"IL", "country":"US", "postcode":"60614" }</v>
      </c>
      <c r="F333" t="s">
        <v>5317</v>
      </c>
      <c r="G333" t="str">
        <f>SUBSTITUTE(VLOOKUP(F333,Locations!D:K,8,FALSE),"},","}")</f>
        <v>{ "id": "bb07890e-5531-4f19-a89c-f313e6d70cb7", "name":"South Street Seaport", "addressLine1":"213 Water street", "town":"New York", "county":"NY", "country":"US", "postcode":"10038" }</v>
      </c>
      <c r="H333" t="s">
        <v>5432</v>
      </c>
      <c r="I333" t="str">
        <f>SUBSTITUTE(VLOOKUP(H333,Vehicles!D:H,5,FALSE),"},","}")</f>
        <v>{ "id":"381ab2e5-aea4-4418-8f7c-c19910d75d22", "name":"Toyota Auris", "vehicleMake":"Toyota", "vehicleType":"Auris" }</v>
      </c>
      <c r="J333" t="s">
        <v>4219</v>
      </c>
      <c r="K333" t="str">
        <f>SUBSTITUTE(VLOOKUP(J333,Drivers!C:G,5,FALSE),"},","}")</f>
        <v>{ "id": "9ae3088d-3121-4b7a-af27-9c4f15b2fadb", "name":"Regal Cinemas 42nd Street E-Walk Stadium 13", "addressLine1":"247 W. 42nd St.", "town":"New York", "county":"NY", "country":"US", "postcode":"10036" }</v>
      </c>
      <c r="L333" t="s">
        <v>5193</v>
      </c>
      <c r="M333" t="str">
        <f t="shared" si="5"/>
        <v>{"id":"3ed9d4f2-c1f1-4449-b599-4391686812a6", "name":"Glascotts2158NHalstedToSouthStreetSeaport213Waterstreet", "StartPoint":{ "id": "8afee088-a36b-4842-a2ca-6b2d43a5fbb4", "name":"Glascott's", "addressLine1":"2158 N Halsted", "town":"Chicago", "county":"IL", "country":"US", "postcode":"60614" }, "EndPoint":{ "id": "bb07890e-5531-4f19-a89c-f313e6d70cb7", "name":"South Street Seaport", "addressLine1":"213 Water street", "town":"New York", "county":"NY", "country":"US", "postcode":"10038" }, "VehicleUsed":{ "id":"381ab2e5-aea4-4418-8f7c-c19910d75d22", "name":"Toyota Auris", "vehicleMake":"Toyota", "vehicleType":"Auris" }, "VehicleDriver":{ "id": "9ae3088d-3121-4b7a-af27-9c4f15b2fadb", "name":"Regal Cinemas 42nd Street E-Walk Stadium 13", "addressLine1":"247 W. 42nd St.", "town":"New York", "county":"NY", "country":"US", "postcode":"10036" }, "JourneyDate":"2017-04-02"},</v>
      </c>
    </row>
    <row r="334" spans="1:13" x14ac:dyDescent="0.45">
      <c r="A334" t="s">
        <v>5858</v>
      </c>
      <c r="B334" t="s">
        <v>1252</v>
      </c>
      <c r="C334" t="s">
        <v>4548</v>
      </c>
      <c r="D334" t="s">
        <v>5313</v>
      </c>
      <c r="E334" t="str">
        <f>SUBSTITUTE(VLOOKUP(D334,Locations!D:K,8,FALSE),"},","}")</f>
        <v>{ "id": "7001b67d-67c6-4fa5-91df-8684e26870f3", "name":"L'Ecole - French culinary institute", "addressLine1":"462 Broadway", "town":"New York", "county":"NY", "country":"US", "postcode":"10013" }</v>
      </c>
      <c r="F334" t="s">
        <v>5305</v>
      </c>
      <c r="G334" t="str">
        <f>SUBSTITUTE(VLOOKUP(F334,Locations!D:K,8,FALSE),"},","}")</f>
        <v>{ "id": "a5b7a1be-90aa-4534-af8d-4f195adeec35", "name":"Kinoko Japanese Restaurant", "addressLine1":"165 West 72nd Street", "town":"New York", "county":"NY", "country":"US", "postcode":"10023" }</v>
      </c>
      <c r="H334" t="s">
        <v>5513</v>
      </c>
      <c r="I334" t="str">
        <f>SUBSTITUTE(VLOOKUP(H334,Vehicles!D:H,5,FALSE),"},","}")</f>
        <v>{ "id":"3d60be27-3497-436e-97bb-9545e9efe876", "name":"Suzuki Swift", "vehicleMake":"Suzuki", "vehicleType":"Swift" }</v>
      </c>
      <c r="J334" t="s">
        <v>4202</v>
      </c>
      <c r="K334" t="str">
        <f>SUBSTITUTE(VLOOKUP(J334,Drivers!C:G,5,FALSE),"},","}")</f>
        <v>{ "id": "b36ff006-d9db-46ab-99f8-07ac837eddd5", "name":"Tango Club @ Ukranian East Village Restaurant", "addressLine1":"140 2nd Avenue ( between 8th &amp; 9th St)", "town":"New York", "county":"NY", "country":"US", "postcode":"10003" }</v>
      </c>
      <c r="L334" t="s">
        <v>5194</v>
      </c>
      <c r="M334" t="str">
        <f t="shared" si="5"/>
        <v>{"id":"135f8879-e337-4b5b-b6b0-0afa6beae0fb", "name":"LEcoleFrenchculinaryinstitute462BroadwayToKinokoJapaneseRestaurant165West72ndStreet", "StartPoint":{ "id": "7001b67d-67c6-4fa5-91df-8684e26870f3", "name":"L'Ecole - French culinary institute", "addressLine1":"462 Broadway", "town":"New York", "county":"NY", "country":"US", "postcode":"10013" }, "EndPoint":{ "id": "a5b7a1be-90aa-4534-af8d-4f195adeec35", "name":"Kinoko Japanese Restaurant", "addressLine1":"165 West 72nd Street", "town":"New York", "county":"NY", "country":"US", "postcode":"10023" }, "VehicleUsed":{ "id":"3d60be27-3497-436e-97bb-9545e9efe876", "name":"Suzuki Swift", "vehicleMake":"Suzuki", "vehicleType":"Swift" }, "VehicleDriver":{ "id": "b36ff006-d9db-46ab-99f8-07ac837eddd5", "name":"Tango Club @ Ukranian East Village Restaurant", "addressLine1":"140 2nd Avenue ( between 8th &amp; 9th St)", "town":"New York", "county":"NY", "country":"US", "postcode":"10003" }, "JourneyDate":"2017-04-07"},</v>
      </c>
    </row>
    <row r="335" spans="1:13" x14ac:dyDescent="0.45">
      <c r="A335" t="s">
        <v>5859</v>
      </c>
      <c r="B335" t="s">
        <v>1252</v>
      </c>
      <c r="C335" t="s">
        <v>4549</v>
      </c>
      <c r="D335" t="s">
        <v>5345</v>
      </c>
      <c r="E335" t="str">
        <f>SUBSTITUTE(VLOOKUP(D335,Locations!D:K,8,FALSE),"},","}")</f>
        <v>{ "id": "0f9369ec-f4c0-49fd-84d2-9b24722b51ae", "name":"Jing Fong", "addressLine1":"20 Elizabeth Street", "town":"New York", "county":"NY", "country":"US", "postcode":"10013" }</v>
      </c>
      <c r="F335" t="s">
        <v>5343</v>
      </c>
      <c r="G335" t="str">
        <f>SUBSTITUTE(VLOOKUP(F335,Locations!D:K,8,FALSE),"},","}")</f>
        <v>{ "id": "17528863-94e4-4b5c-b00b-383353449301", "name":"West Fest", "addressLine1":"Chicago Ave", "town":"Chicago", "county":"IL", "country":"US", "postcode":"60622" }</v>
      </c>
      <c r="H335" t="s">
        <v>5495</v>
      </c>
      <c r="I335" t="str">
        <f>SUBSTITUTE(VLOOKUP(H335,Vehicles!D:H,5,FALSE),"},","}")</f>
        <v>{ "id":"bb54061f-75d7-48fe-a9f9-b2e71dc13121", "name":"Lada Largus", "vehicleMake":"Lada", "vehicleType":"Largus" }</v>
      </c>
      <c r="J335" t="s">
        <v>4217</v>
      </c>
      <c r="K335" t="str">
        <f>SUBSTITUTE(VLOOKUP(J335,Drivers!C:G,5,FALSE),"},","}")</f>
        <v>{ "id": "72609113-778c-468f-859c-7fd0f352819c", "name":"Rodeo Bar", "addressLine1":"375 3rd Avenue", "town":"New York", "county":"NY", "country":"US", "postcode":"10022" }</v>
      </c>
      <c r="L335" t="s">
        <v>5195</v>
      </c>
      <c r="M335" t="str">
        <f t="shared" si="5"/>
        <v>{"id":"f670ef9f-1ad5-40e0-8f97-65c4c338175e", "name":"JingFong20ElizabethStreetToWestFestChicagoAve", "StartPoint":{ "id": "0f9369ec-f4c0-49fd-84d2-9b24722b51ae", "name":"Jing Fong", "addressLine1":"20 Elizabeth Street", "town":"New York", "county":"NY", "country":"US", "postcode":"10013" }, "EndPoint":{ "id": "17528863-94e4-4b5c-b00b-383353449301", "name":"West Fest", "addressLine1":"Chicago Ave", "town":"Chicago", "county":"IL", "country":"US", "postcode":"60622" }, "VehicleUsed":{ "id":"bb54061f-75d7-48fe-a9f9-b2e71dc13121", "name":"Lada Largus", "vehicleMake":"Lada", "vehicleType":"Largus" }, "VehicleDriver":{ "id": "72609113-778c-468f-859c-7fd0f352819c", "name":"Rodeo Bar", "addressLine1":"375 3rd Avenue", "town":"New York", "county":"NY", "country":"US", "postcode":"10022" }, "JourneyDate":"2017-04-09"},</v>
      </c>
    </row>
    <row r="336" spans="1:13" x14ac:dyDescent="0.45">
      <c r="A336" t="s">
        <v>5860</v>
      </c>
      <c r="B336" t="s">
        <v>52</v>
      </c>
      <c r="C336" t="s">
        <v>4550</v>
      </c>
      <c r="D336" t="s">
        <v>5341</v>
      </c>
      <c r="E336" t="str">
        <f>SUBSTITUTE(VLOOKUP(D336,Locations!D:K,8,FALSE),"},","}")</f>
        <v>{ "id": "cf918692-0c2e-4660-9f21-f79c0e603fca", "name":"O Mai", "addressLine1":"158 9th Avenue", "town":"New York", "county":"NY", "country":"US", "postcode":"10013" }</v>
      </c>
      <c r="F336" t="s">
        <v>5270</v>
      </c>
      <c r="G336" t="str">
        <f>SUBSTITUTE(VLOOKUP(F336,Locations!D:K,8,FALSE),"},","}")</f>
        <v>{ "id": "760cdb59-2f6f-4ccd-9757-1bd7a13317ff", "name":"Pomegranate Gallery", "addressLine1":"133 Greene Street, Ground Floor", "town":"New York", "county":"NY", "country":"US", "postcode":"10012" }</v>
      </c>
      <c r="H336" t="s">
        <v>5475</v>
      </c>
      <c r="I336" t="str">
        <f>SUBSTITUTE(VLOOKUP(H336,Vehicles!D:H,5,FALSE),"},","}")</f>
        <v>{ "id":"44ad8595-d742-48b7-9cb0-6e82a1f61f78", "name":"Opel Meriva", "vehicleMake":"Opel", "vehicleType":"Meriva" }</v>
      </c>
      <c r="J336" t="s">
        <v>4232</v>
      </c>
      <c r="K336" t="str">
        <f>SUBSTITUTE(VLOOKUP(J336,Drivers!C:G,5,FALSE),"},","}")</f>
        <v>{ "id": "ce178be8-8589-4d57-826c-f11f06dac668", "name":"YOGA NOW", "addressLine1":"5852 North Broadway", "town":"Chicago", "county":"IL", "country":"US", "postcode":"60660" }</v>
      </c>
      <c r="L336" t="s">
        <v>5196</v>
      </c>
      <c r="M336" t="str">
        <f t="shared" si="5"/>
        <v>{"id":"23be71cb-6fd1-4a94-a376-7e90b31d7636", "name":"OMai1589thAvenueToPomegranateGallery133GreeneStreetGroundFloor", "StartPoint":{ "id": "cf918692-0c2e-4660-9f21-f79c0e603fca", "name":"O Mai", "addressLine1":"158 9th Avenue", "town":"New York", "county":"NY", "country":"US", "postcode":"10013" }, "EndPoint":{ "id": "760cdb59-2f6f-4ccd-9757-1bd7a13317ff", "name":"Pomegranate Gallery", "addressLine1":"133 Greene Street, Ground Floor", "town":"New York", "county":"NY", "country":"US", "postcode":"10012" }, "VehicleUsed":{ "id":"44ad8595-d742-48b7-9cb0-6e82a1f61f78", "name":"Opel Meriva", "vehicleMake":"Opel", "vehicleType":"Meriva" }, "VehicleDriver":{ "id": "ce178be8-8589-4d57-826c-f11f06dac668", "name":"YOGA NOW", "addressLine1":"5852 North Broadway", "town":"Chicago", "county":"IL", "country":"US", "postcode":"60660" }, "JourneyDate":"2017-04-26"},</v>
      </c>
    </row>
    <row r="337" spans="1:13" x14ac:dyDescent="0.45">
      <c r="A337" t="s">
        <v>5861</v>
      </c>
      <c r="B337" t="s">
        <v>52</v>
      </c>
      <c r="C337" t="s">
        <v>4551</v>
      </c>
      <c r="D337" t="s">
        <v>5354</v>
      </c>
      <c r="E337" t="str">
        <f>SUBSTITUTE(VLOOKUP(D337,Locations!D:K,8,FALSE),"},","}")</f>
        <v>{ "id": "9b6115ad-0d2c-4482-9542-e0ec0ad8a3cc", "name":"Midtown Manhattan ROOFTOP TBA!", "addressLine1":"Avenue of the Americas", "town":"New York", "county":"NY", "country":"US", "postcode":"10018" }</v>
      </c>
      <c r="F337" t="s">
        <v>5406</v>
      </c>
      <c r="G337" t="str">
        <f>SUBSTITUTE(VLOOKUP(F337,Locations!D:K,8,FALSE),"},","}")</f>
        <v>{ "id": "2fe6bfde-9f11-4fcf-bbb1-18e5db13eb6c", "name":"Taj", "addressLine1":"48 West 21st Street", "town":"New York", "county":"NY", "country":"US", "postcode":"10010" }</v>
      </c>
      <c r="H337" t="s">
        <v>5417</v>
      </c>
      <c r="I337" t="str">
        <f>SUBSTITUTE(VLOOKUP(H337,Vehicles!D:H,5,FALSE),"},","}")</f>
        <v>{ "id":"4b140d1b-e67b-4bf3-bcbd-275b8cc4296c", "name":"Lada Granta", "vehicleMake":"Lada", "vehicleType":"Granta" }</v>
      </c>
      <c r="J337" t="s">
        <v>4213</v>
      </c>
      <c r="K337" t="str">
        <f>SUBSTITUTE(VLOOKUP(J337,Drivers!C:G,5,FALSE),"},","}")</f>
        <v>{ "id": "236160d1-659f-4d01-8b3a-c0f2e05b9f6d", "name":"Rainbow Room", "addressLine1":"30 Rockefeller Plaza, 65th fl. (enter on 49th St. between 5th and 6th Aves.)", "town":"New York", "county":"NY", "country":"US", "postcode":"10018" }</v>
      </c>
      <c r="L337" t="s">
        <v>5196</v>
      </c>
      <c r="M337" t="str">
        <f t="shared" si="5"/>
        <v>{"id":"c4ec0cea-8f6c-42ad-836d-b950df2ffbdb", "name":"MidtownManhattanROOFTOPTBAAvenueoftheAmericasToTaj48West21stStreet", "StartPoint":{ "id": "9b6115ad-0d2c-4482-9542-e0ec0ad8a3cc", "name":"Midtown Manhattan ROOFTOP TBA!", "addressLine1":"Avenue of the Americas", "town":"New York", "county":"NY", "country":"US", "postcode":"10018" }, "EndPoint":{ "id": "2fe6bfde-9f11-4fcf-bbb1-18e5db13eb6c", "name":"Taj", "addressLine1":"48 West 21st Street", "town":"New York", "county":"NY", "country":"US", "postcode":"10010" }, "VehicleUsed":{ "id":"4b140d1b-e67b-4bf3-bcbd-275b8cc4296c", "name":"Lada Granta", "vehicleMake":"Lada", "vehicleType":"Granta" }, "VehicleDriver":{ "id": "236160d1-659f-4d01-8b3a-c0f2e05b9f6d", "name":"Rainbow Room", "addressLine1":"30 Rockefeller Plaza, 65th fl. (enter on 49th St. between 5th and 6th Aves.)", "town":"New York", "county":"NY", "country":"US", "postcode":"10018" }, "JourneyDate":"2017-04-26"},</v>
      </c>
    </row>
    <row r="338" spans="1:13" x14ac:dyDescent="0.45">
      <c r="A338" t="s">
        <v>5862</v>
      </c>
      <c r="B338" t="s">
        <v>52</v>
      </c>
      <c r="C338" t="s">
        <v>4552</v>
      </c>
      <c r="D338" t="s">
        <v>5343</v>
      </c>
      <c r="E338" t="str">
        <f>SUBSTITUTE(VLOOKUP(D338,Locations!D:K,8,FALSE),"},","}")</f>
        <v>{ "id": "17528863-94e4-4b5c-b00b-383353449301", "name":"West Fest", "addressLine1":"Chicago Ave", "town":"Chicago", "county":"IL", "country":"US", "postcode":"60622" }</v>
      </c>
      <c r="F338" t="s">
        <v>5256</v>
      </c>
      <c r="G338" t="str">
        <f>SUBSTITUTE(VLOOKUP(F338,Locations!D:K,8,FALSE),"},","}")</f>
        <v>{ "id": "3b984e53-99eb-457b-9cd2-5d663f506582", "name":"Anahid Sofian Studio", "addressLine1":"29 West 15th Street", "town":"New York", "county":"NY", "country":"US", "postcode":"10011" }</v>
      </c>
      <c r="H338" t="s">
        <v>5482</v>
      </c>
      <c r="I338" t="str">
        <f>SUBSTITUTE(VLOOKUP(H338,Vehicles!D:H,5,FALSE),"},","}")</f>
        <v>{ "id":"eaf67b7c-2007-4f46-8d7a-ad9ad37c6338", "name":"Honda Accord", "vehicleMake":"Honda", "vehicleType":"Accord" }</v>
      </c>
      <c r="J338" t="s">
        <v>4303</v>
      </c>
      <c r="K338" t="str">
        <f>SUBSTITUTE(VLOOKUP(J338,Drivers!C:G,5,FALSE),"},","}")</f>
        <v>{ "id": "e2e185b9-95b2-44f1-ba4b-aea0e857671d", "name":"Krispy Kreme Doughnuts", "addressLine1":"141 West 72nd St.", "town":"New York", "county":"NY", "country":"US", "postcode":"10028" }</v>
      </c>
      <c r="L338" t="s">
        <v>5197</v>
      </c>
      <c r="M338" t="str">
        <f t="shared" si="5"/>
        <v>{"id":"32d3a79c-7967-4637-9504-8471b3b92e36", "name":"WestFestChicagoAveToAnahidSofianStudio29West15thStreet", "StartPoint":{ "id": "17528863-94e4-4b5c-b00b-383353449301", "name":"West Fest", "addressLine1":"Chicago Ave", "town":"Chicago", "county":"IL", "country":"US", "postcode":"60622" }, "EndPoint":{ "id": "3b984e53-99eb-457b-9cd2-5d663f506582", "name":"Anahid Sofian Studio", "addressLine1":"29 West 15th Street", "town":"New York", "county":"NY", "country":"US", "postcode":"10011" }, "VehicleUsed":{ "id":"eaf67b7c-2007-4f46-8d7a-ad9ad37c6338", "name":"Honda Accord", "vehicleMake":"Honda", "vehicleType":"Accord" }, "VehicleDriver":{ "id": "e2e185b9-95b2-44f1-ba4b-aea0e857671d", "name":"Krispy Kreme Doughnuts", "addressLine1":"141 West 72nd St.", "town":"New York", "county":"NY", "country":"US", "postcode":"10028" }, "JourneyDate":"2017-05-11"},</v>
      </c>
    </row>
    <row r="339" spans="1:13" x14ac:dyDescent="0.45">
      <c r="A339" t="s">
        <v>5863</v>
      </c>
      <c r="B339" t="s">
        <v>52</v>
      </c>
      <c r="C339" t="s">
        <v>4553</v>
      </c>
      <c r="D339" t="s">
        <v>4962</v>
      </c>
      <c r="E339" t="str">
        <f>SUBSTITUTE(VLOOKUP(D339,Locations!D:K,8,FALSE),"},","}")</f>
        <v>{ "id": "28f2ccbd-df4f-4d7d-bef2-e12addcb1cb8", "name":"Manhattan Lounge", "addressLine1":"1720 2nd Ave. btw 89th and 90th", "town":"New York", "county":"NY", "country":"US", "postcode":"10128" }</v>
      </c>
      <c r="F339" t="s">
        <v>4955</v>
      </c>
      <c r="G339" t="str">
        <f>SUBSTITUTE(VLOOKUP(F339,Locations!D:K,8,FALSE),"},","}")</f>
        <v>{ "id": "236160d1-659f-4d01-8b3a-c0f2e05b9f6d", "name":"Rainbow Room", "addressLine1":"30 Rockefeller Plaza, 65th fl. (enter on 49th St. between 5th and 6th Aves.)", "town":"New York", "county":"NY", "country":"US", "postcode":"10018" }</v>
      </c>
      <c r="H339" t="s">
        <v>5488</v>
      </c>
      <c r="I339" t="str">
        <f>SUBSTITUTE(VLOOKUP(H339,Vehicles!D:H,5,FALSE),"},","}")</f>
        <v>{ "id":"a6aee5bd-5b7d-486c-aa95-fc2ed5ddd5b3", "name":"Skoda Rapid", "vehicleMake":"Skoda", "vehicleType":"Rapid" }</v>
      </c>
      <c r="J339" t="s">
        <v>4314</v>
      </c>
      <c r="K339" t="str">
        <f>SUBSTITUTE(VLOOKUP(J339,Drivers!C:G,5,FALSE),"},","}")</f>
        <v>{ "id": "4d4048e1-13db-40ca-83e8-93ac5e20a446", "name":"Fort Funston", "addressLine1":"Highway 35", "town":"San Francisco", "county":"CA", "country":"US", "postcode":"94017" }</v>
      </c>
      <c r="L339" t="s">
        <v>5198</v>
      </c>
      <c r="M339" t="str">
        <f t="shared" si="5"/>
        <v>{"id":"091eb206-8eb0-49cd-94a6-7f388607a9a3", "name":"ManhattanLounge17202ndAvebtw89thand90thToRainbowRoom30RockefellerPlaza65thflenteron49thStbetween5thand6thAves", "StartPoint":{ "id": "28f2ccbd-df4f-4d7d-bef2-e12addcb1cb8", "name":"Manhattan Lounge", "addressLine1":"1720 2nd Ave. btw 89th and 90th", "town":"New York", "county":"NY", "country":"US", "postcode":"10128" }, "EndPoint":{ "id": "236160d1-659f-4d01-8b3a-c0f2e05b9f6d", "name":"Rainbow Room", "addressLine1":"30 Rockefeller Plaza, 65th fl. (enter on 49th St. between 5th and 6th Aves.)", "town":"New York", "county":"NY", "country":"US", "postcode":"10018" }, "VehicleUsed":{ "id":"a6aee5bd-5b7d-486c-aa95-fc2ed5ddd5b3", "name":"Skoda Rapid", "vehicleMake":"Skoda", "vehicleType":"Rapid" }, "VehicleDriver":{ "id": "4d4048e1-13db-40ca-83e8-93ac5e20a446", "name":"Fort Funston", "addressLine1":"Highway 35", "town":"San Francisco", "county":"CA", "country":"US", "postcode":"94017" }, "JourneyDate":"2017-05-14"},</v>
      </c>
    </row>
    <row r="340" spans="1:13" x14ac:dyDescent="0.45">
      <c r="A340" t="s">
        <v>5864</v>
      </c>
      <c r="B340" t="s">
        <v>52</v>
      </c>
      <c r="C340" t="s">
        <v>4554</v>
      </c>
      <c r="D340" t="s">
        <v>4970</v>
      </c>
      <c r="E340" t="str">
        <f>SUBSTITUTE(VLOOKUP(D340,Locations!D:K,8,FALSE),"},","}")</f>
        <v>{ "id": "222c9323-7b8c-412d-93b8-00e9241a8967", "name":"Montrose Dog Beach", "addressLine1":"Just north of Wilson &amp; Simonds", "town":"Chicago", "county":"IL", "country":"US", "postcode":"60626" }</v>
      </c>
      <c r="F340" t="s">
        <v>4951</v>
      </c>
      <c r="G340" t="str">
        <f>SUBSTITUTE(VLOOKUP(F340,Locations!D:K,8,FALSE),"},","}")</f>
        <v>{ "id": "4d4048e1-13db-40ca-83e8-93ac5e20a446", "name":"Fort Funston", "addressLine1":"Highway 35", "town":"San Francisco", "county":"CA", "country":"US", "postcode":"94017" }</v>
      </c>
      <c r="H340" t="s">
        <v>5432</v>
      </c>
      <c r="I340" t="str">
        <f>SUBSTITUTE(VLOOKUP(H340,Vehicles!D:H,5,FALSE),"},","}")</f>
        <v>{ "id":"381ab2e5-aea4-4418-8f7c-c19910d75d22", "name":"Toyota Auris", "vehicleMake":"Toyota", "vehicleType":"Auris" }</v>
      </c>
      <c r="J340" t="s">
        <v>4248</v>
      </c>
      <c r="K340" t="str">
        <f>SUBSTITUTE(VLOOKUP(J340,Drivers!C:G,5,FALSE),"},","}")</f>
        <v>{ "id": "7036e399-a0c7-4a8d-b1b1-2c1a45994383", "name":"CitiCorp Atrium", "addressLine1":"153 E 53rd street", "town":"New York", "county":"NY", "country":"US", "postcode":"10017" }</v>
      </c>
      <c r="L340" t="s">
        <v>5199</v>
      </c>
      <c r="M340" t="str">
        <f t="shared" si="5"/>
        <v>{"id":"157a38d6-875a-445e-b95b-4fa7ca4606f3", "name":"MontroseDogBeachJustnorthofWilsonSimondsToFortFunstonHighway35", "StartPoint":{ "id": "222c9323-7b8c-412d-93b8-00e9241a8967", "name":"Montrose Dog Beach", "addressLine1":"Just north of Wilson &amp; Simonds", "town":"Chicago", "county":"IL", "country":"US", "postcode":"60626" }, "EndPoint":{ "id": "4d4048e1-13db-40ca-83e8-93ac5e20a446", "name":"Fort Funston", "addressLine1":"Highway 35", "town":"San Francisco", "county":"CA", "country":"US", "postcode":"94017" }, "VehicleUsed":{ "id":"381ab2e5-aea4-4418-8f7c-c19910d75d22", "name":"Toyota Auris", "vehicleMake":"Toyota", "vehicleType":"Auris" }, "VehicleDriver":{ "id": "7036e399-a0c7-4a8d-b1b1-2c1a45994383", "name":"CitiCorp Atrium", "addressLine1":"153 E 53rd street", "town":"New York", "county":"NY", "country":"US", "postcode":"10017" }, "JourneyDate":"2017-05-24"},</v>
      </c>
    </row>
    <row r="341" spans="1:13" x14ac:dyDescent="0.45">
      <c r="A341" t="s">
        <v>5865</v>
      </c>
      <c r="B341" t="s">
        <v>52</v>
      </c>
      <c r="C341" t="s">
        <v>4555</v>
      </c>
      <c r="D341" t="s">
        <v>5305</v>
      </c>
      <c r="E341" t="str">
        <f>SUBSTITUTE(VLOOKUP(D341,Locations!D:K,8,FALSE),"},","}")</f>
        <v>{ "id": "a5b7a1be-90aa-4534-af8d-4f195adeec35", "name":"Kinoko Japanese Restaurant", "addressLine1":"165 West 72nd Street", "town":"New York", "county":"NY", "country":"US", "postcode":"10023" }</v>
      </c>
      <c r="F341" t="s">
        <v>5339</v>
      </c>
      <c r="G341" t="str">
        <f>SUBSTITUTE(VLOOKUP(F341,Locations!D:K,8,FALSE),"},","}")</f>
        <v>{ "id": "04306bc0-34c9-4d7a-b0eb-0c302b70624f", "name":"Waikiki Wally's (Tiki Bar &amp; Hawaiian Restaurant)", "addressLine1":"101 E. 2nd St", "town":"New York", "county":"NY", "country":"US", "postcode":"10009" }</v>
      </c>
      <c r="H341" t="s">
        <v>5485</v>
      </c>
      <c r="I341" t="str">
        <f>SUBSTITUTE(VLOOKUP(H341,Vehicles!D:H,5,FALSE),"},","}")</f>
        <v>{ "id":"c62b081e-bf97-4301-ab50-e197cc032890", "name":"Opel Antara", "vehicleMake":"Opel", "vehicleType":"Antara" }</v>
      </c>
      <c r="J341" t="s">
        <v>4187</v>
      </c>
      <c r="K341" t="str">
        <f>SUBSTITUTE(VLOOKUP(J341,Drivers!C:G,5,FALSE),"},","}")</f>
        <v>{ "id": "9224ff83-a2b3-43f5-96ce-c73886f92f31", "name":"Sacred Chow", "addressLine1":"227 Sullivan St", "town":"New York", "county":"NY", "country":"US", "postcode":"10001" }</v>
      </c>
      <c r="L341" t="s">
        <v>5199</v>
      </c>
      <c r="M341" t="str">
        <f t="shared" si="5"/>
        <v>{"id":"b6981d71-c4da-4bff-8aa6-0a5eadfdb3f2", "name":"KinokoJapaneseRestaurant165West72ndStreetToWaikikiWallysTikiBarHawaiianRestaurant101E2ndSt", "StartPoint":{ "id": "a5b7a1be-90aa-4534-af8d-4f195adeec35", "name":"Kinoko Japanese Restaurant", "addressLine1":"165 West 72nd Street", "town":"New York", "county":"NY", "country":"US", "postcode":"10023" }, "EndPoint":{ "id": "04306bc0-34c9-4d7a-b0eb-0c302b70624f", "name":"Waikiki Wally's (Tiki Bar &amp; Hawaiian Restaurant)", "addressLine1":"101 E. 2nd St", "town":"New York", "county":"NY", "country":"US", "postcode":"10009" }, "VehicleUsed":{ "id":"c62b081e-bf97-4301-ab50-e197cc032890", "name":"Opel Antara", "vehicleMake":"Opel", "vehicleType":"Antara" }, "VehicleDriver":{ "id": "9224ff83-a2b3-43f5-96ce-c73886f92f31", "name":"Sacred Chow", "addressLine1":"227 Sullivan St", "town":"New York", "county":"NY", "country":"US", "postcode":"10001" }, "JourneyDate":"2017-05-24"},</v>
      </c>
    </row>
    <row r="342" spans="1:13" x14ac:dyDescent="0.45">
      <c r="A342" t="s">
        <v>5866</v>
      </c>
      <c r="B342" t="s">
        <v>52</v>
      </c>
      <c r="C342" t="s">
        <v>4556</v>
      </c>
      <c r="D342" t="s">
        <v>5384</v>
      </c>
      <c r="E342" t="str">
        <f>SUBSTITUTE(VLOOKUP(D342,Locations!D:K,8,FALSE),"},","}")</f>
        <v>{ "id": "56f10198-9abc-4e11-a704-12aed80d0d7f", "name":"Cosi on 7th", "addressLine1":"498 7th Ave (36-37 Streets)", "town":"New York", "county":"NY", "country":"US", "postcode":"10018" }</v>
      </c>
      <c r="F342" t="s">
        <v>5397</v>
      </c>
      <c r="G342" t="str">
        <f>SUBSTITUTE(VLOOKUP(F342,Locations!D:K,8,FALSE),"},","}")</f>
        <v>{ "id": "8626e8c3-4507-44ac-83a3-48aa0ac93fbf", "name":"Lower East Side 196 Orchard st bt Houston &amp; Stanton", "addressLine1":"Lower East Side", "town":"New York", "county":"NY", "country":"US", "postcode":"10001" }</v>
      </c>
      <c r="H342" t="s">
        <v>5416</v>
      </c>
      <c r="I342" t="str">
        <f>SUBSTITUTE(VLOOKUP(H342,Vehicles!D:H,5,FALSE),"},","}")</f>
        <v>{ "id":"f5d7da49-1903-48cb-b774-f8983ddedfef", "name":"Lifan X60", "vehicleMake":"Lifan", "vehicleType":"X60" }</v>
      </c>
      <c r="J342" t="s">
        <v>4266</v>
      </c>
      <c r="K342" t="str">
        <f>SUBSTITUTE(VLOOKUP(J342,Drivers!C:G,5,FALSE),"},","}")</f>
        <v>{ "id": "14ff9f64-fff2-464b-93ce-c76ea9a16f9c", "name":"Lalo's Restaurant", "addressLine1":"1960 N. Clybourn", "town":"Chicago", "county":"IL", "country":"US", "postcode":"60614" }</v>
      </c>
      <c r="L342" t="s">
        <v>5200</v>
      </c>
      <c r="M342" t="str">
        <f t="shared" si="5"/>
        <v>{"id":"d1de7e47-c7a3-4fcd-b4c3-46480eef7170", "name":"Cosion7th4987thAve3637StreetsToLowerEastSide196OrchardstbtHoustonStantonLowerEastSide", "StartPoint":{ "id": "56f10198-9abc-4e11-a704-12aed80d0d7f", "name":"Cosi on 7th", "addressLine1":"498 7th Ave (36-37 Streets)", "town":"New York", "county":"NY", "country":"US", "postcode":"10018" }, "EndPoint":{ "id": "8626e8c3-4507-44ac-83a3-48aa0ac93fbf", "name":"Lower East Side 196 Orchard st bt Houston &amp; Stanton", "addressLine1":"Lower East Side", "town":"New York", "county":"NY", "country":"US", "postcode":"10001" }, "VehicleUsed":{ "id":"f5d7da49-1903-48cb-b774-f8983ddedfef", "name":"Lifan X60", "vehicleMake":"Lifan", "vehicleType":"X60" }, "VehicleDriver":{ "id": "14ff9f64-fff2-464b-93ce-c76ea9a16f9c", "name":"Lalo's Restaurant", "addressLine1":"1960 N. Clybourn", "town":"Chicago", "county":"IL", "country":"US", "postcode":"60614" }, "JourneyDate":"2017-05-26"},</v>
      </c>
    </row>
    <row r="343" spans="1:13" x14ac:dyDescent="0.45">
      <c r="A343" t="s">
        <v>5867</v>
      </c>
      <c r="B343" t="s">
        <v>52</v>
      </c>
      <c r="C343" t="s">
        <v>4557</v>
      </c>
      <c r="D343" t="s">
        <v>5408</v>
      </c>
      <c r="E343" t="str">
        <f>SUBSTITUTE(VLOOKUP(D343,Locations!D:K,8,FALSE),"},","}")</f>
        <v>{ "id": "1ca462dc-6c67-4f5a-85b0-44a2c997640c", "name":"Dharma Garden Thai Cuisine", "addressLine1":"3109 W. Irving Park Rd.", "town":"Chicago", "county":"IL", "country":"US", "postcode":"60618" }</v>
      </c>
      <c r="F343" t="s">
        <v>5289</v>
      </c>
      <c r="G343" t="str">
        <f>SUBSTITUTE(VLOOKUP(F343,Locations!D:K,8,FALSE),"},","}")</f>
        <v>{ "id": "8afee088-a36b-4842-a2ca-6b2d43a5fbb4", "name":"Glascott's", "addressLine1":"2158 N Halsted", "town":"Chicago", "county":"IL", "country":"US", "postcode":"60614" }</v>
      </c>
      <c r="H343" t="s">
        <v>5425</v>
      </c>
      <c r="I343" t="str">
        <f>SUBSTITUTE(VLOOKUP(H343,Vehicles!D:H,5,FALSE),"},","}")</f>
        <v>{ "id":"82dab2ca-6fe6-4172-af63-f3e222278a73", "name":"Geely MK", "vehicleMake":"Geely", "vehicleType":"MK" }</v>
      </c>
      <c r="J343" t="s">
        <v>4204</v>
      </c>
      <c r="K343" t="str">
        <f>SUBSTITUTE(VLOOKUP(J343,Drivers!C:G,5,FALSE),"},","}")</f>
        <v>{ "id": "1a6624fe-1050-43dc-87e9-cb7c05c0584c", "name":"Belmont Rocks", "addressLine1":"Belmont &amp; Lakeshore drive", "town":"Chicago", "county":"IL", "country":"US", "postcode":"60657" }</v>
      </c>
      <c r="L343" t="s">
        <v>5200</v>
      </c>
      <c r="M343" t="str">
        <f t="shared" si="5"/>
        <v>{"id":"4a0e6863-80df-4887-95c5-e6824d1a1d47", "name":"DharmaGardenThaiCuisine3109WIrvingParkRdToGlascotts2158NHalsted", "StartPoint":{ "id": "1ca462dc-6c67-4f5a-85b0-44a2c997640c", "name":"Dharma Garden Thai Cuisine", "addressLine1":"3109 W. Irving Park Rd.", "town":"Chicago", "county":"IL", "country":"US", "postcode":"60618" }, "EndPoint":{ "id": "8afee088-a36b-4842-a2ca-6b2d43a5fbb4", "name":"Glascott's", "addressLine1":"2158 N Halsted", "town":"Chicago", "county":"IL", "country":"US", "postcode":"60614" }, "VehicleUsed":{ "id":"82dab2ca-6fe6-4172-af63-f3e222278a73", "name":"Geely MK", "vehicleMake":"Geely", "vehicleType":"MK" }, "VehicleDriver":{ "id": "1a6624fe-1050-43dc-87e9-cb7c05c0584c", "name":"Belmont Rocks", "addressLine1":"Belmont &amp; Lakeshore drive", "town":"Chicago", "county":"IL", "country":"US", "postcode":"60657" }, "JourneyDate":"2017-05-26"},</v>
      </c>
    </row>
    <row r="344" spans="1:13" x14ac:dyDescent="0.45">
      <c r="A344" t="s">
        <v>5868</v>
      </c>
      <c r="B344" t="s">
        <v>52</v>
      </c>
      <c r="C344" t="s">
        <v>4558</v>
      </c>
      <c r="D344" t="s">
        <v>5245</v>
      </c>
      <c r="E344" t="str">
        <f>SUBSTITUTE(VLOOKUP(D344,Locations!D:K,8,FALSE),"},","}")</f>
        <v>{ "id": "d2c13e62-17d9-4b73-894f-463b427e67f5", "name":"Burgundy Wine Company", "addressLine1":"143 West 26th Street", "town":"New York", "county":"NY", "country":"US", "postcode":"10001" }</v>
      </c>
      <c r="F344" t="s">
        <v>5234</v>
      </c>
      <c r="G344" t="str">
        <f>SUBSTITUTE(VLOOKUP(F344,Locations!D:K,8,FALSE),"},","}")</f>
        <v>{ "id": "31d8fb0e-6af6-4a8b-bc78-9eb957d39d9a", "name":"Rice", "addressLine1":"227 Mott Street", "town":"New York", "county":"NY", "country":"US", "postcode":"10012" }</v>
      </c>
      <c r="H344" t="s">
        <v>5456</v>
      </c>
      <c r="I344" t="str">
        <f>SUBSTITUTE(VLOOKUP(H344,Vehicles!D:H,5,FALSE),"},","}")</f>
        <v>{ "id":"86932419-0dc2-4ea5-9142-f9654a28a680", "name":"Hyundai Solaris", "vehicleMake":"Hyundai", "vehicleType":"Solaris" }</v>
      </c>
      <c r="J344" t="s">
        <v>4189</v>
      </c>
      <c r="K344" t="str">
        <f>SUBSTITUTE(VLOOKUP(J344,Drivers!C:G,5,FALSE),"},","}")</f>
        <v>{ "id": "fd5b68a3-116a-4acc-816c-4634d7673ded", "name":"Zephyr Cafe", "addressLine1":"1767 W. Wilson Ave.", "town":"Chicago", "county":"IL", "country":"US", "postcode":"60625" }</v>
      </c>
      <c r="L344" t="s">
        <v>5201</v>
      </c>
      <c r="M344" t="str">
        <f t="shared" si="5"/>
        <v>{"id":"e642923a-8438-4656-a330-69209e78a062", "name":"BurgundyWineCompany143West26thStreetToRice227MottStreet", "StartPoint":{ "id": "d2c13e62-17d9-4b73-894f-463b427e67f5", "name":"Burgundy Wine Company", "addressLine1":"143 West 26th Street", "town":"New York", "county":"NY", "country":"US", "postcode":"10001" }, "EndPoint":{ "id": "31d8fb0e-6af6-4a8b-bc78-9eb957d39d9a", "name":"Rice", "addressLine1":"227 Mott Street", "town":"New York", "county":"NY", "country":"US", "postcode":"10012" }, "VehicleUsed":{ "id":"86932419-0dc2-4ea5-9142-f9654a28a680", "name":"Hyundai Solaris", "vehicleMake":"Hyundai", "vehicleType":"Solaris" }, "VehicleDriver":{ "id": "fd5b68a3-116a-4acc-816c-4634d7673ded", "name":"Zephyr Cafe", "addressLine1":"1767 W. Wilson Ave.", "town":"Chicago", "county":"IL", "country":"US", "postcode":"60625" }, "JourneyDate":"2017-05-30"},</v>
      </c>
    </row>
    <row r="345" spans="1:13" x14ac:dyDescent="0.45">
      <c r="A345" t="s">
        <v>5869</v>
      </c>
      <c r="B345" t="s">
        <v>52</v>
      </c>
      <c r="C345" t="s">
        <v>4559</v>
      </c>
      <c r="D345" t="s">
        <v>5294</v>
      </c>
      <c r="E345" t="str">
        <f>SUBSTITUTE(VLOOKUP(D345,Locations!D:K,8,FALSE),"},","}")</f>
        <v>{ "id": "1d9e49e1-248b-411f-889e-6e8933eb3cfd", "name":"Maui Tacos", "addressLine1":"330 5th Ave.", "town":"New York", "county":"NY", "country":"US", "postcode":"10001" }</v>
      </c>
      <c r="F345" t="s">
        <v>5333</v>
      </c>
      <c r="G345" t="str">
        <f>SUBSTITUTE(VLOOKUP(F345,Locations!D:K,8,FALSE),"},","}")</f>
        <v>{ "id": "95cb39b1-6fa5-4c42-b9c1-8d154a60dba8", "name":"Delcia Brazil Restaurant", "addressLine1":"322 W 11th Street", "town":"New York", "county":"NY", "country":"US", "postcode":"10014" }</v>
      </c>
      <c r="H345" t="s">
        <v>5464</v>
      </c>
      <c r="I345" t="str">
        <f>SUBSTITUTE(VLOOKUP(H345,Vehicles!D:H,5,FALSE),"},","}")</f>
        <v>{ "id":"8eeec346-dfff-49bd-8f6d-e13bc7b2acfa", "name":"Toyota Corolla", "vehicleMake":"Toyota", "vehicleType":"Corolla" }</v>
      </c>
      <c r="J345" t="s">
        <v>4297</v>
      </c>
      <c r="K345" t="str">
        <f>SUBSTITUTE(VLOOKUP(J345,Drivers!C:G,5,FALSE),"},","}")</f>
        <v>{ "id": "28f2ccbd-df4f-4d7d-bef2-e12addcb1cb8", "name":"Manhattan Lounge", "addressLine1":"1720 2nd Ave. btw 89th and 90th", "town":"New York", "county":"NY", "country":"US", "postcode":"10128" }</v>
      </c>
      <c r="L345" t="s">
        <v>5201</v>
      </c>
      <c r="M345" t="str">
        <f t="shared" si="5"/>
        <v>{"id":"08af15bc-9c3b-4129-aeb1-85c59307930b", "name":"MauiTacos3305thAveToDelciaBrazilRestaurant322W11thStreet", "StartPoint":{ "id": "1d9e49e1-248b-411f-889e-6e8933eb3cfd", "name":"Maui Tacos", "addressLine1":"330 5th Ave.", "town":"New York", "county":"NY", "country":"US", "postcode":"10001" }, "EndPoint":{ "id": "95cb39b1-6fa5-4c42-b9c1-8d154a60dba8", "name":"Delcia Brazil Restaurant", "addressLine1":"322 W 11th Street", "town":"New York", "county":"NY", "country":"US", "postcode":"10014" }, "VehicleUsed":{ "id":"8eeec346-dfff-49bd-8f6d-e13bc7b2acfa", "name":"Toyota Corolla", "vehicleMake":"Toyota", "vehicleType":"Corolla" }, "VehicleDriver":{ "id": "28f2ccbd-df4f-4d7d-bef2-e12addcb1cb8", "name":"Manhattan Lounge", "addressLine1":"1720 2nd Ave. btw 89th and 90th", "town":"New York", "county":"NY", "country":"US", "postcode":"10128" }, "JourneyDate":"2017-05-30"},</v>
      </c>
    </row>
    <row r="346" spans="1:13" x14ac:dyDescent="0.45">
      <c r="A346" t="s">
        <v>5870</v>
      </c>
      <c r="B346" t="s">
        <v>52</v>
      </c>
      <c r="C346" t="s">
        <v>4560</v>
      </c>
      <c r="D346" t="s">
        <v>5259</v>
      </c>
      <c r="E346" t="str">
        <f>SUBSTITUTE(VLOOKUP(D346,Locations!D:K,8,FALSE),"},","}")</f>
        <v>{ "id": "0b49e4e0-2882-4114-a1a0-9e9ffcc8c7cc", "name":"Rush Dance Studio", "addressLine1":"392 Broadway #3F", "town":"New York", "county":"NY", "country":"US", "postcode":"10013" }</v>
      </c>
      <c r="F346" t="s">
        <v>5284</v>
      </c>
      <c r="G346" t="str">
        <f>SUBSTITUTE(VLOOKUP(F346,Locations!D:K,8,FALSE),"},","}")</f>
        <v>{ "id": "f0dd80b9-cc08-408b-bd3a-791f9ed17730", "name":"Sushi Samba", "addressLine1":"87 7th Ave S", "town":"New York", "county":"NY", "country":"US", "postcode":"10014" }</v>
      </c>
      <c r="H346" t="s">
        <v>5488</v>
      </c>
      <c r="I346" t="str">
        <f>SUBSTITUTE(VLOOKUP(H346,Vehicles!D:H,5,FALSE),"},","}")</f>
        <v>{ "id":"a6aee5bd-5b7d-486c-aa95-fc2ed5ddd5b3", "name":"Skoda Rapid", "vehicleMake":"Skoda", "vehicleType":"Rapid" }</v>
      </c>
      <c r="J346" t="s">
        <v>4215</v>
      </c>
      <c r="K346" t="str">
        <f>SUBSTITUTE(VLOOKUP(J346,Drivers!C:G,5,FALSE),"},","}")</f>
        <v>{ "id": "1a278f4c-74fe-470a-8b99-504452c83982", "name":"web2zone (Internet Cafe &amp; Video Game Center)", "addressLine1":"54 Cooper Sq", "town":"New York", "county":"NY", "country":"US", "postcode":"10003" }</v>
      </c>
      <c r="L346" t="s">
        <v>5202</v>
      </c>
      <c r="M346" t="str">
        <f t="shared" si="5"/>
        <v>{"id":"1f9a26b3-0c5b-4a26-8965-ed72918ee7fb", "name":"RushDanceStudio392Broadway3FToSushiSamba877thAveS", "StartPoint":{ "id": "0b49e4e0-2882-4114-a1a0-9e9ffcc8c7cc", "name":"Rush Dance Studio", "addressLine1":"392 Broadway #3F", "town":"New York", "county":"NY", "country":"US", "postcode":"10013" }, "EndPoint":{ "id": "f0dd80b9-cc08-408b-bd3a-791f9ed17730", "name":"Sushi Samba", "addressLine1":"87 7th Ave S", "town":"New York", "county":"NY", "country":"US", "postcode":"10014" }, "VehicleUsed":{ "id":"a6aee5bd-5b7d-486c-aa95-fc2ed5ddd5b3", "name":"Skoda Rapid", "vehicleMake":"Skoda", "vehicleType":"Rapid" }, "VehicleDriver":{ "id": "1a278f4c-74fe-470a-8b99-504452c83982", "name":"web2zone (Internet Cafe &amp; Video Game Center)", "addressLine1":"54 Cooper Sq", "town":"New York", "county":"NY", "country":"US", "postcode":"10003" }, "JourneyDate":"2017-06-02"},</v>
      </c>
    </row>
    <row r="347" spans="1:13" x14ac:dyDescent="0.45">
      <c r="A347" t="s">
        <v>5871</v>
      </c>
      <c r="B347" t="s">
        <v>52</v>
      </c>
      <c r="C347" t="s">
        <v>4561</v>
      </c>
      <c r="D347" t="s">
        <v>5255</v>
      </c>
      <c r="E347" t="str">
        <f>SUBSTITUTE(VLOOKUP(D347,Locations!D:K,8,FALSE),"},","}")</f>
        <v>{ "id": "92cbe9c5-01de-4724-9133-875f50547c92", "name":"Anthology Film Archives", "addressLine1":"32 Second Avenue &amp; 2nd Street in Manhattan", "town":"New York", "county":"NY", "country":"US", "postcode":"10001" }</v>
      </c>
      <c r="F347" t="s">
        <v>4956</v>
      </c>
      <c r="G347" t="str">
        <f>SUBSTITUTE(VLOOKUP(F347,Locations!D:K,8,FALSE),"},","}")</f>
        <v>{ "id": "9224ff83-a2b3-43f5-96ce-c73886f92f31", "name":"Sacred Chow", "addressLine1":"227 Sullivan St", "town":"New York", "county":"NY", "country":"US", "postcode":"10001" }</v>
      </c>
      <c r="H347" t="s">
        <v>5439</v>
      </c>
      <c r="I347" t="str">
        <f>SUBSTITUTE(VLOOKUP(H347,Vehicles!D:H,5,FALSE),"},","}")</f>
        <v>{ "id":"ac8ba6d1-d27d-44b7-840f-462c4d78274d", "name":"Renault Fluence", "vehicleMake":"Renault", "vehicleType":"Fluence" }</v>
      </c>
      <c r="J347" t="s">
        <v>4303</v>
      </c>
      <c r="K347" t="str">
        <f>SUBSTITUTE(VLOOKUP(J347,Drivers!C:G,5,FALSE),"},","}")</f>
        <v>{ "id": "e2e185b9-95b2-44f1-ba4b-aea0e857671d", "name":"Krispy Kreme Doughnuts", "addressLine1":"141 West 72nd St.", "town":"New York", "county":"NY", "country":"US", "postcode":"10028" }</v>
      </c>
      <c r="L347" t="s">
        <v>5202</v>
      </c>
      <c r="M347" t="str">
        <f t="shared" si="5"/>
        <v>{"id":"3ab67e97-d52d-4dcc-a286-5805b3ff9043", "name":"AnthologyFilmArchives32SecondAvenue2ndStreetinManhattanToSacredChow227SullivanSt", "StartPoint":{ "id": "92cbe9c5-01de-4724-9133-875f50547c92", "name":"Anthology Film Archives", "addressLine1":"32 Second Avenue &amp; 2nd Street in Manhattan", "town":"New York", "county":"NY", "country":"US", "postcode":"10001" }, "EndPoint":{ "id": "9224ff83-a2b3-43f5-96ce-c73886f92f31", "name":"Sacred Chow", "addressLine1":"227 Sullivan St", "town":"New York", "county":"NY", "country":"US", "postcode":"10001" }, "VehicleUsed":{ "id":"ac8ba6d1-d27d-44b7-840f-462c4d78274d", "name":"Renault Fluence", "vehicleMake":"Renault", "vehicleType":"Fluence" }, "VehicleDriver":{ "id": "e2e185b9-95b2-44f1-ba4b-aea0e857671d", "name":"Krispy Kreme Doughnuts", "addressLine1":"141 West 72nd St.", "town":"New York", "county":"NY", "country":"US", "postcode":"10028" }, "JourneyDate":"2017-06-02"},</v>
      </c>
    </row>
    <row r="348" spans="1:13" x14ac:dyDescent="0.45">
      <c r="A348" t="s">
        <v>5872</v>
      </c>
      <c r="B348" t="s">
        <v>52</v>
      </c>
      <c r="C348" t="s">
        <v>4562</v>
      </c>
      <c r="D348" t="s">
        <v>5303</v>
      </c>
      <c r="E348" t="str">
        <f>SUBSTITUTE(VLOOKUP(D348,Locations!D:K,8,FALSE),"},","}")</f>
        <v>{ "id": "2887b1fc-5053-45a6-ab98-56edc6d138fc", "name":"Foster Beach", "addressLine1":"5200 N. Lake Shore Dr.", "town":"Chicago", "county":"IL", "country":"US", "postcode":"60660" }</v>
      </c>
      <c r="F348" t="s">
        <v>5363</v>
      </c>
      <c r="G348" t="str">
        <f>SUBSTITUTE(VLOOKUP(F348,Locations!D:K,8,FALSE),"},","}")</f>
        <v>{ "id": "f0a09819-21f4-4b70-88d9-8ac2e06ab885", "name":"Me Bar", "addressLine1":"La Quinta Inn, 14th floor, 17 W. 32nd Street", "town":"New York", "county":"NY", "country":"US", "postcode":"10012" }</v>
      </c>
      <c r="H348" t="s">
        <v>5427</v>
      </c>
      <c r="I348" t="str">
        <f>SUBSTITUTE(VLOOKUP(H348,Vehicles!D:H,5,FALSE),"},","}")</f>
        <v>{ "id":"5245e097-560c-4209-9c5e-9c42b701172f", "name":"Audi A6", "vehicleMake":"Audi", "vehicleType":"A6" }</v>
      </c>
      <c r="J348" t="s">
        <v>4193</v>
      </c>
      <c r="K348" t="str">
        <f>SUBSTITUTE(VLOOKUP(J348,Drivers!C:G,5,FALSE),"},","}")</f>
        <v>{ "id": "f00ad641-abf7-4dfd-9f60-7fb1013a84c4", "name":"Dante Trattoria", "addressLine1":"79 McDougal Street", "town":"New York", "county":"NY", "country":"US", "postcode":"10001" }</v>
      </c>
      <c r="L348" t="s">
        <v>5203</v>
      </c>
      <c r="M348" t="str">
        <f t="shared" si="5"/>
        <v>{"id":"4515a073-35e7-4354-b3f0-521283f70d28", "name":"FosterBeach5200NLakeShoreDrToMeBarLaQuintaInn14thfloor17W32ndStreet", "StartPoint":{ "id": "2887b1fc-5053-45a6-ab98-56edc6d138fc", "name":"Foster Beach", "addressLine1":"5200 N. Lake Shore Dr.", "town":"Chicago", "county":"IL", "country":"US", "postcode":"60660" }, "EndPoint":{ "id": "f0a09819-21f4-4b70-88d9-8ac2e06ab885", "name":"Me Bar", "addressLine1":"La Quinta Inn, 14th floor, 17 W. 32nd Street", "town":"New York", "county":"NY", "country":"US", "postcode":"10012" }, "VehicleUsed":{ "id":"5245e097-560c-4209-9c5e-9c42b701172f", "name":"Audi A6", "vehicleMake":"Audi", "vehicleType":"A6" }, "VehicleDriver":{ "id": "f00ad641-abf7-4dfd-9f60-7fb1013a84c4", "name":"Dante Trattoria", "addressLine1":"79 McDougal Street", "town":"New York", "county":"NY", "country":"US", "postcode":"10001" }, "JourneyDate":"2017-06-04"},</v>
      </c>
    </row>
    <row r="349" spans="1:13" x14ac:dyDescent="0.45">
      <c r="A349" t="s">
        <v>5873</v>
      </c>
      <c r="B349" t="s">
        <v>52</v>
      </c>
      <c r="C349" t="s">
        <v>4563</v>
      </c>
      <c r="D349" t="s">
        <v>5325</v>
      </c>
      <c r="E349" t="str">
        <f>SUBSTITUTE(VLOOKUP(D349,Locations!D:K,8,FALSE),"},","}")</f>
        <v>{ "id": "738ced19-1ac6-4877-a125-4bb7125ed8c7", "name":"Kitsch'n", "addressLine1":"600 W Chicago", "town":"Chicago", "county":"IL", "country":"US", "postcode":"60610" }</v>
      </c>
      <c r="F349" t="s">
        <v>5289</v>
      </c>
      <c r="G349" t="str">
        <f>SUBSTITUTE(VLOOKUP(F349,Locations!D:K,8,FALSE),"},","}")</f>
        <v>{ "id": "8afee088-a36b-4842-a2ca-6b2d43a5fbb4", "name":"Glascott's", "addressLine1":"2158 N Halsted", "town":"Chicago", "county":"IL", "country":"US", "postcode":"60614" }</v>
      </c>
      <c r="H349" t="s">
        <v>5441</v>
      </c>
      <c r="I349" t="str">
        <f>SUBSTITUTE(VLOOKUP(H349,Vehicles!D:H,5,FALSE),"},","}")</f>
        <v>{ "id":"e8a22b0e-6267-4c0c-9c26-542b0a69cee0", "name":"Nissan Terrano", "vehicleMake":"Nissan", "vehicleType":"Terrano" }</v>
      </c>
      <c r="J349" t="s">
        <v>4196</v>
      </c>
      <c r="K349" t="str">
        <f>SUBSTITUTE(VLOOKUP(J349,Drivers!C:G,5,FALSE),"},","}")</f>
        <v>{ "id": "0f105c77-5fbf-42b9-baa8-02ee200f2c98", "name":"The Gift Theatre", "addressLine1":"4802 N. Milwaukee Avenue", "town":"Chicago", "county":"IL", "country":"US", "postcode":"60630" }</v>
      </c>
      <c r="L349" t="s">
        <v>5203</v>
      </c>
      <c r="M349" t="str">
        <f t="shared" si="5"/>
        <v>{"id":"d79da3ae-750f-424b-9feb-ce19ef7e214f", "name":"Kitschn600WChicagoToGlascotts2158NHalsted", "StartPoint":{ "id": "738ced19-1ac6-4877-a125-4bb7125ed8c7", "name":"Kitsch'n", "addressLine1":"600 W Chicago", "town":"Chicago", "county":"IL", "country":"US", "postcode":"60610" }, "EndPoint":{ "id": "8afee088-a36b-4842-a2ca-6b2d43a5fbb4", "name":"Glascott's", "addressLine1":"2158 N Halsted", "town":"Chicago", "county":"IL", "country":"US", "postcode":"60614" }, "VehicleUsed":{ "id":"e8a22b0e-6267-4c0c-9c26-542b0a69cee0", "name":"Nissan Terrano", "vehicleMake":"Nissan", "vehicleType":"Terrano" }, "VehicleDriver":{ "id": "0f105c77-5fbf-42b9-baa8-02ee200f2c98", "name":"The Gift Theatre", "addressLine1":"4802 N. Milwaukee Avenue", "town":"Chicago", "county":"IL", "country":"US", "postcode":"60630" }, "JourneyDate":"2017-06-04"},</v>
      </c>
    </row>
    <row r="350" spans="1:13" x14ac:dyDescent="0.45">
      <c r="A350" t="s">
        <v>5874</v>
      </c>
      <c r="B350" t="s">
        <v>52</v>
      </c>
      <c r="C350" t="s">
        <v>4564</v>
      </c>
      <c r="D350" t="s">
        <v>5332</v>
      </c>
      <c r="E350" t="str">
        <f>SUBSTITUTE(VLOOKUP(D350,Locations!D:K,8,FALSE),"},","}")</f>
        <v>{ "id": "30f72907-f8b6-487a-901a-0fc072c46e86", "name":"Hummus Place", "addressLine1":"109 St Marks Pl", "town":"New York", "county":"NY", "country":"US", "postcode":"10009" }</v>
      </c>
      <c r="F350" t="s">
        <v>5237</v>
      </c>
      <c r="G350" t="str">
        <f>SUBSTITUTE(VLOOKUP(F350,Locations!D:K,8,FALSE),"},","}")</f>
        <v>{ "id": "d51f3327-6993-4345-af81-bd5ebcf717a6", "name":"79th St. Boat Basin Cafe", "addressLine1":"79th St. &amp; The Hudson River", "town":"New York", "county":"NY", "country":"US", "postcode":"10024" }</v>
      </c>
      <c r="H350" t="s">
        <v>5510</v>
      </c>
      <c r="I350" t="str">
        <f>SUBSTITUTE(VLOOKUP(H350,Vehicles!D:H,5,FALSE),"},","}")</f>
        <v>{ "id":"0cc0ca38-77e8-4dbd-bb9c-577722b77b6f", "name":"Kia Rio", "vehicleMake":"Kia", "vehicleType":"Rio" }</v>
      </c>
      <c r="J350" t="s">
        <v>4189</v>
      </c>
      <c r="K350" t="str">
        <f>SUBSTITUTE(VLOOKUP(J350,Drivers!C:G,5,FALSE),"},","}")</f>
        <v>{ "id": "fd5b68a3-116a-4acc-816c-4634d7673ded", "name":"Zephyr Cafe", "addressLine1":"1767 W. Wilson Ave.", "town":"Chicago", "county":"IL", "country":"US", "postcode":"60625" }</v>
      </c>
      <c r="L350" t="s">
        <v>5204</v>
      </c>
      <c r="M350" t="str">
        <f t="shared" si="5"/>
        <v>{"id":"5151653c-848c-4474-acb3-f38e460396a5", "name":"HummusPlace109StMarksPlTo79thStBoatBasinCafe79thStTheHudsonRiver", "StartPoint":{ "id": "30f72907-f8b6-487a-901a-0fc072c46e86", "name":"Hummus Place", "addressLine1":"109 St Marks Pl", "town":"New York", "county":"NY", "country":"US", "postcode":"10009" }, "EndPoint":{ "id": "d51f3327-6993-4345-af81-bd5ebcf717a6", "name":"79th St. Boat Basin Cafe", "addressLine1":"79th St. &amp; The Hudson River", "town":"New York", "county":"NY", "country":"US", "postcode":"10024" }, "VehicleUsed":{ "id":"0cc0ca38-77e8-4dbd-bb9c-577722b77b6f", "name":"Kia Rio", "vehicleMake":"Kia", "vehicleType":"Rio" }, "VehicleDriver":{ "id": "fd5b68a3-116a-4acc-816c-4634d7673ded", "name":"Zephyr Cafe", "addressLine1":"1767 W. Wilson Ave.", "town":"Chicago", "county":"IL", "country":"US", "postcode":"60625" }, "JourneyDate":"2017-06-06"},</v>
      </c>
    </row>
    <row r="351" spans="1:13" x14ac:dyDescent="0.45">
      <c r="A351" t="s">
        <v>5875</v>
      </c>
      <c r="B351" t="s">
        <v>52</v>
      </c>
      <c r="C351" t="s">
        <v>4565</v>
      </c>
      <c r="D351" t="s">
        <v>5255</v>
      </c>
      <c r="E351" t="str">
        <f>SUBSTITUTE(VLOOKUP(D351,Locations!D:K,8,FALSE),"},","}")</f>
        <v>{ "id": "92cbe9c5-01de-4724-9133-875f50547c92", "name":"Anthology Film Archives", "addressLine1":"32 Second Avenue &amp; 2nd Street in Manhattan", "town":"New York", "county":"NY", "country":"US", "postcode":"10001" }</v>
      </c>
      <c r="F351" t="s">
        <v>4972</v>
      </c>
      <c r="G351" t="str">
        <f>SUBSTITUTE(VLOOKUP(F351,Locations!D:K,8,FALSE),"},","}")</f>
        <v>{ "id": "fd5b68a3-116a-4acc-816c-4634d7673ded", "name":"Zephyr Cafe", "addressLine1":"1767 W. Wilson Ave.", "town":"Chicago", "county":"IL", "country":"US", "postcode":"60625" }</v>
      </c>
      <c r="H351" t="s">
        <v>5464</v>
      </c>
      <c r="I351" t="str">
        <f>SUBSTITUTE(VLOOKUP(H351,Vehicles!D:H,5,FALSE),"},","}")</f>
        <v>{ "id":"8eeec346-dfff-49bd-8f6d-e13bc7b2acfa", "name":"Toyota Corolla", "vehicleMake":"Toyota", "vehicleType":"Corolla" }</v>
      </c>
      <c r="J351" t="s">
        <v>4202</v>
      </c>
      <c r="K351" t="str">
        <f>SUBSTITUTE(VLOOKUP(J351,Drivers!C:G,5,FALSE),"},","}")</f>
        <v>{ "id": "b36ff006-d9db-46ab-99f8-07ac837eddd5", "name":"Tango Club @ Ukranian East Village Restaurant", "addressLine1":"140 2nd Avenue ( between 8th &amp; 9th St)", "town":"New York", "county":"NY", "country":"US", "postcode":"10003" }</v>
      </c>
      <c r="L351" t="s">
        <v>5204</v>
      </c>
      <c r="M351" t="str">
        <f t="shared" si="5"/>
        <v>{"id":"61001e23-02fa-4ffa-adac-4e267b82444c", "name":"AnthologyFilmArchives32SecondAvenue2ndStreetinManhattanToZephyrCafe1767WWilsonAve", "StartPoint":{ "id": "92cbe9c5-01de-4724-9133-875f50547c92", "name":"Anthology Film Archives", "addressLine1":"32 Second Avenue &amp; 2nd Street in Manhattan", "town":"New York", "county":"NY", "country":"US", "postcode":"10001" }, "EndPoint":{ "id": "fd5b68a3-116a-4acc-816c-4634d7673ded", "name":"Zephyr Cafe", "addressLine1":"1767 W. Wilson Ave.", "town":"Chicago", "county":"IL", "country":"US", "postcode":"60625" }, "VehicleUsed":{ "id":"8eeec346-dfff-49bd-8f6d-e13bc7b2acfa", "name":"Toyota Corolla", "vehicleMake":"Toyota", "vehicleType":"Corolla" }, "VehicleDriver":{ "id": "b36ff006-d9db-46ab-99f8-07ac837eddd5", "name":"Tango Club @ Ukranian East Village Restaurant", "addressLine1":"140 2nd Avenue ( between 8th &amp; 9th St)", "town":"New York", "county":"NY", "country":"US", "postcode":"10003" }, "JourneyDate":"2017-06-06"},</v>
      </c>
    </row>
    <row r="352" spans="1:13" x14ac:dyDescent="0.45">
      <c r="A352" t="s">
        <v>5876</v>
      </c>
      <c r="B352" t="s">
        <v>52</v>
      </c>
      <c r="C352" t="s">
        <v>4566</v>
      </c>
      <c r="D352" t="s">
        <v>5240</v>
      </c>
      <c r="E352" t="str">
        <f>SUBSTITUTE(VLOOKUP(D352,Locations!D:K,8,FALSE),"},","}")</f>
        <v>{ "id": "5852800e-a7db-4900-9e85-d9aa9cd834b5", "name":"Angelika Film Center", "addressLine1":"18 West Houston", "town":"New York", "county":"NY", "country":"US", "postcode":"10012" }</v>
      </c>
      <c r="F352" t="s">
        <v>5375</v>
      </c>
      <c r="G352" t="str">
        <f>SUBSTITUTE(VLOOKUP(F352,Locations!D:K,8,FALSE),"},","}")</f>
        <v>{ "id": "feacad23-5b75-4289-b9f4-30bfbf613701", "name":"Sony Public Arcade", "addressLine1":"550 Madison Avenue on the west side", "town":"New York", "county":"NY", "country":"US", "postcode":"10108" }</v>
      </c>
      <c r="H352" t="s">
        <v>5436</v>
      </c>
      <c r="I352" t="str">
        <f>SUBSTITUTE(VLOOKUP(H352,Vehicles!D:H,5,FALSE),"},","}")</f>
        <v>{ "id":"531ae543-941d-4534-ba28-949be9c43bc2", "name":"Ford Mondeo", "vehicleMake":"Ford", "vehicleType":"Mondeo" }</v>
      </c>
      <c r="J352" t="s">
        <v>4270</v>
      </c>
      <c r="K352" t="str">
        <f>SUBSTITUTE(VLOOKUP(J352,Drivers!C:G,5,FALSE),"},","}")</f>
        <v>{ "id": "9ae3088d-3121-4b7a-af27-9c4f15b2fadb", "name":"Regal Cinemas 42nd Street E-Walk Stadium 13", "addressLine1":"247 W. 42nd St.", "town":"New York", "county":"NY", "country":"US", "postcode":"10036" }</v>
      </c>
      <c r="L352" t="s">
        <v>5205</v>
      </c>
      <c r="M352" t="str">
        <f t="shared" si="5"/>
        <v>{"id":"e59f4b9f-9c2a-4950-a5b9-318674184e1d", "name":"AngelikaFilmCenter18WestHoustonToSonyPublicArcade550MadisonAvenueonthewestside", "StartPoint":{ "id": "5852800e-a7db-4900-9e85-d9aa9cd834b5", "name":"Angelika Film Center", "addressLine1":"18 West Houston", "town":"New York", "county":"NY", "country":"US", "postcode":"10012" }, "EndPoint":{ "id": "feacad23-5b75-4289-b9f4-30bfbf613701", "name":"Sony Public Arcade", "addressLine1":"550 Madison Avenue on the west side", "town":"New York", "county":"NY", "country":"US", "postcode":"10108" }, "VehicleUsed":{ "id":"531ae543-941d-4534-ba28-949be9c43bc2", "name":"Ford Mondeo", "vehicleMake":"Ford", "vehicleType":"Mondeo" }, "VehicleDriver":{ "id": "9ae3088d-3121-4b7a-af27-9c4f15b2fadb", "name":"Regal Cinemas 42nd Street E-Walk Stadium 13", "addressLine1":"247 W. 42nd St.", "town":"New York", "county":"NY", "country":"US", "postcode":"10036" }, "JourneyDate":"2017-06-07"},</v>
      </c>
    </row>
    <row r="353" spans="1:13" x14ac:dyDescent="0.45">
      <c r="A353" t="s">
        <v>5877</v>
      </c>
      <c r="B353" t="s">
        <v>52</v>
      </c>
      <c r="C353" t="s">
        <v>4567</v>
      </c>
      <c r="D353" t="s">
        <v>4955</v>
      </c>
      <c r="E353" t="str">
        <f>SUBSTITUTE(VLOOKUP(D353,Locations!D:K,8,FALSE),"},","}")</f>
        <v>{ "id": "236160d1-659f-4d01-8b3a-c0f2e05b9f6d", "name":"Rainbow Room", "addressLine1":"30 Rockefeller Plaza, 65th fl. (enter on 49th St. between 5th and 6th Aves.)", "town":"New York", "county":"NY", "country":"US", "postcode":"10018" }</v>
      </c>
      <c r="F353" t="s">
        <v>5402</v>
      </c>
      <c r="G353" t="str">
        <f>SUBSTITUTE(VLOOKUP(F353,Locations!D:K,8,FALSE),"},","}")</f>
        <v>{ "id": "9dba1854-81c4-485f-b871-91e433dcffcf", "name":"Applebee's Neighborhood Grill", "addressLine1":"205 W 50th St", "town":"New York", "county":"NY", "country":"US", "postcode":"10019" }</v>
      </c>
      <c r="H353" t="s">
        <v>5423</v>
      </c>
      <c r="I353" t="str">
        <f>SUBSTITUTE(VLOOKUP(H353,Vehicles!D:H,5,FALSE),"},","}")</f>
        <v>{ "id":"b17f59a1-1638-4f87-b7fa-6d00f539894f", "name":"Mazda MAZDA6", "vehicleMake":"Mazda", "vehicleType":"MAZDA6" }</v>
      </c>
      <c r="J353" t="s">
        <v>4232</v>
      </c>
      <c r="K353" t="str">
        <f>SUBSTITUTE(VLOOKUP(J353,Drivers!C:G,5,FALSE),"},","}")</f>
        <v>{ "id": "ce178be8-8589-4d57-826c-f11f06dac668", "name":"YOGA NOW", "addressLine1":"5852 North Broadway", "town":"Chicago", "county":"IL", "country":"US", "postcode":"60660" }</v>
      </c>
      <c r="L353" t="s">
        <v>5206</v>
      </c>
      <c r="M353" t="str">
        <f t="shared" si="5"/>
        <v>{"id":"9afb1608-ffc0-4416-8086-2fd7132143a0", "name":"RainbowRoom30RockefellerPlaza65thflenteron49thStbetween5thand6thAvesToApplebeesNeighborhoodGrill205W50thSt", "StartPoint":{ "id": "236160d1-659f-4d01-8b3a-c0f2e05b9f6d", "name":"Rainbow Room", "addressLine1":"30 Rockefeller Plaza, 65th fl. (enter on 49th St. between 5th and 6th Aves.)", "town":"New York", "county":"NY", "country":"US", "postcode":"10018" }, "EndPoint":{ "id": "9dba1854-81c4-485f-b871-91e433dcffcf", "name":"Applebee's Neighborhood Grill", "addressLine1":"205 W 50th St", "town":"New York", "county":"NY", "country":"US", "postcode":"10019" }, "VehicleUsed":{ "id":"b17f59a1-1638-4f87-b7fa-6d00f539894f", "name":"Mazda MAZDA6", "vehicleMake":"Mazda", "vehicleType":"MAZDA6" }, "VehicleDriver":{ "id": "ce178be8-8589-4d57-826c-f11f06dac668", "name":"YOGA NOW", "addressLine1":"5852 North Broadway", "town":"Chicago", "county":"IL", "country":"US", "postcode":"60660" }, "JourneyDate":"2017-06-08"},</v>
      </c>
    </row>
    <row r="354" spans="1:13" x14ac:dyDescent="0.45">
      <c r="A354" t="s">
        <v>5878</v>
      </c>
      <c r="B354" t="s">
        <v>52</v>
      </c>
      <c r="C354" t="s">
        <v>4568</v>
      </c>
      <c r="D354" t="s">
        <v>5366</v>
      </c>
      <c r="E354" t="str">
        <f>SUBSTITUTE(VLOOKUP(D354,Locations!D:K,8,FALSE),"},","}")</f>
        <v>{ "id": "b49179dd-9b68-4f70-a8dc-b279af27c9bd", "name":"Trisha Brown Dance Studios", "addressLine1":"625 West 55th Street (btwn 8th and 9th)", "town":"New York", "county":"NY", "country":"US", "postcode":"10021" }</v>
      </c>
      <c r="F354" t="s">
        <v>4959</v>
      </c>
      <c r="G354" t="str">
        <f>SUBSTITUTE(VLOOKUP(F354,Locations!D:K,8,FALSE),"},","}")</f>
        <v>{ "id": "3ccfecd3-3389-45bb-8fc8-57f997b999d2", "name":"mAnnAhAttA", "addressLine1":"316 Bowery @ Bleecker", "town":"New York", "county":"NY", "country":"US", "postcode":"10012" }</v>
      </c>
      <c r="H354" t="s">
        <v>5479</v>
      </c>
      <c r="I354" t="str">
        <f>SUBSTITUTE(VLOOKUP(H354,Vehicles!D:H,5,FALSE),"},","}")</f>
        <v>{ "id":"773180cb-588d-478c-9c78-6c19d1751659", "name":"Nissan Tilda", "vehicleMake":"Nissan", "vehicleType":"Tilda" }</v>
      </c>
      <c r="J354" t="s">
        <v>4206</v>
      </c>
      <c r="K354" t="str">
        <f>SUBSTITUTE(VLOOKUP(J354,Drivers!C:G,5,FALSE),"},","}")</f>
        <v>{ "id": "1f638552-0da4-4db2-99c1-6abec5a360f5", "name":"Cassidy's Pub", "addressLine1":"65 W. 55th Street", "town":"New York", "county":"NY", "country":"US", "postcode":"10019" }</v>
      </c>
      <c r="L354" t="s">
        <v>5207</v>
      </c>
      <c r="M354" t="str">
        <f t="shared" si="5"/>
        <v>{"id":"5f404351-2fe5-4885-a63f-c22c8cb60acc", "name":"TrishaBrownDanceStudios625West55thStreetbtwn8thand9thTomAnnAhAttA316BoweryBleecker", "StartPoint":{ "id": "b49179dd-9b68-4f70-a8dc-b279af27c9bd", "name":"Trisha Brown Dance Studios", "addressLine1":"625 West 55th Street (btwn 8th and 9th)", "town":"New York", "county":"NY", "country":"US", "postcode":"10021" }, "EndPoint":{ "id": "3ccfecd3-3389-45bb-8fc8-57f997b999d2", "name":"mAnnAhAttA", "addressLine1":"316 Bowery @ Bleecker", "town":"New York", "county":"NY", "country":"US", "postcode":"10012" }, "VehicleUsed":{ "id":"773180cb-588d-478c-9c78-6c19d1751659", "name":"Nissan Tilda", "vehicleMake":"Nissan", "vehicleType":"Tilda" }, "VehicleDriver":{ "id": "1f638552-0da4-4db2-99c1-6abec5a360f5", "name":"Cassidy's Pub", "addressLine1":"65 W. 55th Street", "town":"New York", "county":"NY", "country":"US", "postcode":"10019" }, "JourneyDate":"2017-06-13"},</v>
      </c>
    </row>
    <row r="355" spans="1:13" x14ac:dyDescent="0.45">
      <c r="A355" t="s">
        <v>5879</v>
      </c>
      <c r="B355" t="s">
        <v>52</v>
      </c>
      <c r="C355" t="s">
        <v>4569</v>
      </c>
      <c r="D355" t="s">
        <v>5295</v>
      </c>
      <c r="E355" t="str">
        <f>SUBSTITUTE(VLOOKUP(D355,Locations!D:K,8,FALSE),"},","}")</f>
        <v>{ "id": "001e4132-9065-4fb3-955f-88742c7e1e7d", "name":"Cosi Restaurant", "addressLine1":"498 Seventh Avenue", "town":"New York", "county":"NY", "country":"US", "postcode":"10018" }</v>
      </c>
      <c r="F355" t="s">
        <v>5240</v>
      </c>
      <c r="G355" t="str">
        <f>SUBSTITUTE(VLOOKUP(F355,Locations!D:K,8,FALSE),"},","}")</f>
        <v>{ "id": "5852800e-a7db-4900-9e85-d9aa9cd834b5", "name":"Angelika Film Center", "addressLine1":"18 West Houston", "town":"New York", "county":"NY", "country":"US", "postcode":"10012" }</v>
      </c>
      <c r="H355" t="s">
        <v>5513</v>
      </c>
      <c r="I355" t="str">
        <f>SUBSTITUTE(VLOOKUP(H355,Vehicles!D:H,5,FALSE),"},","}")</f>
        <v>{ "id":"3d60be27-3497-436e-97bb-9545e9efe876", "name":"Suzuki Swift", "vehicleMake":"Suzuki", "vehicleType":"Swift" }</v>
      </c>
      <c r="J355" t="s">
        <v>4204</v>
      </c>
      <c r="K355" t="str">
        <f>SUBSTITUTE(VLOOKUP(J355,Drivers!C:G,5,FALSE),"},","}")</f>
        <v>{ "id": "1a6624fe-1050-43dc-87e9-cb7c05c0584c", "name":"Belmont Rocks", "addressLine1":"Belmont &amp; Lakeshore drive", "town":"Chicago", "county":"IL", "country":"US", "postcode":"60657" }</v>
      </c>
      <c r="L355" t="s">
        <v>5207</v>
      </c>
      <c r="M355" t="str">
        <f t="shared" si="5"/>
        <v>{"id":"33009b88-f7fe-4d24-a23b-23c0415f116c", "name":"CosiRestaurant498SeventhAvenueToAngelikaFilmCenter18WestHouston", "StartPoint":{ "id": "001e4132-9065-4fb3-955f-88742c7e1e7d", "name":"Cosi Restaurant", "addressLine1":"498 Seventh Avenue", "town":"New York", "county":"NY", "country":"US", "postcode":"10018" }, "EndPoint":{ "id": "5852800e-a7db-4900-9e85-d9aa9cd834b5", "name":"Angelika Film Center", "addressLine1":"18 West Houston", "town":"New York", "county":"NY", "country":"US", "postcode":"10012" }, "VehicleUsed":{ "id":"3d60be27-3497-436e-97bb-9545e9efe876", "name":"Suzuki Swift", "vehicleMake":"Suzuki", "vehicleType":"Swift" }, "VehicleDriver":{ "id": "1a6624fe-1050-43dc-87e9-cb7c05c0584c", "name":"Belmont Rocks", "addressLine1":"Belmont &amp; Lakeshore drive", "town":"Chicago", "county":"IL", "country":"US", "postcode":"60657" }, "JourneyDate":"2017-06-13"},</v>
      </c>
    </row>
    <row r="356" spans="1:13" x14ac:dyDescent="0.45">
      <c r="A356" t="s">
        <v>5880</v>
      </c>
      <c r="B356" t="s">
        <v>52</v>
      </c>
      <c r="C356" t="s">
        <v>4570</v>
      </c>
      <c r="D356" t="s">
        <v>5391</v>
      </c>
      <c r="E356" t="str">
        <f>SUBSTITUTE(VLOOKUP(D356,Locations!D:K,8,FALSE),"},","}")</f>
        <v>{ "id": "7a9bada7-1aa0-4808-903c-5c9f1779bf74", "name":"Handlebar", "addressLine1":"2311 W. North Ave.", "town":"Chicago", "county":"IL", "country":"US", "postcode":"60647" }</v>
      </c>
      <c r="F356" t="s">
        <v>5307</v>
      </c>
      <c r="G356" t="str">
        <f>SUBSTITUTE(VLOOKUP(F356,Locations!D:K,8,FALSE),"},","}")</f>
        <v>{ "id": "e82f83ff-a8f8-4997-b134-d75def3ed173", "name":"Pier 54", "addressLine1":"14th street-West side Hwy", "town":"New York", "county":"NY", "country":"US", "postcode":"10011" }</v>
      </c>
      <c r="H356" t="s">
        <v>5421</v>
      </c>
      <c r="I356" t="str">
        <f>SUBSTITUTE(VLOOKUP(H356,Vehicles!D:H,5,FALSE),"},","}")</f>
        <v>{ "id":"064a546d-8932-4510-9e51-4a38fd2946a1", "name":"Ford Kuga", "vehicleMake":"Ford", "vehicleType":"Kuga" }</v>
      </c>
      <c r="J356" t="s">
        <v>4270</v>
      </c>
      <c r="K356" t="str">
        <f>SUBSTITUTE(VLOOKUP(J356,Drivers!C:G,5,FALSE),"},","}")</f>
        <v>{ "id": "9ae3088d-3121-4b7a-af27-9c4f15b2fadb", "name":"Regal Cinemas 42nd Street E-Walk Stadium 13", "addressLine1":"247 W. 42nd St.", "town":"New York", "county":"NY", "country":"US", "postcode":"10036" }</v>
      </c>
      <c r="L356" t="s">
        <v>5208</v>
      </c>
      <c r="M356" t="str">
        <f t="shared" si="5"/>
        <v>{"id":"08129ed8-2fbe-48f0-8200-d9e600947fed", "name":"Handlebar2311WNorthAveToPier5414thstreetWestsideHwy", "StartPoint":{ "id": "7a9bada7-1aa0-4808-903c-5c9f1779bf74", "name":"Handlebar", "addressLine1":"2311 W. North Ave.", "town":"Chicago", "county":"IL", "country":"US", "postcode":"60647" }, "EndPoint":{ "id": "e82f83ff-a8f8-4997-b134-d75def3ed173", "name":"Pier 54", "addressLine1":"14th street-West side Hwy", "town":"New York", "county":"NY", "country":"US", "postcode":"10011" }, "VehicleUsed":{ "id":"064a546d-8932-4510-9e51-4a38fd2946a1", "name":"Ford Kuga", "vehicleMake":"Ford", "vehicleType":"Kuga" }, "VehicleDriver":{ "id": "9ae3088d-3121-4b7a-af27-9c4f15b2fadb", "name":"Regal Cinemas 42nd Street E-Walk Stadium 13", "addressLine1":"247 W. 42nd St.", "town":"New York", "county":"NY", "country":"US", "postcode":"10036" }, "JourneyDate":"2017-06-15"},</v>
      </c>
    </row>
    <row r="357" spans="1:13" x14ac:dyDescent="0.45">
      <c r="A357" t="s">
        <v>5881</v>
      </c>
      <c r="B357" t="s">
        <v>52</v>
      </c>
      <c r="C357" t="s">
        <v>4571</v>
      </c>
      <c r="D357" t="s">
        <v>5320</v>
      </c>
      <c r="E357" t="str">
        <f>SUBSTITUTE(VLOOKUP(D357,Locations!D:K,8,FALSE),"},","}")</f>
        <v>{ "id": "8672e41e-0fe5-4360-bb4e-c9a2ce6e7e2d", "name":"Bryant Park", "addressLine1":"6th Ave between 40th &amp; 42nd St", "town":"New York", "county":"NY", "country":"US", "postcode":"10110" }</v>
      </c>
      <c r="F357" t="s">
        <v>5332</v>
      </c>
      <c r="G357" t="str">
        <f>SUBSTITUTE(VLOOKUP(F357,Locations!D:K,8,FALSE),"},","}")</f>
        <v>{ "id": "30f72907-f8b6-487a-901a-0fc072c46e86", "name":"Hummus Place", "addressLine1":"109 St Marks Pl", "town":"New York", "county":"NY", "country":"US", "postcode":"10009" }</v>
      </c>
      <c r="H357" t="s">
        <v>5433</v>
      </c>
      <c r="I357" t="str">
        <f>SUBSTITUTE(VLOOKUP(H357,Vehicles!D:H,5,FALSE),"},","}")</f>
        <v>{ "id":"6b0734ac-6c2f-41d6-a6fc-7daa8bd4ad0c", "name":"BMW X1", "vehicleMake":"BMW", "vehicleType":"X1" }</v>
      </c>
      <c r="J357" t="s">
        <v>4191</v>
      </c>
      <c r="K357" t="str">
        <f>SUBSTITUTE(VLOOKUP(J357,Drivers!C:G,5,FALSE),"},","}")</f>
        <v>{ "id": "222c9323-7b8c-412d-93b8-00e9241a8967", "name":"Montrose Dog Beach", "addressLine1":"Just north of Wilson &amp; Simonds", "town":"Chicago", "county":"IL", "country":"US", "postcode":"60626" }</v>
      </c>
      <c r="L357" t="s">
        <v>5208</v>
      </c>
      <c r="M357" t="str">
        <f t="shared" si="5"/>
        <v>{"id":"b8f32ac2-28c7-4b97-9509-fde507039d74", "name":"BryantPark6thAvebetween40th42ndStToHummusPlace109StMarksPl", "StartPoint":{ "id": "8672e41e-0fe5-4360-bb4e-c9a2ce6e7e2d", "name":"Bryant Park", "addressLine1":"6th Ave between 40th &amp; 42nd St", "town":"New York", "county":"NY", "country":"US", "postcode":"10110" }, "EndPoint":{ "id": "30f72907-f8b6-487a-901a-0fc072c46e86", "name":"Hummus Place", "addressLine1":"109 St Marks Pl", "town":"New York", "county":"NY", "country":"US", "postcode":"10009" }, "VehicleUsed":{ "id":"6b0734ac-6c2f-41d6-a6fc-7daa8bd4ad0c", "name":"BMW X1", "vehicleMake":"BMW", "vehicleType":"X1" }, "VehicleDriver":{ "id": "222c9323-7b8c-412d-93b8-00e9241a8967", "name":"Montrose Dog Beach", "addressLine1":"Just north of Wilson &amp; Simonds", "town":"Chicago", "county":"IL", "country":"US", "postcode":"60626" }, "JourneyDate":"2017-06-15"},</v>
      </c>
    </row>
    <row r="358" spans="1:13" x14ac:dyDescent="0.45">
      <c r="A358" t="s">
        <v>5882</v>
      </c>
      <c r="B358" t="s">
        <v>52</v>
      </c>
      <c r="C358" t="s">
        <v>4572</v>
      </c>
      <c r="D358" t="s">
        <v>4966</v>
      </c>
      <c r="E358" t="str">
        <f>SUBSTITUTE(VLOOKUP(D358,Locations!D:K,8,FALSE),"},","}")</f>
        <v>{ "id": "531ec240-f6db-411f-b3d5-3ed19edc2659", "name":"Conservatory of Flowers", "addressLine1":"JFK Drive, Golden Gate Park", "town":"San Francisco", "county":"CA", "country":"US", "postcode":"94117" }</v>
      </c>
      <c r="F358" t="s">
        <v>5361</v>
      </c>
      <c r="G358" t="str">
        <f>SUBSTITUTE(VLOOKUP(F358,Locations!D:K,8,FALSE),"},","}")</f>
        <v>{ "id": "9471ae2b-22b7-4394-96db-dbda0772d259", "name":"Chicago Cultural Center", "addressLine1":"77 E. Randolph Street, 2nd floor", "town":"Chicago", "county":"IL", "country":"US", "postcode":"60601" }</v>
      </c>
      <c r="H358" t="s">
        <v>5482</v>
      </c>
      <c r="I358" t="str">
        <f>SUBSTITUTE(VLOOKUP(H358,Vehicles!D:H,5,FALSE),"},","}")</f>
        <v>{ "id":"eaf67b7c-2007-4f46-8d7a-ad9ad37c6338", "name":"Honda Accord", "vehicleMake":"Honda", "vehicleType":"Accord" }</v>
      </c>
      <c r="J358" t="s">
        <v>4221</v>
      </c>
      <c r="K358" t="str">
        <f>SUBSTITUTE(VLOOKUP(J358,Drivers!C:G,5,FALSE),"},","}")</f>
        <v>{ "id": "14ff9f64-fff2-464b-93ce-c76ea9a16f9c", "name":"Lalo's Restaurant", "addressLine1":"1960 N. Clybourn", "town":"Chicago", "county":"IL", "country":"US", "postcode":"60614" }</v>
      </c>
      <c r="L358" t="s">
        <v>5208</v>
      </c>
      <c r="M358" t="str">
        <f t="shared" si="5"/>
        <v>{"id":"9278d842-03ce-4192-a09a-4dbaffdaca64", "name":"ConservatoryofFlowersJFKDriveGoldenGateParkToChicagoCulturalCenter77ERandolphStreet2ndfloor", "StartPoint":{ "id": "531ec240-f6db-411f-b3d5-3ed19edc2659", "name":"Conservatory of Flowers", "addressLine1":"JFK Drive, Golden Gate Park", "town":"San Francisco", "county":"CA", "country":"US", "postcode":"94117" }, "EndPoint":{ "id": "9471ae2b-22b7-4394-96db-dbda0772d259", "name":"Chicago Cultural Center", "addressLine1":"77 E. Randolph Street, 2nd floor", "town":"Chicago", "county":"IL", "country":"US", "postcode":"60601" }, "VehicleUsed":{ "id":"eaf67b7c-2007-4f46-8d7a-ad9ad37c6338", "name":"Honda Accord", "vehicleMake":"Honda", "vehicleType":"Accord" }, "VehicleDriver":{ "id": "14ff9f64-fff2-464b-93ce-c76ea9a16f9c", "name":"Lalo's Restaurant", "addressLine1":"1960 N. Clybourn", "town":"Chicago", "county":"IL", "country":"US", "postcode":"60614" }, "JourneyDate":"2017-06-15"},</v>
      </c>
    </row>
    <row r="359" spans="1:13" x14ac:dyDescent="0.45">
      <c r="A359" t="s">
        <v>5883</v>
      </c>
      <c r="B359" t="s">
        <v>52</v>
      </c>
      <c r="C359" t="s">
        <v>4573</v>
      </c>
      <c r="D359" t="s">
        <v>5284</v>
      </c>
      <c r="E359" t="str">
        <f>SUBSTITUTE(VLOOKUP(D359,Locations!D:K,8,FALSE),"},","}")</f>
        <v>{ "id": "f0dd80b9-cc08-408b-bd3a-791f9ed17730", "name":"Sushi Samba", "addressLine1":"87 7th Ave S", "town":"New York", "county":"NY", "country":"US", "postcode":"10014" }</v>
      </c>
      <c r="F359" t="s">
        <v>5373</v>
      </c>
      <c r="G359" t="str">
        <f>SUBSTITUTE(VLOOKUP(F359,Locations!D:K,8,FALSE),"},","}")</f>
        <v>{ "id": "79de2a61-d032-47b0-8287-60bedf61a8fb", "name":"World of Vegetarian", "addressLine1":"24 Pell St.", "town":"New York", "county":"NY", "country":"US", "postcode":"10013" }</v>
      </c>
      <c r="H359" t="s">
        <v>5495</v>
      </c>
      <c r="I359" t="str">
        <f>SUBSTITUTE(VLOOKUP(H359,Vehicles!D:H,5,FALSE),"},","}")</f>
        <v>{ "id":"bb54061f-75d7-48fe-a9f9-b2e71dc13121", "name":"Lada Largus", "vehicleMake":"Lada", "vehicleType":"Largus" }</v>
      </c>
      <c r="J359" t="s">
        <v>4219</v>
      </c>
      <c r="K359" t="str">
        <f>SUBSTITUTE(VLOOKUP(J359,Drivers!C:G,5,FALSE),"},","}")</f>
        <v>{ "id": "9ae3088d-3121-4b7a-af27-9c4f15b2fadb", "name":"Regal Cinemas 42nd Street E-Walk Stadium 13", "addressLine1":"247 W. 42nd St.", "town":"New York", "county":"NY", "country":"US", "postcode":"10036" }</v>
      </c>
      <c r="L359" t="s">
        <v>5209</v>
      </c>
      <c r="M359" t="str">
        <f t="shared" si="5"/>
        <v>{"id":"48512bb2-60c7-4ec0-adf4-b5fea7d9c538", "name":"SushiSamba877thAveSToWorldofVegetarian24PellSt", "StartPoint":{ "id": "f0dd80b9-cc08-408b-bd3a-791f9ed17730", "name":"Sushi Samba", "addressLine1":"87 7th Ave S", "town":"New York", "county":"NY", "country":"US", "postcode":"10014" }, "EndPoint":{ "id": "79de2a61-d032-47b0-8287-60bedf61a8fb", "name":"World of Vegetarian", "addressLine1":"24 Pell St.", "town":"New York", "county":"NY", "country":"US", "postcode":"10013" }, "VehicleUsed":{ "id":"bb54061f-75d7-48fe-a9f9-b2e71dc13121", "name":"Lada Largus", "vehicleMake":"Lada", "vehicleType":"Largus" }, "VehicleDriver":{ "id": "9ae3088d-3121-4b7a-af27-9c4f15b2fadb", "name":"Regal Cinemas 42nd Street E-Walk Stadium 13", "addressLine1":"247 W. 42nd St.", "town":"New York", "county":"NY", "country":"US", "postcode":"10036" }, "JourneyDate":"2017-06-16"},</v>
      </c>
    </row>
    <row r="360" spans="1:13" x14ac:dyDescent="0.45">
      <c r="A360" t="s">
        <v>5884</v>
      </c>
      <c r="B360" t="s">
        <v>52</v>
      </c>
      <c r="C360" t="s">
        <v>4574</v>
      </c>
      <c r="D360" t="s">
        <v>5313</v>
      </c>
      <c r="E360" t="str">
        <f>SUBSTITUTE(VLOOKUP(D360,Locations!D:K,8,FALSE),"},","}")</f>
        <v>{ "id": "7001b67d-67c6-4fa5-91df-8684e26870f3", "name":"L'Ecole - French culinary institute", "addressLine1":"462 Broadway", "town":"New York", "county":"NY", "country":"US", "postcode":"10013" }</v>
      </c>
      <c r="F360" t="s">
        <v>5372</v>
      </c>
      <c r="G360" t="str">
        <f>SUBSTITUTE(VLOOKUP(F360,Locations!D:K,8,FALSE),"},","}")</f>
        <v>{ "id": "dd9e9ef3-22c2-481e-8765-e2abacad9f85", "name":"Barnes &amp; Noble", "addressLine1":"2289 Broadway, at 82nd St", "town":"New York", "county":"NY", "country":"US", "postcode":"10024" }</v>
      </c>
      <c r="H360" t="s">
        <v>5495</v>
      </c>
      <c r="I360" t="str">
        <f>SUBSTITUTE(VLOOKUP(H360,Vehicles!D:H,5,FALSE),"},","}")</f>
        <v>{ "id":"bb54061f-75d7-48fe-a9f9-b2e71dc13121", "name":"Lada Largus", "vehicleMake":"Lada", "vehicleType":"Largus" }</v>
      </c>
      <c r="J360" t="s">
        <v>4274</v>
      </c>
      <c r="K360" t="str">
        <f>SUBSTITUTE(VLOOKUP(J360,Drivers!C:G,5,FALSE),"},","}")</f>
        <v>{ "id": "448831c0-bacb-4ed5-9994-8fcc9a99358f", "name":"Skylight Diner", "addressLine1":"402 W 34th St", "town":"New York", "county":"NY", "country":"US", "postcode":"10001" }</v>
      </c>
      <c r="L360" t="s">
        <v>5209</v>
      </c>
      <c r="M360" t="str">
        <f t="shared" si="5"/>
        <v>{"id":"581d047c-bd43-4b26-8410-9f2872e0ec5c", "name":"LEcoleFrenchculinaryinstitute462BroadwayToBarnesNoble2289Broadwayat82ndSt", "StartPoint":{ "id": "7001b67d-67c6-4fa5-91df-8684e26870f3", "name":"L'Ecole - French culinary institute", "addressLine1":"462 Broadway", "town":"New York", "county":"NY", "country":"US", "postcode":"10013" }, "EndPoint":{ "id": "dd9e9ef3-22c2-481e-8765-e2abacad9f85", "name":"Barnes &amp; Noble", "addressLine1":"2289 Broadway, at 82nd St", "town":"New York", "county":"NY", "country":"US", "postcode":"10024" }, "VehicleUsed":{ "id":"bb54061f-75d7-48fe-a9f9-b2e71dc13121", "name":"Lada Largus", "vehicleMake":"Lada", "vehicleType":"Largus" }, "VehicleDriver":{ "id": "448831c0-bacb-4ed5-9994-8fcc9a99358f", "name":"Skylight Diner", "addressLine1":"402 W 34th St", "town":"New York", "county":"NY", "country":"US", "postcode":"10001" }, "JourneyDate":"2017-06-16"},</v>
      </c>
    </row>
    <row r="361" spans="1:13" x14ac:dyDescent="0.45">
      <c r="A361" t="s">
        <v>5885</v>
      </c>
      <c r="B361" t="s">
        <v>2072</v>
      </c>
      <c r="C361" t="s">
        <v>4575</v>
      </c>
      <c r="D361" t="s">
        <v>5231</v>
      </c>
      <c r="E361" t="str">
        <f>SUBSTITUTE(VLOOKUP(D361,Locations!D:K,8,FALSE),"},","}")</f>
        <v>{ "id": "13e31d1c-8806-407b-9504-77c87a73eb45", "name":"Skirball Center for the Performing Arts", "addressLine1":"566 La Guargia Place (Washington Sq. So)", "town":"New York", "county":"NY", "country":"US", "postcode":"10012" }</v>
      </c>
      <c r="F361" t="s">
        <v>5355</v>
      </c>
      <c r="G361" t="str">
        <f>SUBSTITUTE(VLOOKUP(F361,Locations!D:K,8,FALSE),"},","}")</f>
        <v>{ "id": "539a6d15-2b7e-4d25-80ae-e77b32ef64e9", "name":"Regal Cinemas 14", "addressLine1":"850 Broadway", "town":"New York", "county":"NY", "country":"US", "postcode":"10003" }</v>
      </c>
      <c r="H361" t="s">
        <v>5442</v>
      </c>
      <c r="I361" t="str">
        <f>SUBSTITUTE(VLOOKUP(H361,Vehicles!D:H,5,FALSE),"},","}")</f>
        <v>{ "id":"885d9f8d-e1d7-47dc-9ff5-871d72df4a38", "name":"SsangYong Kyron II", "vehicleMake":"SsangYong", "vehicleType":"Kyron II" }</v>
      </c>
      <c r="J361" t="s">
        <v>4248</v>
      </c>
      <c r="K361" t="str">
        <f>SUBSTITUTE(VLOOKUP(J361,Drivers!C:G,5,FALSE),"},","}")</f>
        <v>{ "id": "7036e399-a0c7-4a8d-b1b1-2c1a45994383", "name":"CitiCorp Atrium", "addressLine1":"153 E 53rd street", "town":"New York", "county":"NY", "country":"US", "postcode":"10017" }</v>
      </c>
      <c r="L361" t="s">
        <v>5210</v>
      </c>
      <c r="M361" t="str">
        <f t="shared" si="5"/>
        <v>{"id":"e9bb4006-f4eb-4468-9e58-0313eb9e273d", "name":"SkirballCenterforthePerformingArts566LaGuargiaPlaceWashingtonSqSoToRegalCinemas14850Broadway", "StartPoint":{ "id": "13e31d1c-8806-407b-9504-77c87a73eb45", "name":"Skirball Center for the Performing Arts", "addressLine1":"566 La Guargia Place (Washington Sq. So)", "town":"New York", "county":"NY", "country":"US", "postcode":"10012" }, "EndPoint":{ "id": "539a6d15-2b7e-4d25-80ae-e77b32ef64e9", "name":"Regal Cinemas 14", "addressLine1":"850 Broadway", "town":"New York", "county":"NY", "country":"US", "postcode":"10003" }, "VehicleUsed":{ "id":"885d9f8d-e1d7-47dc-9ff5-871d72df4a38", "name":"SsangYong Kyron II", "vehicleMake":"SsangYong", "vehicleType":"Kyron II" }, "VehicleDriver":{ "id": "7036e399-a0c7-4a8d-b1b1-2c1a45994383", "name":"CitiCorp Atrium", "addressLine1":"153 E 53rd street", "town":"New York", "county":"NY", "country":"US", "postcode":"10017" }, "JourneyDate":"2017-06-17"},</v>
      </c>
    </row>
    <row r="362" spans="1:13" x14ac:dyDescent="0.45">
      <c r="A362" t="s">
        <v>5886</v>
      </c>
      <c r="B362" t="s">
        <v>2072</v>
      </c>
      <c r="C362" t="s">
        <v>4576</v>
      </c>
      <c r="D362" t="s">
        <v>5267</v>
      </c>
      <c r="E362" t="str">
        <f>SUBSTITUTE(VLOOKUP(D362,Locations!D:K,8,FALSE),"},","}")</f>
        <v>{ "id": "7e162048-5144-4404-8aff-471cb225012d", "name":"Casbah Tent Theater at Morocco's Studio", "addressLine1":"6 West 20th Street", "town":"New York", "county":"NY", "country":"US", "postcode":"10011" }</v>
      </c>
      <c r="F362" t="s">
        <v>4950</v>
      </c>
      <c r="G362" t="str">
        <f>SUBSTITUTE(VLOOKUP(F362,Locations!D:K,8,FALSE),"},","}")</f>
        <v>{ "id": "1a278f4c-74fe-470a-8b99-504452c83982", "name":"web2zone (Internet Cafe &amp; Video Game Center)", "addressLine1":"54 Cooper Sq", "town":"New York", "county":"NY", "country":"US", "postcode":"10003" }</v>
      </c>
      <c r="H362" t="s">
        <v>5520</v>
      </c>
      <c r="I362" t="str">
        <f>SUBSTITUTE(VLOOKUP(H362,Vehicles!D:H,5,FALSE),"},","}")</f>
        <v>{ "id":"ba57d09b-2d8a-4c91-87e5-2e7b10a3f01d", "name":"Citroen C4", "vehicleMake":"Citroen", "vehicleType":"C4" }</v>
      </c>
      <c r="J362" t="s">
        <v>4219</v>
      </c>
      <c r="K362" t="str">
        <f>SUBSTITUTE(VLOOKUP(J362,Drivers!C:G,5,FALSE),"},","}")</f>
        <v>{ "id": "9ae3088d-3121-4b7a-af27-9c4f15b2fadb", "name":"Regal Cinemas 42nd Street E-Walk Stadium 13", "addressLine1":"247 W. 42nd St.", "town":"New York", "county":"NY", "country":"US", "postcode":"10036" }</v>
      </c>
      <c r="L362" t="s">
        <v>5210</v>
      </c>
      <c r="M362" t="str">
        <f t="shared" si="5"/>
        <v>{"id":"c982f8a1-de74-4935-9c4b-f439c46a38d5", "name":"CasbahTentTheateratMoroccosStudio6West20thStreetToweb2zoneInternetCafeVideoGameCenter54CooperSq", "StartPoint":{ "id": "7e162048-5144-4404-8aff-471cb225012d", "name":"Casbah Tent Theater at Morocco's Studio", "addressLine1":"6 West 20th Street", "town":"New York", "county":"NY", "country":"US", "postcode":"10011" }, "EndPoint":{ "id": "1a278f4c-74fe-470a-8b99-504452c83982", "name":"web2zone (Internet Cafe &amp; Video Game Center)", "addressLine1":"54 Cooper Sq", "town":"New York", "county":"NY", "country":"US", "postcode":"10003" }, "VehicleUsed":{ "id":"ba57d09b-2d8a-4c91-87e5-2e7b10a3f01d", "name":"Citroen C4", "vehicleMake":"Citroen", "vehicleType":"C4" }, "VehicleDriver":{ "id": "9ae3088d-3121-4b7a-af27-9c4f15b2fadb", "name":"Regal Cinemas 42nd Street E-Walk Stadium 13", "addressLine1":"247 W. 42nd St.", "town":"New York", "county":"NY", "country":"US", "postcode":"10036" }, "JourneyDate":"2017-06-17"},</v>
      </c>
    </row>
    <row r="363" spans="1:13" x14ac:dyDescent="0.45">
      <c r="A363" t="s">
        <v>5887</v>
      </c>
      <c r="B363" t="s">
        <v>52</v>
      </c>
      <c r="C363" t="s">
        <v>4577</v>
      </c>
      <c r="D363" t="s">
        <v>5276</v>
      </c>
      <c r="E363" t="str">
        <f>SUBSTITUTE(VLOOKUP(D363,Locations!D:K,8,FALSE),"},","}")</f>
        <v>{ "id": "8dea50a6-3c5e-4e39-8c67-03c31e7f3cbd", "name":"Tribeca Performing Arts Center", "addressLine1":"199 Chambers St., #S110C", "town":"New York", "county":"NY", "country":"US", "postcode":"10007" }</v>
      </c>
      <c r="F363" t="s">
        <v>5306</v>
      </c>
      <c r="G363" t="str">
        <f>SUBSTITUTE(VLOOKUP(F363,Locations!D:K,8,FALSE),"},","}")</f>
        <v>{ "id": "1a29d1bb-9ad3-4f89-a661-6f1b6951bf85", "name":"Saigon Grill", "addressLine1":"1700 2nd Avenue/ 88th Street", "town":"New York", "county":"NY", "country":"US", "postcode":"10128" }</v>
      </c>
      <c r="H363" t="s">
        <v>5441</v>
      </c>
      <c r="I363" t="str">
        <f>SUBSTITUTE(VLOOKUP(H363,Vehicles!D:H,5,FALSE),"},","}")</f>
        <v>{ "id":"e8a22b0e-6267-4c0c-9c26-542b0a69cee0", "name":"Nissan Terrano", "vehicleMake":"Nissan", "vehicleType":"Terrano" }</v>
      </c>
      <c r="J363" t="s">
        <v>4215</v>
      </c>
      <c r="K363" t="str">
        <f>SUBSTITUTE(VLOOKUP(J363,Drivers!C:G,5,FALSE),"},","}")</f>
        <v>{ "id": "1a278f4c-74fe-470a-8b99-504452c83982", "name":"web2zone (Internet Cafe &amp; Video Game Center)", "addressLine1":"54 Cooper Sq", "town":"New York", "county":"NY", "country":"US", "postcode":"10003" }</v>
      </c>
      <c r="L363" t="s">
        <v>5211</v>
      </c>
      <c r="M363" t="str">
        <f t="shared" si="5"/>
        <v>{"id":"ab947612-aba1-4b44-9d1e-ba2bb7c746f1", "name":"TribecaPerformingArtsCenter199ChambersStS110CToSaigonGrill17002ndAvenue/88thStreet", "StartPoint":{ "id": "8dea50a6-3c5e-4e39-8c67-03c31e7f3cbd", "name":"Tribeca Performing Arts Center", "addressLine1":"199 Chambers St., #S110C", "town":"New York", "county":"NY", "country":"US", "postcode":"10007" }, "EndPoint":{ "id": "1a29d1bb-9ad3-4f89-a661-6f1b6951bf85", "name":"Saigon Grill", "addressLine1":"1700 2nd Avenue/ 88th Street", "town":"New York", "county":"NY", "country":"US", "postcode":"10128" }, "VehicleUsed":{ "id":"e8a22b0e-6267-4c0c-9c26-542b0a69cee0", "name":"Nissan Terrano", "vehicleMake":"Nissan", "vehicleType":"Terrano" }, "VehicleDriver":{ "id": "1a278f4c-74fe-470a-8b99-504452c83982", "name":"web2zone (Internet Cafe &amp; Video Game Center)", "addressLine1":"54 Cooper Sq", "town":"New York", "county":"NY", "country":"US", "postcode":"10003" }, "JourneyDate":"2017-06-18"},</v>
      </c>
    </row>
    <row r="364" spans="1:13" x14ac:dyDescent="0.45">
      <c r="A364" t="s">
        <v>5888</v>
      </c>
      <c r="B364" t="s">
        <v>52</v>
      </c>
      <c r="C364" t="s">
        <v>4578</v>
      </c>
      <c r="D364" t="s">
        <v>5320</v>
      </c>
      <c r="E364" t="str">
        <f>SUBSTITUTE(VLOOKUP(D364,Locations!D:K,8,FALSE),"},","}")</f>
        <v>{ "id": "8672e41e-0fe5-4360-bb4e-c9a2ce6e7e2d", "name":"Bryant Park", "addressLine1":"6th Ave between 40th &amp; 42nd St", "town":"New York", "county":"NY", "country":"US", "postcode":"10110" }</v>
      </c>
      <c r="F364" t="s">
        <v>5344</v>
      </c>
      <c r="G364" t="str">
        <f>SUBSTITUTE(VLOOKUP(F364,Locations!D:K,8,FALSE),"},","}")</f>
        <v>{ "id": "24dfe891-0a2c-4bd8-bf9b-8da1facc53dd", "name":"JAPAS 38", "addressLine1":"9 East 38th Street", "town":"New York", "county":"NY", "country":"US", "postcode":"10016" }</v>
      </c>
      <c r="H364" t="s">
        <v>5485</v>
      </c>
      <c r="I364" t="str">
        <f>SUBSTITUTE(VLOOKUP(H364,Vehicles!D:H,5,FALSE),"},","}")</f>
        <v>{ "id":"c62b081e-bf97-4301-ab50-e197cc032890", "name":"Opel Antara", "vehicleMake":"Opel", "vehicleType":"Antara" }</v>
      </c>
      <c r="J364" t="s">
        <v>4196</v>
      </c>
      <c r="K364" t="str">
        <f>SUBSTITUTE(VLOOKUP(J364,Drivers!C:G,5,FALSE),"},","}")</f>
        <v>{ "id": "0f105c77-5fbf-42b9-baa8-02ee200f2c98", "name":"The Gift Theatre", "addressLine1":"4802 N. Milwaukee Avenue", "town":"Chicago", "county":"IL", "country":"US", "postcode":"60630" }</v>
      </c>
      <c r="L364" t="s">
        <v>5212</v>
      </c>
      <c r="M364" t="str">
        <f t="shared" si="5"/>
        <v>{"id":"ad8d120c-2f58-4d6a-b401-39a8567d9f0a", "name":"BryantPark6thAvebetween40th42ndStToJAPAS389East38thStreet", "StartPoint":{ "id": "8672e41e-0fe5-4360-bb4e-c9a2ce6e7e2d", "name":"Bryant Park", "addressLine1":"6th Ave between 40th &amp; 42nd St", "town":"New York", "county":"NY", "country":"US", "postcode":"10110" }, "EndPoint":{ "id": "24dfe891-0a2c-4bd8-bf9b-8da1facc53dd", "name":"JAPAS 38", "addressLine1":"9 East 38th Street", "town":"New York", "county":"NY", "country":"US", "postcode":"10016" }, "VehicleUsed":{ "id":"c62b081e-bf97-4301-ab50-e197cc032890", "name":"Opel Antara", "vehicleMake":"Opel", "vehicleType":"Antara" }, "VehicleDriver":{ "id": "0f105c77-5fbf-42b9-baa8-02ee200f2c98", "name":"The Gift Theatre", "addressLine1":"4802 N. Milwaukee Avenue", "town":"Chicago", "county":"IL", "country":"US", "postcode":"60630" }, "JourneyDate":"2017-06-19"},</v>
      </c>
    </row>
    <row r="365" spans="1:13" x14ac:dyDescent="0.45">
      <c r="A365" t="s">
        <v>5889</v>
      </c>
      <c r="B365" t="s">
        <v>52</v>
      </c>
      <c r="C365" t="s">
        <v>4579</v>
      </c>
      <c r="D365" t="s">
        <v>5381</v>
      </c>
      <c r="E365" t="str">
        <f>SUBSTITUTE(VLOOKUP(D365,Locations!D:K,8,FALSE),"},","}")</f>
        <v>{ "id": "3b375318-6e67-4c81-906a-18ef14434966", "name":"Marble Collegiate Church, check room # on sign in lobby", "addressLine1":"1 W 29th Street, NY, NY at 5th Ave.", "town":"New York", "county":"NY", "country":"US", "postcode":"10001" }</v>
      </c>
      <c r="F365" t="s">
        <v>5262</v>
      </c>
      <c r="G365" t="str">
        <f>SUBSTITUTE(VLOOKUP(F365,Locations!D:K,8,FALSE),"},","}")</f>
        <v>{ "id": "d9d311da-542d-47c4-9c20-5b6c5d1dec9a", "name":"Counter Vegetarian Restaurant and Wine Bar", "addressLine1":"105 1st Ave.", "town":"New York", "county":"NY", "country":"US", "postcode":"10003" }</v>
      </c>
      <c r="H365" t="s">
        <v>5495</v>
      </c>
      <c r="I365" t="str">
        <f>SUBSTITUTE(VLOOKUP(H365,Vehicles!D:H,5,FALSE),"},","}")</f>
        <v>{ "id":"bb54061f-75d7-48fe-a9f9-b2e71dc13121", "name":"Lada Largus", "vehicleMake":"Lada", "vehicleType":"Largus" }</v>
      </c>
      <c r="J365" t="s">
        <v>4206</v>
      </c>
      <c r="K365" t="str">
        <f>SUBSTITUTE(VLOOKUP(J365,Drivers!C:G,5,FALSE),"},","}")</f>
        <v>{ "id": "1f638552-0da4-4db2-99c1-6abec5a360f5", "name":"Cassidy's Pub", "addressLine1":"65 W. 55th Street", "town":"New York", "county":"NY", "country":"US", "postcode":"10019" }</v>
      </c>
      <c r="L365" t="s">
        <v>5212</v>
      </c>
      <c r="M365" t="str">
        <f t="shared" si="5"/>
        <v>{"id":"f4b7f028-71d7-4c3d-9db1-a4399dedec43", "name":"MarbleCollegiateChurchcheckroomonsigninlobby1W29thStreetNYNYat5thAveToCounterVegetarianRestaurantandWineBar1051stAve", "StartPoint":{ "id": "3b375318-6e67-4c81-906a-18ef14434966", "name":"Marble Collegiate Church, check room # on sign in lobby", "addressLine1":"1 W 29th Street, NY, NY at 5th Ave.", "town":"New York", "county":"NY", "country":"US", "postcode":"10001" }, "EndPoint":{ "id": "d9d311da-542d-47c4-9c20-5b6c5d1dec9a", "name":"Counter Vegetarian Restaurant and Wine Bar", "addressLine1":"105 1st Ave.", "town":"New York", "county":"NY", "country":"US", "postcode":"10003" }, "VehicleUsed":{ "id":"bb54061f-75d7-48fe-a9f9-b2e71dc13121", "name":"Lada Largus", "vehicleMake":"Lada", "vehicleType":"Largus" }, "VehicleDriver":{ "id": "1f638552-0da4-4db2-99c1-6abec5a360f5", "name":"Cassidy's Pub", "addressLine1":"65 W. 55th Street", "town":"New York", "county":"NY", "country":"US", "postcode":"10019" }, "JourneyDate":"2017-06-19"},</v>
      </c>
    </row>
    <row r="366" spans="1:13" x14ac:dyDescent="0.45">
      <c r="A366" t="s">
        <v>5890</v>
      </c>
      <c r="B366" t="s">
        <v>52</v>
      </c>
      <c r="C366" t="s">
        <v>4580</v>
      </c>
      <c r="D366" t="s">
        <v>5387</v>
      </c>
      <c r="E366" t="str">
        <f>SUBSTITUTE(VLOOKUP(D366,Locations!D:K,8,FALSE),"},","}")</f>
        <v>{ "id": "2ebe39b6-33bc-494a-9f00-e0c96e91b64a", "name":"LINCOLN CENTER", "addressLine1":"Columbus Avenue and 63 Street", "town":"New York", "county":"NY", "country":"US", "postcode":"10023" }</v>
      </c>
      <c r="F366" t="s">
        <v>5292</v>
      </c>
      <c r="G366" t="str">
        <f>SUBSTITUTE(VLOOKUP(F366,Locations!D:K,8,FALSE),"},","}")</f>
        <v>{ "id": "2ce9ed37-765c-43ab-a7fb-1a22dc8268c9", "name":"Mirai Sushi", "addressLine1":"2020 W. Division St.", "town":"Chicago", "county":"IL", "country":"US", "postcode":"60622" }</v>
      </c>
      <c r="H366" t="s">
        <v>5519</v>
      </c>
      <c r="I366" t="str">
        <f>SUBSTITUTE(VLOOKUP(H366,Vehicles!D:H,5,FALSE),"},","}")</f>
        <v>{ "id":"4ac01f4b-d032-44e1-bfff-443125395e15", "name":"Ford Fiesta", "vehicleMake":"Ford", "vehicleType":"Fiesta" }</v>
      </c>
      <c r="J366" t="s">
        <v>4217</v>
      </c>
      <c r="K366" t="str">
        <f>SUBSTITUTE(VLOOKUP(J366,Drivers!C:G,5,FALSE),"},","}")</f>
        <v>{ "id": "72609113-778c-468f-859c-7fd0f352819c", "name":"Rodeo Bar", "addressLine1":"375 3rd Avenue", "town":"New York", "county":"NY", "country":"US", "postcode":"10022" }</v>
      </c>
      <c r="L366" t="s">
        <v>5212</v>
      </c>
      <c r="M366" t="str">
        <f t="shared" si="5"/>
        <v>{"id":"ce6e285f-281d-4d78-9824-0d09ca706fb2", "name":"LINCOLNCENTERColumbusAvenueand63StreetToMiraiSushi2020WDivisionSt", "StartPoint":{ "id": "2ebe39b6-33bc-494a-9f00-e0c96e91b64a", "name":"LINCOLN CENTER", "addressLine1":"Columbus Avenue and 63 Street", "town":"New York", "county":"NY", "country":"US", "postcode":"10023" }, "EndPoint":{ "id": "2ce9ed37-765c-43ab-a7fb-1a22dc8268c9", "name":"Mirai Sushi", "addressLine1":"2020 W. Division St.", "town":"Chicago", "county":"IL", "country":"US", "postcode":"60622" }, "VehicleUsed":{ "id":"4ac01f4b-d032-44e1-bfff-443125395e15", "name":"Ford Fiesta", "vehicleMake":"Ford", "vehicleType":"Fiesta" }, "VehicleDriver":{ "id": "72609113-778c-468f-859c-7fd0f352819c", "name":"Rodeo Bar", "addressLine1":"375 3rd Avenue", "town":"New York", "county":"NY", "country":"US", "postcode":"10022" }, "JourneyDate":"2017-06-19"},</v>
      </c>
    </row>
    <row r="367" spans="1:13" x14ac:dyDescent="0.45">
      <c r="A367" t="s">
        <v>5891</v>
      </c>
      <c r="B367" t="s">
        <v>52</v>
      </c>
      <c r="C367" t="s">
        <v>4581</v>
      </c>
      <c r="D367" t="s">
        <v>5235</v>
      </c>
      <c r="E367" t="str">
        <f>SUBSTITUTE(VLOOKUP(D367,Locations!D:K,8,FALSE),"},","}")</f>
        <v>{ "id": "a9880b77-e720-4239-a13e-c70f9c2f74d7", "name":"St Malachy's Catholic Church", "addressLine1":"239 W 49th St", "town":"New York", "county":"NY", "country":"US", "postcode":"10019" }</v>
      </c>
      <c r="F367" t="s">
        <v>5262</v>
      </c>
      <c r="G367" t="str">
        <f>SUBSTITUTE(VLOOKUP(F367,Locations!D:K,8,FALSE),"},","}")</f>
        <v>{ "id": "d9d311da-542d-47c4-9c20-5b6c5d1dec9a", "name":"Counter Vegetarian Restaurant and Wine Bar", "addressLine1":"105 1st Ave.", "town":"New York", "county":"NY", "country":"US", "postcode":"10003" }</v>
      </c>
      <c r="H367" t="s">
        <v>5474</v>
      </c>
      <c r="I367" t="str">
        <f>SUBSTITUTE(VLOOKUP(H367,Vehicles!D:H,5,FALSE),"},","}")</f>
        <v>{ "id":"77ec682a-c5e9-416b-8828-6ffafb5ba597", "name":"Mercedes-Benz E-Class", "vehicleMake":"Mercedes-Benz", "vehicleType":"E-Class" }</v>
      </c>
      <c r="J367" t="s">
        <v>4204</v>
      </c>
      <c r="K367" t="str">
        <f>SUBSTITUTE(VLOOKUP(J367,Drivers!C:G,5,FALSE),"},","}")</f>
        <v>{ "id": "1a6624fe-1050-43dc-87e9-cb7c05c0584c", "name":"Belmont Rocks", "addressLine1":"Belmont &amp; Lakeshore drive", "town":"Chicago", "county":"IL", "country":"US", "postcode":"60657" }</v>
      </c>
      <c r="L367" t="s">
        <v>5212</v>
      </c>
      <c r="M367" t="str">
        <f t="shared" si="5"/>
        <v>{"id":"6ec2311f-1221-4203-8190-6f352cb09083", "name":"StMalachysCatholicChurch239W49thStToCounterVegetarianRestaurantandWineBar1051stAve", "StartPoint":{ "id": "a9880b77-e720-4239-a13e-c70f9c2f74d7", "name":"St Malachy's Catholic Church", "addressLine1":"239 W 49th St", "town":"New York", "county":"NY", "country":"US", "postcode":"10019" }, "EndPoint":{ "id": "d9d311da-542d-47c4-9c20-5b6c5d1dec9a", "name":"Counter Vegetarian Restaurant and Wine Bar", "addressLine1":"105 1st Ave.", "town":"New York", "county":"NY", "country":"US", "postcode":"10003" }, "VehicleUsed":{ "id":"77ec682a-c5e9-416b-8828-6ffafb5ba597", "name":"Mercedes-Benz E-Class", "vehicleMake":"Mercedes-Benz", "vehicleType":"E-Class" }, "VehicleDriver":{ "id": "1a6624fe-1050-43dc-87e9-cb7c05c0584c", "name":"Belmont Rocks", "addressLine1":"Belmont &amp; Lakeshore drive", "town":"Chicago", "county":"IL", "country":"US", "postcode":"60657" }, "JourneyDate":"2017-06-19"},</v>
      </c>
    </row>
    <row r="368" spans="1:13" x14ac:dyDescent="0.45">
      <c r="A368" t="s">
        <v>5892</v>
      </c>
      <c r="B368" t="s">
        <v>52</v>
      </c>
      <c r="C368" t="s">
        <v>4582</v>
      </c>
      <c r="D368" t="s">
        <v>4964</v>
      </c>
      <c r="E368" t="str">
        <f>SUBSTITUTE(VLOOKUP(D368,Locations!D:K,8,FALSE),"},","}")</f>
        <v>{ "id": "0cfdd41b-8e31-4bf2-b01f-2c68c80f32e0", "name":"Cosi", "addressLine1":"2186 Broadway", "town":"New York", "county":"NY", "country":"US", "postcode":"10024" }</v>
      </c>
      <c r="F368" t="s">
        <v>5248</v>
      </c>
      <c r="G368" t="str">
        <f>SUBSTITUTE(VLOOKUP(F368,Locations!D:K,8,FALSE),"},","}")</f>
        <v>{ "id": "4026475c-a810-47ac-a59f-786402c134ab", "name":"Great Lawn-Central Park", "addressLine1":"81st Street @ Central Park West", "town":"New York", "county":"NY", "country":"US", "postcode":"10024" }</v>
      </c>
      <c r="H368" t="s">
        <v>5481</v>
      </c>
      <c r="I368" t="str">
        <f>SUBSTITUTE(VLOOKUP(H368,Vehicles!D:H,5,FALSE),"},","}")</f>
        <v>{ "id":"837a4e91-b5b5-46eb-8690-4366410f5a8e", "name":"Kia Carens", "vehicleMake":"Kia", "vehicleType":"Carens" }</v>
      </c>
      <c r="J368" t="s">
        <v>4189</v>
      </c>
      <c r="K368" t="str">
        <f>SUBSTITUTE(VLOOKUP(J368,Drivers!C:G,5,FALSE),"},","}")</f>
        <v>{ "id": "fd5b68a3-116a-4acc-816c-4634d7673ded", "name":"Zephyr Cafe", "addressLine1":"1767 W. Wilson Ave.", "town":"Chicago", "county":"IL", "country":"US", "postcode":"60625" }</v>
      </c>
      <c r="L368" t="s">
        <v>5213</v>
      </c>
      <c r="M368" t="str">
        <f t="shared" si="5"/>
        <v>{"id":"e6447735-ca24-4009-8b85-5dffcd1e2d8e", "name":"Cosi2186BroadwayToGreatLawnCentralPark81stStreetCentralParkWest", "StartPoint":{ "id": "0cfdd41b-8e31-4bf2-b01f-2c68c80f32e0", "name":"Cosi", "addressLine1":"2186 Broadway", "town":"New York", "county":"NY", "country":"US", "postcode":"10024" }, "EndPoint":{ "id": "4026475c-a810-47ac-a59f-786402c134ab", "name":"Great Lawn-Central Park", "addressLine1":"81st Street @ Central Park West", "town":"New York", "county":"NY", "country":"US", "postcode":"10024" }, "VehicleUsed":{ "id":"837a4e91-b5b5-46eb-8690-4366410f5a8e", "name":"Kia Carens", "vehicleMake":"Kia", "vehicleType":"Carens" }, "VehicleDriver":{ "id": "fd5b68a3-116a-4acc-816c-4634d7673ded", "name":"Zephyr Cafe", "addressLine1":"1767 W. Wilson Ave.", "town":"Chicago", "county":"IL", "country":"US", "postcode":"60625" }, "JourneyDate":"2017-06-20"},</v>
      </c>
    </row>
    <row r="369" spans="1:13" x14ac:dyDescent="0.45">
      <c r="A369" t="s">
        <v>5893</v>
      </c>
      <c r="B369" t="s">
        <v>52</v>
      </c>
      <c r="C369" t="s">
        <v>4583</v>
      </c>
      <c r="D369" t="s">
        <v>5288</v>
      </c>
      <c r="E369" t="str">
        <f>SUBSTITUTE(VLOOKUP(D369,Locations!D:K,8,FALSE),"},","}")</f>
        <v>{ "id": "17714696-0693-4192-a49d-ad1c2a10a2fd", "name":"Katra", "addressLine1":"Lower East Side 217 Bowery @ Rivington", "town":"New York", "county":"NY", "country":"US", "postcode":"10002" }</v>
      </c>
      <c r="F369" t="s">
        <v>5372</v>
      </c>
      <c r="G369" t="str">
        <f>SUBSTITUTE(VLOOKUP(F369,Locations!D:K,8,FALSE),"},","}")</f>
        <v>{ "id": "dd9e9ef3-22c2-481e-8765-e2abacad9f85", "name":"Barnes &amp; Noble", "addressLine1":"2289 Broadway, at 82nd St", "town":"New York", "county":"NY", "country":"US", "postcode":"10024" }</v>
      </c>
      <c r="H369" t="s">
        <v>5509</v>
      </c>
      <c r="I369" t="str">
        <f>SUBSTITUTE(VLOOKUP(H369,Vehicles!D:H,5,FALSE),"},","}")</f>
        <v>{ "id":"0bd9d8a4-0af6-450f-b400-7edf98e030c6", "name":"Renault Koleos", "vehicleMake":"Renault", "vehicleType":"Koleos" }</v>
      </c>
      <c r="J369" t="s">
        <v>4274</v>
      </c>
      <c r="K369" t="str">
        <f>SUBSTITUTE(VLOOKUP(J369,Drivers!C:G,5,FALSE),"},","}")</f>
        <v>{ "id": "448831c0-bacb-4ed5-9994-8fcc9a99358f", "name":"Skylight Diner", "addressLine1":"402 W 34th St", "town":"New York", "county":"NY", "country":"US", "postcode":"10001" }</v>
      </c>
      <c r="L369" t="s">
        <v>5213</v>
      </c>
      <c r="M369" t="str">
        <f t="shared" si="5"/>
        <v>{"id":"742ead40-a2fb-4c9e-9c45-8804aa54375b", "name":"KatraLowerEastSide217BoweryRivingtonToBarnesNoble2289Broadwayat82ndSt", "StartPoint":{ "id": "17714696-0693-4192-a49d-ad1c2a10a2fd", "name":"Katra", "addressLine1":"Lower East Side 217 Bowery @ Rivington", "town":"New York", "county":"NY", "country":"US", "postcode":"10002" }, "EndPoint":{ "id": "dd9e9ef3-22c2-481e-8765-e2abacad9f85", "name":"Barnes &amp; Noble", "addressLine1":"2289 Broadway, at 82nd St", "town":"New York", "county":"NY", "country":"US", "postcode":"10024" }, "VehicleUsed":{ "id":"0bd9d8a4-0af6-450f-b400-7edf98e030c6", "name":"Renault Koleos", "vehicleMake":"Renault", "vehicleType":"Koleos" }, "VehicleDriver":{ "id": "448831c0-bacb-4ed5-9994-8fcc9a99358f", "name":"Skylight Diner", "addressLine1":"402 W 34th St", "town":"New York", "county":"NY", "country":"US", "postcode":"10001" }, "JourneyDate":"2017-06-20"},</v>
      </c>
    </row>
    <row r="370" spans="1:13" x14ac:dyDescent="0.45">
      <c r="A370" t="s">
        <v>5894</v>
      </c>
      <c r="B370" t="s">
        <v>52</v>
      </c>
      <c r="C370" t="s">
        <v>4584</v>
      </c>
      <c r="D370" t="s">
        <v>5239</v>
      </c>
      <c r="E370" t="str">
        <f>SUBSTITUTE(VLOOKUP(D370,Locations!D:K,8,FALSE),"},","}")</f>
        <v>{ "id": "060c55df-12f5-41c0-9932-adfe12971f1a", "name":"Pier 96", "addressLine1":"56th St in Riverside Park", "town":"New York", "county":"NY", "country":"US", "postcode":"10019" }</v>
      </c>
      <c r="F370" t="s">
        <v>5259</v>
      </c>
      <c r="G370" t="str">
        <f>SUBSTITUTE(VLOOKUP(F370,Locations!D:K,8,FALSE),"},","}")</f>
        <v>{ "id": "0b49e4e0-2882-4114-a1a0-9e9ffcc8c7cc", "name":"Rush Dance Studio", "addressLine1":"392 Broadway #3F", "town":"New York", "county":"NY", "country":"US", "postcode":"10013" }</v>
      </c>
      <c r="H370" t="s">
        <v>5449</v>
      </c>
      <c r="I370" t="str">
        <f>SUBSTITUTE(VLOOKUP(H370,Vehicles!D:H,5,FALSE),"},","}")</f>
        <v>{ "id":"19fdc811-01b9-42a4-af33-317a0343411a", "name":"Skoda Yeti", "vehicleMake":"Skoda", "vehicleType":"Yeti" }</v>
      </c>
      <c r="J370" t="s">
        <v>4314</v>
      </c>
      <c r="K370" t="str">
        <f>SUBSTITUTE(VLOOKUP(J370,Drivers!C:G,5,FALSE),"},","}")</f>
        <v>{ "id": "4d4048e1-13db-40ca-83e8-93ac5e20a446", "name":"Fort Funston", "addressLine1":"Highway 35", "town":"San Francisco", "county":"CA", "country":"US", "postcode":"94017" }</v>
      </c>
      <c r="L370" t="s">
        <v>5213</v>
      </c>
      <c r="M370" t="str">
        <f t="shared" si="5"/>
        <v>{"id":"76365f41-d6df-450a-b696-d9d96132cb40", "name":"Pier9656thStinRiversideParkToRushDanceStudio392Broadway3F", "StartPoint":{ "id": "060c55df-12f5-41c0-9932-adfe12971f1a", "name":"Pier 96", "addressLine1":"56th St in Riverside Park", "town":"New York", "county":"NY", "country":"US", "postcode":"10019" }, "EndPoint":{ "id": "0b49e4e0-2882-4114-a1a0-9e9ffcc8c7cc", "name":"Rush Dance Studio", "addressLine1":"392 Broadway #3F", "town":"New York", "county":"NY", "country":"US", "postcode":"10013" }, "VehicleUsed":{ "id":"19fdc811-01b9-42a4-af33-317a0343411a", "name":"Skoda Yeti", "vehicleMake":"Skoda", "vehicleType":"Yeti" }, "VehicleDriver":{ "id": "4d4048e1-13db-40ca-83e8-93ac5e20a446", "name":"Fort Funston", "addressLine1":"Highway 35", "town":"San Francisco", "county":"CA", "country":"US", "postcode":"94017" }, "JourneyDate":"2017-06-20"},</v>
      </c>
    </row>
    <row r="371" spans="1:13" x14ac:dyDescent="0.45">
      <c r="A371" t="s">
        <v>5895</v>
      </c>
      <c r="B371" t="s">
        <v>52</v>
      </c>
      <c r="C371" t="s">
        <v>4585</v>
      </c>
      <c r="D371" t="s">
        <v>5265</v>
      </c>
      <c r="E371" t="str">
        <f>SUBSTITUTE(VLOOKUP(D371,Locations!D:K,8,FALSE),"},","}")</f>
        <v>{ "id": "9b026630-38fc-4a75-94ce-ac27c23fecde", "name":"Xicala", "addressLine1":"151 B Elizabeth St. (near corner of Elizabeth and Kenmare St.)", "town":"New York", "county":"NY", "country":"US", "postcode":"10012" }</v>
      </c>
      <c r="F371" t="s">
        <v>5268</v>
      </c>
      <c r="G371" t="str">
        <f>SUBSTITUTE(VLOOKUP(F371,Locations!D:K,8,FALSE),"},","}")</f>
        <v>{ "id": "505c8034-1a04-4ae9-8ff1-eaa7250f8132", "name":"Starbucks Coffee", "addressLine1":"2252 Broadway", "town":"New York", "county":"NY", "country":"US", "postcode":"10024" }</v>
      </c>
      <c r="H371" t="s">
        <v>5449</v>
      </c>
      <c r="I371" t="str">
        <f>SUBSTITUTE(VLOOKUP(H371,Vehicles!D:H,5,FALSE),"},","}")</f>
        <v>{ "id":"19fdc811-01b9-42a4-af33-317a0343411a", "name":"Skoda Yeti", "vehicleMake":"Skoda", "vehicleType":"Yeti" }</v>
      </c>
      <c r="J371" t="s">
        <v>4234</v>
      </c>
      <c r="K371" t="str">
        <f>SUBSTITUTE(VLOOKUP(J371,Drivers!C:G,5,FALSE),"},","}")</f>
        <v>{ "id": "ad166ee0-9082-4620-a1f7-3754cd49dbdf", "name":"Curly's Vegetarian Lunch", "addressLine1":"328 East 14th", "town":"New York", "county":"NY", "country":"US", "postcode":"10003" }</v>
      </c>
      <c r="L371" t="s">
        <v>5214</v>
      </c>
      <c r="M371" t="str">
        <f t="shared" si="5"/>
        <v>{"id":"851319e4-8829-449a-9754-f05ec5c87d4a", "name":"Xicala151BElizabethStnearcornerofElizabethandKenmareStToStarbucksCoffee2252Broadway", "StartPoint":{ "id": "9b026630-38fc-4a75-94ce-ac27c23fecde", "name":"Xicala", "addressLine1":"151 B Elizabeth St. (near corner of Elizabeth and Kenmare St.)", "town":"New York", "county":"NY", "country":"US", "postcode":"10012" }, "EndPoint":{ "id": "505c8034-1a04-4ae9-8ff1-eaa7250f8132", "name":"Starbucks Coffee", "addressLine1":"2252 Broadway", "town":"New York", "county":"NY", "country":"US", "postcode":"10024" }, "VehicleUsed":{ "id":"19fdc811-01b9-42a4-af33-317a0343411a", "name":"Skoda Yeti", "vehicleMake":"Skoda", "vehicleType":"Yeti" }, "VehicleDriver":{ "id": "ad166ee0-9082-4620-a1f7-3754cd49dbdf", "name":"Curly's Vegetarian Lunch", "addressLine1":"328 East 14th", "town":"New York", "county":"NY", "country":"US", "postcode":"10003" }, "JourneyDate":"2017-06-23"},</v>
      </c>
    </row>
    <row r="372" spans="1:13" x14ac:dyDescent="0.45">
      <c r="A372" t="s">
        <v>5896</v>
      </c>
      <c r="B372" t="s">
        <v>52</v>
      </c>
      <c r="C372" t="s">
        <v>4586</v>
      </c>
      <c r="D372" t="s">
        <v>4948</v>
      </c>
      <c r="E372" t="str">
        <f>SUBSTITUTE(VLOOKUP(D372,Locations!D:K,8,FALSE),"},","}")</f>
        <v>{ "id": "0f105c77-5fbf-42b9-baa8-02ee200f2c98", "name":"The Gift Theatre", "addressLine1":"4802 N. Milwaukee Avenue", "town":"Chicago", "county":"IL", "country":"US", "postcode":"60630" }</v>
      </c>
      <c r="F372" t="s">
        <v>5379</v>
      </c>
      <c r="G372" t="str">
        <f>SUBSTITUTE(VLOOKUP(F372,Locations!D:K,8,FALSE),"},","}")</f>
        <v>{ "id": "a633c216-55de-41af-98b4-82db66894425", "name":"AMC Loews 34th Street 14", "addressLine1":"312 W. 34th St.", "town":"New York", "county":"NY", "country":"US", "postcode":"10001" }</v>
      </c>
      <c r="H372" t="s">
        <v>5522</v>
      </c>
      <c r="I372" t="str">
        <f>SUBSTITUTE(VLOOKUP(H372,Vehicles!D:H,5,FALSE),"},","}")</f>
        <v>{ "id":"9758775e-9826-48e5-b80d-d7ed4bc74af0", "name":"Kia Cee'd", "vehicleMake":"Kia", "vehicleType":"Cee'd" }</v>
      </c>
      <c r="J372" t="s">
        <v>4206</v>
      </c>
      <c r="K372" t="str">
        <f>SUBSTITUTE(VLOOKUP(J372,Drivers!C:G,5,FALSE),"},","}")</f>
        <v>{ "id": "1f638552-0da4-4db2-99c1-6abec5a360f5", "name":"Cassidy's Pub", "addressLine1":"65 W. 55th Street", "town":"New York", "county":"NY", "country":"US", "postcode":"10019" }</v>
      </c>
      <c r="L372" t="s">
        <v>5215</v>
      </c>
      <c r="M372" t="str">
        <f t="shared" si="5"/>
        <v>{"id":"0867a37d-2c1b-41df-8fdb-a3fdde80de85", "name":"TheGiftTheatre4802NMilwaukeeAvenueToAMCLoews34thStreet14312W34thSt", "StartPoint":{ "id": "0f105c77-5fbf-42b9-baa8-02ee200f2c98", "name":"The Gift Theatre", "addressLine1":"4802 N. Milwaukee Avenue", "town":"Chicago", "county":"IL", "country":"US", "postcode":"60630" }, "EndPoint":{ "id": "a633c216-55de-41af-98b4-82db66894425", "name":"AMC Loews 34th Street 14", "addressLine1":"312 W. 34th St.", "town":"New York", "county":"NY", "country":"US", "postcode":"10001" }, "VehicleUsed":{ "id":"9758775e-9826-48e5-b80d-d7ed4bc74af0", "name":"Kia Cee'd", "vehicleMake":"Kia", "vehicleType":"Cee'd" }, "VehicleDriver":{ "id": "1f638552-0da4-4db2-99c1-6abec5a360f5", "name":"Cassidy's Pub", "addressLine1":"65 W. 55th Street", "town":"New York", "county":"NY", "country":"US", "postcode":"10019" }, "JourneyDate":"2017-06-30"},</v>
      </c>
    </row>
    <row r="373" spans="1:13" x14ac:dyDescent="0.45">
      <c r="A373" t="s">
        <v>5897</v>
      </c>
      <c r="B373" t="s">
        <v>52</v>
      </c>
      <c r="C373" t="s">
        <v>4587</v>
      </c>
      <c r="D373" t="s">
        <v>4954</v>
      </c>
      <c r="E373" t="str">
        <f>SUBSTITUTE(VLOOKUP(D373,Locations!D:K,8,FALSE),"},","}")</f>
        <v>{ "id": "e2e185b9-95b2-44f1-ba4b-aea0e857671d", "name":"Krispy Kreme Doughnuts", "addressLine1":"141 West 72nd St.", "town":"New York", "county":"NY", "country":"US", "postcode":"10028" }</v>
      </c>
      <c r="F373" t="s">
        <v>4959</v>
      </c>
      <c r="G373" t="str">
        <f>SUBSTITUTE(VLOOKUP(F373,Locations!D:K,8,FALSE),"},","}")</f>
        <v>{ "id": "3ccfecd3-3389-45bb-8fc8-57f997b999d2", "name":"mAnnAhAttA", "addressLine1":"316 Bowery @ Bleecker", "town":"New York", "county":"NY", "country":"US", "postcode":"10012" }</v>
      </c>
      <c r="H373" t="s">
        <v>5500</v>
      </c>
      <c r="I373" t="str">
        <f>SUBSTITUTE(VLOOKUP(H373,Vehicles!D:H,5,FALSE),"},","}")</f>
        <v>{ "id":"a80aaaf6-f558-4d7c-9a5e-38b0c5a5a5e0", "name":"Seat Ibiza", "vehicleMake":"Seat", "vehicleType":"Ibiza" }</v>
      </c>
      <c r="J373" t="s">
        <v>4319</v>
      </c>
      <c r="K373" t="str">
        <f>SUBSTITUTE(VLOOKUP(J373,Drivers!C:G,5,FALSE),"},","}")</f>
        <v>{ "id": "8b247a08-01dc-40cb-9365-403503640267", "name":"Ship Of Fools Bar", "addressLine1":"1590 2nd Ave.", "town":"New York", "county":"NY", "country":"US", "postcode":"10028" }</v>
      </c>
      <c r="L373" t="s">
        <v>5215</v>
      </c>
      <c r="M373" t="str">
        <f t="shared" si="5"/>
        <v>{"id":"7d5124c0-755a-481b-ac9c-36334ee5c7de", "name":"KrispyKremeDoughnuts141West72ndStTomAnnAhAttA316BoweryBleecker", "StartPoint":{ "id": "e2e185b9-95b2-44f1-ba4b-aea0e857671d", "name":"Krispy Kreme Doughnuts", "addressLine1":"141 West 72nd St.", "town":"New York", "county":"NY", "country":"US", "postcode":"10028" }, "EndPoint":{ "id": "3ccfecd3-3389-45bb-8fc8-57f997b999d2", "name":"mAnnAhAttA", "addressLine1":"316 Bowery @ Bleecker", "town":"New York", "county":"NY", "country":"US", "postcode":"10012" }, "VehicleUsed":{ "id":"a80aaaf6-f558-4d7c-9a5e-38b0c5a5a5e0", "name":"Seat Ibiza", "vehicleMake":"Seat", "vehicleType":"Ibiza" }, "VehicleDriver":{ "id": "8b247a08-01dc-40cb-9365-403503640267", "name":"Ship Of Fools Bar", "addressLine1":"1590 2nd Ave.", "town":"New York", "county":"NY", "country":"US", "postcode":"10028" }, "JourneyDate":"2017-06-30"},</v>
      </c>
    </row>
    <row r="374" spans="1:13" x14ac:dyDescent="0.45">
      <c r="A374" t="s">
        <v>5898</v>
      </c>
      <c r="B374" t="s">
        <v>52</v>
      </c>
      <c r="C374" t="s">
        <v>4588</v>
      </c>
      <c r="D374" t="s">
        <v>5239</v>
      </c>
      <c r="E374" t="str">
        <f>SUBSTITUTE(VLOOKUP(D374,Locations!D:K,8,FALSE),"},","}")</f>
        <v>{ "id": "060c55df-12f5-41c0-9932-adfe12971f1a", "name":"Pier 96", "addressLine1":"56th St in Riverside Park", "town":"New York", "county":"NY", "country":"US", "postcode":"10019" }</v>
      </c>
      <c r="F374" t="s">
        <v>5230</v>
      </c>
      <c r="G374" t="str">
        <f>SUBSTITUTE(VLOOKUP(F374,Locations!D:K,8,FALSE),"},","}")</f>
        <v>{ "id": "5b65ab37-1447-464e-aaa7-f4dc1db427a3", "name":"My River West Loft", "addressLine1":"Chicago &amp; Milwaukee Avenues (vicinity)", "town":"Chicago", "county":"IL", "country":"US", "postcode":"60622" }</v>
      </c>
      <c r="H374" t="s">
        <v>5411</v>
      </c>
      <c r="I374" t="str">
        <f>SUBSTITUTE(VLOOKUP(H374,Vehicles!D:H,5,FALSE),"},","}")</f>
        <v>{ "id":"6f381a80-e6d8-4749-a14a-170133202bbf", "name":"Ssangyong Actyon", "vehicleMake":"Ssangyong", "vehicleType":"Actyon" }</v>
      </c>
      <c r="J374" t="s">
        <v>4213</v>
      </c>
      <c r="K374" t="str">
        <f>SUBSTITUTE(VLOOKUP(J374,Drivers!C:G,5,FALSE),"},","}")</f>
        <v>{ "id": "236160d1-659f-4d01-8b3a-c0f2e05b9f6d", "name":"Rainbow Room", "addressLine1":"30 Rockefeller Plaza, 65th fl. (enter on 49th St. between 5th and 6th Aves.)", "town":"New York", "county":"NY", "country":"US", "postcode":"10018" }</v>
      </c>
      <c r="L374" t="s">
        <v>5216</v>
      </c>
      <c r="M374" t="str">
        <f t="shared" si="5"/>
        <v>{"id":"f8d824d4-c64e-49c8-9bbf-d810a2cea36e", "name":"Pier9656thStinRiversideParkToMyRiverWestLoftChicagoMilwaukeeAvenuesvicinity", "StartPoint":{ "id": "060c55df-12f5-41c0-9932-adfe12971f1a", "name":"Pier 96", "addressLine1":"56th St in Riverside Park", "town":"New York", "county":"NY", "country":"US", "postcode":"10019" }, "EndPoint":{ "id": "5b65ab37-1447-464e-aaa7-f4dc1db427a3", "name":"My River West Loft", "addressLine1":"Chicago &amp; Milwaukee Avenues (vicinity)", "town":"Chicago", "county":"IL", "country":"US", "postcode":"60622" }, "VehicleUsed":{ "id":"6f381a80-e6d8-4749-a14a-170133202bbf", "name":"Ssangyong Actyon", "vehicleMake":"Ssangyong", "vehicleType":"Actyon" }, "VehicleDriver":{ "id": "236160d1-659f-4d01-8b3a-c0f2e05b9f6d", "name":"Rainbow Room", "addressLine1":"30 Rockefeller Plaza, 65th fl. (enter on 49th St. between 5th and 6th Aves.)", "town":"New York", "county":"NY", "country":"US", "postcode":"10018" }, "JourneyDate":"2017-07-03"},</v>
      </c>
    </row>
    <row r="375" spans="1:13" x14ac:dyDescent="0.45">
      <c r="A375" t="s">
        <v>5899</v>
      </c>
      <c r="B375" t="s">
        <v>52</v>
      </c>
      <c r="C375" t="s">
        <v>4589</v>
      </c>
      <c r="D375" t="s">
        <v>5340</v>
      </c>
      <c r="E375" t="str">
        <f>SUBSTITUTE(VLOOKUP(D375,Locations!D:K,8,FALSE),"},","}")</f>
        <v>{ "id": "d7baa02d-bdf8-4ab9-96a2-53f5401554b3", "name":"66th Street to Bay Ridge Avenue", "addressLine1":"along 5th Avenue, Brooklyn,", "town":"New York", "county":"NY", "country":"US", "postcode":"10001" }</v>
      </c>
      <c r="F375" t="s">
        <v>5255</v>
      </c>
      <c r="G375" t="str">
        <f>SUBSTITUTE(VLOOKUP(F375,Locations!D:K,8,FALSE),"},","}")</f>
        <v>{ "id": "92cbe9c5-01de-4724-9133-875f50547c92", "name":"Anthology Film Archives", "addressLine1":"32 Second Avenue &amp; 2nd Street in Manhattan", "town":"New York", "county":"NY", "country":"US", "postcode":"10001" }</v>
      </c>
      <c r="H375" t="s">
        <v>5413</v>
      </c>
      <c r="I375" t="str">
        <f>SUBSTITUTE(VLOOKUP(H375,Vehicles!D:H,5,FALSE),"},","}")</f>
        <v>{ "id":"a6f914ee-3d8b-4255-a2e9-7aeb90bfd3a4", "name":"Kia Picanto", "vehicleMake":"Kia", "vehicleType":"Picanto" }</v>
      </c>
      <c r="J375" t="s">
        <v>4217</v>
      </c>
      <c r="K375" t="str">
        <f>SUBSTITUTE(VLOOKUP(J375,Drivers!C:G,5,FALSE),"},","}")</f>
        <v>{ "id": "72609113-778c-468f-859c-7fd0f352819c", "name":"Rodeo Bar", "addressLine1":"375 3rd Avenue", "town":"New York", "county":"NY", "country":"US", "postcode":"10022" }</v>
      </c>
      <c r="L375" t="s">
        <v>5216</v>
      </c>
      <c r="M375" t="str">
        <f t="shared" si="5"/>
        <v>{"id":"d9e091c7-4b32-4545-8c91-5afd4e0a97ed", "name":"66thStreettoBayRidgeAvenuealong5thAvenueBrooklynToAnthologyFilmArchives32SecondAvenue2ndStreetinManhattan", "StartPoint":{ "id": "d7baa02d-bdf8-4ab9-96a2-53f5401554b3", "name":"66th Street to Bay Ridge Avenue", "addressLine1":"along 5th Avenue, Brooklyn,", "town":"New York", "county":"NY", "country":"US", "postcode":"10001" }, "EndPoint":{ "id": "92cbe9c5-01de-4724-9133-875f50547c92", "name":"Anthology Film Archives", "addressLine1":"32 Second Avenue &amp; 2nd Street in Manhattan", "town":"New York", "county":"NY", "country":"US", "postcode":"10001" }, "VehicleUsed":{ "id":"a6f914ee-3d8b-4255-a2e9-7aeb90bfd3a4", "name":"Kia Picanto", "vehicleMake":"Kia", "vehicleType":"Picanto" }, "VehicleDriver":{ "id": "72609113-778c-468f-859c-7fd0f352819c", "name":"Rodeo Bar", "addressLine1":"375 3rd Avenue", "town":"New York", "county":"NY", "country":"US", "postcode":"10022" }, "JourneyDate":"2017-07-03"},</v>
      </c>
    </row>
    <row r="376" spans="1:13" x14ac:dyDescent="0.45">
      <c r="A376" t="s">
        <v>5900</v>
      </c>
      <c r="B376" t="s">
        <v>52</v>
      </c>
      <c r="C376" t="s">
        <v>4590</v>
      </c>
      <c r="D376" t="s">
        <v>5387</v>
      </c>
      <c r="E376" t="str">
        <f>SUBSTITUTE(VLOOKUP(D376,Locations!D:K,8,FALSE),"},","}")</f>
        <v>{ "id": "2ebe39b6-33bc-494a-9f00-e0c96e91b64a", "name":"LINCOLN CENTER", "addressLine1":"Columbus Avenue and 63 Street", "town":"New York", "county":"NY", "country":"US", "postcode":"10023" }</v>
      </c>
      <c r="F376" t="s">
        <v>5351</v>
      </c>
      <c r="G376" t="str">
        <f>SUBSTITUTE(VLOOKUP(F376,Locations!D:K,8,FALSE),"},","}")</f>
        <v>{ "id": "c311e79f-2fca-474c-87d4-ce0bc102e7d8", "name":"Angelika Film Center", "addressLine1":"18 W. Houston St.", "town":"New York", "county":"NY", "country":"US", "postcode":"10012" }</v>
      </c>
      <c r="H376" t="s">
        <v>5496</v>
      </c>
      <c r="I376" t="str">
        <f>SUBSTITUTE(VLOOKUP(H376,Vehicles!D:H,5,FALSE),"},","}")</f>
        <v>{ "id":"39e24846-0271-42ce-afc8-eb9bc7cdb81a", "name":"Volkswagen Transporter", "vehicleMake":"Volkswagen", "vehicleType":"Transporter" }</v>
      </c>
      <c r="J376" t="s">
        <v>4221</v>
      </c>
      <c r="K376" t="str">
        <f>SUBSTITUTE(VLOOKUP(J376,Drivers!C:G,5,FALSE),"},","}")</f>
        <v>{ "id": "14ff9f64-fff2-464b-93ce-c76ea9a16f9c", "name":"Lalo's Restaurant", "addressLine1":"1960 N. Clybourn", "town":"Chicago", "county":"IL", "country":"US", "postcode":"60614" }</v>
      </c>
      <c r="L376" t="s">
        <v>5217</v>
      </c>
      <c r="M376" t="str">
        <f t="shared" si="5"/>
        <v>{"id":"1f0d5d6c-11d2-4193-a454-4a8db286e42f", "name":"LINCOLNCENTERColumbusAvenueand63StreetToAngelikaFilmCenter18WHoustonSt", "StartPoint":{ "id": "2ebe39b6-33bc-494a-9f00-e0c96e91b64a", "name":"LINCOLN CENTER", "addressLine1":"Columbus Avenue and 63 Street", "town":"New York", "county":"NY", "country":"US", "postcode":"10023" }, "EndPoint":{ "id": "c311e79f-2fca-474c-87d4-ce0bc102e7d8", "name":"Angelika Film Center", "addressLine1":"18 W. Houston St.", "town":"New York", "county":"NY", "country":"US", "postcode":"10012" }, "VehicleUsed":{ "id":"39e24846-0271-42ce-afc8-eb9bc7cdb81a", "name":"Volkswagen Transporter", "vehicleMake":"Volkswagen", "vehicleType":"Transporter" }, "VehicleDriver":{ "id": "14ff9f64-fff2-464b-93ce-c76ea9a16f9c", "name":"Lalo's Restaurant", "addressLine1":"1960 N. Clybourn", "town":"Chicago", "county":"IL", "country":"US", "postcode":"60614" }, "JourneyDate":"2017-07-04"},</v>
      </c>
    </row>
    <row r="377" spans="1:13" x14ac:dyDescent="0.45">
      <c r="A377" t="s">
        <v>5901</v>
      </c>
      <c r="B377" t="s">
        <v>52</v>
      </c>
      <c r="C377" t="s">
        <v>4591</v>
      </c>
      <c r="D377" t="s">
        <v>5359</v>
      </c>
      <c r="E377" t="str">
        <f>SUBSTITUTE(VLOOKUP(D377,Locations!D:K,8,FALSE),"},","}")</f>
        <v>{ "id": "7a7886c9-c78e-4861-b76d-4c480b9aec74", "name":"Udupi Palace", "addressLine1":"2543 W. Devon Ave.", "town":"Chicago", "county":"IL", "country":"US", "postcode":"60618" }</v>
      </c>
      <c r="F377" t="s">
        <v>5388</v>
      </c>
      <c r="G377" t="str">
        <f>SUBSTITUTE(VLOOKUP(F377,Locations!D:K,8,FALSE),"},","}")</f>
        <v>{ "id": "20811374-968e-4421-864b-2ca81cf5f03b", "name":"The Jam NYC", "addressLine1":"701 7th Ave - 7W (and 47th St.)", "town":"New York", "county":"NY", "country":"US", "postcode":"10036" }</v>
      </c>
      <c r="H377" t="s">
        <v>5473</v>
      </c>
      <c r="I377" t="str">
        <f>SUBSTITUTE(VLOOKUP(H377,Vehicles!D:H,5,FALSE),"},","}")</f>
        <v>{ "id":"218bf951-6b90-4282-90aa-30b7c4af8717", "name":"Nissan Qashqai", "vehicleMake":"Nissan", "vehicleType":"Qashqai" }</v>
      </c>
      <c r="J377" t="s">
        <v>4213</v>
      </c>
      <c r="K377" t="str">
        <f>SUBSTITUTE(VLOOKUP(J377,Drivers!C:G,5,FALSE),"},","}")</f>
        <v>{ "id": "236160d1-659f-4d01-8b3a-c0f2e05b9f6d", "name":"Rainbow Room", "addressLine1":"30 Rockefeller Plaza, 65th fl. (enter on 49th St. between 5th and 6th Aves.)", "town":"New York", "county":"NY", "country":"US", "postcode":"10018" }</v>
      </c>
      <c r="L377" t="s">
        <v>5217</v>
      </c>
      <c r="M377" t="str">
        <f t="shared" si="5"/>
        <v>{"id":"e0d9a3aa-c622-460d-ae05-c215bcf2b8df", "name":"UdupiPalace2543WDevonAveToTheJamNYC7017thAve7Wand47thSt", "StartPoint":{ "id": "7a7886c9-c78e-4861-b76d-4c480b9aec74", "name":"Udupi Palace", "addressLine1":"2543 W. Devon Ave.", "town":"Chicago", "county":"IL", "country":"US", "postcode":"60618" }, "EndPoint":{ "id": "20811374-968e-4421-864b-2ca81cf5f03b", "name":"The Jam NYC", "addressLine1":"701 7th Ave - 7W (and 47th St.)", "town":"New York", "county":"NY", "country":"US", "postcode":"10036" }, "VehicleUsed":{ "id":"218bf951-6b90-4282-90aa-30b7c4af8717", "name":"Nissan Qashqai", "vehicleMake":"Nissan", "vehicleType":"Qashqai" }, "VehicleDriver":{ "id": "236160d1-659f-4d01-8b3a-c0f2e05b9f6d", "name":"Rainbow Room", "addressLine1":"30 Rockefeller Plaza, 65th fl. (enter on 49th St. between 5th and 6th Aves.)", "town":"New York", "county":"NY", "country":"US", "postcode":"10018" }, "JourneyDate":"2017-07-04"},</v>
      </c>
    </row>
    <row r="378" spans="1:13" x14ac:dyDescent="0.45">
      <c r="A378" t="s">
        <v>5902</v>
      </c>
      <c r="B378" t="s">
        <v>52</v>
      </c>
      <c r="C378" t="s">
        <v>4592</v>
      </c>
      <c r="D378" t="s">
        <v>5242</v>
      </c>
      <c r="E378" t="str">
        <f>SUBSTITUTE(VLOOKUP(D378,Locations!D:K,8,FALSE),"},","}")</f>
        <v>{ "id": "6b81254e-8de6-4b3f-966d-1b98ab734c6c", "name":"Chenchita's Group Garden", "addressLine1":"1691-93 Madison Avenue", "town":"New York", "county":"NY", "country":"US", "postcode":"10029" }</v>
      </c>
      <c r="F378" t="s">
        <v>5374</v>
      </c>
      <c r="G378" t="str">
        <f>SUBSTITUTE(VLOOKUP(F378,Locations!D:K,8,FALSE),"},","}")</f>
        <v>{ "id": "c1a1304f-a2ff-4d45-ac9d-abeda101f8a5", "name":"Tommy's Joynt", "addressLine1":"1101 Geary Blvd (at Van Ness Ave)", "town":"San Francisco", "county":"CA", "country":"US", "postcode":"94102" }</v>
      </c>
      <c r="H378" t="s">
        <v>5523</v>
      </c>
      <c r="I378" t="str">
        <f>SUBSTITUTE(VLOOKUP(H378,Vehicles!D:H,5,FALSE),"},","}")</f>
        <v>{ "id":"db33544b-47d6-4d42-927d-9fb9b3f65f3f", "name":"Toyota RAV4", "vehicleMake":"Toyota", "vehicleType":"RAV4" }</v>
      </c>
      <c r="J378" t="s">
        <v>4209</v>
      </c>
      <c r="K378" t="str">
        <f>SUBSTITUTE(VLOOKUP(J378,Drivers!C:G,5,FALSE),"},","}")</f>
        <v>{ "id": "0cfdd41b-8e31-4bf2-b01f-2c68c80f32e0", "name":"Cosi", "addressLine1":"2186 Broadway", "town":"New York", "county":"NY", "country":"US", "postcode":"10024" }</v>
      </c>
      <c r="L378" t="s">
        <v>5218</v>
      </c>
      <c r="M378" t="str">
        <f t="shared" si="5"/>
        <v>{"id":"622cd61c-e524-42a4-8dba-63f9c98efbb0", "name":"ChenchitasGroupGarden169193MadisonAvenueToTommysJoynt1101GearyBlvdatVanNessAve", "StartPoint":{ "id": "6b81254e-8de6-4b3f-966d-1b98ab734c6c", "name":"Chenchita's Group Garden", "addressLine1":"1691-93 Madison Avenue", "town":"New York", "county":"NY", "country":"US", "postcode":"10029" }, "EndPoint":{ "id": "c1a1304f-a2ff-4d45-ac9d-abeda101f8a5", "name":"Tommy's Joynt", "addressLine1":"1101 Geary Blvd (at Van Ness Ave)", "town":"San Francisco", "county":"CA", "country":"US", "postcode":"94102" }, "VehicleUsed":{ "id":"db33544b-47d6-4d42-927d-9fb9b3f65f3f", "name":"Toyota RAV4", "vehicleMake":"Toyota", "vehicleType":"RAV4" }, "VehicleDriver":{ "id": "0cfdd41b-8e31-4bf2-b01f-2c68c80f32e0", "name":"Cosi", "addressLine1":"2186 Broadway", "town":"New York", "county":"NY", "country":"US", "postcode":"10024" }, "JourneyDate":"2017-07-05"},</v>
      </c>
    </row>
    <row r="379" spans="1:13" x14ac:dyDescent="0.45">
      <c r="A379" t="s">
        <v>5903</v>
      </c>
      <c r="B379" t="s">
        <v>52</v>
      </c>
      <c r="C379" t="s">
        <v>4593</v>
      </c>
      <c r="D379" t="s">
        <v>5334</v>
      </c>
      <c r="E379" t="str">
        <f>SUBSTITUTE(VLOOKUP(D379,Locations!D:K,8,FALSE),"},","}")</f>
        <v>{ "id": "65104cc0-207f-496a-a69a-3736b5596211", "name":"Union Square Park", "addressLine1":"Union Square", "town":"New York", "county":"NY", "country":"US", "postcode":"10001" }</v>
      </c>
      <c r="F379" t="s">
        <v>5374</v>
      </c>
      <c r="G379" t="str">
        <f>SUBSTITUTE(VLOOKUP(F379,Locations!D:K,8,FALSE),"},","}")</f>
        <v>{ "id": "c1a1304f-a2ff-4d45-ac9d-abeda101f8a5", "name":"Tommy's Joynt", "addressLine1":"1101 Geary Blvd (at Van Ness Ave)", "town":"San Francisco", "county":"CA", "country":"US", "postcode":"94102" }</v>
      </c>
      <c r="H379" t="s">
        <v>5487</v>
      </c>
      <c r="I379" t="str">
        <f>SUBSTITUTE(VLOOKUP(H379,Vehicles!D:H,5,FALSE),"},","}")</f>
        <v>{ "id":"34a0c544-98f5-4448-a656-5f8ad2a2d863", "name":"Skoda Octavia", "vehicleMake":"Skoda", "vehicleType":"Octavia" }</v>
      </c>
      <c r="J379" t="s">
        <v>4221</v>
      </c>
      <c r="K379" t="str">
        <f>SUBSTITUTE(VLOOKUP(J379,Drivers!C:G,5,FALSE),"},","}")</f>
        <v>{ "id": "14ff9f64-fff2-464b-93ce-c76ea9a16f9c", "name":"Lalo's Restaurant", "addressLine1":"1960 N. Clybourn", "town":"Chicago", "county":"IL", "country":"US", "postcode":"60614" }</v>
      </c>
      <c r="L379" t="s">
        <v>5218</v>
      </c>
      <c r="M379" t="str">
        <f t="shared" si="5"/>
        <v>{"id":"d4ec7d3b-016b-4af7-ba81-d90ed0f826d1", "name":"UnionSquareParkUnionSquareToTommysJoynt1101GearyBlvdatVanNessAve", "StartPoint":{ "id": "65104cc0-207f-496a-a69a-3736b5596211", "name":"Union Square Park", "addressLine1":"Union Square", "town":"New York", "county":"NY", "country":"US", "postcode":"10001" }, "EndPoint":{ "id": "c1a1304f-a2ff-4d45-ac9d-abeda101f8a5", "name":"Tommy's Joynt", "addressLine1":"1101 Geary Blvd (at Van Ness Ave)", "town":"San Francisco", "county":"CA", "country":"US", "postcode":"94102" }, "VehicleUsed":{ "id":"34a0c544-98f5-4448-a656-5f8ad2a2d863", "name":"Skoda Octavia", "vehicleMake":"Skoda", "vehicleType":"Octavia" }, "VehicleDriver":{ "id": "14ff9f64-fff2-464b-93ce-c76ea9a16f9c", "name":"Lalo's Restaurant", "addressLine1":"1960 N. Clybourn", "town":"Chicago", "county":"IL", "country":"US", "postcode":"60614" }, "JourneyDate":"2017-07-05"},</v>
      </c>
    </row>
    <row r="380" spans="1:13" x14ac:dyDescent="0.45">
      <c r="A380" t="s">
        <v>5904</v>
      </c>
      <c r="B380" t="s">
        <v>52</v>
      </c>
      <c r="C380" t="s">
        <v>4594</v>
      </c>
      <c r="D380" t="s">
        <v>4962</v>
      </c>
      <c r="E380" t="str">
        <f>SUBSTITUTE(VLOOKUP(D380,Locations!D:K,8,FALSE),"},","}")</f>
        <v>{ "id": "28f2ccbd-df4f-4d7d-bef2-e12addcb1cb8", "name":"Manhattan Lounge", "addressLine1":"1720 2nd Ave. btw 89th and 90th", "town":"New York", "county":"NY", "country":"US", "postcode":"10128" }</v>
      </c>
      <c r="F380" t="s">
        <v>5347</v>
      </c>
      <c r="G380" t="str">
        <f>SUBSTITUTE(VLOOKUP(F380,Locations!D:K,8,FALSE),"},","}")</f>
        <v>{ "id": "fd5f8e83-7f66-4d79-8b6f-f5e2151270be", "name":"OM Factory", "addressLine1":"265 West 37th St. (@ 8th Avenue),", "town":"New York", "county":"NY", "country":"US", "postcode":"10036" }</v>
      </c>
      <c r="H380" t="s">
        <v>5459</v>
      </c>
      <c r="I380" t="str">
        <f>SUBSTITUTE(VLOOKUP(H380,Vehicles!D:H,5,FALSE),"},","}")</f>
        <v>{ "id":"9eba6e09-197b-4993-9728-b4c9dfb64a28", "name":"Toyota Land Cruiser", "vehicleMake":"Toyota", "vehicleType":"Land Cruiser" }</v>
      </c>
      <c r="J380" t="s">
        <v>4234</v>
      </c>
      <c r="K380" t="str">
        <f>SUBSTITUTE(VLOOKUP(J380,Drivers!C:G,5,FALSE),"},","}")</f>
        <v>{ "id": "ad166ee0-9082-4620-a1f7-3754cd49dbdf", "name":"Curly's Vegetarian Lunch", "addressLine1":"328 East 14th", "town":"New York", "county":"NY", "country":"US", "postcode":"10003" }</v>
      </c>
      <c r="L380" t="s">
        <v>5219</v>
      </c>
      <c r="M380" t="str">
        <f t="shared" si="5"/>
        <v>{"id":"e483bb12-98fa-4cb9-a340-140c522fcc91", "name":"ManhattanLounge17202ndAvebtw89thand90thToOMFactory265West37thSt8thAvenue", "StartPoint":{ "id": "28f2ccbd-df4f-4d7d-bef2-e12addcb1cb8", "name":"Manhattan Lounge", "addressLine1":"1720 2nd Ave. btw 89th and 90th", "town":"New York", "county":"NY", "country":"US", "postcode":"10128" }, "EndPoint":{ "id": "fd5f8e83-7f66-4d79-8b6f-f5e2151270be", "name":"OM Factory", "addressLine1":"265 West 37th St. (@ 8th Avenue),", "town":"New York", "county":"NY", "country":"US", "postcode":"10036" }, "VehicleUsed":{ "id":"9eba6e09-197b-4993-9728-b4c9dfb64a28", "name":"Toyota Land Cruiser", "vehicleMake":"Toyota", "vehicleType":"Land Cruiser" }, "VehicleDriver":{ "id": "ad166ee0-9082-4620-a1f7-3754cd49dbdf", "name":"Curly's Vegetarian Lunch", "addressLine1":"328 East 14th", "town":"New York", "county":"NY", "country":"US", "postcode":"10003" }, "JourneyDate":"2017-07-06"},</v>
      </c>
    </row>
    <row r="381" spans="1:13" x14ac:dyDescent="0.45">
      <c r="A381" t="s">
        <v>5905</v>
      </c>
      <c r="B381" t="s">
        <v>52</v>
      </c>
      <c r="C381" t="s">
        <v>4595</v>
      </c>
      <c r="D381" t="s">
        <v>5296</v>
      </c>
      <c r="E381" t="str">
        <f>SUBSTITUTE(VLOOKUP(D381,Locations!D:K,8,FALSE),"},","}")</f>
        <v>{ "id": "8676d116-473e-4ffd-a560-ba778a4b9b0e", "name":"Franchia", "addressLine1":"12 Park Avenue", "town":"New York", "county":"NY", "country":"US", "postcode":"10016" }</v>
      </c>
      <c r="F381" t="s">
        <v>5372</v>
      </c>
      <c r="G381" t="str">
        <f>SUBSTITUTE(VLOOKUP(F381,Locations!D:K,8,FALSE),"},","}")</f>
        <v>{ "id": "dd9e9ef3-22c2-481e-8765-e2abacad9f85", "name":"Barnes &amp; Noble", "addressLine1":"2289 Broadway, at 82nd St", "town":"New York", "county":"NY", "country":"US", "postcode":"10024" }</v>
      </c>
      <c r="H381" t="s">
        <v>5485</v>
      </c>
      <c r="I381" t="str">
        <f>SUBSTITUTE(VLOOKUP(H381,Vehicles!D:H,5,FALSE),"},","}")</f>
        <v>{ "id":"c62b081e-bf97-4301-ab50-e197cc032890", "name":"Opel Antara", "vehicleMake":"Opel", "vehicleType":"Antara" }</v>
      </c>
      <c r="J381" t="s">
        <v>4215</v>
      </c>
      <c r="K381" t="str">
        <f>SUBSTITUTE(VLOOKUP(J381,Drivers!C:G,5,FALSE),"},","}")</f>
        <v>{ "id": "1a278f4c-74fe-470a-8b99-504452c83982", "name":"web2zone (Internet Cafe &amp; Video Game Center)", "addressLine1":"54 Cooper Sq", "town":"New York", "county":"NY", "country":"US", "postcode":"10003" }</v>
      </c>
      <c r="L381" t="s">
        <v>5219</v>
      </c>
      <c r="M381" t="str">
        <f t="shared" si="5"/>
        <v>{"id":"1cc382de-27e7-49d5-8b87-e3ee04a9bbcf", "name":"Franchia12ParkAvenueToBarnesNoble2289Broadwayat82ndSt", "StartPoint":{ "id": "8676d116-473e-4ffd-a560-ba778a4b9b0e", "name":"Franchia", "addressLine1":"12 Park Avenue", "town":"New York", "county":"NY", "country":"US", "postcode":"10016" }, "EndPoint":{ "id": "dd9e9ef3-22c2-481e-8765-e2abacad9f85", "name":"Barnes &amp; Noble", "addressLine1":"2289 Broadway, at 82nd St", "town":"New York", "county":"NY", "country":"US", "postcode":"10024" }, "VehicleUsed":{ "id":"c62b081e-bf97-4301-ab50-e197cc032890", "name":"Opel Antara", "vehicleMake":"Opel", "vehicleType":"Antara" }, "VehicleDriver":{ "id": "1a278f4c-74fe-470a-8b99-504452c83982", "name":"web2zone (Internet Cafe &amp; Video Game Center)", "addressLine1":"54 Cooper Sq", "town":"New York", "county":"NY", "country":"US", "postcode":"10003" }, "JourneyDate":"2017-07-06"},</v>
      </c>
    </row>
    <row r="382" spans="1:13" x14ac:dyDescent="0.45">
      <c r="A382" t="s">
        <v>5906</v>
      </c>
      <c r="B382" t="s">
        <v>52</v>
      </c>
      <c r="C382" t="s">
        <v>4596</v>
      </c>
      <c r="D382" t="s">
        <v>4961</v>
      </c>
      <c r="E382" t="str">
        <f>SUBSTITUTE(VLOOKUP(D382,Locations!D:K,8,FALSE),"},","}")</f>
        <v>{ "id": "448831c0-bacb-4ed5-9994-8fcc9a99358f", "name":"Skylight Diner", "addressLine1":"402 W 34th St", "town":"New York", "county":"NY", "country":"US", "postcode":"10001" }</v>
      </c>
      <c r="F382" t="s">
        <v>5299</v>
      </c>
      <c r="G382" t="str">
        <f>SUBSTITUTE(VLOOKUP(F382,Locations!D:K,8,FALSE),"},","}")</f>
        <v>{ "id": "7f487758-c6d0-440b-8076-0332c37814eb", "name":"Yoga Now Studio", "addressLine1":"742 N LaSalle", "town":"Chicago", "county":"IL", "country":"US", "postcode":"60601" }</v>
      </c>
      <c r="H382" t="s">
        <v>5524</v>
      </c>
      <c r="I382" t="str">
        <f>SUBSTITUTE(VLOOKUP(H382,Vehicles!D:H,5,FALSE),"},","}")</f>
        <v>{ "id":"b08af7a3-8fe3-4133-8c72-3dfc02b3774b", "name":"Nissan Teana", "vehicleMake":"Nissan", "vehicleType":"Teana" }</v>
      </c>
      <c r="J382" t="s">
        <v>4221</v>
      </c>
      <c r="K382" t="str">
        <f>SUBSTITUTE(VLOOKUP(J382,Drivers!C:G,5,FALSE),"},","}")</f>
        <v>{ "id": "14ff9f64-fff2-464b-93ce-c76ea9a16f9c", "name":"Lalo's Restaurant", "addressLine1":"1960 N. Clybourn", "town":"Chicago", "county":"IL", "country":"US", "postcode":"60614" }</v>
      </c>
      <c r="L382" t="s">
        <v>5220</v>
      </c>
      <c r="M382" t="str">
        <f t="shared" si="5"/>
        <v>{"id":"ce6c1804-31df-4703-852a-60e03ad89f88", "name":"SkylightDiner402W34thStToYogaNowStudio742NLaSalle", "StartPoint":{ "id": "448831c0-bacb-4ed5-9994-8fcc9a99358f", "name":"Skylight Diner", "addressLine1":"402 W 34th St", "town":"New York", "county":"NY", "country":"US", "postcode":"10001" }, "EndPoint":{ "id": "7f487758-c6d0-440b-8076-0332c37814eb", "name":"Yoga Now Studio", "addressLine1":"742 N LaSalle", "town":"Chicago", "county":"IL", "country":"US", "postcode":"60601" }, "VehicleUsed":{ "id":"b08af7a3-8fe3-4133-8c72-3dfc02b3774b", "name":"Nissan Teana", "vehicleMake":"Nissan", "vehicleType":"Teana" }, "VehicleDriver":{ "id": "14ff9f64-fff2-464b-93ce-c76ea9a16f9c", "name":"Lalo's Restaurant", "addressLine1":"1960 N. Clybourn", "town":"Chicago", "county":"IL", "country":"US", "postcode":"60614" }, "JourneyDate":"2017-07-07"},</v>
      </c>
    </row>
    <row r="383" spans="1:13" x14ac:dyDescent="0.45">
      <c r="A383" t="s">
        <v>5907</v>
      </c>
      <c r="B383" t="s">
        <v>1252</v>
      </c>
      <c r="C383" t="s">
        <v>4597</v>
      </c>
      <c r="D383" t="s">
        <v>5312</v>
      </c>
      <c r="E383" t="str">
        <f>SUBSTITUTE(VLOOKUP(D383,Locations!D:K,8,FALSE),"},","}")</f>
        <v>{ "id": "2bd7080b-e88c-4fd9-b687-106e620dde11", "name":"Le Caire Mediterranean Lounge", "addressLine1":"East Village 189 E. 3rd Street Bet. Ave A&amp;B", "town":"New York", "county":"NY", "country":"US", "postcode":"10009" }</v>
      </c>
      <c r="F383" t="s">
        <v>4974</v>
      </c>
      <c r="G383" t="str">
        <f>SUBSTITUTE(VLOOKUP(F383,Locations!D:K,8,FALSE),"},","}")</f>
        <v>{ "id": "8b247a08-01dc-40cb-9365-403503640267", "name":"Ship Of Fools Bar", "addressLine1":"1590 2nd Ave.", "town":"New York", "county":"NY", "country":"US", "postcode":"10028" }</v>
      </c>
      <c r="H383" t="s">
        <v>5438</v>
      </c>
      <c r="I383" t="str">
        <f>SUBSTITUTE(VLOOKUP(H383,Vehicles!D:H,5,FALSE),"},","}")</f>
        <v>{ "id":"c7d312fa-6f53-4eed-93ed-1d1e631c2550", "name":"Ford Focus", "vehicleMake":"Ford", "vehicleType":"Focus" }</v>
      </c>
      <c r="J383" t="s">
        <v>4226</v>
      </c>
      <c r="K383" t="str">
        <f>SUBSTITUTE(VLOOKUP(J383,Drivers!C:G,5,FALSE),"},","}")</f>
        <v>{ "id": "500b40d4-2bbf-458e-8c3a-f887617dd11e", "name":"Kate Murphy Theater at FIT.", "addressLine1":"Fashion Institute Of Technology", "town":"New York", "county":"NY", "country":"US", "postcode":"10001" }</v>
      </c>
      <c r="L383" t="s">
        <v>5221</v>
      </c>
      <c r="M383" t="str">
        <f t="shared" si="5"/>
        <v>{"id":"07eebb02-2f0a-4b25-bd04-a258da479faa", "name":"LeCaireMediterraneanLoungeEastVillage189E3rdStreetBetAveABToShipOfFoolsBar15902ndAve", "StartPoint":{ "id": "2bd7080b-e88c-4fd9-b687-106e620dde11", "name":"Le Caire Mediterranean Lounge", "addressLine1":"East Village 189 E. 3rd Street Bet. Ave A&amp;B", "town":"New York", "county":"NY", "country":"US", "postcode":"10009" }, "EndPoint":{ "id": "8b247a08-01dc-40cb-9365-403503640267", "name":"Ship Of Fools Bar", "addressLine1":"1590 2nd Ave.", "town":"New York", "county":"NY", "country":"US", "postcode":"10028" }, "VehicleUsed":{ "id":"c7d312fa-6f53-4eed-93ed-1d1e631c2550", "name":"Ford Focus", "vehicleMake":"Ford", "vehicleType":"Focus" }, "VehicleDriver":{ "id": "500b40d4-2bbf-458e-8c3a-f887617dd11e", "name":"Kate Murphy Theater at FIT.", "addressLine1":"Fashion Institute Of Technology", "town":"New York", "county":"NY", "country":"US", "postcode":"10001" }, "JourneyDate":"2017-07-16"},</v>
      </c>
    </row>
    <row r="384" spans="1:13" x14ac:dyDescent="0.45">
      <c r="A384" t="s">
        <v>5908</v>
      </c>
      <c r="B384" t="s">
        <v>52</v>
      </c>
      <c r="C384" t="s">
        <v>4598</v>
      </c>
      <c r="D384" t="s">
        <v>5230</v>
      </c>
      <c r="E384" t="str">
        <f>SUBSTITUTE(VLOOKUP(D384,Locations!D:K,8,FALSE),"},","}")</f>
        <v>{ "id": "5b65ab37-1447-464e-aaa7-f4dc1db427a3", "name":"My River West Loft", "addressLine1":"Chicago &amp; Milwaukee Avenues (vicinity)", "town":"Chicago", "county":"IL", "country":"US", "postcode":"60622" }</v>
      </c>
      <c r="F384" t="s">
        <v>5331</v>
      </c>
      <c r="G384" t="str">
        <f>SUBSTITUTE(VLOOKUP(F384,Locations!D:K,8,FALSE),"},","}")</f>
        <v>{ "id": "f4a448bb-6e0c-40a5-aa77-70ddb358cd4b", "name":"Heartland Cafe", "addressLine1":"7000 North Glenwood", "town":"Chicago", "county":"IL", "country":"US", "postcode":"60626" }</v>
      </c>
      <c r="H384" t="s">
        <v>5427</v>
      </c>
      <c r="I384" t="str">
        <f>SUBSTITUTE(VLOOKUP(H384,Vehicles!D:H,5,FALSE),"},","}")</f>
        <v>{ "id":"5245e097-560c-4209-9c5e-9c42b701172f", "name":"Audi A6", "vehicleMake":"Audi", "vehicleType":"A6" }</v>
      </c>
      <c r="J384" t="s">
        <v>4303</v>
      </c>
      <c r="K384" t="str">
        <f>SUBSTITUTE(VLOOKUP(J384,Drivers!C:G,5,FALSE),"},","}")</f>
        <v>{ "id": "e2e185b9-95b2-44f1-ba4b-aea0e857671d", "name":"Krispy Kreme Doughnuts", "addressLine1":"141 West 72nd St.", "town":"New York", "county":"NY", "country":"US", "postcode":"10028" }</v>
      </c>
      <c r="L384" t="s">
        <v>5221</v>
      </c>
      <c r="M384" t="str">
        <f t="shared" si="5"/>
        <v>{"id":"ccbdf202-7b7a-4800-adc5-63ed69b81fba", "name":"MyRiverWestLoftChicagoMilwaukeeAvenuesvicinityToHeartlandCafe7000NorthGlenwood", "StartPoint":{ "id": "5b65ab37-1447-464e-aaa7-f4dc1db427a3", "name":"My River West Loft", "addressLine1":"Chicago &amp; Milwaukee Avenues (vicinity)", "town":"Chicago", "county":"IL", "country":"US", "postcode":"60622" }, "EndPoint":{ "id": "f4a448bb-6e0c-40a5-aa77-70ddb358cd4b", "name":"Heartland Cafe", "addressLine1":"7000 North Glenwood", "town":"Chicago", "county":"IL", "country":"US", "postcode":"60626" }, "VehicleUsed":{ "id":"5245e097-560c-4209-9c5e-9c42b701172f", "name":"Audi A6", "vehicleMake":"Audi", "vehicleType":"A6" }, "VehicleDriver":{ "id": "e2e185b9-95b2-44f1-ba4b-aea0e857671d", "name":"Krispy Kreme Doughnuts", "addressLine1":"141 West 72nd St.", "town":"New York", "county":"NY", "country":"US", "postcode":"10028" }, "JourneyDate":"2017-07-16"},</v>
      </c>
    </row>
    <row r="385" spans="1:13" x14ac:dyDescent="0.45">
      <c r="A385" t="s">
        <v>5909</v>
      </c>
      <c r="B385" t="s">
        <v>52</v>
      </c>
      <c r="C385" t="s">
        <v>4599</v>
      </c>
      <c r="D385" t="s">
        <v>5232</v>
      </c>
      <c r="E385" t="str">
        <f>SUBSTITUTE(VLOOKUP(D385,Locations!D:K,8,FALSE),"},","}")</f>
        <v>{ "id": "46605487-e844-4bc7-bba3-ea50c45b1cd6", "name":"The Apartment Bar", "addressLine1":"2251 N Lincoln Ave", "town":"Chicago", "county":"IL", "country":"US", "postcode":"60614" }</v>
      </c>
      <c r="F385" t="s">
        <v>5352</v>
      </c>
      <c r="G385" t="str">
        <f>SUBSTITUTE(VLOOKUP(F385,Locations!D:K,8,FALSE),"},","}")</f>
        <v>{ "id": "7ec61123-14ae-4260-bc48-ab5ffef294c5", "name":"Tonic Bar (East)", "addressLine1":"411 Third Avenue (28th/29th Streets)", "town":"New York", "county":"NY", "country":"US", "postcode":"10016" }</v>
      </c>
      <c r="H385" t="s">
        <v>5525</v>
      </c>
      <c r="I385" t="str">
        <f>SUBSTITUTE(VLOOKUP(H385,Vehicles!D:H,5,FALSE),"},","}")</f>
        <v>{ "id":"4c78f6e7-e360-400f-a077-97ca019b5575", "name":"Citroen C-Elysee", "vehicleMake":"Citroen", "vehicleType":"C-Elysee" }</v>
      </c>
      <c r="J385" t="s">
        <v>4204</v>
      </c>
      <c r="K385" t="str">
        <f>SUBSTITUTE(VLOOKUP(J385,Drivers!C:G,5,FALSE),"},","}")</f>
        <v>{ "id": "1a6624fe-1050-43dc-87e9-cb7c05c0584c", "name":"Belmont Rocks", "addressLine1":"Belmont &amp; Lakeshore drive", "town":"Chicago", "county":"IL", "country":"US", "postcode":"60657" }</v>
      </c>
      <c r="L385" t="s">
        <v>5222</v>
      </c>
      <c r="M385" t="str">
        <f t="shared" si="5"/>
        <v>{"id":"e2aabbf6-8322-49e6-a17e-37ad15cff34f", "name":"TheApartmentBar2251NLincolnAveToTonicBarEast411ThirdAvenue28th/29thStreets", "StartPoint":{ "id": "46605487-e844-4bc7-bba3-ea50c45b1cd6", "name":"The Apartment Bar", "addressLine1":"2251 N Lincoln Ave", "town":"Chicago", "county":"IL", "country":"US", "postcode":"60614" }, "EndPoint":{ "id": "7ec61123-14ae-4260-bc48-ab5ffef294c5", "name":"Tonic Bar (East)", "addressLine1":"411 Third Avenue (28th/29th Streets)", "town":"New York", "county":"NY", "country":"US", "postcode":"10016" }, "VehicleUsed":{ "id":"4c78f6e7-e360-400f-a077-97ca019b5575", "name":"Citroen C-Elysee", "vehicleMake":"Citroen", "vehicleType":"C-Elysee" }, "VehicleDriver":{ "id": "1a6624fe-1050-43dc-87e9-cb7c05c0584c", "name":"Belmont Rocks", "addressLine1":"Belmont &amp; Lakeshore drive", "town":"Chicago", "county":"IL", "country":"US", "postcode":"60657" }, "JourneyDate":"2017-07-17"},</v>
      </c>
    </row>
    <row r="386" spans="1:13" x14ac:dyDescent="0.45">
      <c r="A386" t="s">
        <v>5910</v>
      </c>
      <c r="B386" t="s">
        <v>52</v>
      </c>
      <c r="C386" t="s">
        <v>4600</v>
      </c>
      <c r="D386" t="s">
        <v>5307</v>
      </c>
      <c r="E386" t="str">
        <f>SUBSTITUTE(VLOOKUP(D386,Locations!D:K,8,FALSE),"},","}")</f>
        <v>{ "id": "e82f83ff-a8f8-4997-b134-d75def3ed173", "name":"Pier 54", "addressLine1":"14th street-West side Hwy", "town":"New York", "county":"NY", "country":"US", "postcode":"10011" }</v>
      </c>
      <c r="F386" t="s">
        <v>5347</v>
      </c>
      <c r="G386" t="str">
        <f>SUBSTITUTE(VLOOKUP(F386,Locations!D:K,8,FALSE),"},","}")</f>
        <v>{ "id": "fd5f8e83-7f66-4d79-8b6f-f5e2151270be", "name":"OM Factory", "addressLine1":"265 West 37th St. (@ 8th Avenue),", "town":"New York", "county":"NY", "country":"US", "postcode":"10036" }</v>
      </c>
      <c r="H386" t="s">
        <v>5477</v>
      </c>
      <c r="I386" t="str">
        <f>SUBSTITUTE(VLOOKUP(H386,Vehicles!D:H,5,FALSE),"},","}")</f>
        <v>{ "id":"c411a91e-6435-4159-bb36-f9d83d4d5656", "name":"Ravon Gentra", "vehicleMake":"Ravon", "vehicleType":"Gentra" }</v>
      </c>
      <c r="J386" t="s">
        <v>4234</v>
      </c>
      <c r="K386" t="str">
        <f>SUBSTITUTE(VLOOKUP(J386,Drivers!C:G,5,FALSE),"},","}")</f>
        <v>{ "id": "ad166ee0-9082-4620-a1f7-3754cd49dbdf", "name":"Curly's Vegetarian Lunch", "addressLine1":"328 East 14th", "town":"New York", "county":"NY", "country":"US", "postcode":"10003" }</v>
      </c>
      <c r="L386" t="s">
        <v>5223</v>
      </c>
      <c r="M386" t="str">
        <f t="shared" si="5"/>
        <v>{"id":"99f0797b-2fec-4cd0-bd8c-d5fd32885e36", "name":"Pier5414thstreetWestsideHwyToOMFactory265West37thSt8thAvenue", "StartPoint":{ "id": "e82f83ff-a8f8-4997-b134-d75def3ed173", "name":"Pier 54", "addressLine1":"14th street-West side Hwy", "town":"New York", "county":"NY", "country":"US", "postcode":"10011" }, "EndPoint":{ "id": "fd5f8e83-7f66-4d79-8b6f-f5e2151270be", "name":"OM Factory", "addressLine1":"265 West 37th St. (@ 8th Avenue),", "town":"New York", "county":"NY", "country":"US", "postcode":"10036" }, "VehicleUsed":{ "id":"c411a91e-6435-4159-bb36-f9d83d4d5656", "name":"Ravon Gentra", "vehicleMake":"Ravon", "vehicleType":"Gentra" }, "VehicleDriver":{ "id": "ad166ee0-9082-4620-a1f7-3754cd49dbdf", "name":"Curly's Vegetarian Lunch", "addressLine1":"328 East 14th", "town":"New York", "county":"NY", "country":"US", "postcode":"10003" }, "JourneyDate":"2017-07-28"},</v>
      </c>
    </row>
    <row r="387" spans="1:13" x14ac:dyDescent="0.45">
      <c r="A387" s="3" t="s">
        <v>5911</v>
      </c>
      <c r="B387" t="s">
        <v>52</v>
      </c>
      <c r="C387" t="s">
        <v>4601</v>
      </c>
      <c r="D387" t="s">
        <v>5370</v>
      </c>
      <c r="E387" t="str">
        <f>SUBSTITUTE(VLOOKUP(D387,Locations!D:K,8,FALSE),"},","}")</f>
        <v>{ "id": "82949bc4-fc73-4e10-be6b-244b28ffdd16", "name":"Lifeline Theatre", "addressLine1":"6912 N. Glenwood Ave.", "town":"Chicago", "county":"IL", "country":"US", "postcode":"60626" }</v>
      </c>
      <c r="F387" t="s">
        <v>5396</v>
      </c>
      <c r="G387" t="str">
        <f>SUBSTITUTE(VLOOKUP(F387,Locations!D:K,8,FALSE),"},","}")</f>
        <v>{ "id": "d44b7120-4861-4ede-bbef-b0f5d9ca00bd", "name":"Columbus Circle Traffic Circle", "addressLine1":"ABCD1 trains to 59th St.", "town":"New York", "county":"NY", "country":"US", "postcode":"10019" }</v>
      </c>
      <c r="H387" t="s">
        <v>5464</v>
      </c>
      <c r="I387" t="str">
        <f>SUBSTITUTE(VLOOKUP(H387,Vehicles!D:H,5,FALSE),"},","}")</f>
        <v>{ "id":"8eeec346-dfff-49bd-8f6d-e13bc7b2acfa", "name":"Toyota Corolla", "vehicleMake":"Toyota", "vehicleType":"Corolla" }</v>
      </c>
      <c r="J387" t="s">
        <v>4270</v>
      </c>
      <c r="K387" t="str">
        <f>SUBSTITUTE(VLOOKUP(J387,Drivers!C:G,5,FALSE),"},","}")</f>
        <v>{ "id": "9ae3088d-3121-4b7a-af27-9c4f15b2fadb", "name":"Regal Cinemas 42nd Street E-Walk Stadium 13", "addressLine1":"247 W. 42nd St.", "town":"New York", "county":"NY", "country":"US", "postcode":"10036" }</v>
      </c>
      <c r="L387" t="s">
        <v>5223</v>
      </c>
      <c r="M387" t="str">
        <f t="shared" ref="M387:M394" si="6">_xlfn.CONCAT("{""id"":""",A387,""", ""name"":""",D387,"To",F387,""", ""StartPoint"":",E387,", ""EndPoint"":",G387,", ""VehicleUsed"":",I387,", ""VehicleDriver"":",K387,", ""JourneyDate"":""",L387,"""},")</f>
        <v>{"id":"8934e941-ded6-48ee-823f-fdbf54d4c085", "name":"LifelineTheatre6912NGlenwoodAveToColumbusCircleTrafficCircleABCD1trainsto59thSt", "StartPoint":{ "id": "82949bc4-fc73-4e10-be6b-244b28ffdd16", "name":"Lifeline Theatre", "addressLine1":"6912 N. Glenwood Ave.", "town":"Chicago", "county":"IL", "country":"US", "postcode":"60626" }, "EndPoint":{ "id": "d44b7120-4861-4ede-bbef-b0f5d9ca00bd", "name":"Columbus Circle Traffic Circle", "addressLine1":"ABCD1 trains to 59th St.", "town":"New York", "county":"NY", "country":"US", "postcode":"10019" }, "VehicleUsed":{ "id":"8eeec346-dfff-49bd-8f6d-e13bc7b2acfa", "name":"Toyota Corolla", "vehicleMake":"Toyota", "vehicleType":"Corolla" }, "VehicleDriver":{ "id": "9ae3088d-3121-4b7a-af27-9c4f15b2fadb", "name":"Regal Cinemas 42nd Street E-Walk Stadium 13", "addressLine1":"247 W. 42nd St.", "town":"New York", "county":"NY", "country":"US", "postcode":"10036" }, "JourneyDate":"2017-07-28"},</v>
      </c>
    </row>
    <row r="388" spans="1:13" x14ac:dyDescent="0.45">
      <c r="A388" t="s">
        <v>5912</v>
      </c>
      <c r="B388" t="s">
        <v>52</v>
      </c>
      <c r="C388" t="s">
        <v>4602</v>
      </c>
      <c r="D388" t="s">
        <v>5288</v>
      </c>
      <c r="E388" t="str">
        <f>SUBSTITUTE(VLOOKUP(D388,Locations!D:K,8,FALSE),"},","}")</f>
        <v>{ "id": "17714696-0693-4192-a49d-ad1c2a10a2fd", "name":"Katra", "addressLine1":"Lower East Side 217 Bowery @ Rivington", "town":"New York", "county":"NY", "country":"US", "postcode":"10002" }</v>
      </c>
      <c r="F388" t="s">
        <v>5244</v>
      </c>
      <c r="G388" t="str">
        <f>SUBSTITUTE(VLOOKUP(F388,Locations!D:K,8,FALSE),"},","}")</f>
        <v>{ "id": "9c112cb7-fcc5-48f6-9608-da3d2f89bbf2", "name":"Silk Road Mocha", "addressLine1":"30 Mott St.", "town":"New York", "county":"NY", "country":"US", "postcode":"10013" }</v>
      </c>
      <c r="H388" t="s">
        <v>5493</v>
      </c>
      <c r="I388" t="str">
        <f>SUBSTITUTE(VLOOKUP(H388,Vehicles!D:H,5,FALSE),"},","}")</f>
        <v>{ "id":"fe0d0c4e-ae1e-4fbd-ac22-0ab72365c1e5", "name":"Citroen Berlingo", "vehicleMake":"Citroen", "vehicleType":"Berlingo" }</v>
      </c>
      <c r="J388" t="s">
        <v>4191</v>
      </c>
      <c r="K388" t="str">
        <f>SUBSTITUTE(VLOOKUP(J388,Drivers!C:G,5,FALSE),"},","}")</f>
        <v>{ "id": "222c9323-7b8c-412d-93b8-00e9241a8967", "name":"Montrose Dog Beach", "addressLine1":"Just north of Wilson &amp; Simonds", "town":"Chicago", "county":"IL", "country":"US", "postcode":"60626" }</v>
      </c>
      <c r="L388" t="s">
        <v>5224</v>
      </c>
      <c r="M388" t="str">
        <f t="shared" si="6"/>
        <v>{"id":"198cfbe0-2683-4f32-bbe8-21b1c3bf1301", "name":"KatraLowerEastSide217BoweryRivingtonToSilkRoadMocha30MottSt", "StartPoint":{ "id": "17714696-0693-4192-a49d-ad1c2a10a2fd", "name":"Katra", "addressLine1":"Lower East Side 217 Bowery @ Rivington", "town":"New York", "county":"NY", "country":"US", "postcode":"10002" }, "EndPoint":{ "id": "9c112cb7-fcc5-48f6-9608-da3d2f89bbf2", "name":"Silk Road Mocha", "addressLine1":"30 Mott St.", "town":"New York", "county":"NY", "country":"US", "postcode":"10013" }, "VehicleUsed":{ "id":"fe0d0c4e-ae1e-4fbd-ac22-0ab72365c1e5", "name":"Citroen Berlingo", "vehicleMake":"Citroen", "vehicleType":"Berlingo" }, "VehicleDriver":{ "id": "222c9323-7b8c-412d-93b8-00e9241a8967", "name":"Montrose Dog Beach", "addressLine1":"Just north of Wilson &amp; Simonds", "town":"Chicago", "county":"IL", "country":"US", "postcode":"60626" }, "JourneyDate":"2017-07-29"},</v>
      </c>
    </row>
    <row r="389" spans="1:13" x14ac:dyDescent="0.45">
      <c r="A389" t="s">
        <v>5913</v>
      </c>
      <c r="B389" t="s">
        <v>52</v>
      </c>
      <c r="C389" t="s">
        <v>4603</v>
      </c>
      <c r="D389" t="s">
        <v>4958</v>
      </c>
      <c r="E389" t="str">
        <f>SUBSTITUTE(VLOOKUP(D389,Locations!D:K,8,FALSE),"},","}")</f>
        <v>{ "id": "1a6624fe-1050-43dc-87e9-cb7c05c0584c", "name":"Belmont Rocks", "addressLine1":"Belmont &amp; Lakeshore drive", "town":"Chicago", "county":"IL", "country":"US", "postcode":"60657" }</v>
      </c>
      <c r="F389" t="s">
        <v>5357</v>
      </c>
      <c r="G389" t="str">
        <f>SUBSTITUTE(VLOOKUP(F389,Locations!D:K,8,FALSE),"},","}")</f>
        <v>{ "id": "e199a639-fd29-468b-bdfc-63da41a615ac", "name":"440 Studios", "addressLine1":"440 Lafayette Street, off Astor Place", "town":"New York", "county":"NY", "country":"US", "postcode":"10003" }</v>
      </c>
      <c r="H389" t="s">
        <v>5446</v>
      </c>
      <c r="I389" t="str">
        <f>SUBSTITUTE(VLOOKUP(H389,Vehicles!D:H,5,FALSE),"},","}")</f>
        <v>{ "id":"2ffc94d6-66e9-44f4-ad6c-084e1ce41f7e", "name":"Nissan Juke", "vehicleMake":"Nissan", "vehicleType":"Juke" }</v>
      </c>
      <c r="J389" t="s">
        <v>4319</v>
      </c>
      <c r="K389" t="str">
        <f>SUBSTITUTE(VLOOKUP(J389,Drivers!C:G,5,FALSE),"},","}")</f>
        <v>{ "id": "8b247a08-01dc-40cb-9365-403503640267", "name":"Ship Of Fools Bar", "addressLine1":"1590 2nd Ave.", "town":"New York", "county":"NY", "country":"US", "postcode":"10028" }</v>
      </c>
      <c r="L389" t="s">
        <v>5224</v>
      </c>
      <c r="M389" t="str">
        <f t="shared" si="6"/>
        <v>{"id":"b43b46f2-f7de-4de8-9955-ca93667ae5a2", "name":"BelmontRocksBelmontLakeshoredriveTo440Studios440LafayetteStreetoffAstorPlace", "StartPoint":{ "id": "1a6624fe-1050-43dc-87e9-cb7c05c0584c", "name":"Belmont Rocks", "addressLine1":"Belmont &amp; Lakeshore drive", "town":"Chicago", "county":"IL", "country":"US", "postcode":"60657" }, "EndPoint":{ "id": "e199a639-fd29-468b-bdfc-63da41a615ac", "name":"440 Studios", "addressLine1":"440 Lafayette Street, off Astor Place", "town":"New York", "county":"NY", "country":"US", "postcode":"10003" }, "VehicleUsed":{ "id":"2ffc94d6-66e9-44f4-ad6c-084e1ce41f7e", "name":"Nissan Juke", "vehicleMake":"Nissan", "vehicleType":"Juke" }, "VehicleDriver":{ "id": "8b247a08-01dc-40cb-9365-403503640267", "name":"Ship Of Fools Bar", "addressLine1":"1590 2nd Ave.", "town":"New York", "county":"NY", "country":"US", "postcode":"10028" }, "JourneyDate":"2017-07-29"},</v>
      </c>
    </row>
    <row r="390" spans="1:13" x14ac:dyDescent="0.45">
      <c r="A390" t="s">
        <v>5914</v>
      </c>
      <c r="B390" t="s">
        <v>52</v>
      </c>
      <c r="C390" t="s">
        <v>4604</v>
      </c>
      <c r="D390" t="s">
        <v>5373</v>
      </c>
      <c r="E390" t="str">
        <f>SUBSTITUTE(VLOOKUP(D390,Locations!D:K,8,FALSE),"},","}")</f>
        <v>{ "id": "79de2a61-d032-47b0-8287-60bedf61a8fb", "name":"World of Vegetarian", "addressLine1":"24 Pell St.", "town":"New York", "county":"NY", "country":"US", "postcode":"10013" }</v>
      </c>
      <c r="F390" t="s">
        <v>5243</v>
      </c>
      <c r="G390" t="str">
        <f>SUBSTITUTE(VLOOKUP(F390,Locations!D:K,8,FALSE),"},","}")</f>
        <v>{ "id": "3ccfecd3-3389-45bb-8fc8-57f997b999d2", "name":"mAnnAhAttA", "addressLine1":"316 Bowery @ Bleecker", "town":"New York", "county":"NY", "country":"US", "postcode":"10012" }</v>
      </c>
      <c r="H390" t="s">
        <v>5444</v>
      </c>
      <c r="I390" t="str">
        <f>SUBSTITUTE(VLOOKUP(H390,Vehicles!D:H,5,FALSE),"},","}")</f>
        <v>{ "id":"25efe19c-49ff-41eb-859f-f47051e93a31", "name":"Toyota Camry", "vehicleMake":"Toyota", "vehicleType":"Camry" }</v>
      </c>
      <c r="J390" t="s">
        <v>4215</v>
      </c>
      <c r="K390" t="str">
        <f>SUBSTITUTE(VLOOKUP(J390,Drivers!C:G,5,FALSE),"},","}")</f>
        <v>{ "id": "1a278f4c-74fe-470a-8b99-504452c83982", "name":"web2zone (Internet Cafe &amp; Video Game Center)", "addressLine1":"54 Cooper Sq", "town":"New York", "county":"NY", "country":"US", "postcode":"10003" }</v>
      </c>
      <c r="L390" t="s">
        <v>5225</v>
      </c>
      <c r="M390" t="str">
        <f t="shared" si="6"/>
        <v>{"id":"50f570f0-75d0-44d6-9c01-aec12501d419", "name":"WorldofVegetarian24PellStToMAnnAhAttA316BoweryBleecker", "StartPoint":{ "id": "79de2a61-d032-47b0-8287-60bedf61a8fb", "name":"World of Vegetarian", "addressLine1":"24 Pell St.", "town":"New York", "county":"NY", "country":"US", "postcode":"10013" }, "EndPoint":{ "id": "3ccfecd3-3389-45bb-8fc8-57f997b999d2", "name":"mAnnAhAttA", "addressLine1":"316 Bowery @ Bleecker", "town":"New York", "county":"NY", "country":"US", "postcode":"10012" }, "VehicleUsed":{ "id":"25efe19c-49ff-41eb-859f-f47051e93a31", "name":"Toyota Camry", "vehicleMake":"Toyota", "vehicleType":"Camry" }, "VehicleDriver":{ "id": "1a278f4c-74fe-470a-8b99-504452c83982", "name":"web2zone (Internet Cafe &amp; Video Game Center)", "addressLine1":"54 Cooper Sq", "town":"New York", "county":"NY", "country":"US", "postcode":"10003" }, "JourneyDate":"2017-08-03"},</v>
      </c>
    </row>
    <row r="391" spans="1:13" x14ac:dyDescent="0.45">
      <c r="A391" t="s">
        <v>5915</v>
      </c>
      <c r="B391" t="s">
        <v>52</v>
      </c>
      <c r="C391" t="s">
        <v>4605</v>
      </c>
      <c r="D391" t="s">
        <v>5360</v>
      </c>
      <c r="E391" t="str">
        <f>SUBSTITUTE(VLOOKUP(D391,Locations!D:K,8,FALSE),"},","}")</f>
        <v>{ "id": "a9174d45-88b9-48f8-98ee-e6f1d9fedb24", "name":"Westway Diner", "addressLine1":"614 Ninth Avenue", "town":"New York", "county":"NY", "country":"US", "postcode":"10036" }</v>
      </c>
      <c r="F391" t="s">
        <v>5287</v>
      </c>
      <c r="G391" t="str">
        <f>SUBSTITUTE(VLOOKUP(F391,Locations!D:K,8,FALSE),"},","}")</f>
        <v>{ "id": "e5441208-6a4e-40e2-b22c-d05d7a06c1e7", "name":"Montrose Dog Beach", "addressLine1":"Wilson Av. and Simond Dr.", "town":"Chicago", "county":"IL", "country":"US", "postcode":"60626" }</v>
      </c>
      <c r="H391" t="s">
        <v>4186</v>
      </c>
      <c r="I391" t="str">
        <f>SUBSTITUTE(VLOOKUP(H391,Vehicles!D:H,5,FALSE),"},","}")</f>
        <v>{ "id":"c036173d-4440-44e3-9701-698cb50db64d", "name":"Geely Emgrand EC7", "vehicleMake":"Geely", "vehicleType":"Emgrand EC7" }</v>
      </c>
      <c r="J391" t="s">
        <v>4319</v>
      </c>
      <c r="K391" t="str">
        <f>SUBSTITUTE(VLOOKUP(J391,Drivers!C:G,5,FALSE),"},","}")</f>
        <v>{ "id": "8b247a08-01dc-40cb-9365-403503640267", "name":"Ship Of Fools Bar", "addressLine1":"1590 2nd Ave.", "town":"New York", "county":"NY", "country":"US", "postcode":"10028" }</v>
      </c>
      <c r="L391" t="s">
        <v>5226</v>
      </c>
      <c r="M391" t="str">
        <f t="shared" si="6"/>
        <v>{"id":"b69cd6a7-37a3-42b9-abb1-a94ef811a4dd", "name":"WestwayDiner614NinthAvenueToMontroseDogBeachWilsonAvandSimondDr", "StartPoint":{ "id": "a9174d45-88b9-48f8-98ee-e6f1d9fedb24", "name":"Westway Diner", "addressLine1":"614 Ninth Avenue", "town":"New York", "county":"NY", "country":"US", "postcode":"10036" }, "EndPoint":{ "id": "e5441208-6a4e-40e2-b22c-d05d7a06c1e7", "name":"Montrose Dog Beach", "addressLine1":"Wilson Av. and Simond Dr.", "town":"Chicago", "county":"IL", "country":"US", "postcode":"60626" }, "VehicleUsed":{ "id":"c036173d-4440-44e3-9701-698cb50db64d", "name":"Geely Emgrand EC7", "vehicleMake":"Geely", "vehicleType":"Emgrand EC7" }, "VehicleDriver":{ "id": "8b247a08-01dc-40cb-9365-403503640267", "name":"Ship Of Fools Bar", "addressLine1":"1590 2nd Ave.", "town":"New York", "county":"NY", "country":"US", "postcode":"10028" }, "JourneyDate":"2017-08-07"},</v>
      </c>
    </row>
    <row r="392" spans="1:13" x14ac:dyDescent="0.45">
      <c r="A392" t="s">
        <v>5916</v>
      </c>
      <c r="B392" t="s">
        <v>52</v>
      </c>
      <c r="C392" t="s">
        <v>4606</v>
      </c>
      <c r="D392" t="s">
        <v>5380</v>
      </c>
      <c r="E392" t="str">
        <f>SUBSTITUTE(VLOOKUP(D392,Locations!D:K,8,FALSE),"},","}")</f>
        <v>{ "id": "76a4e499-bd3f-4575-9573-cf276f4dd26e", "name":"Walter Reade Theater", "addressLine1":"Lincoln Center - Mezzanine level", "town":"New York", "county":"NY", "country":"US", "postcode":"10036" }</v>
      </c>
      <c r="F392" t="s">
        <v>5307</v>
      </c>
      <c r="G392" t="str">
        <f>SUBSTITUTE(VLOOKUP(F392,Locations!D:K,8,FALSE),"},","}")</f>
        <v>{ "id": "e82f83ff-a8f8-4997-b134-d75def3ed173", "name":"Pier 54", "addressLine1":"14th street-West side Hwy", "town":"New York", "county":"NY", "country":"US", "postcode":"10011" }</v>
      </c>
      <c r="H392" t="s">
        <v>5433</v>
      </c>
      <c r="I392" t="str">
        <f>SUBSTITUTE(VLOOKUP(H392,Vehicles!D:H,5,FALSE),"},","}")</f>
        <v>{ "id":"6b0734ac-6c2f-41d6-a6fc-7daa8bd4ad0c", "name":"BMW X1", "vehicleMake":"BMW", "vehicleType":"X1" }</v>
      </c>
      <c r="J392" t="s">
        <v>4196</v>
      </c>
      <c r="K392" t="str">
        <f>SUBSTITUTE(VLOOKUP(J392,Drivers!C:G,5,FALSE),"},","}")</f>
        <v>{ "id": "0f105c77-5fbf-42b9-baa8-02ee200f2c98", "name":"The Gift Theatre", "addressLine1":"4802 N. Milwaukee Avenue", "town":"Chicago", "county":"IL", "country":"US", "postcode":"60630" }</v>
      </c>
      <c r="L392" t="s">
        <v>5227</v>
      </c>
      <c r="M392" t="str">
        <f t="shared" si="6"/>
        <v>{"id":"ed105054-148c-404c-8bc4-564c190d0175", "name":"WalterReadeTheaterLincolnCenterMezzaninelevelToPier5414thstreetWestsideHwy", "StartPoint":{ "id": "76a4e499-bd3f-4575-9573-cf276f4dd26e", "name":"Walter Reade Theater", "addressLine1":"Lincoln Center - Mezzanine level", "town":"New York", "county":"NY", "country":"US", "postcode":"10036" }, "EndPoint":{ "id": "e82f83ff-a8f8-4997-b134-d75def3ed173", "name":"Pier 54", "addressLine1":"14th street-West side Hwy", "town":"New York", "county":"NY", "country":"US", "postcode":"10011" }, "VehicleUsed":{ "id":"6b0734ac-6c2f-41d6-a6fc-7daa8bd4ad0c", "name":"BMW X1", "vehicleMake":"BMW", "vehicleType":"X1" }, "VehicleDriver":{ "id": "0f105c77-5fbf-42b9-baa8-02ee200f2c98", "name":"The Gift Theatre", "addressLine1":"4802 N. Milwaukee Avenue", "town":"Chicago", "county":"IL", "country":"US", "postcode":"60630" }, "JourneyDate":"2017-08-08"},</v>
      </c>
    </row>
    <row r="393" spans="1:13" x14ac:dyDescent="0.45">
      <c r="A393" t="s">
        <v>5917</v>
      </c>
      <c r="B393" t="s">
        <v>52</v>
      </c>
      <c r="C393" t="s">
        <v>4607</v>
      </c>
      <c r="D393" t="s">
        <v>5394</v>
      </c>
      <c r="E393" t="str">
        <f>SUBSTITUTE(VLOOKUP(D393,Locations!D:K,8,FALSE),"},","}")</f>
        <v>{ "id": "7035b815-7480-4cd7-a650-e6d738905b9c", "name":"Hayko's Turkish Carpets", "addressLine1":"857 Lexington Ave (at 65th St)", "town":"New York", "county":"NY", "country":"US", "postcode":"10065" }</v>
      </c>
      <c r="F393" t="s">
        <v>5281</v>
      </c>
      <c r="G393" t="str">
        <f>SUBSTITUTE(VLOOKUP(F393,Locations!D:K,8,FALSE),"},","}")</f>
        <v>{ "id": "ca3703af-33f1-4634-a45f-8be75939d7ce", "name":"Grand Central Station", "addressLine1":"Lower Level: West Side", "town":"New York", "county":"NY", "country":"US", "postcode":"10011" }</v>
      </c>
      <c r="H393" t="s">
        <v>5482</v>
      </c>
      <c r="I393" t="str">
        <f>SUBSTITUTE(VLOOKUP(H393,Vehicles!D:H,5,FALSE),"},","}")</f>
        <v>{ "id":"eaf67b7c-2007-4f46-8d7a-ad9ad37c6338", "name":"Honda Accord", "vehicleMake":"Honda", "vehicleType":"Accord" }</v>
      </c>
      <c r="J393" t="s">
        <v>4223</v>
      </c>
      <c r="K393" t="str">
        <f>SUBSTITUTE(VLOOKUP(J393,Drivers!C:G,5,FALSE),"},","}")</f>
        <v>{ "id": "54ae2b00-6044-4cce-9e45-7ad5a357be1f", "name":"O'Neills Irish Bar", "addressLine1":"729 3RD Avenue", "town":"New York", "county":"NY", "country":"US", "postcode":"10017" }</v>
      </c>
      <c r="L393" t="s">
        <v>5228</v>
      </c>
      <c r="M393" t="str">
        <f t="shared" si="6"/>
        <v>{"id":"8bf723ac-01f5-4342-9370-bc085095314d", "name":"HaykosTurkishCarpets857LexingtonAveat65thStToGrandCentralStationLowerLevel:WestSide", "StartPoint":{ "id": "7035b815-7480-4cd7-a650-e6d738905b9c", "name":"Hayko's Turkish Carpets", "addressLine1":"857 Lexington Ave (at 65th St)", "town":"New York", "county":"NY", "country":"US", "postcode":"10065" }, "EndPoint":{ "id": "ca3703af-33f1-4634-a45f-8be75939d7ce", "name":"Grand Central Station", "addressLine1":"Lower Level: West Side", "town":"New York", "county":"NY", "country":"US", "postcode":"10011" }, "VehicleUsed":{ "id":"eaf67b7c-2007-4f46-8d7a-ad9ad37c6338", "name":"Honda Accord", "vehicleMake":"Honda", "vehicleType":"Accord" }, "VehicleDriver":{ "id": "54ae2b00-6044-4cce-9e45-7ad5a357be1f", "name":"O'Neills Irish Bar", "addressLine1":"729 3RD Avenue", "town":"New York", "county":"NY", "country":"US", "postcode":"10017" }, "JourneyDate":"2017-08-09"},</v>
      </c>
    </row>
    <row r="394" spans="1:13" x14ac:dyDescent="0.45">
      <c r="A394" t="s">
        <v>5918</v>
      </c>
      <c r="B394" t="s">
        <v>52</v>
      </c>
      <c r="C394" t="s">
        <v>4608</v>
      </c>
      <c r="D394" t="s">
        <v>5399</v>
      </c>
      <c r="E394" t="str">
        <f>SUBSTITUTE(VLOOKUP(D394,Locations!D:K,8,FALSE),"},","}")</f>
        <v>{ "id": "4a7df306-a23f-4a88-85d0-02d271e4d29c", "name":"Sheep Meadow Lawn in Central Park", "addressLine1":"1 W 67th St", "town":"New York", "county":"NY", "country":"US", "postcode":"10023" }</v>
      </c>
      <c r="F394" t="s">
        <v>5323</v>
      </c>
      <c r="G394" t="str">
        <f>SUBSTITUTE(VLOOKUP(F394,Locations!D:K,8,FALSE),"},","}")</f>
        <v>{ "id": "2c3bdd60-8a84-43e9-a907-8c4673afaaf1", "name":"Sacred Chow", "addressLine1":"227 Sullivan Street", "town":"New York", "county":"NY", "country":"US", "postcode":"10012" }</v>
      </c>
      <c r="H394" t="s">
        <v>5506</v>
      </c>
      <c r="I394" t="str">
        <f>SUBSTITUTE(VLOOKUP(H394,Vehicles!D:H,5,FALSE),"},","}")</f>
        <v>{ "id":"a29c78cc-06b4-40e4-bec9-a55ed2fc70c1", "name":"Chevrolet Cobalt", "vehicleMake":"Chevrolet", "vehicleType":"Cobalt" }</v>
      </c>
      <c r="J394" t="s">
        <v>4193</v>
      </c>
      <c r="K394" t="str">
        <f>SUBSTITUTE(VLOOKUP(J394,Drivers!C:G,5,FALSE),"},","}")</f>
        <v>{ "id": "f00ad641-abf7-4dfd-9f60-7fb1013a84c4", "name":"Dante Trattoria", "addressLine1":"79 McDougal Street", "town":"New York", "county":"NY", "country":"US", "postcode":"10001" }</v>
      </c>
      <c r="L394" t="s">
        <v>5229</v>
      </c>
      <c r="M394" t="str">
        <f t="shared" si="6"/>
        <v>{"id":"c31544b4-f93b-4043-8846-c906d7e887de", "name":"SheepMeadowLawninCentralPark1W67thStToSacredChow227SullivanStreet", "StartPoint":{ "id": "4a7df306-a23f-4a88-85d0-02d271e4d29c", "name":"Sheep Meadow Lawn in Central Park", "addressLine1":"1 W 67th St", "town":"New York", "county":"NY", "country":"US", "postcode":"10023" }, "EndPoint":{ "id": "2c3bdd60-8a84-43e9-a907-8c4673afaaf1", "name":"Sacred Chow", "addressLine1":"227 Sullivan Street", "town":"New York", "county":"NY", "country":"US", "postcode":"10012" }, "VehicleUsed":{ "id":"a29c78cc-06b4-40e4-bec9-a55ed2fc70c1", "name":"Chevrolet Cobalt", "vehicleMake":"Chevrolet", "vehicleType":"Cobalt" }, "VehicleDriver":{ "id": "f00ad641-abf7-4dfd-9f60-7fb1013a84c4", "name":"Dante Trattoria", "addressLine1":"79 McDougal Street", "town":"New York", "county":"NY", "country":"US", "postcode":"10001" }, "JourneyDate":"2017-08-10"},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703"/>
  <sheetViews>
    <sheetView topLeftCell="D1" workbookViewId="0"/>
  </sheetViews>
  <sheetFormatPr defaultRowHeight="14.25" x14ac:dyDescent="0.45"/>
  <cols>
    <col min="3" max="3" width="38.265625" bestFit="1" customWidth="1"/>
    <col min="4" max="5" width="38.265625" customWidth="1"/>
  </cols>
  <sheetData>
    <row r="1" spans="1:11" x14ac:dyDescent="0.45">
      <c r="A1" t="s">
        <v>4732</v>
      </c>
      <c r="B1" t="s">
        <v>3685</v>
      </c>
      <c r="C1" t="s">
        <v>3688</v>
      </c>
      <c r="D1" t="s">
        <v>4119</v>
      </c>
      <c r="E1" t="s">
        <v>4118</v>
      </c>
      <c r="F1" t="s">
        <v>3692</v>
      </c>
      <c r="G1" t="s">
        <v>4117</v>
      </c>
      <c r="H1" t="s">
        <v>3693</v>
      </c>
      <c r="I1" t="s">
        <v>3694</v>
      </c>
      <c r="J1" t="s">
        <v>4730</v>
      </c>
      <c r="K1" t="s">
        <v>4731</v>
      </c>
    </row>
    <row r="2" spans="1:11" x14ac:dyDescent="0.45">
      <c r="A2" t="s">
        <v>4733</v>
      </c>
      <c r="B2">
        <f>ROW()-1</f>
        <v>1</v>
      </c>
      <c r="C2" t="s">
        <v>3697</v>
      </c>
      <c r="D2" t="str">
        <f>_xlfn.CONCAT(SUBSTITUTE(SUBSTITUTE(SUBSTITUTE(SUBSTITUTE(SUBSTITUTE(SUBSTITUTE(SUBSTITUTE(SUBSTITUTE(SUBSTITUTE(SUBSTITUTE(SUBSTITUTE(C2," ",""),"(",""),")",""),"'",""),"&amp;",""),"-",""),"#",""),",",""),"!",""),".",""),"@",""),SUBSTITUTE(SUBSTITUTE(SUBSTITUTE(SUBSTITUTE(SUBSTITUTE(SUBSTITUTE(SUBSTITUTE(SUBSTITUTE(SUBSTITUTE(SUBSTITUTE(SUBSTITUTE(E2," ",""),"(",""),")",""),"'",""),"&amp;",""),"-",""),"#",""),",",""),"!",""),".",""),"@",""))</f>
        <v>StarbucksCoffee424ParkAveS</v>
      </c>
      <c r="E2" t="s">
        <v>3695</v>
      </c>
      <c r="F2" t="s">
        <v>3696</v>
      </c>
      <c r="G2" t="s">
        <v>3698</v>
      </c>
      <c r="H2" t="s">
        <v>4116</v>
      </c>
      <c r="I2">
        <v>10016</v>
      </c>
      <c r="J2" t="str">
        <f>_xlfn.CONCAT("Location ",D2," = new Location() { Id = Guid.NewGuid(), Name = """,C2,""", AddressLine1 = """,E2,""", Town= """,F2,""", County=""",G2,""", Country=""",H2,""", Postcode=""",I2,""" };")</f>
        <v>Location StarbucksCoffee424ParkAveS = new Location() { Id = Guid.NewGuid(), Name = "Starbucks Coffee", AddressLine1 = "424 Park Ave S", Town= "New York", County="NY", Country="US", Postcode="10016" };</v>
      </c>
      <c r="K2" t="str">
        <f>_xlfn.CONCAT("{ ""id"": """,A2,""", ""name"":""",C2,""", ""addressLine1"":""",E2,""", ""town"":""",F2,""", ""county"":""",G2,""", ""country"":""",H2,""", ""postcode"":""",I2,""" },")</f>
        <v>{ "id": "7934ff5b-3b00-4656-ad68-701cc424a367", "name":"Starbucks Coffee", "addressLine1":"424 Park Ave S", "town":"New York", "county":"NY", "country":"US", "postcode":"10016" },</v>
      </c>
    </row>
    <row r="3" spans="1:11" x14ac:dyDescent="0.45">
      <c r="A3" t="s">
        <v>4734</v>
      </c>
      <c r="B3">
        <f t="shared" ref="B3:B66" si="0">ROW()-1</f>
        <v>2</v>
      </c>
      <c r="C3" t="s">
        <v>3700</v>
      </c>
      <c r="D3" t="str">
        <f>_xlfn.CONCAT(SUBSTITUTE(SUBSTITUTE(SUBSTITUTE(SUBSTITUTE(SUBSTITUTE(SUBSTITUTE(SUBSTITUTE(SUBSTITUTE(SUBSTITUTE(SUBSTITUTE(SUBSTITUTE(C3," ",""),"(",""),")",""),"'",""),"&amp;",""),"-",""),"#",""),",",""),"!",""),".",""),"@",""),SUBSTITUTE(SUBSTITUTE(SUBSTITUTE(SUBSTITUTE(SUBSTITUTE(SUBSTITUTE(SUBSTITUTE(SUBSTITUTE(SUBSTITUTE(SUBSTITUTE(SUBSTITUTE(E3," ",""),"(",""),")",""),"'",""),"&amp;",""),"-",""),"#",""),",",""),"!",""),".",""),"@",""))</f>
        <v>VirginMegastorecafeUnionSquare</v>
      </c>
      <c r="E3" t="s">
        <v>3699</v>
      </c>
      <c r="F3" t="s">
        <v>3696</v>
      </c>
      <c r="G3" t="s">
        <v>3698</v>
      </c>
      <c r="H3" t="s">
        <v>4116</v>
      </c>
      <c r="I3">
        <v>10003</v>
      </c>
      <c r="J3" t="str">
        <f>_xlfn.CONCAT("Location ",D3," = new Location() { Id = Guid.NewGuid(), Name = """,C3,""", AddressLine1 = """,E3,""", Town= """,F3,""", County=""",G3,""", Country=""",H3,""", Postcode=""",I3,""" };")</f>
        <v>Location VirginMegastorecafeUnionSquare = new Location() { Id = Guid.NewGuid(), Name = "Virgin Megastore (cafe)", AddressLine1 = "Union Square", Town= "New York", County="NY", Country="US", Postcode="10003" };</v>
      </c>
      <c r="K3" t="str">
        <f>_xlfn.CONCAT("{ ""id"": """,A3,""", ""name"":""",C3,""", ""addressLine1"":""",E3,""", ""town"":""",F3,""", ""county"":""",G3,""", ""country"":""",H3,""", ""postcode"":""",I3,""" },")</f>
        <v>{ "id": "cacffafd-efd1-4fb6-94c8-c78e2b57c8c7", "name":"Virgin Megastore (cafe)", "addressLine1":"Union Square", "town":"New York", "county":"NY", "country":"US", "postcode":"10003" },</v>
      </c>
    </row>
    <row r="4" spans="1:11" x14ac:dyDescent="0.45">
      <c r="A4" t="s">
        <v>4735</v>
      </c>
      <c r="B4">
        <f t="shared" si="0"/>
        <v>3</v>
      </c>
      <c r="C4" t="s">
        <v>3702</v>
      </c>
      <c r="D4" t="str">
        <f>_xlfn.CONCAT(SUBSTITUTE(SUBSTITUTE(SUBSTITUTE(SUBSTITUTE(SUBSTITUTE(SUBSTITUTE(SUBSTITUTE(SUBSTITUTE(SUBSTITUTE(SUBSTITUTE(SUBSTITUTE(C4," ",""),"(",""),")",""),"'",""),"&amp;",""),"-",""),"#",""),",",""),"!",""),".",""),"@",""),SUBSTITUTE(SUBSTITUTE(SUBSTITUTE(SUBSTITUTE(SUBSTITUTE(SUBSTITUTE(SUBSTITUTE(SUBSTITUTE(SUBSTITUTE(SUBSTITUTE(SUBSTITUTE(E4," ",""),"(",""),")",""),"'",""),"&amp;",""),"-",""),"#",""),",",""),"!",""),".",""),"@",""))</f>
        <v>KrispyKremeDoughnuts141West72ndSt</v>
      </c>
      <c r="E4" t="s">
        <v>3701</v>
      </c>
      <c r="F4" t="s">
        <v>3696</v>
      </c>
      <c r="G4" t="s">
        <v>3698</v>
      </c>
      <c r="H4" t="s">
        <v>4116</v>
      </c>
      <c r="I4">
        <v>10028</v>
      </c>
      <c r="J4" t="str">
        <f>_xlfn.CONCAT("Location ",D4," = new Location() { Id = Guid.NewGuid(), Name = """,C4,""", AddressLine1 = """,E4,""", Town= """,F4,""", County=""",G4,""", Country=""",H4,""", Postcode=""",I4,""" };")</f>
        <v>Location KrispyKremeDoughnuts141West72ndSt = new Location() { Id = Guid.NewGuid(), Name = "Krispy Kreme Doughnuts", AddressLine1 = "141 West 72nd St.", Town= "New York", County="NY", Country="US", Postcode="10028" };</v>
      </c>
      <c r="K4" t="str">
        <f>_xlfn.CONCAT("{ ""id"": """,A4,""", ""name"":""",C4,""", ""addressLine1"":""",E4,""", ""town"":""",F4,""", ""county"":""",G4,""", ""country"":""",H4,""", ""postcode"":""",I4,""" },")</f>
        <v>{ "id": "e2e185b9-95b2-44f1-ba4b-aea0e857671d", "name":"Krispy Kreme Doughnuts", "addressLine1":"141 West 72nd St.", "town":"New York", "county":"NY", "country":"US", "postcode":"10028" },</v>
      </c>
    </row>
    <row r="5" spans="1:11" x14ac:dyDescent="0.45">
      <c r="A5" t="s">
        <v>4736</v>
      </c>
      <c r="B5">
        <f t="shared" si="0"/>
        <v>4</v>
      </c>
      <c r="C5" t="s">
        <v>3705</v>
      </c>
      <c r="D5" t="str">
        <f>_xlfn.CONCAT(SUBSTITUTE(SUBSTITUTE(SUBSTITUTE(SUBSTITUTE(SUBSTITUTE(SUBSTITUTE(SUBSTITUTE(SUBSTITUTE(SUBSTITUTE(SUBSTITUTE(SUBSTITUTE(C5," ",""),"(",""),")",""),"'",""),"&amp;",""),"-",""),"#",""),",",""),"!",""),".",""),"@",""),SUBSTITUTE(SUBSTITUTE(SUBSTITUTE(SUBSTITUTE(SUBSTITUTE(SUBSTITUTE(SUBSTITUTE(SUBSTITUTE(SUBSTITUTE(SUBSTITUTE(SUBSTITUTE(E5," ",""),"(",""),")",""),"'",""),"&amp;",""),"-",""),"#",""),",",""),"!",""),".",""),"@",""))</f>
        <v>HeartlandCafe7000NorthGlenwood</v>
      </c>
      <c r="E5" t="s">
        <v>3703</v>
      </c>
      <c r="F5" t="s">
        <v>3704</v>
      </c>
      <c r="G5" t="s">
        <v>3706</v>
      </c>
      <c r="H5" t="s">
        <v>4116</v>
      </c>
      <c r="I5">
        <v>60626</v>
      </c>
      <c r="J5" t="str">
        <f>_xlfn.CONCAT("Location ",D5," = new Location() { Id = Guid.NewGuid(), Name = """,C5,""", AddressLine1 = """,E5,""", Town= """,F5,""", County=""",G5,""", Country=""",H5,""", Postcode=""",I5,""" };")</f>
        <v>Location HeartlandCafe7000NorthGlenwood = new Location() { Id = Guid.NewGuid(), Name = "Heartland Cafe", AddressLine1 = "7000 North Glenwood", Town= "Chicago", County="IL", Country="US", Postcode="60626" };</v>
      </c>
      <c r="K5" t="str">
        <f>_xlfn.CONCAT("{ ""id"": """,A5,""", ""name"":""",C5,""", ""addressLine1"":""",E5,""", ""town"":""",F5,""", ""county"":""",G5,""", ""country"":""",H5,""", ""postcode"":""",I5,""" },")</f>
        <v>{ "id": "f4a448bb-6e0c-40a5-aa77-70ddb358cd4b", "name":"Heartland Cafe", "addressLine1":"7000 North Glenwood", "town":"Chicago", "county":"IL", "country":"US", "postcode":"60626" },</v>
      </c>
    </row>
    <row r="6" spans="1:11" x14ac:dyDescent="0.45">
      <c r="A6" t="s">
        <v>4737</v>
      </c>
      <c r="B6">
        <f t="shared" si="0"/>
        <v>5</v>
      </c>
      <c r="C6" t="s">
        <v>3708</v>
      </c>
      <c r="D6" t="str">
        <f>_xlfn.CONCAT(SUBSTITUTE(SUBSTITUTE(SUBSTITUTE(SUBSTITUTE(SUBSTITUTE(SUBSTITUTE(SUBSTITUTE(SUBSTITUTE(SUBSTITUTE(SUBSTITUTE(SUBSTITUTE(C6," ",""),"(",""),")",""),"'",""),"&amp;",""),"-",""),"#",""),",",""),"!",""),".",""),"@",""),SUBSTITUTE(SUBSTITUTE(SUBSTITUTE(SUBSTITUTE(SUBSTITUTE(SUBSTITUTE(SUBSTITUTE(SUBSTITUTE(SUBSTITUTE(SUBSTITUTE(SUBSTITUTE(E6," ",""),"(",""),")",""),"'",""),"&amp;",""),"-",""),"#",""),",",""),"!",""),".",""),"@",""))</f>
        <v>FriendofJamesDogRunMadisonSquarePark</v>
      </c>
      <c r="E6" t="s">
        <v>3707</v>
      </c>
      <c r="F6" t="s">
        <v>3696</v>
      </c>
      <c r="G6" t="s">
        <v>3698</v>
      </c>
      <c r="H6" t="s">
        <v>4116</v>
      </c>
      <c r="I6">
        <v>10159</v>
      </c>
      <c r="J6" t="str">
        <f>_xlfn.CONCAT("Location ",D6," = new Location() { Id = Guid.NewGuid(), Name = """,C6,""", AddressLine1 = """,E6,""", Town= """,F6,""", County=""",G6,""", Country=""",H6,""", Postcode=""",I6,""" };")</f>
        <v>Location FriendofJamesDogRunMadisonSquarePark = new Location() { Id = Guid.NewGuid(), Name = "Friend of James Dog Run", AddressLine1 = "Madison Square Park", Town= "New York", County="NY", Country="US", Postcode="10159" };</v>
      </c>
      <c r="K6" t="str">
        <f>_xlfn.CONCAT("{ ""id"": """,A6,""", ""name"":""",C6,""", ""addressLine1"":""",E6,""", ""town"":""",F6,""", ""county"":""",G6,""", ""country"":""",H6,""", ""postcode"":""",I6,""" },")</f>
        <v>{ "id": "a370795d-84a2-499d-ad12-9a7ca720b994", "name":"Friend of James Dog Run", "addressLine1":"Madison Square Park", "town":"New York", "county":"NY", "country":"US", "postcode":"10159" },</v>
      </c>
    </row>
    <row r="7" spans="1:11" x14ac:dyDescent="0.45">
      <c r="A7" t="s">
        <v>4738</v>
      </c>
      <c r="B7">
        <f t="shared" si="0"/>
        <v>6</v>
      </c>
      <c r="C7" t="s">
        <v>3697</v>
      </c>
      <c r="D7" t="str">
        <f>_xlfn.CONCAT(SUBSTITUTE(SUBSTITUTE(SUBSTITUTE(SUBSTITUTE(SUBSTITUTE(SUBSTITUTE(SUBSTITUTE(SUBSTITUTE(SUBSTITUTE(SUBSTITUTE(SUBSTITUTE(C7," ",""),"(",""),")",""),"'",""),"&amp;",""),"-",""),"#",""),",",""),"!",""),".",""),"@",""),SUBSTITUTE(SUBSTITUTE(SUBSTITUTE(SUBSTITUTE(SUBSTITUTE(SUBSTITUTE(SUBSTITUTE(SUBSTITUTE(SUBSTITUTE(SUBSTITUTE(SUBSTITUTE(E7," ",""),"(",""),")",""),"'",""),"&amp;",""),"-",""),"#",""),",",""),"!",""),".",""),"@",""))</f>
        <v>StarbucksCoffee2252Broadway</v>
      </c>
      <c r="E7" t="s">
        <v>3709</v>
      </c>
      <c r="F7" t="s">
        <v>3696</v>
      </c>
      <c r="G7" t="s">
        <v>3698</v>
      </c>
      <c r="H7" t="s">
        <v>4116</v>
      </c>
      <c r="I7">
        <v>10024</v>
      </c>
      <c r="J7" t="str">
        <f>_xlfn.CONCAT("Location ",D7," = new Location() { Id = Guid.NewGuid(), Name = """,C7,""", AddressLine1 = """,E7,""", Town= """,F7,""", County=""",G7,""", Country=""",H7,""", Postcode=""",I7,""" };")</f>
        <v>Location StarbucksCoffee2252Broadway = new Location() { Id = Guid.NewGuid(), Name = "Starbucks Coffee", AddressLine1 = "2252 Broadway", Town= "New York", County="NY", Country="US", Postcode="10024" };</v>
      </c>
      <c r="K7" t="str">
        <f>_xlfn.CONCAT("{ ""id"": """,A7,""", ""name"":""",C7,""", ""addressLine1"":""",E7,""", ""town"":""",F7,""", ""county"":""",G7,""", ""country"":""",H7,""", ""postcode"":""",I7,""" },")</f>
        <v>{ "id": "505c8034-1a04-4ae9-8ff1-eaa7250f8132", "name":"Starbucks Coffee", "addressLine1":"2252 Broadway", "town":"New York", "county":"NY", "country":"US", "postcode":"10024" },</v>
      </c>
    </row>
    <row r="8" spans="1:11" x14ac:dyDescent="0.45">
      <c r="A8" t="s">
        <v>4739</v>
      </c>
      <c r="B8">
        <f t="shared" si="0"/>
        <v>7</v>
      </c>
      <c r="C8" t="s">
        <v>3711</v>
      </c>
      <c r="D8" t="str">
        <f>_xlfn.CONCAT(SUBSTITUTE(SUBSTITUTE(SUBSTITUTE(SUBSTITUTE(SUBSTITUTE(SUBSTITUTE(SUBSTITUTE(SUBSTITUTE(SUBSTITUTE(SUBSTITUTE(SUBSTITUTE(C8," ",""),"(",""),")",""),"'",""),"&amp;",""),"-",""),"#",""),",",""),"!",""),".",""),"@",""),SUBSTITUTE(SUBSTITUTE(SUBSTITUTE(SUBSTITUTE(SUBSTITUTE(SUBSTITUTE(SUBSTITUTE(SUBSTITUTE(SUBSTITUTE(SUBSTITUTE(SUBSTITUTE(E8," ",""),"(",""),")",""),"'",""),"&amp;",""),"-",""),"#",""),",",""),"!",""),".",""),"@",""))</f>
        <v>CounterVegetarianRestaurantandWineBar1051stAve</v>
      </c>
      <c r="E8" t="s">
        <v>3710</v>
      </c>
      <c r="F8" t="s">
        <v>3696</v>
      </c>
      <c r="G8" t="s">
        <v>3698</v>
      </c>
      <c r="H8" t="s">
        <v>4116</v>
      </c>
      <c r="I8">
        <v>10003</v>
      </c>
      <c r="J8" t="str">
        <f>_xlfn.CONCAT("Location ",D8," = new Location() { Id = Guid.NewGuid(), Name = """,C8,""", AddressLine1 = """,E8,""", Town= """,F8,""", County=""",G8,""", Country=""",H8,""", Postcode=""",I8,""" };")</f>
        <v>Location CounterVegetarianRestaurantandWineBar1051stAve = new Location() { Id = Guid.NewGuid(), Name = "Counter Vegetarian Restaurant and Wine Bar", AddressLine1 = "105 1st Ave.", Town= "New York", County="NY", Country="US", Postcode="10003" };</v>
      </c>
      <c r="K8" t="str">
        <f>_xlfn.CONCAT("{ ""id"": """,A8,""", ""name"":""",C8,""", ""addressLine1"":""",E8,""", ""town"":""",F8,""", ""county"":""",G8,""", ""country"":""",H8,""", ""postcode"":""",I8,""" },")</f>
        <v>{ "id": "d9d311da-542d-47c4-9c20-5b6c5d1dec9a", "name":"Counter Vegetarian Restaurant and Wine Bar", "addressLine1":"105 1st Ave.", "town":"New York", "county":"NY", "country":"US", "postcode":"10003" },</v>
      </c>
    </row>
    <row r="9" spans="1:11" x14ac:dyDescent="0.45">
      <c r="A9" t="s">
        <v>4740</v>
      </c>
      <c r="B9">
        <f t="shared" si="0"/>
        <v>8</v>
      </c>
      <c r="C9" t="s">
        <v>3713</v>
      </c>
      <c r="D9" t="str">
        <f>_xlfn.CONCAT(SUBSTITUTE(SUBSTITUTE(SUBSTITUTE(SUBSTITUTE(SUBSTITUTE(SUBSTITUTE(SUBSTITUTE(SUBSTITUTE(SUBSTITUTE(SUBSTITUTE(SUBSTITUTE(C9," ",""),"(",""),")",""),"'",""),"&amp;",""),"-",""),"#",""),",",""),"!",""),".",""),"@",""),SUBSTITUTE(SUBSTITUTE(SUBSTITUTE(SUBSTITUTE(SUBSTITUTE(SUBSTITUTE(SUBSTITUTE(SUBSTITUTE(SUBSTITUTE(SUBSTITUTE(SUBSTITUTE(E9," ",""),"(",""),")",""),"'",""),"&amp;",""),"-",""),"#",""),",",""),"!",""),".",""),"@",""))</f>
        <v>TheMagician118RivingtonStreet</v>
      </c>
      <c r="E9" t="s">
        <v>3712</v>
      </c>
      <c r="F9" t="s">
        <v>3696</v>
      </c>
      <c r="G9" t="s">
        <v>3698</v>
      </c>
      <c r="H9" t="s">
        <v>4116</v>
      </c>
      <c r="I9">
        <v>10002</v>
      </c>
      <c r="J9" t="str">
        <f>_xlfn.CONCAT("Location ",D9," = new Location() { Id = Guid.NewGuid(), Name = """,C9,""", AddressLine1 = """,E9,""", Town= """,F9,""", County=""",G9,""", Country=""",H9,""", Postcode=""",I9,""" };")</f>
        <v>Location TheMagician118RivingtonStreet = new Location() { Id = Guid.NewGuid(), Name = "The Magician", AddressLine1 = "118 Rivington Street", Town= "New York", County="NY", Country="US", Postcode="10002" };</v>
      </c>
      <c r="K9" t="str">
        <f>_xlfn.CONCAT("{ ""id"": """,A9,""", ""name"":""",C9,""", ""addressLine1"":""",E9,""", ""town"":""",F9,""", ""county"":""",G9,""", ""country"":""",H9,""", ""postcode"":""",I9,""" },")</f>
        <v>{ "id": "1fbe3e80-fa81-46f8-8145-cbe5d4e7cd3e", "name":"The Magician", "addressLine1":"118 Rivington Street", "town":"New York", "county":"NY", "country":"US", "postcode":"10002" },</v>
      </c>
    </row>
    <row r="10" spans="1:11" x14ac:dyDescent="0.45">
      <c r="A10" t="s">
        <v>4741</v>
      </c>
      <c r="B10">
        <f t="shared" si="0"/>
        <v>9</v>
      </c>
      <c r="C10" t="s">
        <v>3715</v>
      </c>
      <c r="D10" t="str">
        <f>_xlfn.CONCAT(SUBSTITUTE(SUBSTITUTE(SUBSTITUTE(SUBSTITUTE(SUBSTITUTE(SUBSTITUTE(SUBSTITUTE(SUBSTITUTE(SUBSTITUTE(SUBSTITUTE(SUBSTITUTE(C10," ",""),"(",""),")",""),"'",""),"&amp;",""),"-",""),"#",""),",",""),"!",""),".",""),"@",""),SUBSTITUTE(SUBSTITUTE(SUBSTITUTE(SUBSTITUTE(SUBSTITUTE(SUBSTITUTE(SUBSTITUTE(SUBSTITUTE(SUBSTITUTE(SUBSTITUTE(SUBSTITUTE(E10," ",""),"(",""),")",""),"'",""),"&amp;",""),"-",""),"#",""),",",""),"!",""),".",""),"@",""))</f>
        <v>WorldofVegetarian24PellSt</v>
      </c>
      <c r="E10" t="s">
        <v>3714</v>
      </c>
      <c r="F10" t="s">
        <v>3696</v>
      </c>
      <c r="G10" t="s">
        <v>3698</v>
      </c>
      <c r="H10" t="s">
        <v>4116</v>
      </c>
      <c r="I10">
        <v>10013</v>
      </c>
      <c r="J10" t="str">
        <f>_xlfn.CONCAT("Location ",D10," = new Location() { Id = Guid.NewGuid(), Name = """,C10,""", AddressLine1 = """,E10,""", Town= """,F10,""", County=""",G10,""", Country=""",H10,""", Postcode=""",I10,""" };")</f>
        <v>Location WorldofVegetarian24PellSt = new Location() { Id = Guid.NewGuid(), Name = "World of Vegetarian", AddressLine1 = "24 Pell St.", Town= "New York", County="NY", Country="US", Postcode="10013" };</v>
      </c>
      <c r="K10" t="str">
        <f>_xlfn.CONCAT("{ ""id"": """,A10,""", ""name"":""",C10,""", ""addressLine1"":""",E10,""", ""town"":""",F10,""", ""county"":""",G10,""", ""country"":""",H10,""", ""postcode"":""",I10,""" },")</f>
        <v>{ "id": "79de2a61-d032-47b0-8287-60bedf61a8fb", "name":"World of Vegetarian", "addressLine1":"24 Pell St.", "town":"New York", "county":"NY", "country":"US", "postcode":"10013" },</v>
      </c>
    </row>
    <row r="11" spans="1:11" x14ac:dyDescent="0.45">
      <c r="A11" t="s">
        <v>4742</v>
      </c>
      <c r="B11">
        <f t="shared" si="0"/>
        <v>10</v>
      </c>
      <c r="C11" t="s">
        <v>3717</v>
      </c>
      <c r="D11" t="str">
        <f>_xlfn.CONCAT(SUBSTITUTE(SUBSTITUTE(SUBSTITUTE(SUBSTITUTE(SUBSTITUTE(SUBSTITUTE(SUBSTITUTE(SUBSTITUTE(SUBSTITUTE(SUBSTITUTE(SUBSTITUTE(C11," ",""),"(",""),")",""),"'",""),"&amp;",""),"-",""),"#",""),",",""),"!",""),".",""),"@",""),SUBSTITUTE(SUBSTITUTE(SUBSTITUTE(SUBSTITUTE(SUBSTITUTE(SUBSTITUTE(SUBSTITUTE(SUBSTITUTE(SUBSTITUTE(SUBSTITUTE(SUBSTITUTE(E11," ",""),"(",""),")",""),"'",""),"&amp;",""),"-",""),"#",""),",",""),"!",""),".",""),"@",""))</f>
        <v>ZephyrCafe1767WWilsonAve</v>
      </c>
      <c r="E11" t="s">
        <v>3716</v>
      </c>
      <c r="F11" t="s">
        <v>3704</v>
      </c>
      <c r="G11" t="s">
        <v>3706</v>
      </c>
      <c r="H11" t="s">
        <v>4116</v>
      </c>
      <c r="I11">
        <v>60625</v>
      </c>
      <c r="J11" t="str">
        <f>_xlfn.CONCAT("Location ",D11," = new Location() { Id = Guid.NewGuid(), Name = """,C11,""", AddressLine1 = """,E11,""", Town= """,F11,""", County=""",G11,""", Country=""",H11,""", Postcode=""",I11,""" };")</f>
        <v>Location ZephyrCafe1767WWilsonAve = new Location() { Id = Guid.NewGuid(), Name = "Zephyr Cafe", AddressLine1 = "1767 W. Wilson Ave.", Town= "Chicago", County="IL", Country="US", Postcode="60625" };</v>
      </c>
      <c r="K11" t="str">
        <f>_xlfn.CONCAT("{ ""id"": """,A11,""", ""name"":""",C11,""", ""addressLine1"":""",E11,""", ""town"":""",F11,""", ""county"":""",G11,""", ""country"":""",H11,""", ""postcode"":""",I11,""" },")</f>
        <v>{ "id": "fd5b68a3-116a-4acc-816c-4634d7673ded", "name":"Zephyr Cafe", "addressLine1":"1767 W. Wilson Ave.", "town":"Chicago", "county":"IL", "country":"US", "postcode":"60625" },</v>
      </c>
    </row>
    <row r="12" spans="1:11" x14ac:dyDescent="0.45">
      <c r="A12" t="s">
        <v>4743</v>
      </c>
      <c r="B12">
        <f t="shared" si="0"/>
        <v>11</v>
      </c>
      <c r="C12" t="s">
        <v>3719</v>
      </c>
      <c r="D12" t="str">
        <f>_xlfn.CONCAT(SUBSTITUTE(SUBSTITUTE(SUBSTITUTE(SUBSTITUTE(SUBSTITUTE(SUBSTITUTE(SUBSTITUTE(SUBSTITUTE(SUBSTITUTE(SUBSTITUTE(SUBSTITUTE(C12," ",""),"(",""),")",""),"'",""),"&amp;",""),"-",""),"#",""),",",""),"!",""),".",""),"@",""),SUBSTITUTE(SUBSTITUTE(SUBSTITUTE(SUBSTITUTE(SUBSTITUTE(SUBSTITUTE(SUBSTITUTE(SUBSTITUTE(SUBSTITUTE(SUBSTITUTE(SUBSTITUTE(E12," ",""),"(",""),")",""),"'",""),"&amp;",""),"-",""),"#",""),",",""),"!",""),".",""),"@",""))</f>
        <v>Handlebar2311WNorthAve</v>
      </c>
      <c r="E12" t="s">
        <v>3718</v>
      </c>
      <c r="F12" t="s">
        <v>3704</v>
      </c>
      <c r="G12" t="s">
        <v>3706</v>
      </c>
      <c r="H12" t="s">
        <v>4116</v>
      </c>
      <c r="I12">
        <v>60647</v>
      </c>
      <c r="J12" t="str">
        <f>_xlfn.CONCAT("Location ",D12," = new Location() { Id = Guid.NewGuid(), Name = """,C12,""", AddressLine1 = """,E12,""", Town= """,F12,""", County=""",G12,""", Country=""",H12,""", Postcode=""",I12,""" };")</f>
        <v>Location Handlebar2311WNorthAve = new Location() { Id = Guid.NewGuid(), Name = "Handlebar", AddressLine1 = "2311 W. North Ave.", Town= "Chicago", County="IL", Country="US", Postcode="60647" };</v>
      </c>
      <c r="K12" t="str">
        <f>_xlfn.CONCAT("{ ""id"": """,A12,""", ""name"":""",C12,""", ""addressLine1"":""",E12,""", ""town"":""",F12,""", ""county"":""",G12,""", ""country"":""",H12,""", ""postcode"":""",I12,""" },")</f>
        <v>{ "id": "7a9bada7-1aa0-4808-903c-5c9f1779bf74", "name":"Handlebar", "addressLine1":"2311 W. North Ave.", "town":"Chicago", "county":"IL", "country":"US", "postcode":"60647" },</v>
      </c>
    </row>
    <row r="13" spans="1:11" x14ac:dyDescent="0.45">
      <c r="A13" t="s">
        <v>4744</v>
      </c>
      <c r="B13">
        <f t="shared" si="0"/>
        <v>12</v>
      </c>
      <c r="C13" t="s">
        <v>3721</v>
      </c>
      <c r="D13" t="str">
        <f>_xlfn.CONCAT(SUBSTITUTE(SUBSTITUTE(SUBSTITUTE(SUBSTITUTE(SUBSTITUTE(SUBSTITUTE(SUBSTITUTE(SUBSTITUTE(SUBSTITUTE(SUBSTITUTE(SUBSTITUTE(C13," ",""),"(",""),")",""),"'",""),"&amp;",""),"-",""),"#",""),",",""),"!",""),".",""),"@",""),SUBSTITUTE(SUBSTITUTE(SUBSTITUTE(SUBSTITUTE(SUBSTITUTE(SUBSTITUTE(SUBSTITUTE(SUBSTITUTE(SUBSTITUTE(SUBSTITUTE(SUBSTITUTE(E13," ",""),"(",""),")",""),"'",""),"&amp;",""),"-",""),"#",""),",",""),"!",""),".",""),"@",""))</f>
        <v>Cosi2186Broadway</v>
      </c>
      <c r="E13" t="s">
        <v>3720</v>
      </c>
      <c r="F13" t="s">
        <v>3696</v>
      </c>
      <c r="G13" t="s">
        <v>3698</v>
      </c>
      <c r="H13" t="s">
        <v>4116</v>
      </c>
      <c r="I13">
        <v>10024</v>
      </c>
      <c r="J13" t="str">
        <f>_xlfn.CONCAT("Location ",D13," = new Location() { Id = Guid.NewGuid(), Name = """,C13,""", AddressLine1 = """,E13,""", Town= """,F13,""", County=""",G13,""", Country=""",H13,""", Postcode=""",I13,""" };")</f>
        <v>Location Cosi2186Broadway = new Location() { Id = Guid.NewGuid(), Name = "Cosi", AddressLine1 = "2186 Broadway", Town= "New York", County="NY", Country="US", Postcode="10024" };</v>
      </c>
      <c r="K13" t="str">
        <f>_xlfn.CONCAT("{ ""id"": """,A13,""", ""name"":""",C13,""", ""addressLine1"":""",E13,""", ""town"":""",F13,""", ""county"":""",G13,""", ""country"":""",H13,""", ""postcode"":""",I13,""" },")</f>
        <v>{ "id": "0cfdd41b-8e31-4bf2-b01f-2c68c80f32e0", "name":"Cosi", "addressLine1":"2186 Broadway", "town":"New York", "county":"NY", "country":"US", "postcode":"10024" },</v>
      </c>
    </row>
    <row r="14" spans="1:11" x14ac:dyDescent="0.45">
      <c r="A14" t="s">
        <v>4745</v>
      </c>
      <c r="B14">
        <f t="shared" si="0"/>
        <v>13</v>
      </c>
      <c r="C14" t="s">
        <v>3723</v>
      </c>
      <c r="D14" t="str">
        <f>_xlfn.CONCAT(SUBSTITUTE(SUBSTITUTE(SUBSTITUTE(SUBSTITUTE(SUBSTITUTE(SUBSTITUTE(SUBSTITUTE(SUBSTITUTE(SUBSTITUTE(SUBSTITUTE(SUBSTITUTE(C14," ",""),"(",""),")",""),"'",""),"&amp;",""),"-",""),"#",""),",",""),"!",""),".",""),"@",""),SUBSTITUTE(SUBSTITUTE(SUBSTITUTE(SUBSTITUTE(SUBSTITUTE(SUBSTITUTE(SUBSTITUTE(SUBSTITUTE(SUBSTITUTE(SUBSTITUTE(SUBSTITUTE(E14," ",""),"(",""),")",""),"'",""),"&amp;",""),"-",""),"#",""),",",""),"!",""),".",""),"@",""))</f>
        <v>DharmaGardenThaiCuisine3109WIrvingParkRd</v>
      </c>
      <c r="E14" t="s">
        <v>3722</v>
      </c>
      <c r="F14" t="s">
        <v>3704</v>
      </c>
      <c r="G14" t="s">
        <v>3706</v>
      </c>
      <c r="H14" t="s">
        <v>4116</v>
      </c>
      <c r="I14">
        <v>60618</v>
      </c>
      <c r="J14" t="str">
        <f>_xlfn.CONCAT("Location ",D14," = new Location() { Id = Guid.NewGuid(), Name = """,C14,""", AddressLine1 = """,E14,""", Town= """,F14,""", County=""",G14,""", Country=""",H14,""", Postcode=""",I14,""" };")</f>
        <v>Location DharmaGardenThaiCuisine3109WIrvingParkRd = new Location() { Id = Guid.NewGuid(), Name = "Dharma Garden Thai Cuisine", AddressLine1 = "3109 W. Irving Park Rd.", Town= "Chicago", County="IL", Country="US", Postcode="60618" };</v>
      </c>
      <c r="K14" t="str">
        <f>_xlfn.CONCAT("{ ""id"": """,A14,""", ""name"":""",C14,""", ""addressLine1"":""",E14,""", ""town"":""",F14,""", ""county"":""",G14,""", ""country"":""",H14,""", ""postcode"":""",I14,""" },")</f>
        <v>{ "id": "1ca462dc-6c67-4f5a-85b0-44a2c997640c", "name":"Dharma Garden Thai Cuisine", "addressLine1":"3109 W. Irving Park Rd.", "town":"Chicago", "county":"IL", "country":"US", "postcode":"60618" },</v>
      </c>
    </row>
    <row r="15" spans="1:11" x14ac:dyDescent="0.45">
      <c r="A15" t="s">
        <v>4746</v>
      </c>
      <c r="B15">
        <f t="shared" si="0"/>
        <v>14</v>
      </c>
      <c r="C15" t="s">
        <v>3725</v>
      </c>
      <c r="D15" t="str">
        <f>_xlfn.CONCAT(SUBSTITUTE(SUBSTITUTE(SUBSTITUTE(SUBSTITUTE(SUBSTITUTE(SUBSTITUTE(SUBSTITUTE(SUBSTITUTE(SUBSTITUTE(SUBSTITUTE(SUBSTITUTE(C15," ",""),"(",""),")",""),"'",""),"&amp;",""),"-",""),"#",""),",",""),"!",""),".",""),"@",""),SUBSTITUTE(SUBSTITUTE(SUBSTITUTE(SUBSTITUTE(SUBSTITUTE(SUBSTITUTE(SUBSTITUTE(SUBSTITUTE(SUBSTITUTE(SUBSTITUTE(SUBSTITUTE(E15," ",""),"(",""),")",""),"'",""),"&amp;",""),"-",""),"#",""),",",""),"!",""),".",""),"@",""))</f>
        <v>SilkRoadMocha30MottSt</v>
      </c>
      <c r="E15" t="s">
        <v>3724</v>
      </c>
      <c r="F15" t="s">
        <v>3696</v>
      </c>
      <c r="G15" t="s">
        <v>3698</v>
      </c>
      <c r="H15" t="s">
        <v>4116</v>
      </c>
      <c r="I15">
        <v>10013</v>
      </c>
      <c r="J15" t="str">
        <f>_xlfn.CONCAT("Location ",D15," = new Location() { Id = Guid.NewGuid(), Name = """,C15,""", AddressLine1 = """,E15,""", Town= """,F15,""", County=""",G15,""", Country=""",H15,""", Postcode=""",I15,""" };")</f>
        <v>Location SilkRoadMocha30MottSt = new Location() { Id = Guid.NewGuid(), Name = "Silk Road Mocha", AddressLine1 = "30 Mott St.", Town= "New York", County="NY", Country="US", Postcode="10013" };</v>
      </c>
      <c r="K15" t="str">
        <f>_xlfn.CONCAT("{ ""id"": """,A15,""", ""name"":""",C15,""", ""addressLine1"":""",E15,""", ""town"":""",F15,""", ""county"":""",G15,""", ""country"":""",H15,""", ""postcode"":""",I15,""" },")</f>
        <v>{ "id": "9c112cb7-fcc5-48f6-9608-da3d2f89bbf2", "name":"Silk Road Mocha", "addressLine1":"30 Mott St.", "town":"New York", "county":"NY", "country":"US", "postcode":"10013" },</v>
      </c>
    </row>
    <row r="16" spans="1:11" x14ac:dyDescent="0.45">
      <c r="A16" t="s">
        <v>4747</v>
      </c>
      <c r="B16">
        <f t="shared" si="0"/>
        <v>15</v>
      </c>
      <c r="C16" t="s">
        <v>3727</v>
      </c>
      <c r="D16" t="str">
        <f>_xlfn.CONCAT(SUBSTITUTE(SUBSTITUTE(SUBSTITUTE(SUBSTITUTE(SUBSTITUTE(SUBSTITUTE(SUBSTITUTE(SUBSTITUTE(SUBSTITUTE(SUBSTITUTE(SUBSTITUTE(C16," ",""),"(",""),")",""),"'",""),"&amp;",""),"-",""),"#",""),",",""),"!",""),".",""),"@",""),SUBSTITUTE(SUBSTITUTE(SUBSTITUTE(SUBSTITUTE(SUBSTITUTE(SUBSTITUTE(SUBSTITUTE(SUBSTITUTE(SUBSTITUTE(SUBSTITUTE(SUBSTITUTE(E16," ",""),"(",""),")",""),"'",""),"&amp;",""),"-",""),"#",""),",",""),"!",""),".",""),"@",""))</f>
        <v>WaikikiWallysTikiBarHawaiianRestaurant101E2ndSt</v>
      </c>
      <c r="E16" t="s">
        <v>3726</v>
      </c>
      <c r="F16" t="s">
        <v>3696</v>
      </c>
      <c r="G16" t="s">
        <v>3698</v>
      </c>
      <c r="H16" t="s">
        <v>4116</v>
      </c>
      <c r="I16">
        <v>10009</v>
      </c>
      <c r="J16" t="str">
        <f>_xlfn.CONCAT("Location ",D16," = new Location() { Id = Guid.NewGuid(), Name = """,C16,""", AddressLine1 = """,E16,""", Town= """,F16,""", County=""",G16,""", Country=""",H16,""", Postcode=""",I16,""" };")</f>
        <v>Location WaikikiWallysTikiBarHawaiianRestaurant101E2ndSt = new Location() { Id = Guid.NewGuid(), Name = "Waikiki Wally's (Tiki Bar &amp; Hawaiian Restaurant)", AddressLine1 = "101 E. 2nd St", Town= "New York", County="NY", Country="US", Postcode="10009" };</v>
      </c>
      <c r="K16" t="str">
        <f>_xlfn.CONCAT("{ ""id"": """,A16,""", ""name"":""",C16,""", ""addressLine1"":""",E16,""", ""town"":""",F16,""", ""county"":""",G16,""", ""country"":""",H16,""", ""postcode"":""",I16,""" },")</f>
        <v>{ "id": "04306bc0-34c9-4d7a-b0eb-0c302b70624f", "name":"Waikiki Wally's (Tiki Bar &amp; Hawaiian Restaurant)", "addressLine1":"101 E. 2nd St", "town":"New York", "county":"NY", "country":"US", "postcode":"10009" },</v>
      </c>
    </row>
    <row r="17" spans="1:11" x14ac:dyDescent="0.45">
      <c r="A17" t="s">
        <v>4748</v>
      </c>
      <c r="B17">
        <f t="shared" si="0"/>
        <v>16</v>
      </c>
      <c r="C17" t="s">
        <v>3729</v>
      </c>
      <c r="D17" t="str">
        <f>_xlfn.CONCAT(SUBSTITUTE(SUBSTITUTE(SUBSTITUTE(SUBSTITUTE(SUBSTITUTE(SUBSTITUTE(SUBSTITUTE(SUBSTITUTE(SUBSTITUTE(SUBSTITUTE(SUBSTITUTE(C17," ",""),"(",""),")",""),"'",""),"&amp;",""),"-",""),"#",""),",",""),"!",""),".",""),"@",""),SUBSTITUTE(SUBSTITUTE(SUBSTITUTE(SUBSTITUTE(SUBSTITUTE(SUBSTITUTE(SUBSTITUTE(SUBSTITUTE(SUBSTITUTE(SUBSTITUTE(SUBSTITUTE(E17," ",""),"(",""),")",""),"'",""),"&amp;",""),"-",""),"#",""),",",""),"!",""),".",""),"@",""))</f>
        <v>web2zoneInternetCafeVideoGameCenter54CooperSq</v>
      </c>
      <c r="E17" t="s">
        <v>3728</v>
      </c>
      <c r="F17" t="s">
        <v>3696</v>
      </c>
      <c r="G17" t="s">
        <v>3698</v>
      </c>
      <c r="H17" t="s">
        <v>4116</v>
      </c>
      <c r="I17">
        <v>10003</v>
      </c>
      <c r="J17" t="str">
        <f>_xlfn.CONCAT("Location ",D17," = new Location() { Id = Guid.NewGuid(), Name = """,C17,""", AddressLine1 = """,E17,""", Town= """,F17,""", County=""",G17,""", Country=""",H17,""", Postcode=""",I17,""" };")</f>
        <v>Location web2zoneInternetCafeVideoGameCenter54CooperSq = new Location() { Id = Guid.NewGuid(), Name = "web2zone (Internet Cafe &amp; Video Game Center)", AddressLine1 = "54 Cooper Sq", Town= "New York", County="NY", Country="US", Postcode="10003" };</v>
      </c>
      <c r="K17" t="str">
        <f>_xlfn.CONCAT("{ ""id"": """,A17,""", ""name"":""",C17,""", ""addressLine1"":""",E17,""", ""town"":""",F17,""", ""county"":""",G17,""", ""country"":""",H17,""", ""postcode"":""",I17,""" },")</f>
        <v>{ "id": "1a278f4c-74fe-470a-8b99-504452c83982", "name":"web2zone (Internet Cafe &amp; Video Game Center)", "addressLine1":"54 Cooper Sq", "town":"New York", "county":"NY", "country":"US", "postcode":"10003" },</v>
      </c>
    </row>
    <row r="18" spans="1:11" x14ac:dyDescent="0.45">
      <c r="A18" t="s">
        <v>4749</v>
      </c>
      <c r="B18">
        <f t="shared" si="0"/>
        <v>17</v>
      </c>
      <c r="C18" t="s">
        <v>3731</v>
      </c>
      <c r="D18" t="str">
        <f>_xlfn.CONCAT(SUBSTITUTE(SUBSTITUTE(SUBSTITUTE(SUBSTITUTE(SUBSTITUTE(SUBSTITUTE(SUBSTITUTE(SUBSTITUTE(SUBSTITUTE(SUBSTITUTE(SUBSTITUTE(C18," ",""),"(",""),")",""),"'",""),"&amp;",""),"-",""),"#",""),",",""),"!",""),".",""),"@",""),SUBSTITUTE(SUBSTITUTE(SUBSTITUTE(SUBSTITUTE(SUBSTITUTE(SUBSTITUTE(SUBSTITUTE(SUBSTITUTE(SUBSTITUTE(SUBSTITUTE(SUBSTITUTE(E18," ",""),"(",""),")",""),"'",""),"&amp;",""),"-",""),"#",""),",",""),"!",""),".",""),"@",""))</f>
        <v>ArgoTea958WestArmitageAve</v>
      </c>
      <c r="E18" t="s">
        <v>3730</v>
      </c>
      <c r="F18" t="s">
        <v>3704</v>
      </c>
      <c r="G18" t="s">
        <v>3706</v>
      </c>
      <c r="H18" t="s">
        <v>4116</v>
      </c>
      <c r="I18">
        <v>60614</v>
      </c>
      <c r="J18" t="str">
        <f>_xlfn.CONCAT("Location ",D18," = new Location() { Id = Guid.NewGuid(), Name = """,C18,""", AddressLine1 = """,E18,""", Town= """,F18,""", County=""",G18,""", Country=""",H18,""", Postcode=""",I18,""" };")</f>
        <v>Location ArgoTea958WestArmitageAve = new Location() { Id = Guid.NewGuid(), Name = "Argo Tea", AddressLine1 = "958 West Armitage Ave", Town= "Chicago", County="IL", Country="US", Postcode="60614" };</v>
      </c>
      <c r="K18" t="str">
        <f>_xlfn.CONCAT("{ ""id"": """,A18,""", ""name"":""",C18,""", ""addressLine1"":""",E18,""", ""town"":""",F18,""", ""county"":""",G18,""", ""country"":""",H18,""", ""postcode"":""",I18,""" },")</f>
        <v>{ "id": "303b4d5a-909e-4725-842f-d532662cb119", "name":"Argo Tea", "addressLine1":"958 West Armitage Ave", "town":"Chicago", "county":"IL", "country":"US", "postcode":"60614" },</v>
      </c>
    </row>
    <row r="19" spans="1:11" x14ac:dyDescent="0.45">
      <c r="A19" t="s">
        <v>4750</v>
      </c>
      <c r="B19">
        <f t="shared" si="0"/>
        <v>18</v>
      </c>
      <c r="C19" t="s">
        <v>3733</v>
      </c>
      <c r="D19" t="str">
        <f>_xlfn.CONCAT(SUBSTITUTE(SUBSTITUTE(SUBSTITUTE(SUBSTITUTE(SUBSTITUTE(SUBSTITUTE(SUBSTITUTE(SUBSTITUTE(SUBSTITUTE(SUBSTITUTE(SUBSTITUTE(C19," ",""),"(",""),")",""),"'",""),"&amp;",""),"-",""),"#",""),",",""),"!",""),".",""),"@",""),SUBSTITUTE(SUBSTITUTE(SUBSTITUTE(SUBSTITUTE(SUBSTITUTE(SUBSTITUTE(SUBSTITUTE(SUBSTITUTE(SUBSTITUTE(SUBSTITUTE(SUBSTITUTE(E19," ",""),"(",""),")",""),"'",""),"&amp;",""),"-",""),"#",""),",",""),"!",""),".",""),"@",""))</f>
        <v>HalloBerlin62610thAve</v>
      </c>
      <c r="E19" t="s">
        <v>3732</v>
      </c>
      <c r="F19" t="s">
        <v>3696</v>
      </c>
      <c r="G19" t="s">
        <v>3698</v>
      </c>
      <c r="H19" t="s">
        <v>4116</v>
      </c>
      <c r="I19">
        <v>10036</v>
      </c>
      <c r="J19" t="str">
        <f>_xlfn.CONCAT("Location ",D19," = new Location() { Id = Guid.NewGuid(), Name = """,C19,""", AddressLine1 = """,E19,""", Town= """,F19,""", County=""",G19,""", Country=""",H19,""", Postcode=""",I19,""" };")</f>
        <v>Location HalloBerlin62610thAve = new Location() { Id = Guid.NewGuid(), Name = "Hallo Berlin", AddressLine1 = "626 10th Ave.", Town= "New York", County="NY", Country="US", Postcode="10036" };</v>
      </c>
      <c r="K19" t="str">
        <f>_xlfn.CONCAT("{ ""id"": """,A19,""", ""name"":""",C19,""", ""addressLine1"":""",E19,""", ""town"":""",F19,""", ""county"":""",G19,""", ""country"":""",H19,""", ""postcode"":""",I19,""" },")</f>
        <v>{ "id": "9f54075d-8433-4034-a060-aea992c9e130", "name":"Hallo Berlin", "addressLine1":"626 10th Ave.", "town":"New York", "county":"NY", "country":"US", "postcode":"10036" },</v>
      </c>
    </row>
    <row r="20" spans="1:11" x14ac:dyDescent="0.45">
      <c r="A20" t="s">
        <v>4751</v>
      </c>
      <c r="B20">
        <f t="shared" si="0"/>
        <v>19</v>
      </c>
      <c r="C20" t="s">
        <v>3735</v>
      </c>
      <c r="D20" t="str">
        <f>_xlfn.CONCAT(SUBSTITUTE(SUBSTITUTE(SUBSTITUTE(SUBSTITUTE(SUBSTITUTE(SUBSTITUTE(SUBSTITUTE(SUBSTITUTE(SUBSTITUTE(SUBSTITUTE(SUBSTITUTE(C20," ",""),"(",""),")",""),"'",""),"&amp;",""),"-",""),"#",""),",",""),"!",""),".",""),"@",""),SUBSTITUTE(SUBSTITUTE(SUBSTITUTE(SUBSTITUTE(SUBSTITUTE(SUBSTITUTE(SUBSTITUTE(SUBSTITUTE(SUBSTITUTE(SUBSTITUTE(SUBSTITUTE(E20," ",""),"(",""),")",""),"'",""),"&amp;",""),"-",""),"#",""),",",""),"!",""),".",""),"@",""))</f>
        <v>CAP21Studios18West18St6thfloor</v>
      </c>
      <c r="E20" t="s">
        <v>3734</v>
      </c>
      <c r="F20" t="s">
        <v>3696</v>
      </c>
      <c r="G20" t="s">
        <v>3698</v>
      </c>
      <c r="H20" t="s">
        <v>4116</v>
      </c>
      <c r="I20">
        <v>10011</v>
      </c>
      <c r="J20" t="str">
        <f>_xlfn.CONCAT("Location ",D20," = new Location() { Id = Guid.NewGuid(), Name = """,C20,""", AddressLine1 = """,E20,""", Town= """,F20,""", County=""",G20,""", Country=""",H20,""", Postcode=""",I20,""" };")</f>
        <v>Location CAP21Studios18West18St6thfloor = new Location() { Id = Guid.NewGuid(), Name = "CAP 21 Studios", AddressLine1 = "18 West 18 St.  6th floor", Town= "New York", County="NY", Country="US", Postcode="10011" };</v>
      </c>
      <c r="K20" t="str">
        <f>_xlfn.CONCAT("{ ""id"": """,A20,""", ""name"":""",C20,""", ""addressLine1"":""",E20,""", ""town"":""",F20,""", ""county"":""",G20,""", ""country"":""",H20,""", ""postcode"":""",I20,""" },")</f>
        <v>{ "id": "ad7ceca0-22ef-4bda-9832-445a70f657fb", "name":"CAP 21 Studios", "addressLine1":"18 West 18 St.  6th floor", "town":"New York", "county":"NY", "country":"US", "postcode":"10011" },</v>
      </c>
    </row>
    <row r="21" spans="1:11" x14ac:dyDescent="0.45">
      <c r="A21" t="s">
        <v>4752</v>
      </c>
      <c r="B21">
        <f t="shared" si="0"/>
        <v>20</v>
      </c>
      <c r="C21" t="s">
        <v>3737</v>
      </c>
      <c r="D21" t="str">
        <f>_xlfn.CONCAT(SUBSTITUTE(SUBSTITUTE(SUBSTITUTE(SUBSTITUTE(SUBSTITUTE(SUBSTITUTE(SUBSTITUTE(SUBSTITUTE(SUBSTITUTE(SUBSTITUTE(SUBSTITUTE(C21," ",""),"(",""),")",""),"'",""),"&amp;",""),"-",""),"#",""),",",""),"!",""),".",""),"@",""),SUBSTITUTE(SUBSTITUTE(SUBSTITUTE(SUBSTITUTE(SUBSTITUTE(SUBSTITUTE(SUBSTITUTE(SUBSTITUTE(SUBSTITUTE(SUBSTITUTE(SUBSTITUTE(E21," ",""),"(",""),")",""),"'",""),"&amp;",""),"-",""),"#",""),",",""),"!",""),".",""),"@",""))</f>
        <v>KinokoJapaneseRestaurant165West72ndStreet</v>
      </c>
      <c r="E21" t="s">
        <v>3736</v>
      </c>
      <c r="F21" t="s">
        <v>3696</v>
      </c>
      <c r="G21" t="s">
        <v>3698</v>
      </c>
      <c r="H21" t="s">
        <v>4116</v>
      </c>
      <c r="I21">
        <v>10023</v>
      </c>
      <c r="J21" t="str">
        <f>_xlfn.CONCAT("Location ",D21," = new Location() { Id = Guid.NewGuid(), Name = """,C21,""", AddressLine1 = """,E21,""", Town= """,F21,""", County=""",G21,""", Country=""",H21,""", Postcode=""",I21,""" };")</f>
        <v>Location KinokoJapaneseRestaurant165West72ndStreet = new Location() { Id = Guid.NewGuid(), Name = "Kinoko Japanese Restaurant", AddressLine1 = "165 West 72nd Street", Town= "New York", County="NY", Country="US", Postcode="10023" };</v>
      </c>
      <c r="K21" t="str">
        <f>_xlfn.CONCAT("{ ""id"": """,A21,""", ""name"":""",C21,""", ""addressLine1"":""",E21,""", ""town"":""",F21,""", ""county"":""",G21,""", ""country"":""",H21,""", ""postcode"":""",I21,""" },")</f>
        <v>{ "id": "a5b7a1be-90aa-4534-af8d-4f195adeec35", "name":"Kinoko Japanese Restaurant", "addressLine1":"165 West 72nd Street", "town":"New York", "county":"NY", "country":"US", "postcode":"10023" },</v>
      </c>
    </row>
    <row r="22" spans="1:11" x14ac:dyDescent="0.45">
      <c r="A22" t="s">
        <v>4753</v>
      </c>
      <c r="B22">
        <f t="shared" si="0"/>
        <v>21</v>
      </c>
      <c r="C22" t="s">
        <v>3739</v>
      </c>
      <c r="D22" t="str">
        <f>_xlfn.CONCAT(SUBSTITUTE(SUBSTITUTE(SUBSTITUTE(SUBSTITUTE(SUBSTITUTE(SUBSTITUTE(SUBSTITUTE(SUBSTITUTE(SUBSTITUTE(SUBSTITUTE(SUBSTITUTE(C22," ",""),"(",""),")",""),"'",""),"&amp;",""),"-",""),"#",""),",",""),"!",""),".",""),"@",""),SUBSTITUTE(SUBSTITUTE(SUBSTITUTE(SUBSTITUTE(SUBSTITUTE(SUBSTITUTE(SUBSTITUTE(SUBSTITUTE(SUBSTITUTE(SUBSTITUTE(SUBSTITUTE(E22," ",""),"(",""),")",""),"'",""),"&amp;",""),"-",""),"#",""),",",""),"!",""),".",""),"@",""))</f>
        <v>MauiTacos3305thAve</v>
      </c>
      <c r="E22" t="s">
        <v>3738</v>
      </c>
      <c r="F22" t="s">
        <v>3696</v>
      </c>
      <c r="G22" t="s">
        <v>3698</v>
      </c>
      <c r="H22" t="s">
        <v>4116</v>
      </c>
      <c r="I22">
        <v>10001</v>
      </c>
      <c r="J22" t="str">
        <f>_xlfn.CONCAT("Location ",D22," = new Location() { Id = Guid.NewGuid(), Name = """,C22,""", AddressLine1 = """,E22,""", Town= """,F22,""", County=""",G22,""", Country=""",H22,""", Postcode=""",I22,""" };")</f>
        <v>Location MauiTacos3305thAve = new Location() { Id = Guid.NewGuid(), Name = "Maui Tacos", AddressLine1 = "330 5th Ave.", Town= "New York", County="NY", Country="US", Postcode="10001" };</v>
      </c>
      <c r="K22" t="str">
        <f>_xlfn.CONCAT("{ ""id"": """,A22,""", ""name"":""",C22,""", ""addressLine1"":""",E22,""", ""town"":""",F22,""", ""county"":""",G22,""", ""country"":""",H22,""", ""postcode"":""",I22,""" },")</f>
        <v>{ "id": "1d9e49e1-248b-411f-889e-6e8933eb3cfd", "name":"Maui Tacos", "addressLine1":"330 5th Ave.", "town":"New York", "county":"NY", "country":"US", "postcode":"10001" },</v>
      </c>
    </row>
    <row r="23" spans="1:11" x14ac:dyDescent="0.45">
      <c r="A23" t="s">
        <v>4754</v>
      </c>
      <c r="B23">
        <f t="shared" si="0"/>
        <v>22</v>
      </c>
      <c r="C23" t="s">
        <v>3741</v>
      </c>
      <c r="D23" t="str">
        <f>_xlfn.CONCAT(SUBSTITUTE(SUBSTITUTE(SUBSTITUTE(SUBSTITUTE(SUBSTITUTE(SUBSTITUTE(SUBSTITUTE(SUBSTITUTE(SUBSTITUTE(SUBSTITUTE(SUBSTITUTE(C23," ",""),"(",""),")",""),"'",""),"&amp;",""),"-",""),"#",""),",",""),"!",""),".",""),"@",""),SUBSTITUTE(SUBSTITUTE(SUBSTITUTE(SUBSTITUTE(SUBSTITUTE(SUBSTITUTE(SUBSTITUTE(SUBSTITUTE(SUBSTITUTE(SUBSTITUTE(SUBSTITUTE(E23," ",""),"(",""),")",""),"'",""),"&amp;",""),"-",""),"#",""),",",""),"!",""),".",""),"@",""))</f>
        <v>GoSushi3GreenwichAve</v>
      </c>
      <c r="E23" t="s">
        <v>3740</v>
      </c>
      <c r="F23" t="s">
        <v>3696</v>
      </c>
      <c r="G23" t="s">
        <v>3698</v>
      </c>
      <c r="H23" t="s">
        <v>4116</v>
      </c>
      <c r="I23">
        <v>10014</v>
      </c>
      <c r="J23" t="str">
        <f>_xlfn.CONCAT("Location ",D23," = new Location() { Id = Guid.NewGuid(), Name = """,C23,""", AddressLine1 = """,E23,""", Town= """,F23,""", County=""",G23,""", Country=""",H23,""", Postcode=""",I23,""" };")</f>
        <v>Location GoSushi3GreenwichAve = new Location() { Id = Guid.NewGuid(), Name = "Go Sushi", AddressLine1 = "3 Greenwich Ave.", Town= "New York", County="NY", Country="US", Postcode="10014" };</v>
      </c>
      <c r="K23" t="str">
        <f>_xlfn.CONCAT("{ ""id"": """,A23,""", ""name"":""",C23,""", ""addressLine1"":""",E23,""", ""town"":""",F23,""", ""county"":""",G23,""", ""country"":""",H23,""", ""postcode"":""",I23,""" },")</f>
        <v>{ "id": "78f74352-2b3a-43ec-af02-8c7e975bf33d", "name":"Go Sushi", "addressLine1":"3 Greenwich Ave.", "town":"New York", "county":"NY", "country":"US", "postcode":"10014" },</v>
      </c>
    </row>
    <row r="24" spans="1:11" x14ac:dyDescent="0.45">
      <c r="A24" t="s">
        <v>4755</v>
      </c>
      <c r="B24">
        <f t="shared" si="0"/>
        <v>23</v>
      </c>
      <c r="C24" t="s">
        <v>3743</v>
      </c>
      <c r="D24" t="str">
        <f>_xlfn.CONCAT(SUBSTITUTE(SUBSTITUTE(SUBSTITUTE(SUBSTITUTE(SUBSTITUTE(SUBSTITUTE(SUBSTITUTE(SUBSTITUTE(SUBSTITUTE(SUBSTITUTE(SUBSTITUTE(C24," ",""),"(",""),")",""),"'",""),"&amp;",""),"-",""),"#",""),",",""),"!",""),".",""),"@",""),SUBSTITUTE(SUBSTITUTE(SUBSTITUTE(SUBSTITUTE(SUBSTITUTE(SUBSTITUTE(SUBSTITUTE(SUBSTITUTE(SUBSTITUTE(SUBSTITUTE(SUBSTITUTE(E24," ",""),"(",""),")",""),"'",""),"&amp;",""),"-",""),"#",""),",",""),"!",""),".",""),"@",""))</f>
        <v>AMCLoews34thStreet14312W34thSt</v>
      </c>
      <c r="E24" t="s">
        <v>3742</v>
      </c>
      <c r="F24" t="s">
        <v>3696</v>
      </c>
      <c r="G24" t="s">
        <v>3698</v>
      </c>
      <c r="H24" t="s">
        <v>4116</v>
      </c>
      <c r="I24">
        <v>10001</v>
      </c>
      <c r="J24" t="str">
        <f>_xlfn.CONCAT("Location ",D24," = new Location() { Id = Guid.NewGuid(), Name = """,C24,""", AddressLine1 = """,E24,""", Town= """,F24,""", County=""",G24,""", Country=""",H24,""", Postcode=""",I24,""" };")</f>
        <v>Location AMCLoews34thStreet14312W34thSt = new Location() { Id = Guid.NewGuid(), Name = "AMC Loews 34th Street 14", AddressLine1 = "312 W. 34th St.", Town= "New York", County="NY", Country="US", Postcode="10001" };</v>
      </c>
      <c r="K24" t="str">
        <f>_xlfn.CONCAT("{ ""id"": """,A24,""", ""name"":""",C24,""", ""addressLine1"":""",E24,""", ""town"":""",F24,""", ""county"":""",G24,""", ""country"":""",H24,""", ""postcode"":""",I24,""" },")</f>
        <v>{ "id": "a633c216-55de-41af-98b4-82db66894425", "name":"AMC Loews 34th Street 14", "addressLine1":"312 W. 34th St.", "town":"New York", "county":"NY", "country":"US", "postcode":"10001" },</v>
      </c>
    </row>
    <row r="25" spans="1:11" x14ac:dyDescent="0.45">
      <c r="A25" t="s">
        <v>4756</v>
      </c>
      <c r="B25">
        <f t="shared" si="0"/>
        <v>24</v>
      </c>
      <c r="C25" t="s">
        <v>3745</v>
      </c>
      <c r="D25" t="str">
        <f>_xlfn.CONCAT(SUBSTITUTE(SUBSTITUTE(SUBSTITUTE(SUBSTITUTE(SUBSTITUTE(SUBSTITUTE(SUBSTITUTE(SUBSTITUTE(SUBSTITUTE(SUBSTITUTE(SUBSTITUTE(C25," ",""),"(",""),")",""),"'",""),"&amp;",""),"-",""),"#",""),",",""),"!",""),".",""),"@",""),SUBSTITUTE(SUBSTITUTE(SUBSTITUTE(SUBSTITUTE(SUBSTITUTE(SUBSTITUTE(SUBSTITUTE(SUBSTITUTE(SUBSTITUTE(SUBSTITUTE(SUBSTITUTE(E25," ",""),"(",""),")",""),"'",""),"&amp;",""),"-",""),"#",""),",",""),"!",""),".",""),"@",""))</f>
        <v>288Bar288ElizabethSt</v>
      </c>
      <c r="E25" t="s">
        <v>3744</v>
      </c>
      <c r="F25" t="s">
        <v>3696</v>
      </c>
      <c r="G25" t="s">
        <v>3698</v>
      </c>
      <c r="H25" t="s">
        <v>4116</v>
      </c>
      <c r="I25">
        <v>10012</v>
      </c>
      <c r="J25" t="str">
        <f>_xlfn.CONCAT("Location ",D25," = new Location() { Id = Guid.NewGuid(), Name = """,C25,""", AddressLine1 = """,E25,""", Town= """,F25,""", County=""",G25,""", Country=""",H25,""", Postcode=""",I25,""" };")</f>
        <v>Location 288Bar288ElizabethSt = new Location() { Id = Guid.NewGuid(), Name = "288 Bar", AddressLine1 = "288 Elizabeth St.", Town= "New York", County="NY", Country="US", Postcode="10012" };</v>
      </c>
      <c r="K25" t="str">
        <f>_xlfn.CONCAT("{ ""id"": """,A25,""", ""name"":""",C25,""", ""addressLine1"":""",E25,""", ""town"":""",F25,""", ""county"":""",G25,""", ""country"":""",H25,""", ""postcode"":""",I25,""" },")</f>
        <v>{ "id": "db8b7552-3a77-4d6d-98df-3df09a611d60", "name":"288 Bar", "addressLine1":"288 Elizabeth St.", "town":"New York", "county":"NY", "country":"US", "postcode":"10012" },</v>
      </c>
    </row>
    <row r="26" spans="1:11" x14ac:dyDescent="0.45">
      <c r="A26" t="s">
        <v>4757</v>
      </c>
      <c r="B26">
        <f t="shared" si="0"/>
        <v>25</v>
      </c>
      <c r="C26" t="s">
        <v>3747</v>
      </c>
      <c r="D26" t="str">
        <f>_xlfn.CONCAT(SUBSTITUTE(SUBSTITUTE(SUBSTITUTE(SUBSTITUTE(SUBSTITUTE(SUBSTITUTE(SUBSTITUTE(SUBSTITUTE(SUBSTITUTE(SUBSTITUTE(SUBSTITUTE(C26," ",""),"(",""),")",""),"'",""),"&amp;",""),"-",""),"#",""),",",""),"!",""),".",""),"@",""),SUBSTITUTE(SUBSTITUTE(SUBSTITUTE(SUBSTITUTE(SUBSTITUTE(SUBSTITUTE(SUBSTITUTE(SUBSTITUTE(SUBSTITUTE(SUBSTITUTE(SUBSTITUTE(E26," ",""),"(",""),")",""),"'",""),"&amp;",""),"-",""),"#",""),",",""),"!",""),".",""),"@",""))</f>
        <v>TribecaPerformingArtsCenter199ChambersStS110C</v>
      </c>
      <c r="E26" t="s">
        <v>3746</v>
      </c>
      <c r="F26" t="s">
        <v>3696</v>
      </c>
      <c r="G26" t="s">
        <v>3698</v>
      </c>
      <c r="H26" t="s">
        <v>4116</v>
      </c>
      <c r="I26">
        <v>10007</v>
      </c>
      <c r="J26" t="str">
        <f>_xlfn.CONCAT("Location ",D26," = new Location() { Id = Guid.NewGuid(), Name = """,C26,""", AddressLine1 = """,E26,""", Town= """,F26,""", County=""",G26,""", Country=""",H26,""", Postcode=""",I26,""" };")</f>
        <v>Location TribecaPerformingArtsCenter199ChambersStS110C = new Location() { Id = Guid.NewGuid(), Name = "Tribeca Performing Arts Center", AddressLine1 = "199 Chambers St., #S110C", Town= "New York", County="NY", Country="US", Postcode="10007" };</v>
      </c>
      <c r="K26" t="str">
        <f>_xlfn.CONCAT("{ ""id"": """,A26,""", ""name"":""",C26,""", ""addressLine1"":""",E26,""", ""town"":""",F26,""", ""county"":""",G26,""", ""country"":""",H26,""", ""postcode"":""",I26,""" },")</f>
        <v>{ "id": "8dea50a6-3c5e-4e39-8c67-03c31e7f3cbd", "name":"Tribeca Performing Arts Center", "addressLine1":"199 Chambers St., #S110C", "town":"New York", "county":"NY", "country":"US", "postcode":"10007" },</v>
      </c>
    </row>
    <row r="27" spans="1:11" x14ac:dyDescent="0.45">
      <c r="A27" t="s">
        <v>4758</v>
      </c>
      <c r="B27">
        <f t="shared" si="0"/>
        <v>26</v>
      </c>
      <c r="C27" t="s">
        <v>3749</v>
      </c>
      <c r="D27" t="str">
        <f>_xlfn.CONCAT(SUBSTITUTE(SUBSTITUTE(SUBSTITUTE(SUBSTITUTE(SUBSTITUTE(SUBSTITUTE(SUBSTITUTE(SUBSTITUTE(SUBSTITUTE(SUBSTITUTE(SUBSTITUTE(C27," ",""),"(",""),")",""),"'",""),"&amp;",""),"-",""),"#",""),",",""),"!",""),".",""),"@",""),SUBSTITUTE(SUBSTITUTE(SUBSTITUTE(SUBSTITUTE(SUBSTITUTE(SUBSTITUTE(SUBSTITUTE(SUBSTITUTE(SUBSTITUTE(SUBSTITUTE(SUBSTITUTE(E27," ",""),"(",""),")",""),"'",""),"&amp;",""),"-",""),"#",""),",",""),"!",""),".",""),"@",""))</f>
        <v>RegalCinemas42ndStreetEWalkStadium13247W42ndSt</v>
      </c>
      <c r="E27" t="s">
        <v>3748</v>
      </c>
      <c r="F27" t="s">
        <v>3696</v>
      </c>
      <c r="G27" t="s">
        <v>3698</v>
      </c>
      <c r="H27" t="s">
        <v>4116</v>
      </c>
      <c r="I27">
        <v>10036</v>
      </c>
      <c r="J27" t="str">
        <f>_xlfn.CONCAT("Location ",D27," = new Location() { Id = Guid.NewGuid(), Name = """,C27,""", AddressLine1 = """,E27,""", Town= """,F27,""", County=""",G27,""", Country=""",H27,""", Postcode=""",I27,""" };")</f>
        <v>Location RegalCinemas42ndStreetEWalkStadium13247W42ndSt = new Location() { Id = Guid.NewGuid(), Name = "Regal Cinemas 42nd Street E-Walk Stadium 13", AddressLine1 = "247 W. 42nd St.", Town= "New York", County="NY", Country="US", Postcode="10036" };</v>
      </c>
      <c r="K27" t="str">
        <f>_xlfn.CONCAT("{ ""id"": """,A27,""", ""name"":""",C27,""", ""addressLine1"":""",E27,""", ""town"":""",F27,""", ""county"":""",G27,""", ""country"":""",H27,""", ""postcode"":""",I27,""" },")</f>
        <v>{ "id": "9ae3088d-3121-4b7a-af27-9c4f15b2fadb", "name":"Regal Cinemas 42nd Street E-Walk Stadium 13", "addressLine1":"247 W. 42nd St.", "town":"New York", "county":"NY", "country":"US", "postcode":"10036" },</v>
      </c>
    </row>
    <row r="28" spans="1:11" x14ac:dyDescent="0.45">
      <c r="A28" t="s">
        <v>4759</v>
      </c>
      <c r="B28">
        <f t="shared" si="0"/>
        <v>27</v>
      </c>
      <c r="C28" t="s">
        <v>3751</v>
      </c>
      <c r="D28" t="str">
        <f>_xlfn.CONCAT(SUBSTITUTE(SUBSTITUTE(SUBSTITUTE(SUBSTITUTE(SUBSTITUTE(SUBSTITUTE(SUBSTITUTE(SUBSTITUTE(SUBSTITUTE(SUBSTITUTE(SUBSTITUTE(C28," ",""),"(",""),")",""),"'",""),"&amp;",""),"-",""),"#",""),",",""),"!",""),".",""),"@",""),SUBSTITUTE(SUBSTITUTE(SUBSTITUTE(SUBSTITUTE(SUBSTITUTE(SUBSTITUTE(SUBSTITUTE(SUBSTITUTE(SUBSTITUTE(SUBSTITUTE(SUBSTITUTE(E28," ",""),"(",""),")",""),"'",""),"&amp;",""),"-",""),"#",""),",",""),"!",""),".",""),"@",""))</f>
        <v>HalloBerlinRestaurantandBierhaus62610thAvebtw44thand45thSt</v>
      </c>
      <c r="E28" t="s">
        <v>3750</v>
      </c>
      <c r="F28" t="s">
        <v>3696</v>
      </c>
      <c r="G28" t="s">
        <v>3698</v>
      </c>
      <c r="H28" t="s">
        <v>4116</v>
      </c>
      <c r="I28">
        <v>10036</v>
      </c>
      <c r="J28" t="str">
        <f>_xlfn.CONCAT("Location ",D28," = new Location() { Id = Guid.NewGuid(), Name = """,C28,""", AddressLine1 = """,E28,""", Town= """,F28,""", County=""",G28,""", Country=""",H28,""", Postcode=""",I28,""" };")</f>
        <v>Location HalloBerlinRestaurantandBierhaus62610thAvebtw44thand45thSt = new Location() { Id = Guid.NewGuid(), Name = "Hallo Berlin Restaurant and Bierhaus", AddressLine1 = "626 10th Ave. btw. 44th and 45th St.", Town= "New York", County="NY", Country="US", Postcode="10036" };</v>
      </c>
      <c r="K28" t="str">
        <f>_xlfn.CONCAT("{ ""id"": """,A28,""", ""name"":""",C28,""", ""addressLine1"":""",E28,""", ""town"":""",F28,""", ""county"":""",G28,""", ""country"":""",H28,""", ""postcode"":""",I28,""" },")</f>
        <v>{ "id": "3d1de976-6b86-4d4d-b5c8-d0b32c112cbf", "name":"Hallo Berlin Restaurant and Bierhaus", "addressLine1":"626 10th Ave. btw. 44th and 45th St.", "town":"New York", "county":"NY", "country":"US", "postcode":"10036" },</v>
      </c>
    </row>
    <row r="29" spans="1:11" x14ac:dyDescent="0.45">
      <c r="A29" t="s">
        <v>4760</v>
      </c>
      <c r="B29">
        <f t="shared" si="0"/>
        <v>28</v>
      </c>
      <c r="C29" t="s">
        <v>3753</v>
      </c>
      <c r="D29" t="str">
        <f>_xlfn.CONCAT(SUBSTITUTE(SUBSTITUTE(SUBSTITUTE(SUBSTITUTE(SUBSTITUTE(SUBSTITUTE(SUBSTITUTE(SUBSTITUTE(SUBSTITUTE(SUBSTITUTE(SUBSTITUTE(C29," ",""),"(",""),")",""),"'",""),"&amp;",""),"-",""),"#",""),",",""),"!",""),".",""),"@",""),SUBSTITUTE(SUBSTITUTE(SUBSTITUTE(SUBSTITUTE(SUBSTITUTE(SUBSTITUTE(SUBSTITUTE(SUBSTITUTE(SUBSTITUTE(SUBSTITUTE(SUBSTITUTE(E29," ",""),"(",""),")",""),"'",""),"&amp;",""),"-",""),"#",""),",",""),"!",""),".",""),"@",""))</f>
        <v>Rice227MottStreet</v>
      </c>
      <c r="E29" t="s">
        <v>3752</v>
      </c>
      <c r="F29" t="s">
        <v>3696</v>
      </c>
      <c r="G29" t="s">
        <v>3698</v>
      </c>
      <c r="H29" t="s">
        <v>4116</v>
      </c>
      <c r="I29">
        <v>10012</v>
      </c>
      <c r="J29" t="str">
        <f>_xlfn.CONCAT("Location ",D29," = new Location() { Id = Guid.NewGuid(), Name = """,C29,""", AddressLine1 = """,E29,""", Town= """,F29,""", County=""",G29,""", Country=""",H29,""", Postcode=""",I29,""" };")</f>
        <v>Location Rice227MottStreet = new Location() { Id = Guid.NewGuid(), Name = "Rice", AddressLine1 = "227 Mott Street", Town= "New York", County="NY", Country="US", Postcode="10012" };</v>
      </c>
      <c r="K29" t="str">
        <f>_xlfn.CONCAT("{ ""id"": """,A29,""", ""name"":""",C29,""", ""addressLine1"":""",E29,""", ""town"":""",F29,""", ""county"":""",G29,""", ""country"":""",H29,""", ""postcode"":""",I29,""" },")</f>
        <v>{ "id": "31d8fb0e-6af6-4a8b-bc78-9eb957d39d9a", "name":"Rice", "addressLine1":"227 Mott Street", "town":"New York", "county":"NY", "country":"US", "postcode":"10012" },</v>
      </c>
    </row>
    <row r="30" spans="1:11" x14ac:dyDescent="0.45">
      <c r="A30" t="s">
        <v>4761</v>
      </c>
      <c r="B30">
        <f t="shared" si="0"/>
        <v>29</v>
      </c>
      <c r="C30" t="s">
        <v>3755</v>
      </c>
      <c r="D30" t="str">
        <f>_xlfn.CONCAT(SUBSTITUTE(SUBSTITUTE(SUBSTITUTE(SUBSTITUTE(SUBSTITUTE(SUBSTITUTE(SUBSTITUTE(SUBSTITUTE(SUBSTITUTE(SUBSTITUTE(SUBSTITUTE(C30," ",""),"(",""),")",""),"'",""),"&amp;",""),"-",""),"#",""),",",""),"!",""),".",""),"@",""),SUBSTITUTE(SUBSTITUTE(SUBSTITUTE(SUBSTITUTE(SUBSTITUTE(SUBSTITUTE(SUBSTITUTE(SUBSTITUTE(SUBSTITUTE(SUBSTITUTE(SUBSTITUTE(E30," ",""),"(",""),")",""),"'",""),"&amp;",""),"-",""),"#",""),",",""),"!",""),".",""),"@",""))</f>
        <v>DavidCopperfieldsHouseofBeer1394YorkAve74thSt</v>
      </c>
      <c r="E30" t="s">
        <v>3754</v>
      </c>
      <c r="F30" t="s">
        <v>3696</v>
      </c>
      <c r="G30" t="s">
        <v>3698</v>
      </c>
      <c r="H30" t="s">
        <v>4116</v>
      </c>
      <c r="I30">
        <v>10021</v>
      </c>
      <c r="J30" t="str">
        <f>_xlfn.CONCAT("Location ",D30," = new Location() { Id = Guid.NewGuid(), Name = """,C30,""", AddressLine1 = """,E30,""", Town= """,F30,""", County=""",G30,""", Country=""",H30,""", Postcode=""",I30,""" };")</f>
        <v>Location DavidCopperfieldsHouseofBeer1394YorkAve74thSt = new Location() { Id = Guid.NewGuid(), Name = "David Copperfield's House of Beer", AddressLine1 = "1394 York Ave. @74th St.", Town= "New York", County="NY", Country="US", Postcode="10021" };</v>
      </c>
      <c r="K30" t="str">
        <f>_xlfn.CONCAT("{ ""id"": """,A30,""", ""name"":""",C30,""", ""addressLine1"":""",E30,""", ""town"":""",F30,""", ""county"":""",G30,""", ""country"":""",H30,""", ""postcode"":""",I30,""" },")</f>
        <v>{ "id": "468b749f-15c4-4fc3-bc50-3aa9fb41d71f", "name":"David Copperfield's House of Beer", "addressLine1":"1394 York Ave. @74th St.", "town":"New York", "county":"NY", "country":"US", "postcode":"10021" },</v>
      </c>
    </row>
    <row r="31" spans="1:11" x14ac:dyDescent="0.45">
      <c r="A31" t="s">
        <v>4762</v>
      </c>
      <c r="B31">
        <f t="shared" si="0"/>
        <v>30</v>
      </c>
      <c r="C31" t="s">
        <v>3758</v>
      </c>
      <c r="D31" t="str">
        <f>_xlfn.CONCAT(SUBSTITUTE(SUBSTITUTE(SUBSTITUTE(SUBSTITUTE(SUBSTITUTE(SUBSTITUTE(SUBSTITUTE(SUBSTITUTE(SUBSTITUTE(SUBSTITUTE(SUBSTITUTE(C31," ",""),"(",""),")",""),"'",""),"&amp;",""),"-",""),"#",""),",",""),"!",""),".",""),"@",""),SUBSTITUTE(SUBSTITUTE(SUBSTITUTE(SUBSTITUTE(SUBSTITUTE(SUBSTITUTE(SUBSTITUTE(SUBSTITUTE(SUBSTITUTE(SUBSTITUTE(SUBSTITUTE(E31," ",""),"(",""),")",""),"'",""),"&amp;",""),"-",""),"#",""),",",""),"!",""),".",""),"@",""))</f>
        <v>MillenniumRestaurant580GearyStreet</v>
      </c>
      <c r="E31" t="s">
        <v>3756</v>
      </c>
      <c r="F31" t="s">
        <v>3757</v>
      </c>
      <c r="G31" t="s">
        <v>3759</v>
      </c>
      <c r="H31" t="s">
        <v>4116</v>
      </c>
      <c r="I31">
        <v>94102</v>
      </c>
      <c r="J31" t="str">
        <f>_xlfn.CONCAT("Location ",D31," = new Location() { Id = Guid.NewGuid(), Name = """,C31,""", AddressLine1 = """,E31,""", Town= """,F31,""", County=""",G31,""", Country=""",H31,""", Postcode=""",I31,""" };")</f>
        <v>Location MillenniumRestaurant580GearyStreet = new Location() { Id = Guid.NewGuid(), Name = "Millennium Restaurant", AddressLine1 = "580 Geary Street", Town= "San Francisco", County="CA", Country="US", Postcode="94102" };</v>
      </c>
      <c r="K31" t="str">
        <f>_xlfn.CONCAT("{ ""id"": """,A31,""", ""name"":""",C31,""", ""addressLine1"":""",E31,""", ""town"":""",F31,""", ""county"":""",G31,""", ""country"":""",H31,""", ""postcode"":""",I31,""" },")</f>
        <v>{ "id": "5bd8da9e-f8df-46b3-b3be-1f2731c9bc6f", "name":"Millennium Restaurant", "addressLine1":"580 Geary Street", "town":"San Francisco", "county":"CA", "country":"US", "postcode":"94102" },</v>
      </c>
    </row>
    <row r="32" spans="1:11" x14ac:dyDescent="0.45">
      <c r="A32" t="s">
        <v>4763</v>
      </c>
      <c r="B32">
        <f t="shared" si="0"/>
        <v>31</v>
      </c>
      <c r="C32" t="s">
        <v>3761</v>
      </c>
      <c r="D32" t="str">
        <f>_xlfn.CONCAT(SUBSTITUTE(SUBSTITUTE(SUBSTITUTE(SUBSTITUTE(SUBSTITUTE(SUBSTITUTE(SUBSTITUTE(SUBSTITUTE(SUBSTITUTE(SUBSTITUTE(SUBSTITUTE(C32," ",""),"(",""),")",""),"'",""),"&amp;",""),"-",""),"#",""),",",""),"!",""),".",""),"@",""),SUBSTITUTE(SUBSTITUTE(SUBSTITUTE(SUBSTITUTE(SUBSTITUTE(SUBSTITUTE(SUBSTITUTE(SUBSTITUTE(SUBSTITUTE(SUBSTITUTE(SUBSTITUTE(E32," ",""),"(",""),")",""),"'",""),"&amp;",""),"-",""),"#",""),",",""),"!",""),".",""),"@",""))</f>
        <v>AngelikaFilmCenter18WHoustonSt</v>
      </c>
      <c r="E32" t="s">
        <v>3760</v>
      </c>
      <c r="F32" t="s">
        <v>3696</v>
      </c>
      <c r="G32" t="s">
        <v>3698</v>
      </c>
      <c r="H32" t="s">
        <v>4116</v>
      </c>
      <c r="I32">
        <v>10012</v>
      </c>
      <c r="J32" t="str">
        <f>_xlfn.CONCAT("Location ",D32," = new Location() { Id = Guid.NewGuid(), Name = """,C32,""", AddressLine1 = """,E32,""", Town= """,F32,""", County=""",G32,""", Country=""",H32,""", Postcode=""",I32,""" };")</f>
        <v>Location AngelikaFilmCenter18WHoustonSt = new Location() { Id = Guid.NewGuid(), Name = "Angelika Film Center", AddressLine1 = "18 W. Houston St.", Town= "New York", County="NY", Country="US", Postcode="10012" };</v>
      </c>
      <c r="K32" t="str">
        <f>_xlfn.CONCAT("{ ""id"": """,A32,""", ""name"":""",C32,""", ""addressLine1"":""",E32,""", ""town"":""",F32,""", ""county"":""",G32,""", ""country"":""",H32,""", ""postcode"":""",I32,""" },")</f>
        <v>{ "id": "c311e79f-2fca-474c-87d4-ce0bc102e7d8", "name":"Angelika Film Center", "addressLine1":"18 W. Houston St.", "town":"New York", "county":"NY", "country":"US", "postcode":"10012" },</v>
      </c>
    </row>
    <row r="33" spans="1:11" x14ac:dyDescent="0.45">
      <c r="A33" s="3" t="s">
        <v>4764</v>
      </c>
      <c r="B33">
        <f t="shared" si="0"/>
        <v>32</v>
      </c>
      <c r="C33" t="s">
        <v>3763</v>
      </c>
      <c r="D33" t="str">
        <f>_xlfn.CONCAT(SUBSTITUTE(SUBSTITUTE(SUBSTITUTE(SUBSTITUTE(SUBSTITUTE(SUBSTITUTE(SUBSTITUTE(SUBSTITUTE(SUBSTITUTE(SUBSTITUTE(SUBSTITUTE(C33," ",""),"(",""),")",""),"'",""),"&amp;",""),"-",""),"#",""),",",""),"!",""),".",""),"@",""),SUBSTITUTE(SUBSTITUTE(SUBSTITUTE(SUBSTITUTE(SUBSTITUTE(SUBSTITUTE(SUBSTITUTE(SUBSTITUTE(SUBSTITUTE(SUBSTITUTE(SUBSTITUTE(E33," ",""),"(",""),")",""),"'",""),"&amp;",""),"-",""),"#",""),",",""),"!",""),".",""),"@",""))</f>
        <v>CosiRestaurant498SeventhAvenue</v>
      </c>
      <c r="E33" t="s">
        <v>3762</v>
      </c>
      <c r="F33" t="s">
        <v>3696</v>
      </c>
      <c r="G33" t="s">
        <v>3698</v>
      </c>
      <c r="H33" t="s">
        <v>4116</v>
      </c>
      <c r="I33">
        <v>10018</v>
      </c>
      <c r="J33" t="str">
        <f>_xlfn.CONCAT("Location ",D33," = new Location() { Id = Guid.NewGuid(), Name = """,C33,""", AddressLine1 = """,E33,""", Town= """,F33,""", County=""",G33,""", Country=""",H33,""", Postcode=""",I33,""" };")</f>
        <v>Location CosiRestaurant498SeventhAvenue = new Location() { Id = Guid.NewGuid(), Name = "Cosi Restaurant", AddressLine1 = "498 Seventh Avenue", Town= "New York", County="NY", Country="US", Postcode="10018" };</v>
      </c>
      <c r="K33" t="str">
        <f>_xlfn.CONCAT("{ ""id"": """,A33,""", ""name"":""",C33,""", ""addressLine1"":""",E33,""", ""town"":""",F33,""", ""county"":""",G33,""", ""country"":""",H33,""", ""postcode"":""",I33,""" },")</f>
        <v>{ "id": "001e4132-9065-4fb3-955f-88742c7e1e7d", "name":"Cosi Restaurant", "addressLine1":"498 Seventh Avenue", "town":"New York", "county":"NY", "country":"US", "postcode":"10018" },</v>
      </c>
    </row>
    <row r="34" spans="1:11" x14ac:dyDescent="0.45">
      <c r="A34" t="s">
        <v>4765</v>
      </c>
      <c r="B34">
        <f t="shared" si="0"/>
        <v>33</v>
      </c>
      <c r="C34" t="s">
        <v>3765</v>
      </c>
      <c r="D34" t="str">
        <f>_xlfn.CONCAT(SUBSTITUTE(SUBSTITUTE(SUBSTITUTE(SUBSTITUTE(SUBSTITUTE(SUBSTITUTE(SUBSTITUTE(SUBSTITUTE(SUBSTITUTE(SUBSTITUTE(SUBSTITUTE(C34," ",""),"(",""),")",""),"'",""),"&amp;",""),"-",""),"#",""),",",""),"!",""),".",""),"@",""),SUBSTITUTE(SUBSTITUTE(SUBSTITUTE(SUBSTITUTE(SUBSTITUTE(SUBSTITUTE(SUBSTITUTE(SUBSTITUTE(SUBSTITUTE(SUBSTITUTE(SUBSTITUTE(E34," ",""),"(",""),")",""),"'",""),"&amp;",""),"-",""),"#",""),",",""),"!",""),".",""),"@",""))</f>
        <v>HopDevilGrill129StMarksPlace</v>
      </c>
      <c r="E34" t="s">
        <v>3764</v>
      </c>
      <c r="F34" t="s">
        <v>3696</v>
      </c>
      <c r="G34" t="s">
        <v>3698</v>
      </c>
      <c r="H34" t="s">
        <v>4116</v>
      </c>
      <c r="I34">
        <v>10009</v>
      </c>
      <c r="J34" t="str">
        <f>_xlfn.CONCAT("Location ",D34," = new Location() { Id = Guid.NewGuid(), Name = """,C34,""", AddressLine1 = """,E34,""", Town= """,F34,""", County=""",G34,""", Country=""",H34,""", Postcode=""",I34,""" };")</f>
        <v>Location HopDevilGrill129StMarksPlace = new Location() { Id = Guid.NewGuid(), Name = "Hop Devil Grill", AddressLine1 = "129 St. Mark's Place", Town= "New York", County="NY", Country="US", Postcode="10009" };</v>
      </c>
      <c r="K34" t="str">
        <f>_xlfn.CONCAT("{ ""id"": """,A34,""", ""name"":""",C34,""", ""addressLine1"":""",E34,""", ""town"":""",F34,""", ""county"":""",G34,""", ""country"":""",H34,""", ""postcode"":""",I34,""" },")</f>
        <v>{ "id": "4d774e93-6b78-4067-aa1d-069c3dbc9cfd", "name":"Hop Devil Grill", "addressLine1":"129 St. Mark's Place", "town":"New York", "county":"NY", "country":"US", "postcode":"10009" },</v>
      </c>
    </row>
    <row r="35" spans="1:11" x14ac:dyDescent="0.45">
      <c r="A35" t="s">
        <v>4766</v>
      </c>
      <c r="B35">
        <f t="shared" si="0"/>
        <v>34</v>
      </c>
      <c r="C35" t="s">
        <v>3767</v>
      </c>
      <c r="D35" t="str">
        <f>_xlfn.CONCAT(SUBSTITUTE(SUBSTITUTE(SUBSTITUTE(SUBSTITUTE(SUBSTITUTE(SUBSTITUTE(SUBSTITUTE(SUBSTITUTE(SUBSTITUTE(SUBSTITUTE(SUBSTITUTE(C35," ",""),"(",""),")",""),"'",""),"&amp;",""),"-",""),"#",""),",",""),"!",""),".",""),"@",""),SUBSTITUTE(SUBSTITUTE(SUBSTITUTE(SUBSTITUTE(SUBSTITUTE(SUBSTITUTE(SUBSTITUTE(SUBSTITUTE(SUBSTITUTE(SUBSTITUTE(SUBSTITUTE(E35," ",""),"(",""),")",""),"'",""),"&amp;",""),"-",""),"#",""),",",""),"!",""),".",""),"@",""))</f>
        <v>LandmarksSunshineCinema143EHoustonSt</v>
      </c>
      <c r="E35" t="s">
        <v>3766</v>
      </c>
      <c r="F35" t="s">
        <v>3696</v>
      </c>
      <c r="G35" t="s">
        <v>3698</v>
      </c>
      <c r="H35" t="s">
        <v>4116</v>
      </c>
      <c r="I35">
        <v>10002</v>
      </c>
      <c r="J35" t="str">
        <f>_xlfn.CONCAT("Location ",D35," = new Location() { Id = Guid.NewGuid(), Name = """,C35,""", AddressLine1 = """,E35,""", Town= """,F35,""", County=""",G35,""", Country=""",H35,""", Postcode=""",I35,""" };")</f>
        <v>Location LandmarksSunshineCinema143EHoustonSt = new Location() { Id = Guid.NewGuid(), Name = "Landmark's Sunshine Cinema", AddressLine1 = "143 E. Houston St.", Town= "New York", County="NY", Country="US", Postcode="10002" };</v>
      </c>
      <c r="K35" t="str">
        <f>_xlfn.CONCAT("{ ""id"": """,A35,""", ""name"":""",C35,""", ""addressLine1"":""",E35,""", ""town"":""",F35,""", ""county"":""",G35,""", ""country"":""",H35,""", ""postcode"":""",I35,""" },")</f>
        <v>{ "id": "3870ae78-a98b-474a-977c-afd999d05869", "name":"Landmark's Sunshine Cinema", "addressLine1":"143 E. Houston St.", "town":"New York", "county":"NY", "country":"US", "postcode":"10002" },</v>
      </c>
    </row>
    <row r="36" spans="1:11" x14ac:dyDescent="0.45">
      <c r="A36" t="s">
        <v>4767</v>
      </c>
      <c r="B36">
        <f t="shared" si="0"/>
        <v>35</v>
      </c>
      <c r="C36" t="s">
        <v>3769</v>
      </c>
      <c r="D36" t="str">
        <f>_xlfn.CONCAT(SUBSTITUTE(SUBSTITUTE(SUBSTITUTE(SUBSTITUTE(SUBSTITUTE(SUBSTITUTE(SUBSTITUTE(SUBSTITUTE(SUBSTITUTE(SUBSTITUTE(SUBSTITUTE(C36," ",""),"(",""),")",""),"'",""),"&amp;",""),"-",""),"#",""),",",""),"!",""),".",""),"@",""),SUBSTITUTE(SUBSTITUTE(SUBSTITUTE(SUBSTITUTE(SUBSTITUTE(SUBSTITUTE(SUBSTITUTE(SUBSTITUTE(SUBSTITUTE(SUBSTITUTE(SUBSTITUTE(E36," ",""),"(",""),")",""),"'",""),"&amp;",""),"-",""),"#",""),",",""),"!",""),".",""),"@",""))</f>
        <v>SacredChow227SullivanSt</v>
      </c>
      <c r="E36" t="s">
        <v>3768</v>
      </c>
      <c r="F36" t="s">
        <v>3696</v>
      </c>
      <c r="G36" t="s">
        <v>3698</v>
      </c>
      <c r="H36" t="s">
        <v>4116</v>
      </c>
      <c r="I36">
        <v>10001</v>
      </c>
      <c r="J36" t="str">
        <f>_xlfn.CONCAT("Location ",D36," = new Location() { Id = Guid.NewGuid(), Name = """,C36,""", AddressLine1 = """,E36,""", Town= """,F36,""", County=""",G36,""", Country=""",H36,""", Postcode=""",I36,""" };")</f>
        <v>Location SacredChow227SullivanSt = new Location() { Id = Guid.NewGuid(), Name = "Sacred Chow", AddressLine1 = "227 Sullivan St", Town= "New York", County="NY", Country="US", Postcode="10001" };</v>
      </c>
      <c r="K36" t="str">
        <f>_xlfn.CONCAT("{ ""id"": """,A36,""", ""name"":""",C36,""", ""addressLine1"":""",E36,""", ""town"":""",F36,""", ""county"":""",G36,""", ""country"":""",H36,""", ""postcode"":""",I36,""" },")</f>
        <v>{ "id": "9224ff83-a2b3-43f5-96ce-c73886f92f31", "name":"Sacred Chow", "addressLine1":"227 Sullivan St", "town":"New York", "county":"NY", "country":"US", "postcode":"10001" },</v>
      </c>
    </row>
    <row r="37" spans="1:11" x14ac:dyDescent="0.45">
      <c r="A37" t="s">
        <v>4768</v>
      </c>
      <c r="B37">
        <f t="shared" si="0"/>
        <v>36</v>
      </c>
      <c r="C37" t="s">
        <v>3771</v>
      </c>
      <c r="D37" t="str">
        <f>_xlfn.CONCAT(SUBSTITUTE(SUBSTITUTE(SUBSTITUTE(SUBSTITUTE(SUBSTITUTE(SUBSTITUTE(SUBSTITUTE(SUBSTITUTE(SUBSTITUTE(SUBSTITUTE(SUBSTITUTE(C37," ",""),"(",""),")",""),"'",""),"&amp;",""),"-",""),"#",""),",",""),"!",""),".",""),"@",""),SUBSTITUTE(SUBSTITUTE(SUBSTITUTE(SUBSTITUTE(SUBSTITUTE(SUBSTITUTE(SUBSTITUTE(SUBSTITUTE(SUBSTITUTE(SUBSTITUTE(SUBSTITUTE(E37," ",""),"(",""),")",""),"'",""),"&amp;",""),"-",""),"#",""),",",""),"!",""),".",""),"@",""))</f>
        <v>TheStudioatWebsterHall125east11thStreet</v>
      </c>
      <c r="E37" t="s">
        <v>3770</v>
      </c>
      <c r="F37" t="s">
        <v>3696</v>
      </c>
      <c r="G37" t="s">
        <v>3698</v>
      </c>
      <c r="H37" t="s">
        <v>4116</v>
      </c>
      <c r="I37">
        <v>10003</v>
      </c>
      <c r="J37" t="str">
        <f>_xlfn.CONCAT("Location ",D37," = new Location() { Id = Guid.NewGuid(), Name = """,C37,""", AddressLine1 = """,E37,""", Town= """,F37,""", County=""",G37,""", Country=""",H37,""", Postcode=""",I37,""" };")</f>
        <v>Location TheStudioatWebsterHall125east11thStreet = new Location() { Id = Guid.NewGuid(), Name = "The Studio at Webster Hall", AddressLine1 = "125 east 11th Street", Town= "New York", County="NY", Country="US", Postcode="10003" };</v>
      </c>
      <c r="K37" t="str">
        <f>_xlfn.CONCAT("{ ""id"": """,A37,""", ""name"":""",C37,""", ""addressLine1"":""",E37,""", ""town"":""",F37,""", ""county"":""",G37,""", ""country"":""",H37,""", ""postcode"":""",I37,""" },")</f>
        <v>{ "id": "4955f4c8-e153-44b2-b8cf-f5dac1c541df", "name":"The Studio at Webster Hall", "addressLine1":"125 east 11th Street", "town":"New York", "county":"NY", "country":"US", "postcode":"10003" },</v>
      </c>
    </row>
    <row r="38" spans="1:11" x14ac:dyDescent="0.45">
      <c r="A38" t="s">
        <v>4769</v>
      </c>
      <c r="B38">
        <f t="shared" si="0"/>
        <v>37</v>
      </c>
      <c r="C38" t="s">
        <v>3773</v>
      </c>
      <c r="D38" t="str">
        <f>_xlfn.CONCAT(SUBSTITUTE(SUBSTITUTE(SUBSTITUTE(SUBSTITUTE(SUBSTITUTE(SUBSTITUTE(SUBSTITUTE(SUBSTITUTE(SUBSTITUTE(SUBSTITUTE(SUBSTITUTE(C38," ",""),"(",""),")",""),"'",""),"&amp;",""),"-",""),"#",""),",",""),"!",""),".",""),"@",""),SUBSTITUTE(SUBSTITUTE(SUBSTITUTE(SUBSTITUTE(SUBSTITUTE(SUBSTITUTE(SUBSTITUTE(SUBSTITUTE(SUBSTITUTE(SUBSTITUTE(SUBSTITUTE(E38," ",""),"(",""),")",""),"'",""),"&amp;",""),"-",""),"#",""),",",""),"!",""),".",""),"@",""))</f>
        <v>Von3BleeckerStreetnearBowery</v>
      </c>
      <c r="E38" t="s">
        <v>3772</v>
      </c>
      <c r="F38" t="s">
        <v>3696</v>
      </c>
      <c r="G38" t="s">
        <v>3698</v>
      </c>
      <c r="H38" t="s">
        <v>4116</v>
      </c>
      <c r="I38">
        <v>10012</v>
      </c>
      <c r="J38" t="str">
        <f>_xlfn.CONCAT("Location ",D38," = new Location() { Id = Guid.NewGuid(), Name = """,C38,""", AddressLine1 = """,E38,""", Town= """,F38,""", County=""",G38,""", Country=""",H38,""", Postcode=""",I38,""" };")</f>
        <v>Location Von3BleeckerStreetnearBowery = new Location() { Id = Guid.NewGuid(), Name = "Von", AddressLine1 = "3 Bleecker Street (near Bowery)", Town= "New York", County="NY", Country="US", Postcode="10012" };</v>
      </c>
      <c r="K38" t="str">
        <f>_xlfn.CONCAT("{ ""id"": """,A38,""", ""name"":""",C38,""", ""addressLine1"":""",E38,""", ""town"":""",F38,""", ""county"":""",G38,""", ""country"":""",H38,""", ""postcode"":""",I38,""" },")</f>
        <v>{ "id": "f5b6f1e3-5495-4e12-a20c-3d1fa1e79fd8", "name":"Von", "addressLine1":"3 Bleecker Street (near Bowery)", "town":"New York", "county":"NY", "country":"US", "postcode":"10012" },</v>
      </c>
    </row>
    <row r="39" spans="1:11" x14ac:dyDescent="0.45">
      <c r="A39" t="s">
        <v>4770</v>
      </c>
      <c r="B39">
        <f t="shared" si="0"/>
        <v>38</v>
      </c>
      <c r="C39" t="s">
        <v>3775</v>
      </c>
      <c r="D39" t="str">
        <f>_xlfn.CONCAT(SUBSTITUTE(SUBSTITUTE(SUBSTITUTE(SUBSTITUTE(SUBSTITUTE(SUBSTITUTE(SUBSTITUTE(SUBSTITUTE(SUBSTITUTE(SUBSTITUTE(SUBSTITUTE(C39," ",""),"(",""),")",""),"'",""),"&amp;",""),"-",""),"#",""),",",""),"!",""),".",""),"@",""),SUBSTITUTE(SUBSTITUTE(SUBSTITUTE(SUBSTITUTE(SUBSTITUTE(SUBSTITUTE(SUBSTITUTE(SUBSTITUTE(SUBSTITUTE(SUBSTITUTE(SUBSTITUTE(E39," ",""),"(",""),")",""),"'",""),"&amp;",""),"-",""),"#",""),",",""),"!",""),".",""),"@",""))</f>
        <v>JAPAS389East38thStreet</v>
      </c>
      <c r="E39" t="s">
        <v>3774</v>
      </c>
      <c r="F39" t="s">
        <v>3696</v>
      </c>
      <c r="G39" t="s">
        <v>3698</v>
      </c>
      <c r="H39" t="s">
        <v>4116</v>
      </c>
      <c r="I39">
        <v>10016</v>
      </c>
      <c r="J39" t="str">
        <f>_xlfn.CONCAT("Location ",D39," = new Location() { Id = Guid.NewGuid(), Name = """,C39,""", AddressLine1 = """,E39,""", Town= """,F39,""", County=""",G39,""", Country=""",H39,""", Postcode=""",I39,""" };")</f>
        <v>Location JAPAS389East38thStreet = new Location() { Id = Guid.NewGuid(), Name = "JAPAS 38", AddressLine1 = "9 East 38th Street", Town= "New York", County="NY", Country="US", Postcode="10016" };</v>
      </c>
      <c r="K39" t="str">
        <f>_xlfn.CONCAT("{ ""id"": """,A39,""", ""name"":""",C39,""", ""addressLine1"":""",E39,""", ""town"":""",F39,""", ""county"":""",G39,""", ""country"":""",H39,""", ""postcode"":""",I39,""" },")</f>
        <v>{ "id": "24dfe891-0a2c-4bd8-bf9b-8da1facc53dd", "name":"JAPAS 38", "addressLine1":"9 East 38th Street", "town":"New York", "county":"NY", "country":"US", "postcode":"10016" },</v>
      </c>
    </row>
    <row r="40" spans="1:11" x14ac:dyDescent="0.45">
      <c r="A40" t="s">
        <v>4771</v>
      </c>
      <c r="B40">
        <f t="shared" si="0"/>
        <v>39</v>
      </c>
      <c r="C40" t="s">
        <v>3777</v>
      </c>
      <c r="D40" t="str">
        <f>_xlfn.CONCAT(SUBSTITUTE(SUBSTITUTE(SUBSTITUTE(SUBSTITUTE(SUBSTITUTE(SUBSTITUTE(SUBSTITUTE(SUBSTITUTE(SUBSTITUTE(SUBSTITUTE(SUBSTITUTE(C40," ",""),"(",""),")",""),"'",""),"&amp;",""),"-",""),"#",""),",",""),"!",""),".",""),"@",""),SUBSTITUTE(SUBSTITUTE(SUBSTITUTE(SUBSTITUTE(SUBSTITUTE(SUBSTITUTE(SUBSTITUTE(SUBSTITUTE(SUBSTITUTE(SUBSTITUTE(SUBSTITUTE(E40," ",""),"(",""),")",""),"'",""),"&amp;",""),"-",""),"#",""),",",""),"!",""),".",""),"@",""))</f>
        <v>CurlysVegetarianLunch328East14th</v>
      </c>
      <c r="E40" t="s">
        <v>3776</v>
      </c>
      <c r="F40" t="s">
        <v>3696</v>
      </c>
      <c r="G40" t="s">
        <v>3698</v>
      </c>
      <c r="H40" t="s">
        <v>4116</v>
      </c>
      <c r="I40">
        <v>10003</v>
      </c>
      <c r="J40" t="str">
        <f>_xlfn.CONCAT("Location ",D40," = new Location() { Id = Guid.NewGuid(), Name = """,C40,""", AddressLine1 = """,E40,""", Town= """,F40,""", County=""",G40,""", Country=""",H40,""", Postcode=""",I40,""" };")</f>
        <v>Location CurlysVegetarianLunch328East14th = new Location() { Id = Guid.NewGuid(), Name = "Curly's Vegetarian Lunch", AddressLine1 = "328 East 14th", Town= "New York", County="NY", Country="US", Postcode="10003" };</v>
      </c>
      <c r="K40" t="str">
        <f>_xlfn.CONCAT("{ ""id"": """,A40,""", ""name"":""",C40,""", ""addressLine1"":""",E40,""", ""town"":""",F40,""", ""county"":""",G40,""", ""country"":""",H40,""", ""postcode"":""",I40,""" },")</f>
        <v>{ "id": "ad166ee0-9082-4620-a1f7-3754cd49dbdf", "name":"Curly's Vegetarian Lunch", "addressLine1":"328 East 14th", "town":"New York", "county":"NY", "country":"US", "postcode":"10003" },</v>
      </c>
    </row>
    <row r="41" spans="1:11" x14ac:dyDescent="0.45">
      <c r="A41" t="s">
        <v>4772</v>
      </c>
      <c r="B41">
        <f t="shared" si="0"/>
        <v>40</v>
      </c>
      <c r="C41" t="s">
        <v>3779</v>
      </c>
      <c r="D41" t="str">
        <f>_xlfn.CONCAT(SUBSTITUTE(SUBSTITUTE(SUBSTITUTE(SUBSTITUTE(SUBSTITUTE(SUBSTITUTE(SUBSTITUTE(SUBSTITUTE(SUBSTITUTE(SUBSTITUTE(SUBSTITUTE(C41," ",""),"(",""),")",""),"'",""),"&amp;",""),"-",""),"#",""),",",""),"!",""),".",""),"@",""),SUBSTITUTE(SUBSTITUTE(SUBSTITUTE(SUBSTITUTE(SUBSTITUTE(SUBSTITUTE(SUBSTITUTE(SUBSTITUTE(SUBSTITUTE(SUBSTITUTE(SUBSTITUTE(E41," ",""),"(",""),")",""),"'",""),"&amp;",""),"-",""),"#",""),",",""),"!",""),".",""),"@",""))</f>
        <v>Pegasus130SHalsted</v>
      </c>
      <c r="E41" t="s">
        <v>3778</v>
      </c>
      <c r="F41" t="s">
        <v>3704</v>
      </c>
      <c r="G41" t="s">
        <v>3706</v>
      </c>
      <c r="H41" t="s">
        <v>4116</v>
      </c>
      <c r="I41">
        <v>60171</v>
      </c>
      <c r="J41" t="str">
        <f>_xlfn.CONCAT("Location ",D41," = new Location() { Id = Guid.NewGuid(), Name = """,C41,""", AddressLine1 = """,E41,""", Town= """,F41,""", County=""",G41,""", Country=""",H41,""", Postcode=""",I41,""" };")</f>
        <v>Location Pegasus130SHalsted = new Location() { Id = Guid.NewGuid(), Name = "Pegasus", AddressLine1 = "130 S. Halsted", Town= "Chicago", County="IL", Country="US", Postcode="60171" };</v>
      </c>
      <c r="K41" t="str">
        <f>_xlfn.CONCAT("{ ""id"": """,A41,""", ""name"":""",C41,""", ""addressLine1"":""",E41,""", ""town"":""",F41,""", ""county"":""",G41,""", ""country"":""",H41,""", ""postcode"":""",I41,""" },")</f>
        <v>{ "id": "f817e21f-c9eb-4ded-abd3-9a9b4a772e2e", "name":"Pegasus", "addressLine1":"130 S. Halsted", "town":"Chicago", "county":"IL", "country":"US", "postcode":"60171" },</v>
      </c>
    </row>
    <row r="42" spans="1:11" x14ac:dyDescent="0.45">
      <c r="A42" t="s">
        <v>4773</v>
      </c>
      <c r="B42">
        <f t="shared" si="0"/>
        <v>41</v>
      </c>
      <c r="C42" t="s">
        <v>3781</v>
      </c>
      <c r="D42" t="str">
        <f>_xlfn.CONCAT(SUBSTITUTE(SUBSTITUTE(SUBSTITUTE(SUBSTITUTE(SUBSTITUTE(SUBSTITUTE(SUBSTITUTE(SUBSTITUTE(SUBSTITUTE(SUBSTITUTE(SUBSTITUTE(C42," ",""),"(",""),")",""),"'",""),"&amp;",""),"-",""),"#",""),",",""),"!",""),".",""),"@",""),SUBSTITUTE(SUBSTITUTE(SUBSTITUTE(SUBSTITUTE(SUBSTITUTE(SUBSTITUTE(SUBSTITUTE(SUBSTITUTE(SUBSTITUTE(SUBSTITUTE(SUBSTITUTE(E42," ",""),"(",""),")",""),"'",""),"&amp;",""),"-",""),"#",""),",",""),"!",""),".",""),"@",""))</f>
        <v>PhebesTavernGrill359Bowery</v>
      </c>
      <c r="E42" t="s">
        <v>3780</v>
      </c>
      <c r="F42" t="s">
        <v>3696</v>
      </c>
      <c r="G42" t="s">
        <v>3698</v>
      </c>
      <c r="H42" t="s">
        <v>4116</v>
      </c>
      <c r="I42">
        <v>10003</v>
      </c>
      <c r="J42" t="str">
        <f>_xlfn.CONCAT("Location ",D42," = new Location() { Id = Guid.NewGuid(), Name = """,C42,""", AddressLine1 = """,E42,""", Town= """,F42,""", County=""",G42,""", Country=""",H42,""", Postcode=""",I42,""" };")</f>
        <v>Location PhebesTavernGrill359Bowery = new Location() { Id = Guid.NewGuid(), Name = "Phebe's Tavern &amp; Grill", AddressLine1 = "359 Bowery", Town= "New York", County="NY", Country="US", Postcode="10003" };</v>
      </c>
      <c r="K42" t="str">
        <f>_xlfn.CONCAT("{ ""id"": """,A42,""", ""name"":""",C42,""", ""addressLine1"":""",E42,""", ""town"":""",F42,""", ""county"":""",G42,""", ""country"":""",H42,""", ""postcode"":""",I42,""" },")</f>
        <v>{ "id": "af5d994c-b56e-430a-980e-ddd7262cc35a", "name":"Phebe's Tavern &amp; Grill", "addressLine1":"359 Bowery", "town":"New York", "county":"NY", "country":"US", "postcode":"10003" },</v>
      </c>
    </row>
    <row r="43" spans="1:11" x14ac:dyDescent="0.45">
      <c r="A43" t="s">
        <v>4774</v>
      </c>
      <c r="B43">
        <f t="shared" si="0"/>
        <v>42</v>
      </c>
      <c r="C43" t="s">
        <v>3783</v>
      </c>
      <c r="D43" t="str">
        <f>_xlfn.CONCAT(SUBSTITUTE(SUBSTITUTE(SUBSTITUTE(SUBSTITUTE(SUBSTITUTE(SUBSTITUTE(SUBSTITUTE(SUBSTITUTE(SUBSTITUTE(SUBSTITUTE(SUBSTITUTE(C43," ",""),"(",""),")",""),"'",""),"&amp;",""),"-",""),"#",""),",",""),"!",""),".",""),"@",""),SUBSTITUTE(SUBSTITUTE(SUBSTITUTE(SUBSTITUTE(SUBSTITUTE(SUBSTITUTE(SUBSTITUTE(SUBSTITUTE(SUBSTITUTE(SUBSTITUTE(SUBSTITUTE(E43," ",""),"(",""),")",""),"'",""),"&amp;",""),"-",""),"#",""),",",""),"!",""),".",""),"@",""))</f>
        <v>31stParkingLotoffofLSD31statLakeShoreDrive</v>
      </c>
      <c r="E43" t="s">
        <v>3782</v>
      </c>
      <c r="F43" t="s">
        <v>3704</v>
      </c>
      <c r="G43" t="s">
        <v>3706</v>
      </c>
      <c r="H43" t="s">
        <v>4116</v>
      </c>
      <c r="I43">
        <v>60644</v>
      </c>
      <c r="J43" t="str">
        <f>_xlfn.CONCAT("Location ",D43," = new Location() { Id = Guid.NewGuid(), Name = """,C43,""", AddressLine1 = """,E43,""", Town= """,F43,""", County=""",G43,""", Country=""",H43,""", Postcode=""",I43,""" };")</f>
        <v>Location 31stParkingLotoffofLSD31statLakeShoreDrive = new Location() { Id = Guid.NewGuid(), Name = "31st Parking Lot off of LSD", AddressLine1 = "31st at Lake Shore Drive", Town= "Chicago", County="IL", Country="US", Postcode="60644" };</v>
      </c>
      <c r="K43" t="str">
        <f>_xlfn.CONCAT("{ ""id"": """,A43,""", ""name"":""",C43,""", ""addressLine1"":""",E43,""", ""town"":""",F43,""", ""county"":""",G43,""", ""country"":""",H43,""", ""postcode"":""",I43,""" },")</f>
        <v>{ "id": "cccc7217-16d8-4f16-930a-5e20f7f2b937", "name":"31st Parking Lot off of LSD", "addressLine1":"31st at Lake Shore Drive", "town":"Chicago", "county":"IL", "country":"US", "postcode":"60644" },</v>
      </c>
    </row>
    <row r="44" spans="1:11" x14ac:dyDescent="0.45">
      <c r="A44" t="s">
        <v>4775</v>
      </c>
      <c r="B44">
        <f t="shared" si="0"/>
        <v>43</v>
      </c>
      <c r="C44" t="s">
        <v>3785</v>
      </c>
      <c r="D44" t="str">
        <f>_xlfn.CONCAT(SUBSTITUTE(SUBSTITUTE(SUBSTITUTE(SUBSTITUTE(SUBSTITUTE(SUBSTITUTE(SUBSTITUTE(SUBSTITUTE(SUBSTITUTE(SUBSTITUTE(SUBSTITUTE(C44," ",""),"(",""),")",""),"'",""),"&amp;",""),"-",""),"#",""),",",""),"!",""),".",""),"@",""),SUBSTITUTE(SUBSTITUTE(SUBSTITUTE(SUBSTITUTE(SUBSTITUTE(SUBSTITUTE(SUBSTITUTE(SUBSTITUTE(SUBSTITUTE(SUBSTITUTE(SUBSTITUTE(E44," ",""),"(",""),")",""),"'",""),"&amp;",""),"-",""),"#",""),",",""),"!",""),".",""),"@",""))</f>
        <v>SkylightDiner402W34thSt</v>
      </c>
      <c r="E44" t="s">
        <v>3784</v>
      </c>
      <c r="F44" t="s">
        <v>3696</v>
      </c>
      <c r="G44" t="s">
        <v>3698</v>
      </c>
      <c r="H44" t="s">
        <v>4116</v>
      </c>
      <c r="I44">
        <v>10001</v>
      </c>
      <c r="J44" t="str">
        <f>_xlfn.CONCAT("Location ",D44," = new Location() { Id = Guid.NewGuid(), Name = """,C44,""", AddressLine1 = """,E44,""", Town= """,F44,""", County=""",G44,""", Country=""",H44,""", Postcode=""",I44,""" };")</f>
        <v>Location SkylightDiner402W34thSt = new Location() { Id = Guid.NewGuid(), Name = "Skylight Diner", AddressLine1 = "402 W 34th St", Town= "New York", County="NY", Country="US", Postcode="10001" };</v>
      </c>
      <c r="K44" t="str">
        <f>_xlfn.CONCAT("{ ""id"": """,A44,""", ""name"":""",C44,""", ""addressLine1"":""",E44,""", ""town"":""",F44,""", ""county"":""",G44,""", ""country"":""",H44,""", ""postcode"":""",I44,""" },")</f>
        <v>{ "id": "448831c0-bacb-4ed5-9994-8fcc9a99358f", "name":"Skylight Diner", "addressLine1":"402 W 34th St", "town":"New York", "county":"NY", "country":"US", "postcode":"10001" },</v>
      </c>
    </row>
    <row r="45" spans="1:11" x14ac:dyDescent="0.45">
      <c r="A45" t="s">
        <v>4776</v>
      </c>
      <c r="B45">
        <f t="shared" si="0"/>
        <v>44</v>
      </c>
      <c r="C45" t="s">
        <v>3787</v>
      </c>
      <c r="D45" t="str">
        <f>_xlfn.CONCAT(SUBSTITUTE(SUBSTITUTE(SUBSTITUTE(SUBSTITUTE(SUBSTITUTE(SUBSTITUTE(SUBSTITUTE(SUBSTITUTE(SUBSTITUTE(SUBSTITUTE(SUBSTITUTE(C45," ",""),"(",""),")",""),"'",""),"&amp;",""),"-",""),"#",""),",",""),"!",""),".",""),"@",""),SUBSTITUTE(SUBSTITUTE(SUBSTITUTE(SUBSTITUTE(SUBSTITUTE(SUBSTITUTE(SUBSTITUTE(SUBSTITUTE(SUBSTITUTE(SUBSTITUTE(SUBSTITUTE(E45," ",""),"(",""),")",""),"'",""),"&amp;",""),"-",""),"#",""),",",""),"!",""),".",""),"@",""))</f>
        <v>AllynePark2645GoughStreet</v>
      </c>
      <c r="E45" t="s">
        <v>3786</v>
      </c>
      <c r="F45" t="s">
        <v>3757</v>
      </c>
      <c r="G45" t="s">
        <v>3759</v>
      </c>
      <c r="H45" t="s">
        <v>4116</v>
      </c>
      <c r="I45">
        <v>94123</v>
      </c>
      <c r="J45" t="str">
        <f>_xlfn.CONCAT("Location ",D45," = new Location() { Id = Guid.NewGuid(), Name = """,C45,""", AddressLine1 = """,E45,""", Town= """,F45,""", County=""",G45,""", Country=""",H45,""", Postcode=""",I45,""" };")</f>
        <v>Location AllynePark2645GoughStreet = new Location() { Id = Guid.NewGuid(), Name = "Allyne Park", AddressLine1 = "2645 Gough Street", Town= "San Francisco", County="CA", Country="US", Postcode="94123" };</v>
      </c>
      <c r="K45" t="str">
        <f>_xlfn.CONCAT("{ ""id"": """,A45,""", ""name"":""",C45,""", ""addressLine1"":""",E45,""", ""town"":""",F45,""", ""county"":""",G45,""", ""country"":""",H45,""", ""postcode"":""",I45,""" },")</f>
        <v>{ "id": "943c9675-de1b-4ea0-aaee-a0e6065ffe4d", "name":"Allyne Park", "addressLine1":"2645 Gough Street", "town":"San Francisco", "county":"CA", "country":"US", "postcode":"94123" },</v>
      </c>
    </row>
    <row r="46" spans="1:11" x14ac:dyDescent="0.45">
      <c r="A46" t="s">
        <v>4777</v>
      </c>
      <c r="B46">
        <f t="shared" si="0"/>
        <v>45</v>
      </c>
      <c r="C46" t="s">
        <v>3789</v>
      </c>
      <c r="D46" t="str">
        <f>_xlfn.CONCAT(SUBSTITUTE(SUBSTITUTE(SUBSTITUTE(SUBSTITUTE(SUBSTITUTE(SUBSTITUTE(SUBSTITUTE(SUBSTITUTE(SUBSTITUTE(SUBSTITUTE(SUBSTITUTE(C46," ",""),"(",""),")",""),"'",""),"&amp;",""),"-",""),"#",""),",",""),"!",""),".",""),"@",""),SUBSTITUTE(SUBSTITUTE(SUBSTITUTE(SUBSTITUTE(SUBSTITUTE(SUBSTITUTE(SUBSTITUTE(SUBSTITUTE(SUBSTITUTE(SUBSTITUTE(SUBSTITUTE(E46," ",""),"(",""),")",""),"'",""),"&amp;",""),"-",""),"#",""),",",""),"!",""),".",""),"@",""))</f>
        <v>JingFong20ElizabethStreet</v>
      </c>
      <c r="E46" t="s">
        <v>3788</v>
      </c>
      <c r="F46" t="s">
        <v>3696</v>
      </c>
      <c r="G46" t="s">
        <v>3698</v>
      </c>
      <c r="H46" t="s">
        <v>4116</v>
      </c>
      <c r="I46">
        <v>10013</v>
      </c>
      <c r="J46" t="str">
        <f>_xlfn.CONCAT("Location ",D46," = new Location() { Id = Guid.NewGuid(), Name = """,C46,""", AddressLine1 = """,E46,""", Town= """,F46,""", County=""",G46,""", Country=""",H46,""", Postcode=""",I46,""" };")</f>
        <v>Location JingFong20ElizabethStreet = new Location() { Id = Guid.NewGuid(), Name = "Jing Fong", AddressLine1 = "20 Elizabeth Street", Town= "New York", County="NY", Country="US", Postcode="10013" };</v>
      </c>
      <c r="K46" t="str">
        <f>_xlfn.CONCAT("{ ""id"": """,A46,""", ""name"":""",C46,""", ""addressLine1"":""",E46,""", ""town"":""",F46,""", ""county"":""",G46,""", ""country"":""",H46,""", ""postcode"":""",I46,""" },")</f>
        <v>{ "id": "0f9369ec-f4c0-49fd-84d2-9b24722b51ae", "name":"Jing Fong", "addressLine1":"20 Elizabeth Street", "town":"New York", "county":"NY", "country":"US", "postcode":"10013" },</v>
      </c>
    </row>
    <row r="47" spans="1:11" x14ac:dyDescent="0.45">
      <c r="A47" t="s">
        <v>4778</v>
      </c>
      <c r="B47">
        <f t="shared" si="0"/>
        <v>46</v>
      </c>
      <c r="C47" t="s">
        <v>3791</v>
      </c>
      <c r="D47" t="str">
        <f>_xlfn.CONCAT(SUBSTITUTE(SUBSTITUTE(SUBSTITUTE(SUBSTITUTE(SUBSTITUTE(SUBSTITUTE(SUBSTITUTE(SUBSTITUTE(SUBSTITUTE(SUBSTITUTE(SUBSTITUTE(C47," ",""),"(",""),")",""),"'",""),"&amp;",""),"-",""),"#",""),",",""),"!",""),".",""),"@",""),SUBSTITUTE(SUBSTITUTE(SUBSTITUTE(SUBSTITUTE(SUBSTITUTE(SUBSTITUTE(SUBSTITUTE(SUBSTITUTE(SUBSTITUTE(SUBSTITUTE(SUBSTITUTE(E47," ",""),"(",""),")",""),"'",""),"&amp;",""),"-",""),"#",""),",",""),"!",""),".",""),"@",""))</f>
        <v>MuseumOfComicAndCartoonArt594Broadway</v>
      </c>
      <c r="E47" t="s">
        <v>3790</v>
      </c>
      <c r="F47" t="s">
        <v>3696</v>
      </c>
      <c r="G47" t="s">
        <v>3698</v>
      </c>
      <c r="H47" t="s">
        <v>4116</v>
      </c>
      <c r="I47">
        <v>10012</v>
      </c>
      <c r="J47" t="str">
        <f>_xlfn.CONCAT("Location ",D47," = new Location() { Id = Guid.NewGuid(), Name = """,C47,""", AddressLine1 = """,E47,""", Town= """,F47,""", County=""",G47,""", Country=""",H47,""", Postcode=""",I47,""" };")</f>
        <v>Location MuseumOfComicAndCartoonArt594Broadway = new Location() { Id = Guid.NewGuid(), Name = "Museum Of Comic And Cartoon Art", AddressLine1 = "594 Broadway", Town= "New York", County="NY", Country="US", Postcode="10012" };</v>
      </c>
      <c r="K47" t="str">
        <f>_xlfn.CONCAT("{ ""id"": """,A47,""", ""name"":""",C47,""", ""addressLine1"":""",E47,""", ""town"":""",F47,""", ""county"":""",G47,""", ""country"":""",H47,""", ""postcode"":""",I47,""" },")</f>
        <v>{ "id": "3958ae6e-809c-4a6b-acf7-fbc798cc4d7a", "name":"Museum Of Comic And Cartoon Art", "addressLine1":"594 Broadway", "town":"New York", "county":"NY", "country":"US", "postcode":"10012" },</v>
      </c>
    </row>
    <row r="48" spans="1:11" x14ac:dyDescent="0.45">
      <c r="A48" t="s">
        <v>4779</v>
      </c>
      <c r="B48">
        <f t="shared" si="0"/>
        <v>47</v>
      </c>
      <c r="C48" t="s">
        <v>3793</v>
      </c>
      <c r="D48" t="str">
        <f>_xlfn.CONCAT(SUBSTITUTE(SUBSTITUTE(SUBSTITUTE(SUBSTITUTE(SUBSTITUTE(SUBSTITUTE(SUBSTITUTE(SUBSTITUTE(SUBSTITUTE(SUBSTITUTE(SUBSTITUTE(C48," ",""),"(",""),")",""),"'",""),"&amp;",""),"-",""),"#",""),",",""),"!",""),".",""),"@",""),SUBSTITUTE(SUBSTITUTE(SUBSTITUTE(SUBSTITUTE(SUBSTITUTE(SUBSTITUTE(SUBSTITUTE(SUBSTITUTE(SUBSTITUTE(SUBSTITUTE(SUBSTITUTE(E48," ",""),"(",""),")",""),"'",""),"&amp;",""),"-",""),"#",""),",",""),"!",""),".",""),"@",""))</f>
        <v>LoewsEWalkTheatre247W42ndSt100</v>
      </c>
      <c r="E48" t="s">
        <v>3792</v>
      </c>
      <c r="F48" t="s">
        <v>3696</v>
      </c>
      <c r="G48" t="s">
        <v>3698</v>
      </c>
      <c r="H48" t="s">
        <v>4116</v>
      </c>
      <c r="I48">
        <v>10036</v>
      </c>
      <c r="J48" t="str">
        <f>_xlfn.CONCAT("Location ",D48," = new Location() { Id = Guid.NewGuid(), Name = """,C48,""", AddressLine1 = """,E48,""", Town= """,F48,""", County=""",G48,""", Country=""",H48,""", Postcode=""",I48,""" };")</f>
        <v>Location LoewsEWalkTheatre247W42ndSt100 = new Location() { Id = Guid.NewGuid(), Name = "Loews E-Walk Theatre", AddressLine1 = "247 W. 42nd St., , 100", Town= "New York", County="NY", Country="US", Postcode="10036" };</v>
      </c>
      <c r="K48" t="str">
        <f>_xlfn.CONCAT("{ ""id"": """,A48,""", ""name"":""",C48,""", ""addressLine1"":""",E48,""", ""town"":""",F48,""", ""county"":""",G48,""", ""country"":""",H48,""", ""postcode"":""",I48,""" },")</f>
        <v>{ "id": "239f58b9-eac5-4f1f-bd26-eecfcdd4171f", "name":"Loews E-Walk Theatre", "addressLine1":"247 W. 42nd St., , 100", "town":"New York", "county":"NY", "country":"US", "postcode":"10036" },</v>
      </c>
    </row>
    <row r="49" spans="1:11" x14ac:dyDescent="0.45">
      <c r="A49" t="s">
        <v>4780</v>
      </c>
      <c r="B49">
        <f t="shared" si="0"/>
        <v>48</v>
      </c>
      <c r="C49" t="s">
        <v>3795</v>
      </c>
      <c r="D49" t="str">
        <f>_xlfn.CONCAT(SUBSTITUTE(SUBSTITUTE(SUBSTITUTE(SUBSTITUTE(SUBSTITUTE(SUBSTITUTE(SUBSTITUTE(SUBSTITUTE(SUBSTITUTE(SUBSTITUTE(SUBSTITUTE(C49," ",""),"(",""),")",""),"'",""),"&amp;",""),"-",""),"#",""),",",""),"!",""),".",""),"@",""),SUBSTITUTE(SUBSTITUTE(SUBSTITUTE(SUBSTITUTE(SUBSTITUTE(SUBSTITUTE(SUBSTITUTE(SUBSTITUTE(SUBSTITUTE(SUBSTITUTE(SUBSTITUTE(E49," ",""),"(",""),")",""),"'",""),"&amp;",""),"-",""),"#",""),",",""),"!",""),".",""),"@",""))</f>
        <v>QuadCinema34West13thStreet</v>
      </c>
      <c r="E49" t="s">
        <v>3794</v>
      </c>
      <c r="F49" t="s">
        <v>3696</v>
      </c>
      <c r="G49" t="s">
        <v>3698</v>
      </c>
      <c r="H49" t="s">
        <v>4116</v>
      </c>
      <c r="I49">
        <v>10011</v>
      </c>
      <c r="J49" t="str">
        <f>_xlfn.CONCAT("Location ",D49," = new Location() { Id = Guid.NewGuid(), Name = """,C49,""", AddressLine1 = """,E49,""", Town= """,F49,""", County=""",G49,""", Country=""",H49,""", Postcode=""",I49,""" };")</f>
        <v>Location QuadCinema34West13thStreet = new Location() { Id = Guid.NewGuid(), Name = "Quad Cinema", AddressLine1 = "34 West 13th Street", Town= "New York", County="NY", Country="US", Postcode="10011" };</v>
      </c>
      <c r="K49" t="str">
        <f>_xlfn.CONCAT("{ ""id"": """,A49,""", ""name"":""",C49,""", ""addressLine1"":""",E49,""", ""town"":""",F49,""", ""county"":""",G49,""", ""country"":""",H49,""", ""postcode"":""",I49,""" },")</f>
        <v>{ "id": "dfa867cb-f018-4b8f-9fb0-e1989df1d9dd", "name":"Quad Cinema", "addressLine1":"34 West 13th Street", "town":"New York", "county":"NY", "country":"US", "postcode":"10011" },</v>
      </c>
    </row>
    <row r="50" spans="1:11" x14ac:dyDescent="0.45">
      <c r="A50" t="s">
        <v>4781</v>
      </c>
      <c r="B50">
        <f t="shared" si="0"/>
        <v>49</v>
      </c>
      <c r="C50" t="s">
        <v>3797</v>
      </c>
      <c r="D50" t="str">
        <f>_xlfn.CONCAT(SUBSTITUTE(SUBSTITUTE(SUBSTITUTE(SUBSTITUTE(SUBSTITUTE(SUBSTITUTE(SUBSTITUTE(SUBSTITUTE(SUBSTITUTE(SUBSTITUTE(SUBSTITUTE(C50," ",""),"(",""),")",""),"'",""),"&amp;",""),"-",""),"#",""),",",""),"!",""),".",""),"@",""),SUBSTITUTE(SUBSTITUTE(SUBSTITUTE(SUBSTITUTE(SUBSTITUTE(SUBSTITUTE(SUBSTITUTE(SUBSTITUTE(SUBSTITUTE(SUBSTITUTE(SUBSTITUTE(E50," ",""),"(",""),")",""),"'",""),"&amp;",""),"-",""),"#",""),",",""),"!",""),".",""),"@",""))</f>
        <v>BelmontRocksBelmontLakeshoredrive</v>
      </c>
      <c r="E50" t="s">
        <v>3796</v>
      </c>
      <c r="F50" t="s">
        <v>3704</v>
      </c>
      <c r="G50" t="s">
        <v>3706</v>
      </c>
      <c r="H50" t="s">
        <v>4116</v>
      </c>
      <c r="I50">
        <v>60657</v>
      </c>
      <c r="J50" t="str">
        <f>_xlfn.CONCAT("Location ",D50," = new Location() { Id = Guid.NewGuid(), Name = """,C50,""", AddressLine1 = """,E50,""", Town= """,F50,""", County=""",G50,""", Country=""",H50,""", Postcode=""",I50,""" };")</f>
        <v>Location BelmontRocksBelmontLakeshoredrive = new Location() { Id = Guid.NewGuid(), Name = "Belmont Rocks", AddressLine1 = "Belmont &amp; Lakeshore drive", Town= "Chicago", County="IL", Country="US", Postcode="60657" };</v>
      </c>
      <c r="K50" t="str">
        <f>_xlfn.CONCAT("{ ""id"": """,A50,""", ""name"":""",C50,""", ""addressLine1"":""",E50,""", ""town"":""",F50,""", ""county"":""",G50,""", ""country"":""",H50,""", ""postcode"":""",I50,""" },")</f>
        <v>{ "id": "1a6624fe-1050-43dc-87e9-cb7c05c0584c", "name":"Belmont Rocks", "addressLine1":"Belmont &amp; Lakeshore drive", "town":"Chicago", "county":"IL", "country":"US", "postcode":"60657" },</v>
      </c>
    </row>
    <row r="51" spans="1:11" x14ac:dyDescent="0.45">
      <c r="A51" t="s">
        <v>4782</v>
      </c>
      <c r="B51">
        <f t="shared" si="0"/>
        <v>50</v>
      </c>
      <c r="C51" t="s">
        <v>3799</v>
      </c>
      <c r="D51" t="str">
        <f>_xlfn.CONCAT(SUBSTITUTE(SUBSTITUTE(SUBSTITUTE(SUBSTITUTE(SUBSTITUTE(SUBSTITUTE(SUBSTITUTE(SUBSTITUTE(SUBSTITUTE(SUBSTITUTE(SUBSTITUTE(C51," ",""),"(",""),")",""),"'",""),"&amp;",""),"-",""),"#",""),",",""),"!",""),".",""),"@",""),SUBSTITUTE(SUBSTITUTE(SUBSTITUTE(SUBSTITUTE(SUBSTITUTE(SUBSTITUTE(SUBSTITUTE(SUBSTITUTE(SUBSTITUTE(SUBSTITUTE(SUBSTITUTE(E51," ",""),"(",""),")",""),"'",""),"&amp;",""),"-",""),"#",""),",",""),"!",""),".",""),"@",""))</f>
        <v>MusicBoxTheatre3733NSouthportAve</v>
      </c>
      <c r="E51" t="s">
        <v>3798</v>
      </c>
      <c r="F51" t="s">
        <v>3704</v>
      </c>
      <c r="G51" t="s">
        <v>3706</v>
      </c>
      <c r="H51" t="s">
        <v>4116</v>
      </c>
      <c r="I51">
        <v>60601</v>
      </c>
      <c r="J51" t="str">
        <f>_xlfn.CONCAT("Location ",D51," = new Location() { Id = Guid.NewGuid(), Name = """,C51,""", AddressLine1 = """,E51,""", Town= """,F51,""", County=""",G51,""", Country=""",H51,""", Postcode=""",I51,""" };")</f>
        <v>Location MusicBoxTheatre3733NSouthportAve = new Location() { Id = Guid.NewGuid(), Name = "Music Box Theatre", AddressLine1 = "3733 N. Southport Ave.", Town= "Chicago", County="IL", Country="US", Postcode="60601" };</v>
      </c>
      <c r="K51" t="str">
        <f>_xlfn.CONCAT("{ ""id"": """,A51,""", ""name"":""",C51,""", ""addressLine1"":""",E51,""", ""town"":""",F51,""", ""county"":""",G51,""", ""country"":""",H51,""", ""postcode"":""",I51,""" },")</f>
        <v>{ "id": "54e3db6e-2f92-40d2-b8ca-e66c0294dfaf", "name":"Music Box Theatre", "addressLine1":"3733 N. Southport Ave.", "town":"Chicago", "county":"IL", "country":"US", "postcode":"60601" },</v>
      </c>
    </row>
    <row r="52" spans="1:11" x14ac:dyDescent="0.45">
      <c r="A52" t="s">
        <v>4783</v>
      </c>
      <c r="B52">
        <f t="shared" si="0"/>
        <v>51</v>
      </c>
      <c r="C52" t="s">
        <v>3801</v>
      </c>
      <c r="D52" t="str">
        <f>_xlfn.CONCAT(SUBSTITUTE(SUBSTITUTE(SUBSTITUTE(SUBSTITUTE(SUBSTITUTE(SUBSTITUTE(SUBSTITUTE(SUBSTITUTE(SUBSTITUTE(SUBSTITUTE(SUBSTITUTE(C52," ",""),"(",""),")",""),"'",""),"&amp;",""),"-",""),"#",""),",",""),"!",""),".",""),"@",""),SUBSTITUTE(SUBSTITUTE(SUBSTITUTE(SUBSTITUTE(SUBSTITUTE(SUBSTITUTE(SUBSTITUTE(SUBSTITUTE(SUBSTITUTE(SUBSTITUTE(SUBSTITUTE(E52," ",""),"(",""),")",""),"'",""),"&amp;",""),"-",""),"#",""),",",""),"!",""),".",""),"@",""))</f>
        <v>KatesJoint58AvenueBcornerofE4thSt</v>
      </c>
      <c r="E52" t="s">
        <v>3800</v>
      </c>
      <c r="F52" t="s">
        <v>3696</v>
      </c>
      <c r="G52" t="s">
        <v>3698</v>
      </c>
      <c r="H52" t="s">
        <v>4116</v>
      </c>
      <c r="I52">
        <v>10009</v>
      </c>
      <c r="J52" t="str">
        <f>_xlfn.CONCAT("Location ",D52," = new Location() { Id = Guid.NewGuid(), Name = """,C52,""", AddressLine1 = """,E52,""", Town= """,F52,""", County=""",G52,""", Country=""",H52,""", Postcode=""",I52,""" };")</f>
        <v>Location KatesJoint58AvenueBcornerofE4thSt = new Location() { Id = Guid.NewGuid(), Name = "Kate's Joint", AddressLine1 = "58 Avenue B (corner of E. 4th St.)", Town= "New York", County="NY", Country="US", Postcode="10009" };</v>
      </c>
      <c r="K52" t="str">
        <f>_xlfn.CONCAT("{ ""id"": """,A52,""", ""name"":""",C52,""", ""addressLine1"":""",E52,""", ""town"":""",F52,""", ""county"":""",G52,""", ""country"":""",H52,""", ""postcode"":""",I52,""" },")</f>
        <v>{ "id": "a964caed-2a89-4e77-b3ce-5bafa1208a35", "name":"Kate's Joint", "addressLine1":"58 Avenue B (corner of E. 4th St.)", "town":"New York", "county":"NY", "country":"US", "postcode":"10009" },</v>
      </c>
    </row>
    <row r="53" spans="1:11" x14ac:dyDescent="0.45">
      <c r="A53" t="s">
        <v>4784</v>
      </c>
      <c r="B53">
        <f t="shared" si="0"/>
        <v>52</v>
      </c>
      <c r="C53" t="s">
        <v>3803</v>
      </c>
      <c r="D53" t="str">
        <f>_xlfn.CONCAT(SUBSTITUTE(SUBSTITUTE(SUBSTITUTE(SUBSTITUTE(SUBSTITUTE(SUBSTITUTE(SUBSTITUTE(SUBSTITUTE(SUBSTITUTE(SUBSTITUTE(SUBSTITUTE(C53," ",""),"(",""),")",""),"'",""),"&amp;",""),"-",""),"#",""),",",""),"!",""),".",""),"@",""),SUBSTITUTE(SUBSTITUTE(SUBSTITUTE(SUBSTITUTE(SUBSTITUTE(SUBSTITUTE(SUBSTITUTE(SUBSTITUTE(SUBSTITUTE(SUBSTITUTE(SUBSTITUTE(E53," ",""),"(",""),")",""),"'",""),"&amp;",""),"-",""),"#",""),",",""),"!",""),".",""),"@",""))</f>
        <v>PeterDetmoldParkEast49thStreetatFDRDrive</v>
      </c>
      <c r="E53" t="s">
        <v>3802</v>
      </c>
      <c r="F53" t="s">
        <v>3696</v>
      </c>
      <c r="G53" t="s">
        <v>3698</v>
      </c>
      <c r="H53" t="s">
        <v>4116</v>
      </c>
      <c r="I53">
        <v>10001</v>
      </c>
      <c r="J53" t="str">
        <f>_xlfn.CONCAT("Location ",D53," = new Location() { Id = Guid.NewGuid(), Name = """,C53,""", AddressLine1 = """,E53,""", Town= """,F53,""", County=""",G53,""", Country=""",H53,""", Postcode=""",I53,""" };")</f>
        <v>Location PeterDetmoldParkEast49thStreetatFDRDrive = new Location() { Id = Guid.NewGuid(), Name = "Peter Detmold Park", AddressLine1 = "East 49th Street at FDR Drive", Town= "New York", County="NY", Country="US", Postcode="10001" };</v>
      </c>
      <c r="K53" t="str">
        <f>_xlfn.CONCAT("{ ""id"": """,A53,""", ""name"":""",C53,""", ""addressLine1"":""",E53,""", ""town"":""",F53,""", ""county"":""",G53,""", ""country"":""",H53,""", ""postcode"":""",I53,""" },")</f>
        <v>{ "id": "18ab505d-e640-41c6-ae2b-32da849282d1", "name":"Peter Detmold Park", "addressLine1":"East 49th Street at FDR Drive", "town":"New York", "county":"NY", "country":"US", "postcode":"10001" },</v>
      </c>
    </row>
    <row r="54" spans="1:11" x14ac:dyDescent="0.45">
      <c r="A54" t="s">
        <v>4785</v>
      </c>
      <c r="B54">
        <f t="shared" si="0"/>
        <v>53</v>
      </c>
      <c r="C54" t="s">
        <v>3805</v>
      </c>
      <c r="D54" t="str">
        <f>_xlfn.CONCAT(SUBSTITUTE(SUBSTITUTE(SUBSTITUTE(SUBSTITUTE(SUBSTITUTE(SUBSTITUTE(SUBSTITUTE(SUBSTITUTE(SUBSTITUTE(SUBSTITUTE(SUBSTITUTE(C54," ",""),"(",""),")",""),"'",""),"&amp;",""),"-",""),"#",""),",",""),"!",""),".",""),"@",""),SUBSTITUTE(SUBSTITUTE(SUBSTITUTE(SUBSTITUTE(SUBSTITUTE(SUBSTITUTE(SUBSTITUTE(SUBSTITUTE(SUBSTITUTE(SUBSTITUTE(SUBSTITUTE(E54," ",""),"(",""),")",""),"'",""),"&amp;",""),"-",""),"#",""),",",""),"!",""),".",""),"@",""))</f>
        <v>AmericanBartendersSchool252W29thSt</v>
      </c>
      <c r="E54" t="s">
        <v>3804</v>
      </c>
      <c r="F54" t="s">
        <v>3696</v>
      </c>
      <c r="G54" t="s">
        <v>3698</v>
      </c>
      <c r="H54" t="s">
        <v>4116</v>
      </c>
      <c r="I54">
        <v>10001</v>
      </c>
      <c r="J54" t="str">
        <f>_xlfn.CONCAT("Location ",D54," = new Location() { Id = Guid.NewGuid(), Name = """,C54,""", AddressLine1 = """,E54,""", Town= """,F54,""", County=""",G54,""", Country=""",H54,""", Postcode=""",I54,""" };")</f>
        <v>Location AmericanBartendersSchool252W29thSt = new Location() { Id = Guid.NewGuid(), Name = "American Bartenders School", AddressLine1 = "252 W 29th St", Town= "New York", County="NY", Country="US", Postcode="10001" };</v>
      </c>
      <c r="K54" t="str">
        <f>_xlfn.CONCAT("{ ""id"": """,A54,""", ""name"":""",C54,""", ""addressLine1"":""",E54,""", ""town"":""",F54,""", ""county"":""",G54,""", ""country"":""",H54,""", ""postcode"":""",I54,""" },")</f>
        <v>{ "id": "b2c88bc8-e6b4-457c-9efe-dfb5270f21fe", "name":"American Bartenders School", "addressLine1":"252 W 29th St", "town":"New York", "county":"NY", "country":"US", "postcode":"10001" },</v>
      </c>
    </row>
    <row r="55" spans="1:11" x14ac:dyDescent="0.45">
      <c r="A55" s="3" t="s">
        <v>4786</v>
      </c>
      <c r="B55">
        <f t="shared" si="0"/>
        <v>54</v>
      </c>
      <c r="C55" t="s">
        <v>3807</v>
      </c>
      <c r="D55" t="str">
        <f>_xlfn.CONCAT(SUBSTITUTE(SUBSTITUTE(SUBSTITUTE(SUBSTITUTE(SUBSTITUTE(SUBSTITUTE(SUBSTITUTE(SUBSTITUTE(SUBSTITUTE(SUBSTITUTE(SUBSTITUTE(C55," ",""),"(",""),")",""),"'",""),"&amp;",""),"-",""),"#",""),",",""),"!",""),".",""),"@",""),SUBSTITUTE(SUBSTITUTE(SUBSTITUTE(SUBSTITUTE(SUBSTITUTE(SUBSTITUTE(SUBSTITUTE(SUBSTITUTE(SUBSTITUTE(SUBSTITUTE(SUBSTITUTE(E55," ",""),"(",""),")",""),"'",""),"&amp;",""),"-",""),"#",""),",",""),"!",""),".",""),"@",""))</f>
        <v>CitiCorpAtrium153E53rdstreet</v>
      </c>
      <c r="E55" t="s">
        <v>3806</v>
      </c>
      <c r="F55" t="s">
        <v>3696</v>
      </c>
      <c r="G55" t="s">
        <v>3698</v>
      </c>
      <c r="H55" t="s">
        <v>4116</v>
      </c>
      <c r="I55">
        <v>10017</v>
      </c>
      <c r="J55" t="str">
        <f>_xlfn.CONCAT("Location ",D55," = new Location() { Id = Guid.NewGuid(), Name = """,C55,""", AddressLine1 = """,E55,""", Town= """,F55,""", County=""",G55,""", Country=""",H55,""", Postcode=""",I55,""" };")</f>
        <v>Location CitiCorpAtrium153E53rdstreet = new Location() { Id = Guid.NewGuid(), Name = "CitiCorp Atrium", AddressLine1 = "153 E 53rd street", Town= "New York", County="NY", Country="US", Postcode="10017" };</v>
      </c>
      <c r="K55" t="str">
        <f>_xlfn.CONCAT("{ ""id"": """,A55,""", ""name"":""",C55,""", ""addressLine1"":""",E55,""", ""town"":""",F55,""", ""county"":""",G55,""", ""country"":""",H55,""", ""postcode"":""",I55,""" },")</f>
        <v>{ "id": "7036e399-a0c7-4a8d-b1b1-2c1a45994383", "name":"CitiCorp Atrium", "addressLine1":"153 E 53rd street", "town":"New York", "county":"NY", "country":"US", "postcode":"10017" },</v>
      </c>
    </row>
    <row r="56" spans="1:11" x14ac:dyDescent="0.45">
      <c r="A56" t="s">
        <v>4787</v>
      </c>
      <c r="B56">
        <f t="shared" si="0"/>
        <v>55</v>
      </c>
      <c r="C56" t="s">
        <v>3809</v>
      </c>
      <c r="D56" t="str">
        <f>_xlfn.CONCAT(SUBSTITUTE(SUBSTITUTE(SUBSTITUTE(SUBSTITUTE(SUBSTITUTE(SUBSTITUTE(SUBSTITUTE(SUBSTITUTE(SUBSTITUTE(SUBSTITUTE(SUBSTITUTE(C56," ",""),"(",""),")",""),"'",""),"&amp;",""),"-",""),"#",""),",",""),"!",""),".",""),"@",""),SUBSTITUTE(SUBSTITUTE(SUBSTITUTE(SUBSTITUTE(SUBSTITUTE(SUBSTITUTE(SUBSTITUTE(SUBSTITUTE(SUBSTITUTE(SUBSTITUTE(SUBSTITUTE(E56," ",""),"(",""),")",""),"'",""),"&amp;",""),"-",""),"#",""),",",""),"!",""),".",""),"@",""))</f>
        <v>AmericanTheaterCompany1909WByron</v>
      </c>
      <c r="E56" t="s">
        <v>3808</v>
      </c>
      <c r="F56" t="s">
        <v>3704</v>
      </c>
      <c r="G56" t="s">
        <v>3706</v>
      </c>
      <c r="H56" t="s">
        <v>4116</v>
      </c>
      <c r="I56">
        <v>60601</v>
      </c>
      <c r="J56" t="str">
        <f>_xlfn.CONCAT("Location ",D56," = new Location() { Id = Guid.NewGuid(), Name = """,C56,""", AddressLine1 = """,E56,""", Town= """,F56,""", County=""",G56,""", Country=""",H56,""", Postcode=""",I56,""" };")</f>
        <v>Location AmericanTheaterCompany1909WByron = new Location() { Id = Guid.NewGuid(), Name = "American Theater Company", AddressLine1 = "1909 W. Byron", Town= "Chicago", County="IL", Country="US", Postcode="60601" };</v>
      </c>
      <c r="K56" t="str">
        <f>_xlfn.CONCAT("{ ""id"": """,A56,""", ""name"":""",C56,""", ""addressLine1"":""",E56,""", ""town"":""",F56,""", ""county"":""",G56,""", ""country"":""",H56,""", ""postcode"":""",I56,""" },")</f>
        <v>{ "id": "2567ecf5-a536-4189-8b31-fcbd46b4a174", "name":"American Theater Company", "addressLine1":"1909 W. Byron", "town":"Chicago", "county":"IL", "country":"US", "postcode":"60601" },</v>
      </c>
    </row>
    <row r="57" spans="1:11" x14ac:dyDescent="0.45">
      <c r="A57" t="s">
        <v>4788</v>
      </c>
      <c r="B57">
        <f t="shared" si="0"/>
        <v>56</v>
      </c>
      <c r="C57" t="s">
        <v>3811</v>
      </c>
      <c r="D57" t="str">
        <f>_xlfn.CONCAT(SUBSTITUTE(SUBSTITUTE(SUBSTITUTE(SUBSTITUTE(SUBSTITUTE(SUBSTITUTE(SUBSTITUTE(SUBSTITUTE(SUBSTITUTE(SUBSTITUTE(SUBSTITUTE(C57," ",""),"(",""),")",""),"'",""),"&amp;",""),"-",""),"#",""),",",""),"!",""),".",""),"@",""),SUBSTITUTE(SUBSTITUTE(SUBSTITUTE(SUBSTITUTE(SUBSTITUTE(SUBSTITUTE(SUBSTITUTE(SUBSTITUTE(SUBSTITUTE(SUBSTITUTE(SUBSTITUTE(E57," ",""),"(",""),")",""),"'",""),"&amp;",""),"-",""),"#",""),",",""),"!",""),".",""),"@",""))</f>
        <v>DanteTrattoria79McDougalStreet</v>
      </c>
      <c r="E57" t="s">
        <v>3810</v>
      </c>
      <c r="F57" t="s">
        <v>3696</v>
      </c>
      <c r="G57" t="s">
        <v>3698</v>
      </c>
      <c r="H57" t="s">
        <v>4116</v>
      </c>
      <c r="I57">
        <v>10001</v>
      </c>
      <c r="J57" t="str">
        <f>_xlfn.CONCAT("Location ",D57," = new Location() { Id = Guid.NewGuid(), Name = """,C57,""", AddressLine1 = """,E57,""", Town= """,F57,""", County=""",G57,""", Country=""",H57,""", Postcode=""",I57,""" };")</f>
        <v>Location DanteTrattoria79McDougalStreet = new Location() { Id = Guid.NewGuid(), Name = "Dante Trattoria", AddressLine1 = "79 McDougal Street", Town= "New York", County="NY", Country="US", Postcode="10001" };</v>
      </c>
      <c r="K57" t="str">
        <f>_xlfn.CONCAT("{ ""id"": """,A57,""", ""name"":""",C57,""", ""addressLine1"":""",E57,""", ""town"":""",F57,""", ""county"":""",G57,""", ""country"":""",H57,""", ""postcode"":""",I57,""" },")</f>
        <v>{ "id": "f00ad641-abf7-4dfd-9f60-7fb1013a84c4", "name":"Dante Trattoria", "addressLine1":"79 McDougal Street", "town":"New York", "county":"NY", "country":"US", "postcode":"10001" },</v>
      </c>
    </row>
    <row r="58" spans="1:11" x14ac:dyDescent="0.45">
      <c r="A58" t="s">
        <v>4789</v>
      </c>
      <c r="B58">
        <f t="shared" si="0"/>
        <v>57</v>
      </c>
      <c r="C58" t="s">
        <v>3813</v>
      </c>
      <c r="D58" t="str">
        <f>_xlfn.CONCAT(SUBSTITUTE(SUBSTITUTE(SUBSTITUTE(SUBSTITUTE(SUBSTITUTE(SUBSTITUTE(SUBSTITUTE(SUBSTITUTE(SUBSTITUTE(SUBSTITUTE(SUBSTITUTE(C58," ",""),"(",""),")",""),"'",""),"&amp;",""),"-",""),"#",""),",",""),"!",""),".",""),"@",""),SUBSTITUTE(SUBSTITUTE(SUBSTITUTE(SUBSTITUTE(SUBSTITUTE(SUBSTITUTE(SUBSTITUTE(SUBSTITUTE(SUBSTITUTE(SUBSTITUTE(SUBSTITUTE(E58," ",""),"(",""),")",""),"'",""),"&amp;",""),"-",""),"#",""),",",""),"!",""),".",""),"@",""))</f>
        <v>CousinsVitality3038WestirvingParkRd</v>
      </c>
      <c r="E58" t="s">
        <v>3812</v>
      </c>
      <c r="F58" t="s">
        <v>3704</v>
      </c>
      <c r="G58" t="s">
        <v>3706</v>
      </c>
      <c r="H58" t="s">
        <v>4116</v>
      </c>
      <c r="I58">
        <v>60618</v>
      </c>
      <c r="J58" t="str">
        <f>_xlfn.CONCAT("Location ",D58," = new Location() { Id = Guid.NewGuid(), Name = """,C58,""", AddressLine1 = """,E58,""", Town= """,F58,""", County=""",G58,""", Country=""",H58,""", Postcode=""",I58,""" };")</f>
        <v>Location CousinsVitality3038WestirvingParkRd = new Location() { Id = Guid.NewGuid(), Name = "Cousin's Vitality", AddressLine1 = "3038 West irving Park Rd", Town= "Chicago", County="IL", Country="US", Postcode="60618" };</v>
      </c>
      <c r="K58" t="str">
        <f>_xlfn.CONCAT("{ ""id"": """,A58,""", ""name"":""",C58,""", ""addressLine1"":""",E58,""", ""town"":""",F58,""", ""county"":""",G58,""", ""country"":""",H58,""", ""postcode"":""",I58,""" },")</f>
        <v>{ "id": "9aac3f85-b583-435d-830a-996047deedb1", "name":"Cousin's Vitality", "addressLine1":"3038 West irving Park Rd", "town":"Chicago", "county":"IL", "country":"US", "postcode":"60618" },</v>
      </c>
    </row>
    <row r="59" spans="1:11" x14ac:dyDescent="0.45">
      <c r="A59" t="s">
        <v>4790</v>
      </c>
      <c r="B59">
        <f t="shared" si="0"/>
        <v>58</v>
      </c>
      <c r="C59" t="s">
        <v>3815</v>
      </c>
      <c r="D59" t="str">
        <f>_xlfn.CONCAT(SUBSTITUTE(SUBSTITUTE(SUBSTITUTE(SUBSTITUTE(SUBSTITUTE(SUBSTITUTE(SUBSTITUTE(SUBSTITUTE(SUBSTITUTE(SUBSTITUTE(SUBSTITUTE(C59," ",""),"(",""),")",""),"'",""),"&amp;",""),"-",""),"#",""),",",""),"!",""),".",""),"@",""),SUBSTITUTE(SUBSTITUTE(SUBSTITUTE(SUBSTITUTE(SUBSTITUTE(SUBSTITUTE(SUBSTITUTE(SUBSTITUTE(SUBSTITUTE(SUBSTITUTE(SUBSTITUTE(E59," ",""),"(",""),")",""),"'",""),"&amp;",""),"-",""),"#",""),",",""),"!",""),".",""),"@",""))</f>
        <v>ThirdCoastComics6234NBroadway</v>
      </c>
      <c r="E59" t="s">
        <v>3814</v>
      </c>
      <c r="F59" t="s">
        <v>3704</v>
      </c>
      <c r="G59" t="s">
        <v>3706</v>
      </c>
      <c r="H59" t="s">
        <v>4116</v>
      </c>
      <c r="I59">
        <v>60660</v>
      </c>
      <c r="J59" t="str">
        <f>_xlfn.CONCAT("Location ",D59," = new Location() { Id = Guid.NewGuid(), Name = """,C59,""", AddressLine1 = """,E59,""", Town= """,F59,""", County=""",G59,""", Country=""",H59,""", Postcode=""",I59,""" };")</f>
        <v>Location ThirdCoastComics6234NBroadway = new Location() { Id = Guid.NewGuid(), Name = "Third Coast Comics", AddressLine1 = "6234 N. Broadway", Town= "Chicago", County="IL", Country="US", Postcode="60660" };</v>
      </c>
      <c r="K59" t="str">
        <f>_xlfn.CONCAT("{ ""id"": """,A59,""", ""name"":""",C59,""", ""addressLine1"":""",E59,""", ""town"":""",F59,""", ""county"":""",G59,""", ""country"":""",H59,""", ""postcode"":""",I59,""" },")</f>
        <v>{ "id": "6df7b3ee-681b-4291-bdcb-a684e1dfb097", "name":"Third Coast Comics", "addressLine1":"6234 N. Broadway", "town":"Chicago", "county":"IL", "country":"US", "postcode":"60660" },</v>
      </c>
    </row>
    <row r="60" spans="1:11" x14ac:dyDescent="0.45">
      <c r="A60" t="s">
        <v>4791</v>
      </c>
      <c r="B60">
        <f t="shared" si="0"/>
        <v>59</v>
      </c>
      <c r="C60" t="s">
        <v>3817</v>
      </c>
      <c r="D60" t="str">
        <f>_xlfn.CONCAT(SUBSTITUTE(SUBSTITUTE(SUBSTITUTE(SUBSTITUTE(SUBSTITUTE(SUBSTITUTE(SUBSTITUTE(SUBSTITUTE(SUBSTITUTE(SUBSTITUTE(SUBSTITUTE(C60," ",""),"(",""),")",""),"'",""),"&amp;",""),"-",""),"#",""),",",""),"!",""),".",""),"@",""),SUBSTITUTE(SUBSTITUTE(SUBSTITUTE(SUBSTITUTE(SUBSTITUTE(SUBSTITUTE(SUBSTITUTE(SUBSTITUTE(SUBSTITUTE(SUBSTITUTE(SUBSTITUTE(E60," ",""),"(",""),")",""),"'",""),"&amp;",""),"-",""),"#",""),",",""),"!",""),".",""),"@",""))</f>
        <v>UdupiPalace2543WDevonAve</v>
      </c>
      <c r="E60" t="s">
        <v>3816</v>
      </c>
      <c r="F60" t="s">
        <v>3704</v>
      </c>
      <c r="G60" t="s">
        <v>3706</v>
      </c>
      <c r="H60" t="s">
        <v>4116</v>
      </c>
      <c r="I60">
        <v>60618</v>
      </c>
      <c r="J60" t="str">
        <f>_xlfn.CONCAT("Location ",D60," = new Location() { Id = Guid.NewGuid(), Name = """,C60,""", AddressLine1 = """,E60,""", Town= """,F60,""", County=""",G60,""", Country=""",H60,""", Postcode=""",I60,""" };")</f>
        <v>Location UdupiPalace2543WDevonAve = new Location() { Id = Guid.NewGuid(), Name = "Udupi Palace", AddressLine1 = "2543 W. Devon Ave.", Town= "Chicago", County="IL", Country="US", Postcode="60618" };</v>
      </c>
      <c r="K60" t="str">
        <f>_xlfn.CONCAT("{ ""id"": """,A60,""", ""name"":""",C60,""", ""addressLine1"":""",E60,""", ""town"":""",F60,""", ""county"":""",G60,""", ""country"":""",H60,""", ""postcode"":""",I60,""" },")</f>
        <v>{ "id": "7a7886c9-c78e-4861-b76d-4c480b9aec74", "name":"Udupi Palace", "addressLine1":"2543 W. Devon Ave.", "town":"Chicago", "county":"IL", "country":"US", "postcode":"60618" },</v>
      </c>
    </row>
    <row r="61" spans="1:11" x14ac:dyDescent="0.45">
      <c r="A61" t="s">
        <v>4792</v>
      </c>
      <c r="B61">
        <f t="shared" si="0"/>
        <v>60</v>
      </c>
      <c r="C61" t="s">
        <v>3819</v>
      </c>
      <c r="D61" t="str">
        <f>_xlfn.CONCAT(SUBSTITUTE(SUBSTITUTE(SUBSTITUTE(SUBSTITUTE(SUBSTITUTE(SUBSTITUTE(SUBSTITUTE(SUBSTITUTE(SUBSTITUTE(SUBSTITUTE(SUBSTITUTE(C61," ",""),"(",""),")",""),"'",""),"&amp;",""),"-",""),"#",""),",",""),"!",""),".",""),"@",""),SUBSTITUTE(SUBSTITUTE(SUBSTITUTE(SUBSTITUTE(SUBSTITUTE(SUBSTITUTE(SUBSTITUTE(SUBSTITUTE(SUBSTITUTE(SUBSTITUTE(SUBSTITUTE(E61," ",""),"(",""),")",""),"'",""),"&amp;",""),"-",""),"#",""),",",""),"!",""),".",""),"@",""))</f>
        <v>AlegriasonBroadway300West43rdStreet6thFloor</v>
      </c>
      <c r="E61" t="s">
        <v>3818</v>
      </c>
      <c r="F61" t="s">
        <v>3696</v>
      </c>
      <c r="G61" t="s">
        <v>3698</v>
      </c>
      <c r="H61" t="s">
        <v>4116</v>
      </c>
      <c r="I61">
        <v>10036</v>
      </c>
      <c r="J61" t="str">
        <f>_xlfn.CONCAT("Location ",D61," = new Location() { Id = Guid.NewGuid(), Name = """,C61,""", AddressLine1 = """,E61,""", Town= """,F61,""", County=""",G61,""", Country=""",H61,""", Postcode=""",I61,""" };")</f>
        <v>Location AlegriasonBroadway300West43rdStreet6thFloor = new Location() { Id = Guid.NewGuid(), Name = "Alegrias on Broadway", AddressLine1 = "300 West 43rd Street, 6th Floor", Town= "New York", County="NY", Country="US", Postcode="10036" };</v>
      </c>
      <c r="K61" t="str">
        <f>_xlfn.CONCAT("{ ""id"": """,A61,""", ""name"":""",C61,""", ""addressLine1"":""",E61,""", ""town"":""",F61,""", ""county"":""",G61,""", ""country"":""",H61,""", ""postcode"":""",I61,""" },")</f>
        <v>{ "id": "f8326f74-27a7-400d-95b4-af0959cb4690", "name":"Alegrias on Broadway", "addressLine1":"300 West 43rd Street, 6th Floor", "town":"New York", "county":"NY", "country":"US", "postcode":"10036" },</v>
      </c>
    </row>
    <row r="62" spans="1:11" x14ac:dyDescent="0.45">
      <c r="A62" t="s">
        <v>4793</v>
      </c>
      <c r="B62">
        <f t="shared" si="0"/>
        <v>61</v>
      </c>
      <c r="C62" t="s">
        <v>3821</v>
      </c>
      <c r="D62" t="str">
        <f>_xlfn.CONCAT(SUBSTITUTE(SUBSTITUTE(SUBSTITUTE(SUBSTITUTE(SUBSTITUTE(SUBSTITUTE(SUBSTITUTE(SUBSTITUTE(SUBSTITUTE(SUBSTITUTE(SUBSTITUTE(C62," ",""),"(",""),")",""),"'",""),"&amp;",""),"-",""),"#",""),",",""),"!",""),".",""),"@",""),SUBSTITUTE(SUBSTITUTE(SUBSTITUTE(SUBSTITUTE(SUBSTITUTE(SUBSTITUTE(SUBSTITUTE(SUBSTITUTE(SUBSTITUTE(SUBSTITUTE(SUBSTITUTE(E62," ",""),"(",""),")",""),"'",""),"&amp;",""),"-",""),"#",""),",",""),"!",""),".",""),"@",""))</f>
        <v>TangoClubUkranianEastVillageRestaurant1402ndAvenuebetween8th9thSt</v>
      </c>
      <c r="E62" t="s">
        <v>3820</v>
      </c>
      <c r="F62" t="s">
        <v>3696</v>
      </c>
      <c r="G62" t="s">
        <v>3698</v>
      </c>
      <c r="H62" t="s">
        <v>4116</v>
      </c>
      <c r="I62">
        <v>10003</v>
      </c>
      <c r="J62" t="str">
        <f>_xlfn.CONCAT("Location ",D62," = new Location() { Id = Guid.NewGuid(), Name = """,C62,""", AddressLine1 = """,E62,""", Town= """,F62,""", County=""",G62,""", Country=""",H62,""", Postcode=""",I62,""" };")</f>
        <v>Location TangoClubUkranianEastVillageRestaurant1402ndAvenuebetween8th9thSt = new Location() { Id = Guid.NewGuid(), Name = "Tango Club @ Ukranian East Village Restaurant", AddressLine1 = "140 2nd Avenue ( between 8th &amp; 9th St)", Town= "New York", County="NY", Country="US", Postcode="10003" };</v>
      </c>
      <c r="K62" t="str">
        <f>_xlfn.CONCAT("{ ""id"": """,A62,""", ""name"":""",C62,""", ""addressLine1"":""",E62,""", ""town"":""",F62,""", ""county"":""",G62,""", ""country"":""",H62,""", ""postcode"":""",I62,""" },")</f>
        <v>{ "id": "b36ff006-d9db-46ab-99f8-07ac837eddd5", "name":"Tango Club @ Ukranian East Village Restaurant", "addressLine1":"140 2nd Avenue ( between 8th &amp; 9th St)", "town":"New York", "county":"NY", "country":"US", "postcode":"10003" },</v>
      </c>
    </row>
    <row r="63" spans="1:11" x14ac:dyDescent="0.45">
      <c r="A63" t="s">
        <v>4794</v>
      </c>
      <c r="B63">
        <f t="shared" si="0"/>
        <v>62</v>
      </c>
      <c r="C63" t="s">
        <v>3823</v>
      </c>
      <c r="D63" t="str">
        <f>_xlfn.CONCAT(SUBSTITUTE(SUBSTITUTE(SUBSTITUTE(SUBSTITUTE(SUBSTITUTE(SUBSTITUTE(SUBSTITUTE(SUBSTITUTE(SUBSTITUTE(SUBSTITUTE(SUBSTITUTE(C63," ",""),"(",""),")",""),"'",""),"&amp;",""),"-",""),"#",""),",",""),"!",""),".",""),"@",""),SUBSTITUTE(SUBSTITUTE(SUBSTITUTE(SUBSTITUTE(SUBSTITUTE(SUBSTITUTE(SUBSTITUTE(SUBSTITUTE(SUBSTITUTE(SUBSTITUTE(SUBSTITUTE(E63," ",""),"(",""),")",""),"'",""),"&amp;",""),"-",""),"#",""),",",""),"!",""),".",""),"@",""))</f>
        <v>PomegranateGallery133GreeneStreetGroundFloor</v>
      </c>
      <c r="E63" t="s">
        <v>3822</v>
      </c>
      <c r="F63" t="s">
        <v>3696</v>
      </c>
      <c r="G63" t="s">
        <v>3698</v>
      </c>
      <c r="H63" t="s">
        <v>4116</v>
      </c>
      <c r="I63">
        <v>10012</v>
      </c>
      <c r="J63" t="str">
        <f>_xlfn.CONCAT("Location ",D63," = new Location() { Id = Guid.NewGuid(), Name = """,C63,""", AddressLine1 = """,E63,""", Town= """,F63,""", County=""",G63,""", Country=""",H63,""", Postcode=""",I63,""" };")</f>
        <v>Location PomegranateGallery133GreeneStreetGroundFloor = new Location() { Id = Guid.NewGuid(), Name = "Pomegranate Gallery", AddressLine1 = "133 Greene Street, Ground Floor", Town= "New York", County="NY", Country="US", Postcode="10012" };</v>
      </c>
      <c r="K63" t="str">
        <f>_xlfn.CONCAT("{ ""id"": """,A63,""", ""name"":""",C63,""", ""addressLine1"":""",E63,""", ""town"":""",F63,""", ""county"":""",G63,""", ""country"":""",H63,""", ""postcode"":""",I63,""" },")</f>
        <v>{ "id": "760cdb59-2f6f-4ccd-9757-1bd7a13317ff", "name":"Pomegranate Gallery", "addressLine1":"133 Greene Street, Ground Floor", "town":"New York", "county":"NY", "country":"US", "postcode":"10012" },</v>
      </c>
    </row>
    <row r="64" spans="1:11" x14ac:dyDescent="0.45">
      <c r="A64" t="s">
        <v>4795</v>
      </c>
      <c r="B64">
        <f t="shared" si="0"/>
        <v>63</v>
      </c>
      <c r="C64" t="s">
        <v>3825</v>
      </c>
      <c r="D64" t="str">
        <f>_xlfn.CONCAT(SUBSTITUTE(SUBSTITUTE(SUBSTITUTE(SUBSTITUTE(SUBSTITUTE(SUBSTITUTE(SUBSTITUTE(SUBSTITUTE(SUBSTITUTE(SUBSTITUTE(SUBSTITUTE(C64," ",""),"(",""),")",""),"'",""),"&amp;",""),"-",""),"#",""),",",""),"!",""),".",""),"@",""),SUBSTITUTE(SUBSTITUTE(SUBSTITUTE(SUBSTITUTE(SUBSTITUTE(SUBSTITUTE(SUBSTITUTE(SUBSTITUTE(SUBSTITUTE(SUBSTITUTE(SUBSTITUTE(E64," ",""),"(",""),")",""),"'",""),"&amp;",""),"-",""),"#",""),",",""),"!",""),".",""),"@",""))</f>
        <v>TheGiftTheatre4802NMilwaukeeAvenue</v>
      </c>
      <c r="E64" t="s">
        <v>3824</v>
      </c>
      <c r="F64" t="s">
        <v>3704</v>
      </c>
      <c r="G64" t="s">
        <v>3706</v>
      </c>
      <c r="H64" t="s">
        <v>4116</v>
      </c>
      <c r="I64">
        <v>60630</v>
      </c>
      <c r="J64" t="str">
        <f>_xlfn.CONCAT("Location ",D64," = new Location() { Id = Guid.NewGuid(), Name = """,C64,""", AddressLine1 = """,E64,""", Town= """,F64,""", County=""",G64,""", Country=""",H64,""", Postcode=""",I64,""" };")</f>
        <v>Location TheGiftTheatre4802NMilwaukeeAvenue = new Location() { Id = Guid.NewGuid(), Name = "The Gift Theatre", AddressLine1 = "4802 N. Milwaukee Avenue", Town= "Chicago", County="IL", Country="US", Postcode="60630" };</v>
      </c>
      <c r="K64" t="str">
        <f>_xlfn.CONCAT("{ ""id"": """,A64,""", ""name"":""",C64,""", ""addressLine1"":""",E64,""", ""town"":""",F64,""", ""county"":""",G64,""", ""country"":""",H64,""", ""postcode"":""",I64,""" },")</f>
        <v>{ "id": "0f105c77-5fbf-42b9-baa8-02ee200f2c98", "name":"The Gift Theatre", "addressLine1":"4802 N. Milwaukee Avenue", "town":"Chicago", "county":"IL", "country":"US", "postcode":"60630" },</v>
      </c>
    </row>
    <row r="65" spans="1:11" x14ac:dyDescent="0.45">
      <c r="A65" t="s">
        <v>4796</v>
      </c>
      <c r="B65">
        <f t="shared" si="0"/>
        <v>64</v>
      </c>
      <c r="C65" t="s">
        <v>3827</v>
      </c>
      <c r="D65" t="str">
        <f>_xlfn.CONCAT(SUBSTITUTE(SUBSTITUTE(SUBSTITUTE(SUBSTITUTE(SUBSTITUTE(SUBSTITUTE(SUBSTITUTE(SUBSTITUTE(SUBSTITUTE(SUBSTITUTE(SUBSTITUTE(C65," ",""),"(",""),")",""),"'",""),"&amp;",""),"-",""),"#",""),",",""),"!",""),".",""),"@",""),SUBSTITUTE(SUBSTITUTE(SUBSTITUTE(SUBSTITUTE(SUBSTITUTE(SUBSTITUTE(SUBSTITUTE(SUBSTITUTE(SUBSTITUTE(SUBSTITUTE(SUBSTITUTE(E65," ",""),"(",""),")",""),"'",""),"&amp;",""),"-",""),"#",""),",",""),"!",""),".",""),"@",""))</f>
        <v>Japas27366ThirdAvenueKaitenZushiEast2fl</v>
      </c>
      <c r="E65" t="s">
        <v>3826</v>
      </c>
      <c r="F65" t="s">
        <v>3696</v>
      </c>
      <c r="G65" t="s">
        <v>3698</v>
      </c>
      <c r="H65" t="s">
        <v>4116</v>
      </c>
      <c r="I65">
        <v>10016</v>
      </c>
      <c r="J65" t="str">
        <f>_xlfn.CONCAT("Location ",D65," = new Location() { Id = Guid.NewGuid(), Name = """,C65,""", AddressLine1 = """,E65,""", Town= """,F65,""", County=""",G65,""", Country=""",H65,""", Postcode=""",I65,""" };")</f>
        <v>Location Japas27366ThirdAvenueKaitenZushiEast2fl = new Location() { Id = Guid.NewGuid(), Name = "Japas 27", AddressLine1 = "366 Third Avenue (Kaiten Zushi East 2fl)", Town= "New York", County="NY", Country="US", Postcode="10016" };</v>
      </c>
      <c r="K65" t="str">
        <f>_xlfn.CONCAT("{ ""id"": """,A65,""", ""name"":""",C65,""", ""addressLine1"":""",E65,""", ""town"":""",F65,""", ""county"":""",G65,""", ""country"":""",H65,""", ""postcode"":""",I65,""" },")</f>
        <v>{ "id": "ec5e4300-e35f-4396-a5de-133999dbb5d4", "name":"Japas 27", "addressLine1":"366 Third Avenue (Kaiten Zushi East 2fl)", "town":"New York", "county":"NY", "country":"US", "postcode":"10016" },</v>
      </c>
    </row>
    <row r="66" spans="1:11" x14ac:dyDescent="0.45">
      <c r="A66" t="s">
        <v>4797</v>
      </c>
      <c r="B66">
        <f t="shared" si="0"/>
        <v>65</v>
      </c>
      <c r="C66" t="s">
        <v>3829</v>
      </c>
      <c r="D66" t="str">
        <f>_xlfn.CONCAT(SUBSTITUTE(SUBSTITUTE(SUBSTITUTE(SUBSTITUTE(SUBSTITUTE(SUBSTITUTE(SUBSTITUTE(SUBSTITUTE(SUBSTITUTE(SUBSTITUTE(SUBSTITUTE(C66," ",""),"(",""),")",""),"'",""),"&amp;",""),"-",""),"#",""),",",""),"!",""),".",""),"@",""),SUBSTITUTE(SUBSTITUTE(SUBSTITUTE(SUBSTITUTE(SUBSTITUTE(SUBSTITUTE(SUBSTITUTE(SUBSTITUTE(SUBSTITUTE(SUBSTITUTE(SUBSTITUTE(E66," ",""),"(",""),")",""),"'",""),"&amp;",""),"-",""),"#",""),",",""),"!",""),".",""),"@",""))</f>
        <v>SonyPublicArcade550MadisonAvenueonthewestside</v>
      </c>
      <c r="E66" t="s">
        <v>3828</v>
      </c>
      <c r="F66" t="s">
        <v>3696</v>
      </c>
      <c r="G66" t="s">
        <v>3698</v>
      </c>
      <c r="H66" t="s">
        <v>4116</v>
      </c>
      <c r="I66">
        <v>10108</v>
      </c>
      <c r="J66" t="str">
        <f>_xlfn.CONCAT("Location ",D66," = new Location() { Id = Guid.NewGuid(), Name = """,C66,""", AddressLine1 = """,E66,""", Town= """,F66,""", County=""",G66,""", Country=""",H66,""", Postcode=""",I66,""" };")</f>
        <v>Location SonyPublicArcade550MadisonAvenueonthewestside = new Location() { Id = Guid.NewGuid(), Name = "Sony Public Arcade", AddressLine1 = "550 Madison Avenue on the west side", Town= "New York", County="NY", Country="US", Postcode="10108" };</v>
      </c>
      <c r="K66" t="str">
        <f>_xlfn.CONCAT("{ ""id"": """,A66,""", ""name"":""",C66,""", ""addressLine1"":""",E66,""", ""town"":""",F66,""", ""county"":""",G66,""", ""country"":""",H66,""", ""postcode"":""",I66,""" },")</f>
        <v>{ "id": "feacad23-5b75-4289-b9f4-30bfbf613701", "name":"Sony Public Arcade", "addressLine1":"550 Madison Avenue on the west side", "town":"New York", "county":"NY", "country":"US", "postcode":"10108" },</v>
      </c>
    </row>
    <row r="67" spans="1:11" x14ac:dyDescent="0.45">
      <c r="A67" t="s">
        <v>4798</v>
      </c>
      <c r="B67">
        <f t="shared" ref="B67:B130" si="1">ROW()-1</f>
        <v>66</v>
      </c>
      <c r="C67" t="s">
        <v>3831</v>
      </c>
      <c r="D67" t="str">
        <f>_xlfn.CONCAT(SUBSTITUTE(SUBSTITUTE(SUBSTITUTE(SUBSTITUTE(SUBSTITUTE(SUBSTITUTE(SUBSTITUTE(SUBSTITUTE(SUBSTITUTE(SUBSTITUTE(SUBSTITUTE(C67," ",""),"(",""),")",""),"'",""),"&amp;",""),"-",""),"#",""),",",""),"!",""),".",""),"@",""),SUBSTITUTE(SUBSTITUTE(SUBSTITUTE(SUBSTITUTE(SUBSTITUTE(SUBSTITUTE(SUBSTITUTE(SUBSTITUTE(SUBSTITUTE(SUBSTITUTE(SUBSTITUTE(E67," ",""),"(",""),")",""),"'",""),"&amp;",""),"-",""),"#",""),",",""),"!",""),".",""),"@",""))</f>
        <v>CenterStage48West21Street</v>
      </c>
      <c r="E67" t="s">
        <v>3830</v>
      </c>
      <c r="F67" t="s">
        <v>3696</v>
      </c>
      <c r="G67" t="s">
        <v>3698</v>
      </c>
      <c r="H67" t="s">
        <v>4116</v>
      </c>
      <c r="I67">
        <v>10010</v>
      </c>
      <c r="J67" t="str">
        <f>_xlfn.CONCAT("Location ",D67," = new Location() { Id = Guid.NewGuid(), Name = """,C67,""", AddressLine1 = """,E67,""", Town= """,F67,""", County=""",G67,""", Country=""",H67,""", Postcode=""",I67,""" };")</f>
        <v>Location CenterStage48West21Street = new Location() { Id = Guid.NewGuid(), Name = "Center Stage", AddressLine1 = "48 West 21 Street", Town= "New York", County="NY", Country="US", Postcode="10010" };</v>
      </c>
      <c r="K67" t="str">
        <f>_xlfn.CONCAT("{ ""id"": """,A67,""", ""name"":""",C67,""", ""addressLine1"":""",E67,""", ""town"":""",F67,""", ""county"":""",G67,""", ""country"":""",H67,""", ""postcode"":""",I67,""" },")</f>
        <v>{ "id": "2b7fa959-771b-4704-833e-16732f41fe51", "name":"Center Stage", "addressLine1":"48 West 21 Street", "town":"New York", "county":"NY", "country":"US", "postcode":"10010" },</v>
      </c>
    </row>
    <row r="68" spans="1:11" x14ac:dyDescent="0.45">
      <c r="A68" t="s">
        <v>4799</v>
      </c>
      <c r="B68">
        <f t="shared" si="1"/>
        <v>67</v>
      </c>
      <c r="C68" t="s">
        <v>3833</v>
      </c>
      <c r="D68" t="str">
        <f>_xlfn.CONCAT(SUBSTITUTE(SUBSTITUTE(SUBSTITUTE(SUBSTITUTE(SUBSTITUTE(SUBSTITUTE(SUBSTITUTE(SUBSTITUTE(SUBSTITUTE(SUBSTITUTE(SUBSTITUTE(C68," ",""),"(",""),")",""),"'",""),"&amp;",""),"-",""),"#",""),",",""),"!",""),".",""),"@",""),SUBSTITUTE(SUBSTITUTE(SUBSTITUTE(SUBSTITUTE(SUBSTITUTE(SUBSTITUTE(SUBSTITUTE(SUBSTITUTE(SUBSTITUTE(SUBSTITUTE(SUBSTITUTE(E68," ",""),"(",""),")",""),"'",""),"&amp;",""),"-",""),"#",""),",",""),"!",""),".",""),"@",""))</f>
        <v>MyRiverWestLoftChicagoMilwaukeeAvenuesvicinity</v>
      </c>
      <c r="E68" t="s">
        <v>3832</v>
      </c>
      <c r="F68" t="s">
        <v>3704</v>
      </c>
      <c r="G68" t="s">
        <v>3706</v>
      </c>
      <c r="H68" t="s">
        <v>4116</v>
      </c>
      <c r="I68">
        <v>60622</v>
      </c>
      <c r="J68" t="str">
        <f>_xlfn.CONCAT("Location ",D68," = new Location() { Id = Guid.NewGuid(), Name = """,C68,""", AddressLine1 = """,E68,""", Town= """,F68,""", County=""",G68,""", Country=""",H68,""", Postcode=""",I68,""" };")</f>
        <v>Location MyRiverWestLoftChicagoMilwaukeeAvenuesvicinity = new Location() { Id = Guid.NewGuid(), Name = "My River West Loft", AddressLine1 = "Chicago &amp; Milwaukee Avenues (vicinity)", Town= "Chicago", County="IL", Country="US", Postcode="60622" };</v>
      </c>
      <c r="K68" t="str">
        <f>_xlfn.CONCAT("{ ""id"": """,A68,""", ""name"":""",C68,""", ""addressLine1"":""",E68,""", ""town"":""",F68,""", ""county"":""",G68,""", ""country"":""",H68,""", ""postcode"":""",I68,""" },")</f>
        <v>{ "id": "5b65ab37-1447-464e-aaa7-f4dc1db427a3", "name":"My River West Loft", "addressLine1":"Chicago &amp; Milwaukee Avenues (vicinity)", "town":"Chicago", "county":"IL", "country":"US", "postcode":"60622" },</v>
      </c>
    </row>
    <row r="69" spans="1:11" x14ac:dyDescent="0.45">
      <c r="A69" t="s">
        <v>4800</v>
      </c>
      <c r="B69">
        <f t="shared" si="1"/>
        <v>68</v>
      </c>
      <c r="C69" t="s">
        <v>3835</v>
      </c>
      <c r="D69" t="str">
        <f>_xlfn.CONCAT(SUBSTITUTE(SUBSTITUTE(SUBSTITUTE(SUBSTITUTE(SUBSTITUTE(SUBSTITUTE(SUBSTITUTE(SUBSTITUTE(SUBSTITUTE(SUBSTITUTE(SUBSTITUTE(C69," ",""),"(",""),")",""),"'",""),"&amp;",""),"-",""),"#",""),",",""),"!",""),".",""),"@",""),SUBSTITUTE(SUBSTITUTE(SUBSTITUTE(SUBSTITUTE(SUBSTITUTE(SUBSTITUTE(SUBSTITUTE(SUBSTITUTE(SUBSTITUTE(SUBSTITUTE(SUBSTITUTE(E69," ",""),"(",""),")",""),"'",""),"&amp;",""),"-",""),"#",""),",",""),"!",""),".",""),"@",""))</f>
        <v>McNallyJacksonBooks50PrinceStreet</v>
      </c>
      <c r="E69" t="s">
        <v>3834</v>
      </c>
      <c r="F69" t="s">
        <v>3696</v>
      </c>
      <c r="G69" t="s">
        <v>3698</v>
      </c>
      <c r="H69" t="s">
        <v>4116</v>
      </c>
      <c r="I69">
        <v>10012</v>
      </c>
      <c r="J69" t="str">
        <f>_xlfn.CONCAT("Location ",D69," = new Location() { Id = Guid.NewGuid(), Name = """,C69,""", AddressLine1 = """,E69,""", Town= """,F69,""", County=""",G69,""", Country=""",H69,""", Postcode=""",I69,""" };")</f>
        <v>Location McNallyJacksonBooks50PrinceStreet = new Location() { Id = Guid.NewGuid(), Name = "McNally Jackson Books", AddressLine1 = "50 Prince Street", Town= "New York", County="NY", Country="US", Postcode="10012" };</v>
      </c>
      <c r="K69" t="str">
        <f>_xlfn.CONCAT("{ ""id"": """,A69,""", ""name"":""",C69,""", ""addressLine1"":""",E69,""", ""town"":""",F69,""", ""county"":""",G69,""", ""country"":""",H69,""", ""postcode"":""",I69,""" },")</f>
        <v>{ "id": "9ba175c8-20e4-447e-8fdc-45d95e31143c", "name":"McNally Jackson Books", "addressLine1":"50 Prince Street", "town":"New York", "county":"NY", "country":"US", "postcode":"10012" },</v>
      </c>
    </row>
    <row r="70" spans="1:11" x14ac:dyDescent="0.45">
      <c r="A70" t="s">
        <v>4801</v>
      </c>
      <c r="B70">
        <f t="shared" si="1"/>
        <v>69</v>
      </c>
      <c r="C70" t="s">
        <v>3837</v>
      </c>
      <c r="D70" t="str">
        <f>_xlfn.CONCAT(SUBSTITUTE(SUBSTITUTE(SUBSTITUTE(SUBSTITUTE(SUBSTITUTE(SUBSTITUTE(SUBSTITUTE(SUBSTITUTE(SUBSTITUTE(SUBSTITUTE(SUBSTITUTE(C70," ",""),"(",""),")",""),"'",""),"&amp;",""),"-",""),"#",""),",",""),"!",""),".",""),"@",""),SUBSTITUTE(SUBSTITUTE(SUBSTITUTE(SUBSTITUTE(SUBSTITUTE(SUBSTITUTE(SUBSTITUTE(SUBSTITUTE(SUBSTITUTE(SUBSTITUTE(SUBSTITUTE(E70," ",""),"(",""),")",""),"'",""),"&amp;",""),"-",""),"#",""),",",""),"!",""),".",""),"@",""))</f>
        <v>HummusPlace109StMarksPl</v>
      </c>
      <c r="E70" t="s">
        <v>3836</v>
      </c>
      <c r="F70" t="s">
        <v>3696</v>
      </c>
      <c r="G70" t="s">
        <v>3698</v>
      </c>
      <c r="H70" t="s">
        <v>4116</v>
      </c>
      <c r="I70">
        <v>10009</v>
      </c>
      <c r="J70" t="str">
        <f>_xlfn.CONCAT("Location ",D70," = new Location() { Id = Guid.NewGuid(), Name = """,C70,""", AddressLine1 = """,E70,""", Town= """,F70,""", County=""",G70,""", Country=""",H70,""", Postcode=""",I70,""" };")</f>
        <v>Location HummusPlace109StMarksPl = new Location() { Id = Guid.NewGuid(), Name = "Hummus Place", AddressLine1 = "109 St Marks Pl", Town= "New York", County="NY", Country="US", Postcode="10009" };</v>
      </c>
      <c r="K70" t="str">
        <f>_xlfn.CONCAT("{ ""id"": """,A70,""", ""name"":""",C70,""", ""addressLine1"":""",E70,""", ""town"":""",F70,""", ""county"":""",G70,""", ""country"":""",H70,""", ""postcode"":""",I70,""" },")</f>
        <v>{ "id": "30f72907-f8b6-487a-901a-0fc072c46e86", "name":"Hummus Place", "addressLine1":"109 St Marks Pl", "town":"New York", "county":"NY", "country":"US", "postcode":"10009" },</v>
      </c>
    </row>
    <row r="71" spans="1:11" x14ac:dyDescent="0.45">
      <c r="A71" t="s">
        <v>4802</v>
      </c>
      <c r="B71">
        <f t="shared" si="1"/>
        <v>70</v>
      </c>
      <c r="C71" t="s">
        <v>3839</v>
      </c>
      <c r="D71" t="str">
        <f>_xlfn.CONCAT(SUBSTITUTE(SUBSTITUTE(SUBSTITUTE(SUBSTITUTE(SUBSTITUTE(SUBSTITUTE(SUBSTITUTE(SUBSTITUTE(SUBSTITUTE(SUBSTITUTE(SUBSTITUTE(C71," ",""),"(",""),")",""),"'",""),"&amp;",""),"-",""),"#",""),",",""),"!",""),".",""),"@",""),SUBSTITUTE(SUBSTITUTE(SUBSTITUTE(SUBSTITUTE(SUBSTITUTE(SUBSTITUTE(SUBSTITUTE(SUBSTITUTE(SUBSTITUTE(SUBSTITUTE(SUBSTITUTE(E71," ",""),"(",""),")",""),"'",""),"&amp;",""),"-",""),"#",""),",",""),"!",""),".",""),"@",""))</f>
        <v>CassidysPub65W55thStreet</v>
      </c>
      <c r="E71" t="s">
        <v>3838</v>
      </c>
      <c r="F71" t="s">
        <v>3696</v>
      </c>
      <c r="G71" t="s">
        <v>3698</v>
      </c>
      <c r="H71" t="s">
        <v>4116</v>
      </c>
      <c r="I71">
        <v>10019</v>
      </c>
      <c r="J71" t="str">
        <f>_xlfn.CONCAT("Location ",D71," = new Location() { Id = Guid.NewGuid(), Name = """,C71,""", AddressLine1 = """,E71,""", Town= """,F71,""", County=""",G71,""", Country=""",H71,""", Postcode=""",I71,""" };")</f>
        <v>Location CassidysPub65W55thStreet = new Location() { Id = Guid.NewGuid(), Name = "Cassidy's Pub", AddressLine1 = "65 W. 55th Street", Town= "New York", County="NY", Country="US", Postcode="10019" };</v>
      </c>
      <c r="K71" t="str">
        <f>_xlfn.CONCAT("{ ""id"": """,A71,""", ""name"":""",C71,""", ""addressLine1"":""",E71,""", ""town"":""",F71,""", ""county"":""",G71,""", ""country"":""",H71,""", ""postcode"":""",I71,""" },")</f>
        <v>{ "id": "1f638552-0da4-4db2-99c1-6abec5a360f5", "name":"Cassidy's Pub", "addressLine1":"65 W. 55th Street", "town":"New York", "county":"NY", "country":"US", "postcode":"10019" },</v>
      </c>
    </row>
    <row r="72" spans="1:11" x14ac:dyDescent="0.45">
      <c r="A72" t="s">
        <v>4803</v>
      </c>
      <c r="B72">
        <f t="shared" si="1"/>
        <v>71</v>
      </c>
      <c r="C72" t="s">
        <v>3841</v>
      </c>
      <c r="D72" t="str">
        <f>_xlfn.CONCAT(SUBSTITUTE(SUBSTITUTE(SUBSTITUTE(SUBSTITUTE(SUBSTITUTE(SUBSTITUTE(SUBSTITUTE(SUBSTITUTE(SUBSTITUTE(SUBSTITUTE(SUBSTITUTE(C72," ",""),"(",""),")",""),"'",""),"&amp;",""),"-",""),"#",""),",",""),"!",""),".",""),"@",""),SUBSTITUTE(SUBSTITUTE(SUBSTITUTE(SUBSTITUTE(SUBSTITUTE(SUBSTITUTE(SUBSTITUTE(SUBSTITUTE(SUBSTITUTE(SUBSTITUTE(SUBSTITUTE(E72," ",""),"(",""),")",""),"'",""),"&amp;",""),"-",""),"#",""),",",""),"!",""),".",""),"@",""))</f>
        <v>ChenchitasGroupGarden169193MadisonAvenue</v>
      </c>
      <c r="E72" t="s">
        <v>3840</v>
      </c>
      <c r="F72" t="s">
        <v>3696</v>
      </c>
      <c r="G72" t="s">
        <v>3698</v>
      </c>
      <c r="H72" t="s">
        <v>4116</v>
      </c>
      <c r="I72">
        <v>10029</v>
      </c>
      <c r="J72" t="str">
        <f>_xlfn.CONCAT("Location ",D72," = new Location() { Id = Guid.NewGuid(), Name = """,C72,""", AddressLine1 = """,E72,""", Town= """,F72,""", County=""",G72,""", Country=""",H72,""", Postcode=""",I72,""" };")</f>
        <v>Location ChenchitasGroupGarden169193MadisonAvenue = new Location() { Id = Guid.NewGuid(), Name = "Chenchita's Group Garden", AddressLine1 = "1691-93 Madison Avenue", Town= "New York", County="NY", Country="US", Postcode="10029" };</v>
      </c>
      <c r="K72" t="str">
        <f>_xlfn.CONCAT("{ ""id"": """,A72,""", ""name"":""",C72,""", ""addressLine1"":""",E72,""", ""town"":""",F72,""", ""county"":""",G72,""", ""country"":""",H72,""", ""postcode"":""",I72,""" },")</f>
        <v>{ "id": "6b81254e-8de6-4b3f-966d-1b98ab734c6c", "name":"Chenchita's Group Garden", "addressLine1":"1691-93 Madison Avenue", "town":"New York", "county":"NY", "country":"US", "postcode":"10029" },</v>
      </c>
    </row>
    <row r="73" spans="1:11" x14ac:dyDescent="0.45">
      <c r="A73" t="s">
        <v>4804</v>
      </c>
      <c r="B73">
        <f t="shared" si="1"/>
        <v>72</v>
      </c>
      <c r="C73" t="s">
        <v>3721</v>
      </c>
      <c r="D73" t="str">
        <f>_xlfn.CONCAT(SUBSTITUTE(SUBSTITUTE(SUBSTITUTE(SUBSTITUTE(SUBSTITUTE(SUBSTITUTE(SUBSTITUTE(SUBSTITUTE(SUBSTITUTE(SUBSTITUTE(SUBSTITUTE(C73," ",""),"(",""),")",""),"'",""),"&amp;",""),"-",""),"#",""),",",""),"!",""),".",""),"@",""),SUBSTITUTE(SUBSTITUTE(SUBSTITUTE(SUBSTITUTE(SUBSTITUTE(SUBSTITUTE(SUBSTITUTE(SUBSTITUTE(SUBSTITUTE(SUBSTITUTE(SUBSTITUTE(E73," ",""),"(",""),")",""),"'",""),"&amp;",""),"-",""),"#",""),",",""),"!",""),".",""),"@",""))</f>
        <v>Cosi2186Broadway77th</v>
      </c>
      <c r="E73" t="s">
        <v>3842</v>
      </c>
      <c r="F73" t="s">
        <v>3696</v>
      </c>
      <c r="G73" t="s">
        <v>3698</v>
      </c>
      <c r="H73" t="s">
        <v>4116</v>
      </c>
      <c r="I73">
        <v>10024</v>
      </c>
      <c r="J73" t="str">
        <f>_xlfn.CONCAT("Location ",D73," = new Location() { Id = Guid.NewGuid(), Name = """,C73,""", AddressLine1 = """,E73,""", Town= """,F73,""", County=""",G73,""", Country=""",H73,""", Postcode=""",I73,""" };")</f>
        <v>Location Cosi2186Broadway77th = new Location() { Id = Guid.NewGuid(), Name = "Cosi", AddressLine1 = "2186 Broadway @77th", Town= "New York", County="NY", Country="US", Postcode="10024" };</v>
      </c>
      <c r="K73" t="str">
        <f>_xlfn.CONCAT("{ ""id"": """,A73,""", ""name"":""",C73,""", ""addressLine1"":""",E73,""", ""town"":""",F73,""", ""county"":""",G73,""", ""country"":""",H73,""", ""postcode"":""",I73,""" },")</f>
        <v>{ "id": "04d14b3d-76e1-4d75-9b9f-175f2550c899", "name":"Cosi", "addressLine1":"2186 Broadway @77th", "town":"New York", "county":"NY", "country":"US", "postcode":"10024" },</v>
      </c>
    </row>
    <row r="74" spans="1:11" x14ac:dyDescent="0.45">
      <c r="A74" t="s">
        <v>4805</v>
      </c>
      <c r="B74">
        <f t="shared" si="1"/>
        <v>73</v>
      </c>
      <c r="C74" t="s">
        <v>3844</v>
      </c>
      <c r="D74" t="str">
        <f>_xlfn.CONCAT(SUBSTITUTE(SUBSTITUTE(SUBSTITUTE(SUBSTITUTE(SUBSTITUTE(SUBSTITUTE(SUBSTITUTE(SUBSTITUTE(SUBSTITUTE(SUBSTITUTE(SUBSTITUTE(C74," ",""),"(",""),")",""),"'",""),"&amp;",""),"-",""),"#",""),",",""),"!",""),".",""),"@",""),SUBSTITUTE(SUBSTITUTE(SUBSTITUTE(SUBSTITUTE(SUBSTITUTE(SUBSTITUTE(SUBSTITUTE(SUBSTITUTE(SUBSTITUTE(SUBSTITUTE(SUBSTITUTE(E74," ",""),"(",""),")",""),"'",""),"&amp;",""),"-",""),"#",""),",",""),"!",""),".",""),"@",""))</f>
        <v>CopperChimneyRestaurant126East28thStreet</v>
      </c>
      <c r="E74" t="s">
        <v>3843</v>
      </c>
      <c r="F74" t="s">
        <v>3696</v>
      </c>
      <c r="G74" t="s">
        <v>3698</v>
      </c>
      <c r="H74" t="s">
        <v>4116</v>
      </c>
      <c r="I74">
        <v>10016</v>
      </c>
      <c r="J74" t="str">
        <f>_xlfn.CONCAT("Location ",D74," = new Location() { Id = Guid.NewGuid(), Name = """,C74,""", AddressLine1 = """,E74,""", Town= """,F74,""", County=""",G74,""", Country=""",H74,""", Postcode=""",I74,""" };")</f>
        <v>Location CopperChimneyRestaurant126East28thStreet = new Location() { Id = Guid.NewGuid(), Name = "Copper Chimney Restaurant", AddressLine1 = "126 East 28th Street", Town= "New York", County="NY", Country="US", Postcode="10016" };</v>
      </c>
      <c r="K74" t="str">
        <f>_xlfn.CONCAT("{ ""id"": """,A74,""", ""name"":""",C74,""", ""addressLine1"":""",E74,""", ""town"":""",F74,""", ""county"":""",G74,""", ""country"":""",H74,""", ""postcode"":""",I74,""" },")</f>
        <v>{ "id": "c038a368-d6f1-48e4-a958-77d1715a4584", "name":"Copper Chimney Restaurant", "addressLine1":"126 East 28th Street", "town":"New York", "county":"NY", "country":"US", "postcode":"10016" },</v>
      </c>
    </row>
    <row r="75" spans="1:11" x14ac:dyDescent="0.45">
      <c r="A75" t="s">
        <v>4806</v>
      </c>
      <c r="B75">
        <f t="shared" si="1"/>
        <v>74</v>
      </c>
      <c r="C75" t="s">
        <v>3846</v>
      </c>
      <c r="D75" t="str">
        <f>_xlfn.CONCAT(SUBSTITUTE(SUBSTITUTE(SUBSTITUTE(SUBSTITUTE(SUBSTITUTE(SUBSTITUTE(SUBSTITUTE(SUBSTITUTE(SUBSTITUTE(SUBSTITUTE(SUBSTITUTE(C75," ",""),"(",""),")",""),"'",""),"&amp;",""),"-",""),"#",""),",",""),"!",""),".",""),"@",""),SUBSTITUTE(SUBSTITUTE(SUBSTITUTE(SUBSTITUTE(SUBSTITUTE(SUBSTITUTE(SUBSTITUTE(SUBSTITUTE(SUBSTITUTE(SUBSTITUTE(SUBSTITUTE(E75," ",""),"(",""),")",""),"'",""),"&amp;",""),"-",""),"#",""),",",""),"!",""),".",""),"@",""))</f>
        <v>DiverseySoccerField141WestDiverseyParkway</v>
      </c>
      <c r="E75" t="s">
        <v>3845</v>
      </c>
      <c r="F75" t="s">
        <v>3704</v>
      </c>
      <c r="G75" t="s">
        <v>3706</v>
      </c>
      <c r="H75" t="s">
        <v>4116</v>
      </c>
      <c r="I75">
        <v>60611</v>
      </c>
      <c r="J75" t="str">
        <f>_xlfn.CONCAT("Location ",D75," = new Location() { Id = Guid.NewGuid(), Name = """,C75,""", AddressLine1 = """,E75,""", Town= """,F75,""", County=""",G75,""", Country=""",H75,""", Postcode=""",I75,""" };")</f>
        <v>Location DiverseySoccerField141WestDiverseyParkway = new Location() { Id = Guid.NewGuid(), Name = "Diversey Soccer Field", AddressLine1 = "141 West Diversey Parkway", Town= "Chicago", County="IL", Country="US", Postcode="60611" };</v>
      </c>
      <c r="K75" t="str">
        <f>_xlfn.CONCAT("{ ""id"": """,A75,""", ""name"":""",C75,""", ""addressLine1"":""",E75,""", ""town"":""",F75,""", ""county"":""",G75,""", ""country"":""",H75,""", ""postcode"":""",I75,""" },")</f>
        <v>{ "id": "e5094add-65d1-4dbd-affe-f7caea27d95a", "name":"Diversey Soccer Field", "addressLine1":"141 West Diversey Parkway", "town":"Chicago", "county":"IL", "country":"US", "postcode":"60611" },</v>
      </c>
    </row>
    <row r="76" spans="1:11" x14ac:dyDescent="0.45">
      <c r="A76" t="s">
        <v>4807</v>
      </c>
      <c r="B76">
        <f t="shared" si="1"/>
        <v>75</v>
      </c>
      <c r="C76" t="s">
        <v>3848</v>
      </c>
      <c r="D76" t="str">
        <f>_xlfn.CONCAT(SUBSTITUTE(SUBSTITUTE(SUBSTITUTE(SUBSTITUTE(SUBSTITUTE(SUBSTITUTE(SUBSTITUTE(SUBSTITUTE(SUBSTITUTE(SUBSTITUTE(SUBSTITUTE(C76," ",""),"(",""),")",""),"'",""),"&amp;",""),"-",""),"#",""),",",""),"!",""),".",""),"@",""),SUBSTITUTE(SUBSTITUTE(SUBSTITUTE(SUBSTITUTE(SUBSTITUTE(SUBSTITUTE(SUBSTITUTE(SUBSTITUTE(SUBSTITUTE(SUBSTITUTE(SUBSTITUTE(E76," ",""),"(",""),")",""),"'",""),"&amp;",""),"-",""),"#",""),",",""),"!",""),".",""),"@",""))</f>
        <v>HappyTimeDeli3775thAveesidebetween3536St</v>
      </c>
      <c r="E76" t="s">
        <v>3847</v>
      </c>
      <c r="F76" t="s">
        <v>3696</v>
      </c>
      <c r="G76" t="s">
        <v>3698</v>
      </c>
      <c r="H76" t="s">
        <v>4116</v>
      </c>
      <c r="I76">
        <v>10016</v>
      </c>
      <c r="J76" t="str">
        <f>_xlfn.CONCAT("Location ",D76," = new Location() { Id = Guid.NewGuid(), Name = """,C76,""", AddressLine1 = """,E76,""", Town= """,F76,""", County=""",G76,""", Country=""",H76,""", Postcode=""",I76,""" };")</f>
        <v>Location HappyTimeDeli3775thAveesidebetween3536St = new Location() { Id = Guid.NewGuid(), Name = "Happy Time Deli", AddressLine1 = "377 5th Ave, e. side between 35 &amp; 36 St", Town= "New York", County="NY", Country="US", Postcode="10016" };</v>
      </c>
      <c r="K76" t="str">
        <f>_xlfn.CONCAT("{ ""id"": """,A76,""", ""name"":""",C76,""", ""addressLine1"":""",E76,""", ""town"":""",F76,""", ""county"":""",G76,""", ""country"":""",H76,""", ""postcode"":""",I76,""" },")</f>
        <v>{ "id": "aad6a767-4d8b-48c8-8fad-ba0a00cab742", "name":"Happy Time Deli", "addressLine1":"377 5th Ave, e. side between 35 &amp; 36 St", "town":"New York", "county":"NY", "country":"US", "postcode":"10016" },</v>
      </c>
    </row>
    <row r="77" spans="1:11" x14ac:dyDescent="0.45">
      <c r="A77" t="s">
        <v>4808</v>
      </c>
      <c r="B77">
        <f t="shared" si="1"/>
        <v>76</v>
      </c>
      <c r="C77" t="s">
        <v>3850</v>
      </c>
      <c r="D77" t="str">
        <f>_xlfn.CONCAT(SUBSTITUTE(SUBSTITUTE(SUBSTITUTE(SUBSTITUTE(SUBSTITUTE(SUBSTITUTE(SUBSTITUTE(SUBSTITUTE(SUBSTITUTE(SUBSTITUTE(SUBSTITUTE(C77," ",""),"(",""),")",""),"'",""),"&amp;",""),"-",""),"#",""),",",""),"!",""),".",""),"@",""),SUBSTITUTE(SUBSTITUTE(SUBSTITUTE(SUBSTITUTE(SUBSTITUTE(SUBSTITUTE(SUBSTITUTE(SUBSTITUTE(SUBSTITUTE(SUBSTITUTE(SUBSTITUTE(E77," ",""),"(",""),")",""),"'",""),"&amp;",""),"-",""),"#",""),",",""),"!",""),".",""),"@",""))</f>
        <v>BarnesNoble2289Broadwayat82ndSt</v>
      </c>
      <c r="E77" t="s">
        <v>3849</v>
      </c>
      <c r="F77" t="s">
        <v>3696</v>
      </c>
      <c r="G77" t="s">
        <v>3698</v>
      </c>
      <c r="H77" t="s">
        <v>4116</v>
      </c>
      <c r="I77">
        <v>10024</v>
      </c>
      <c r="J77" t="str">
        <f>_xlfn.CONCAT("Location ",D77," = new Location() { Id = Guid.NewGuid(), Name = """,C77,""", AddressLine1 = """,E77,""", Town= """,F77,""", County=""",G77,""", Country=""",H77,""", Postcode=""",I77,""" };")</f>
        <v>Location BarnesNoble2289Broadwayat82ndSt = new Location() { Id = Guid.NewGuid(), Name = "Barnes &amp; Noble", AddressLine1 = "2289 Broadway, at 82nd St", Town= "New York", County="NY", Country="US", Postcode="10024" };</v>
      </c>
      <c r="K77" t="str">
        <f>_xlfn.CONCAT("{ ""id"": """,A77,""", ""name"":""",C77,""", ""addressLine1"":""",E77,""", ""town"":""",F77,""", ""county"":""",G77,""", ""country"":""",H77,""", ""postcode"":""",I77,""" },")</f>
        <v>{ "id": "dd9e9ef3-22c2-481e-8765-e2abacad9f85", "name":"Barnes &amp; Noble", "addressLine1":"2289 Broadway, at 82nd St", "town":"New York", "county":"NY", "country":"US", "postcode":"10024" },</v>
      </c>
    </row>
    <row r="78" spans="1:11" x14ac:dyDescent="0.45">
      <c r="A78" t="s">
        <v>4809</v>
      </c>
      <c r="B78">
        <f t="shared" si="1"/>
        <v>77</v>
      </c>
      <c r="C78" t="s">
        <v>3852</v>
      </c>
      <c r="D78" t="str">
        <f>_xlfn.CONCAT(SUBSTITUTE(SUBSTITUTE(SUBSTITUTE(SUBSTITUTE(SUBSTITUTE(SUBSTITUTE(SUBSTITUTE(SUBSTITUTE(SUBSTITUTE(SUBSTITUTE(SUBSTITUTE(C78," ",""),"(",""),")",""),"'",""),"&amp;",""),"-",""),"#",""),",",""),"!",""),".",""),"@",""),SUBSTITUTE(SUBSTITUTE(SUBSTITUTE(SUBSTITUTE(SUBSTITUTE(SUBSTITUTE(SUBSTITUTE(SUBSTITUTE(SUBSTITUTE(SUBSTITUTE(SUBSTITUTE(E78," ",""),"(",""),")",""),"'",""),"&amp;",""),"-",""),"#",""),",",""),"!",""),".",""),"@",""))</f>
        <v>AMCLoewsLincolnCenter13WithIMAX1998Broadway</v>
      </c>
      <c r="E78" t="s">
        <v>3851</v>
      </c>
      <c r="F78" t="s">
        <v>3696</v>
      </c>
      <c r="G78" t="s">
        <v>3698</v>
      </c>
      <c r="H78" t="s">
        <v>4116</v>
      </c>
      <c r="I78">
        <v>10023</v>
      </c>
      <c r="J78" t="str">
        <f>_xlfn.CONCAT("Location ",D78," = new Location() { Id = Guid.NewGuid(), Name = """,C78,""", AddressLine1 = """,E78,""", Town= """,F78,""", County=""",G78,""", Country=""",H78,""", Postcode=""",I78,""" };")</f>
        <v>Location AMCLoewsLincolnCenter13WithIMAX1998Broadway = new Location() { Id = Guid.NewGuid(), Name = "AMC Loews Lincoln Center 13 With IMAX", AddressLine1 = "1998 Broadway", Town= "New York", County="NY", Country="US", Postcode="10023" };</v>
      </c>
      <c r="K78" t="str">
        <f>_xlfn.CONCAT("{ ""id"": """,A78,""", ""name"":""",C78,""", ""addressLine1"":""",E78,""", ""town"":""",F78,""", ""county"":""",G78,""", ""country"":""",H78,""", ""postcode"":""",I78,""" },")</f>
        <v>{ "id": "c5ca3a59-b2f4-446d-b21f-b6f4e818bd31", "name":"AMC Loews Lincoln Center 13 With IMAX", "addressLine1":"1998 Broadway", "town":"New York", "county":"NY", "country":"US", "postcode":"10023" },</v>
      </c>
    </row>
    <row r="79" spans="1:11" x14ac:dyDescent="0.45">
      <c r="A79" t="s">
        <v>4810</v>
      </c>
      <c r="B79">
        <f t="shared" si="1"/>
        <v>78</v>
      </c>
      <c r="C79" t="s">
        <v>3854</v>
      </c>
      <c r="D79" t="str">
        <f>_xlfn.CONCAT(SUBSTITUTE(SUBSTITUTE(SUBSTITUTE(SUBSTITUTE(SUBSTITUTE(SUBSTITUTE(SUBSTITUTE(SUBSTITUTE(SUBSTITUTE(SUBSTITUTE(SUBSTITUTE(C79," ",""),"(",""),")",""),"'",""),"&amp;",""),"-",""),"#",""),",",""),"!",""),".",""),"@",""),SUBSTITUTE(SUBSTITUTE(SUBSTITUTE(SUBSTITUTE(SUBSTITUTE(SUBSTITUTE(SUBSTITUTE(SUBSTITUTE(SUBSTITUTE(SUBSTITUTE(SUBSTITUTE(E79," ",""),"(",""),")",""),"'",""),"&amp;",""),"-",""),"#",""),",",""),"!",""),".",""),"@",""))</f>
        <v>ColumbusCircleTrafficCircleABCD1trainsto59thSt</v>
      </c>
      <c r="E79" t="s">
        <v>3853</v>
      </c>
      <c r="F79" t="s">
        <v>3696</v>
      </c>
      <c r="G79" t="s">
        <v>3698</v>
      </c>
      <c r="H79" t="s">
        <v>4116</v>
      </c>
      <c r="I79">
        <v>10019</v>
      </c>
      <c r="J79" t="str">
        <f>_xlfn.CONCAT("Location ",D79," = new Location() { Id = Guid.NewGuid(), Name = """,C79,""", AddressLine1 = """,E79,""", Town= """,F79,""", County=""",G79,""", Country=""",H79,""", Postcode=""",I79,""" };")</f>
        <v>Location ColumbusCircleTrafficCircleABCD1trainsto59thSt = new Location() { Id = Guid.NewGuid(), Name = "Columbus Circle Traffic Circle", AddressLine1 = "ABCD1 trains to 59th St.", Town= "New York", County="NY", Country="US", Postcode="10019" };</v>
      </c>
      <c r="K79" t="str">
        <f>_xlfn.CONCAT("{ ""id"": """,A79,""", ""name"":""",C79,""", ""addressLine1"":""",E79,""", ""town"":""",F79,""", ""county"":""",G79,""", ""country"":""",H79,""", ""postcode"":""",I79,""" },")</f>
        <v>{ "id": "d44b7120-4861-4ede-bbef-b0f5d9ca00bd", "name":"Columbus Circle Traffic Circle", "addressLine1":"ABCD1 trains to 59th St.", "town":"New York", "county":"NY", "country":"US", "postcode":"10019" },</v>
      </c>
    </row>
    <row r="80" spans="1:11" x14ac:dyDescent="0.45">
      <c r="A80" t="s">
        <v>4811</v>
      </c>
      <c r="B80">
        <f t="shared" si="1"/>
        <v>79</v>
      </c>
      <c r="C80" t="s">
        <v>3856</v>
      </c>
      <c r="D80" t="str">
        <f>_xlfn.CONCAT(SUBSTITUTE(SUBSTITUTE(SUBSTITUTE(SUBSTITUTE(SUBSTITUTE(SUBSTITUTE(SUBSTITUTE(SUBSTITUTE(SUBSTITUTE(SUBSTITUTE(SUBSTITUTE(C80," ",""),"(",""),")",""),"'",""),"&amp;",""),"-",""),"#",""),",",""),"!",""),".",""),"@",""),SUBSTITUTE(SUBSTITUTE(SUBSTITUTE(SUBSTITUTE(SUBSTITUTE(SUBSTITUTE(SUBSTITUTE(SUBSTITUTE(SUBSTITUTE(SUBSTITUTE(SUBSTITUTE(E80," ",""),"(",""),")",""),"'",""),"&amp;",""),"-",""),"#",""),",",""),"!",""),".",""),"@",""))</f>
        <v>FosterBeach5200NLakeShoreDr</v>
      </c>
      <c r="E80" t="s">
        <v>3855</v>
      </c>
      <c r="F80" t="s">
        <v>3704</v>
      </c>
      <c r="G80" t="s">
        <v>3706</v>
      </c>
      <c r="H80" t="s">
        <v>4116</v>
      </c>
      <c r="I80">
        <v>60660</v>
      </c>
      <c r="J80" t="str">
        <f>_xlfn.CONCAT("Location ",D80," = new Location() { Id = Guid.NewGuid(), Name = """,C80,""", AddressLine1 = """,E80,""", Town= """,F80,""", County=""",G80,""", Country=""",H80,""", Postcode=""",I80,""" };")</f>
        <v>Location FosterBeach5200NLakeShoreDr = new Location() { Id = Guid.NewGuid(), Name = "Foster Beach", AddressLine1 = "5200 N. Lake Shore Dr.", Town= "Chicago", County="IL", Country="US", Postcode="60660" };</v>
      </c>
      <c r="K80" t="str">
        <f>_xlfn.CONCAT("{ ""id"": """,A80,""", ""name"":""",C80,""", ""addressLine1"":""",E80,""", ""town"":""",F80,""", ""county"":""",G80,""", ""country"":""",H80,""", ""postcode"":""",I80,""" },")</f>
        <v>{ "id": "2887b1fc-5053-45a6-ab98-56edc6d138fc", "name":"Foster Beach", "addressLine1":"5200 N. Lake Shore Dr.", "town":"Chicago", "county":"IL", "country":"US", "postcode":"60660" },</v>
      </c>
    </row>
    <row r="81" spans="1:11" x14ac:dyDescent="0.45">
      <c r="A81" t="s">
        <v>4812</v>
      </c>
      <c r="B81">
        <f t="shared" si="1"/>
        <v>80</v>
      </c>
      <c r="C81" t="s">
        <v>3858</v>
      </c>
      <c r="D81" t="str">
        <f>_xlfn.CONCAT(SUBSTITUTE(SUBSTITUTE(SUBSTITUTE(SUBSTITUTE(SUBSTITUTE(SUBSTITUTE(SUBSTITUTE(SUBSTITUTE(SUBSTITUTE(SUBSTITUTE(SUBSTITUTE(C81," ",""),"(",""),")",""),"'",""),"&amp;",""),"-",""),"#",""),",",""),"!",""),".",""),"@",""),SUBSTITUTE(SUBSTITUTE(SUBSTITUTE(SUBSTITUTE(SUBSTITUTE(SUBSTITUTE(SUBSTITUTE(SUBSTITUTE(SUBSTITUTE(SUBSTITUTE(SUBSTITUTE(E81," ",""),"(",""),")",""),"'",""),"&amp;",""),"-",""),"#",""),",",""),"!",""),".",""),"@",""))</f>
        <v>BridgeTheater3010GearyBoulevard</v>
      </c>
      <c r="E81" t="s">
        <v>3857</v>
      </c>
      <c r="F81" t="s">
        <v>3757</v>
      </c>
      <c r="G81" t="s">
        <v>3759</v>
      </c>
      <c r="H81" t="s">
        <v>4116</v>
      </c>
      <c r="I81">
        <v>94111</v>
      </c>
      <c r="J81" t="str">
        <f>_xlfn.CONCAT("Location ",D81," = new Location() { Id = Guid.NewGuid(), Name = """,C81,""", AddressLine1 = """,E81,""", Town= """,F81,""", County=""",G81,""", Country=""",H81,""", Postcode=""",I81,""" };")</f>
        <v>Location BridgeTheater3010GearyBoulevard = new Location() { Id = Guid.NewGuid(), Name = "Bridge Theater", AddressLine1 = "3010 Geary Boulevard", Town= "San Francisco", County="CA", Country="US", Postcode="94111" };</v>
      </c>
      <c r="K81" t="str">
        <f>_xlfn.CONCAT("{ ""id"": """,A81,""", ""name"":""",C81,""", ""addressLine1"":""",E81,""", ""town"":""",F81,""", ""county"":""",G81,""", ""country"":""",H81,""", ""postcode"":""",I81,""" },")</f>
        <v>{ "id": "afb6a23b-7337-4be5-9e98-6a3e2f3101fc", "name":"Bridge Theater", "addressLine1":"3010 Geary Boulevard", "town":"San Francisco", "county":"CA", "country":"US", "postcode":"94111" },</v>
      </c>
    </row>
    <row r="82" spans="1:11" x14ac:dyDescent="0.45">
      <c r="A82" t="s">
        <v>4813</v>
      </c>
      <c r="B82">
        <f t="shared" si="1"/>
        <v>81</v>
      </c>
      <c r="C82" t="s">
        <v>3860</v>
      </c>
      <c r="D82" t="str">
        <f>_xlfn.CONCAT(SUBSTITUTE(SUBSTITUTE(SUBSTITUTE(SUBSTITUTE(SUBSTITUTE(SUBSTITUTE(SUBSTITUTE(SUBSTITUTE(SUBSTITUTE(SUBSTITUTE(SUBSTITUTE(C82," ",""),"(",""),")",""),"'",""),"&amp;",""),"-",""),"#",""),",",""),"!",""),".",""),"@",""),SUBSTITUTE(SUBSTITUTE(SUBSTITUTE(SUBSTITUTE(SUBSTITUTE(SUBSTITUTE(SUBSTITUTE(SUBSTITUTE(SUBSTITUTE(SUBSTITUTE(SUBSTITUTE(E82," ",""),"(",""),")",""),"'",""),"&amp;",""),"-",""),"#",""),",",""),"!",""),".",""),"@",""))</f>
        <v>RegalCinemas14850Broadway</v>
      </c>
      <c r="E82" t="s">
        <v>3859</v>
      </c>
      <c r="F82" t="s">
        <v>3696</v>
      </c>
      <c r="G82" t="s">
        <v>3698</v>
      </c>
      <c r="H82" t="s">
        <v>4116</v>
      </c>
      <c r="I82">
        <v>10003</v>
      </c>
      <c r="J82" t="str">
        <f>_xlfn.CONCAT("Location ",D82," = new Location() { Id = Guid.NewGuid(), Name = """,C82,""", AddressLine1 = """,E82,""", Town= """,F82,""", County=""",G82,""", Country=""",H82,""", Postcode=""",I82,""" };")</f>
        <v>Location RegalCinemas14850Broadway = new Location() { Id = Guid.NewGuid(), Name = "Regal Cinemas 14", AddressLine1 = "850 Broadway", Town= "New York", County="NY", Country="US", Postcode="10003" };</v>
      </c>
      <c r="K82" t="str">
        <f>_xlfn.CONCAT("{ ""id"": """,A82,""", ""name"":""",C82,""", ""addressLine1"":""",E82,""", ""town"":""",F82,""", ""county"":""",G82,""", ""country"":""",H82,""", ""postcode"":""",I82,""" },")</f>
        <v>{ "id": "539a6d15-2b7e-4d25-80ae-e77b32ef64e9", "name":"Regal Cinemas 14", "addressLine1":"850 Broadway", "town":"New York", "county":"NY", "country":"US", "postcode":"10003" },</v>
      </c>
    </row>
    <row r="83" spans="1:11" x14ac:dyDescent="0.45">
      <c r="A83" t="s">
        <v>4814</v>
      </c>
      <c r="B83">
        <f t="shared" si="1"/>
        <v>82</v>
      </c>
      <c r="C83" t="s">
        <v>3862</v>
      </c>
      <c r="D83" t="str">
        <f>_xlfn.CONCAT(SUBSTITUTE(SUBSTITUTE(SUBSTITUTE(SUBSTITUTE(SUBSTITUTE(SUBSTITUTE(SUBSTITUTE(SUBSTITUTE(SUBSTITUTE(SUBSTITUTE(SUBSTITUTE(C83," ",""),"(",""),")",""),"'",""),"&amp;",""),"-",""),"#",""),",",""),"!",""),".",""),"@",""),SUBSTITUTE(SUBSTITUTE(SUBSTITUTE(SUBSTITUTE(SUBSTITUTE(SUBSTITUTE(SUBSTITUTE(SUBSTITUTE(SUBSTITUTE(SUBSTITUTE(SUBSTITUTE(E83," ",""),"(",""),")",""),"'",""),"&amp;",""),"-",""),"#",""),",",""),"!",""),".",""),"@",""))</f>
        <v>ShakeShackTheSouth/Eastcornerof</v>
      </c>
      <c r="E83" t="s">
        <v>3861</v>
      </c>
      <c r="F83" t="s">
        <v>3696</v>
      </c>
      <c r="G83" t="s">
        <v>3698</v>
      </c>
      <c r="H83" t="s">
        <v>4116</v>
      </c>
      <c r="I83">
        <v>10010</v>
      </c>
      <c r="J83" t="str">
        <f>_xlfn.CONCAT("Location ",D83," = new Location() { Id = Guid.NewGuid(), Name = """,C83,""", AddressLine1 = """,E83,""", Town= """,F83,""", County=""",G83,""", Country=""",H83,""", Postcode=""",I83,""" };")</f>
        <v>Location ShakeShackTheSouth/Eastcornerof = new Location() { Id = Guid.NewGuid(), Name = "Shake Shack", AddressLine1 = "The South/East corner of", Town= "New York", County="NY", Country="US", Postcode="10010" };</v>
      </c>
      <c r="K83" t="str">
        <f>_xlfn.CONCAT("{ ""id"": """,A83,""", ""name"":""",C83,""", ""addressLine1"":""",E83,""", ""town"":""",F83,""", ""county"":""",G83,""", ""country"":""",H83,""", ""postcode"":""",I83,""" },")</f>
        <v>{ "id": "17a7907d-d1f0-469b-bc66-10c25d443bcb", "name":"Shake Shack", "addressLine1":"The South/East corner of", "town":"New York", "county":"NY", "country":"US", "postcode":"10010" },</v>
      </c>
    </row>
    <row r="84" spans="1:11" x14ac:dyDescent="0.45">
      <c r="A84" t="s">
        <v>4815</v>
      </c>
      <c r="B84">
        <f t="shared" si="1"/>
        <v>83</v>
      </c>
      <c r="C84" t="s">
        <v>3864</v>
      </c>
      <c r="D84" t="str">
        <f>_xlfn.CONCAT(SUBSTITUTE(SUBSTITUTE(SUBSTITUTE(SUBSTITUTE(SUBSTITUTE(SUBSTITUTE(SUBSTITUTE(SUBSTITUTE(SUBSTITUTE(SUBSTITUTE(SUBSTITUTE(C84," ",""),"(",""),")",""),"'",""),"&amp;",""),"-",""),"#",""),",",""),"!",""),".",""),"@",""),SUBSTITUTE(SUBSTITUTE(SUBSTITUTE(SUBSTITUTE(SUBSTITUTE(SUBSTITUTE(SUBSTITUTE(SUBSTITUTE(SUBSTITUTE(SUBSTITUTE(SUBSTITUTE(E84," ",""),"(",""),")",""),"'",""),"&amp;",""),"-",""),"#",""),",",""),"!",""),".",""),"@",""))</f>
        <v>AMCEmpire25234W42ndSt</v>
      </c>
      <c r="E84" t="s">
        <v>3863</v>
      </c>
      <c r="F84" t="s">
        <v>3696</v>
      </c>
      <c r="G84" t="s">
        <v>3698</v>
      </c>
      <c r="H84" t="s">
        <v>4116</v>
      </c>
      <c r="I84">
        <v>10036</v>
      </c>
      <c r="J84" t="str">
        <f>_xlfn.CONCAT("Location ",D84," = new Location() { Id = Guid.NewGuid(), Name = """,C84,""", AddressLine1 = """,E84,""", Town= """,F84,""", County=""",G84,""", Country=""",H84,""", Postcode=""",I84,""" };")</f>
        <v>Location AMCEmpire25234W42ndSt = new Location() { Id = Guid.NewGuid(), Name = "AMC Empire 25", AddressLine1 = "234 W. 42nd St.", Town= "New York", County="NY", Country="US", Postcode="10036" };</v>
      </c>
      <c r="K84" t="str">
        <f>_xlfn.CONCAT("{ ""id"": """,A84,""", ""name"":""",C84,""", ""addressLine1"":""",E84,""", ""town"":""",F84,""", ""county"":""",G84,""", ""country"":""",H84,""", ""postcode"":""",I84,""" },")</f>
        <v>{ "id": "22fc1fc0-1feb-4af0-83e9-433574161ce9", "name":"AMC Empire 25", "addressLine1":"234 W. 42nd St.", "town":"New York", "county":"NY", "country":"US", "postcode":"10036" },</v>
      </c>
    </row>
    <row r="85" spans="1:11" x14ac:dyDescent="0.45">
      <c r="A85" t="s">
        <v>4816</v>
      </c>
      <c r="B85">
        <f t="shared" si="1"/>
        <v>84</v>
      </c>
      <c r="C85" t="s">
        <v>3866</v>
      </c>
      <c r="D85" t="str">
        <f>_xlfn.CONCAT(SUBSTITUTE(SUBSTITUTE(SUBSTITUTE(SUBSTITUTE(SUBSTITUTE(SUBSTITUTE(SUBSTITUTE(SUBSTITUTE(SUBSTITUTE(SUBSTITUTE(SUBSTITUTE(C85," ",""),"(",""),")",""),"'",""),"&amp;",""),"-",""),"#",""),",",""),"!",""),".",""),"@",""),SUBSTITUTE(SUBSTITUTE(SUBSTITUTE(SUBSTITUTE(SUBSTITUTE(SUBSTITUTE(SUBSTITUTE(SUBSTITUTE(SUBSTITUTE(SUBSTITUTE(SUBSTITUTE(E85," ",""),"(",""),")",""),"'",""),"&amp;",""),"-",""),"#",""),",",""),"!",""),".",""),"@",""))</f>
        <v>Pukk711stAv</v>
      </c>
      <c r="E85" t="s">
        <v>3865</v>
      </c>
      <c r="F85" t="s">
        <v>3696</v>
      </c>
      <c r="G85" t="s">
        <v>3698</v>
      </c>
      <c r="H85" t="s">
        <v>4116</v>
      </c>
      <c r="I85">
        <v>10003</v>
      </c>
      <c r="J85" t="str">
        <f>_xlfn.CONCAT("Location ",D85," = new Location() { Id = Guid.NewGuid(), Name = """,C85,""", AddressLine1 = """,E85,""", Town= """,F85,""", County=""",G85,""", Country=""",H85,""", Postcode=""",I85,""" };")</f>
        <v>Location Pukk711stAv = new Location() { Id = Guid.NewGuid(), Name = "Pukk", AddressLine1 = "71 1st Av", Town= "New York", County="NY", Country="US", Postcode="10003" };</v>
      </c>
      <c r="K85" t="str">
        <f>_xlfn.CONCAT("{ ""id"": """,A85,""", ""name"":""",C85,""", ""addressLine1"":""",E85,""", ""town"":""",F85,""", ""county"":""",G85,""", ""country"":""",H85,""", ""postcode"":""",I85,""" },")</f>
        <v>{ "id": "9da06781-ef5f-497b-84fc-bec0c3cb0148", "name":"Pukk", "addressLine1":"71 1st Av", "town":"New York", "county":"NY", "country":"US", "postcode":"10003" },</v>
      </c>
    </row>
    <row r="86" spans="1:11" x14ac:dyDescent="0.45">
      <c r="A86" t="s">
        <v>4817</v>
      </c>
      <c r="B86">
        <f t="shared" si="1"/>
        <v>85</v>
      </c>
      <c r="C86" t="s">
        <v>3868</v>
      </c>
      <c r="D86" t="str">
        <f>_xlfn.CONCAT(SUBSTITUTE(SUBSTITUTE(SUBSTITUTE(SUBSTITUTE(SUBSTITUTE(SUBSTITUTE(SUBSTITUTE(SUBSTITUTE(SUBSTITUTE(SUBSTITUTE(SUBSTITUTE(C86," ",""),"(",""),")",""),"'",""),"&amp;",""),"-",""),"#",""),",",""),"!",""),".",""),"@",""),SUBSTITUTE(SUBSTITUTE(SUBSTITUTE(SUBSTITUTE(SUBSTITUTE(SUBSTITUTE(SUBSTITUTE(SUBSTITUTE(SUBSTITUTE(SUBSTITUTE(SUBSTITUTE(E86," ",""),"(",""),")",""),"'",""),"&amp;",""),"-",""),"#",""),",",""),"!",""),".",""),"@",""))</f>
        <v>Cosion7th4987thAve3637Streets</v>
      </c>
      <c r="E86" t="s">
        <v>3867</v>
      </c>
      <c r="F86" t="s">
        <v>3696</v>
      </c>
      <c r="G86" t="s">
        <v>3698</v>
      </c>
      <c r="H86" t="s">
        <v>4116</v>
      </c>
      <c r="I86">
        <v>10018</v>
      </c>
      <c r="J86" t="str">
        <f>_xlfn.CONCAT("Location ",D86," = new Location() { Id = Guid.NewGuid(), Name = """,C86,""", AddressLine1 = """,E86,""", Town= """,F86,""", County=""",G86,""", Country=""",H86,""", Postcode=""",I86,""" };")</f>
        <v>Location Cosion7th4987thAve3637Streets = new Location() { Id = Guid.NewGuid(), Name = "Cosi on 7th", AddressLine1 = "498 7th Ave (36-37 Streets)", Town= "New York", County="NY", Country="US", Postcode="10018" };</v>
      </c>
      <c r="K86" t="str">
        <f>_xlfn.CONCAT("{ ""id"": """,A86,""", ""name"":""",C86,""", ""addressLine1"":""",E86,""", ""town"":""",F86,""", ""county"":""",G86,""", ""country"":""",H86,""", ""postcode"":""",I86,""" },")</f>
        <v>{ "id": "56f10198-9abc-4e11-a704-12aed80d0d7f", "name":"Cosi on 7th", "addressLine1":"498 7th Ave (36-37 Streets)", "town":"New York", "county":"NY", "country":"US", "postcode":"10018" },</v>
      </c>
    </row>
    <row r="87" spans="1:11" x14ac:dyDescent="0.45">
      <c r="A87" t="s">
        <v>4818</v>
      </c>
      <c r="B87">
        <f t="shared" si="1"/>
        <v>86</v>
      </c>
      <c r="C87" t="s">
        <v>3870</v>
      </c>
      <c r="D87" t="str">
        <f>_xlfn.CONCAT(SUBSTITUTE(SUBSTITUTE(SUBSTITUTE(SUBSTITUTE(SUBSTITUTE(SUBSTITUTE(SUBSTITUTE(SUBSTITUTE(SUBSTITUTE(SUBSTITUTE(SUBSTITUTE(C87," ",""),"(",""),")",""),"'",""),"&amp;",""),"-",""),"#",""),",",""),"!",""),".",""),"@",""),SUBSTITUTE(SUBSTITUTE(SUBSTITUTE(SUBSTITUTE(SUBSTITUTE(SUBSTITUTE(SUBSTITUTE(SUBSTITUTE(SUBSTITUTE(SUBSTITUTE(SUBSTITUTE(E87," ",""),"(",""),")",""),"'",""),"&amp;",""),"-",""),"#",""),",",""),"!",""),".",""),"@",""))</f>
        <v>LifelineTheatre6912NGlenwoodAve</v>
      </c>
      <c r="E87" t="s">
        <v>3869</v>
      </c>
      <c r="F87" t="s">
        <v>3704</v>
      </c>
      <c r="G87" t="s">
        <v>3706</v>
      </c>
      <c r="H87" t="s">
        <v>4116</v>
      </c>
      <c r="I87">
        <v>60626</v>
      </c>
      <c r="J87" t="str">
        <f>_xlfn.CONCAT("Location ",D87," = new Location() { Id = Guid.NewGuid(), Name = """,C87,""", AddressLine1 = """,E87,""", Town= """,F87,""", County=""",G87,""", Country=""",H87,""", Postcode=""",I87,""" };")</f>
        <v>Location LifelineTheatre6912NGlenwoodAve = new Location() { Id = Guid.NewGuid(), Name = "Lifeline Theatre", AddressLine1 = "6912 N. Glenwood Ave.", Town= "Chicago", County="IL", Country="US", Postcode="60626" };</v>
      </c>
      <c r="K87" t="str">
        <f>_xlfn.CONCAT("{ ""id"": """,A87,""", ""name"":""",C87,""", ""addressLine1"":""",E87,""", ""town"":""",F87,""", ""county"":""",G87,""", ""country"":""",H87,""", ""postcode"":""",I87,""" },")</f>
        <v>{ "id": "82949bc4-fc73-4e10-be6b-244b28ffdd16", "name":"Lifeline Theatre", "addressLine1":"6912 N. Glenwood Ave.", "town":"Chicago", "county":"IL", "country":"US", "postcode":"60626" },</v>
      </c>
    </row>
    <row r="88" spans="1:11" x14ac:dyDescent="0.45">
      <c r="A88" t="s">
        <v>4819</v>
      </c>
      <c r="B88">
        <f t="shared" si="1"/>
        <v>87</v>
      </c>
      <c r="C88" t="s">
        <v>3872</v>
      </c>
      <c r="D88" t="str">
        <f>_xlfn.CONCAT(SUBSTITUTE(SUBSTITUTE(SUBSTITUTE(SUBSTITUTE(SUBSTITUTE(SUBSTITUTE(SUBSTITUTE(SUBSTITUTE(SUBSTITUTE(SUBSTITUTE(SUBSTITUTE(C88," ",""),"(",""),")",""),"'",""),"&amp;",""),"-",""),"#",""),",",""),"!",""),".",""),"@",""),SUBSTITUTE(SUBSTITUTE(SUBSTITUTE(SUBSTITUTE(SUBSTITUTE(SUBSTITUTE(SUBSTITUTE(SUBSTITUTE(SUBSTITUTE(SUBSTITUTE(SUBSTITUTE(E88," ",""),"(",""),")",""),"'",""),"&amp;",""),"-",""),"#",""),",",""),"!",""),".",""),"@",""))</f>
        <v>SushiWabi842WRandolphSt</v>
      </c>
      <c r="E88" t="s">
        <v>3871</v>
      </c>
      <c r="F88" t="s">
        <v>3704</v>
      </c>
      <c r="G88" t="s">
        <v>3706</v>
      </c>
      <c r="H88" t="s">
        <v>4116</v>
      </c>
      <c r="I88">
        <v>60607</v>
      </c>
      <c r="J88" t="str">
        <f>_xlfn.CONCAT("Location ",D88," = new Location() { Id = Guid.NewGuid(), Name = """,C88,""", AddressLine1 = """,E88,""", Town= """,F88,""", County=""",G88,""", Country=""",H88,""", Postcode=""",I88,""" };")</f>
        <v>Location SushiWabi842WRandolphSt = new Location() { Id = Guid.NewGuid(), Name = "Sushi Wabi", AddressLine1 = "842 W. Randolph St.", Town= "Chicago", County="IL", Country="US", Postcode="60607" };</v>
      </c>
      <c r="K88" t="str">
        <f>_xlfn.CONCAT("{ ""id"": """,A88,""", ""name"":""",C88,""", ""addressLine1"":""",E88,""", ""town"":""",F88,""", ""county"":""",G88,""", ""country"":""",H88,""", ""postcode"":""",I88,""" },")</f>
        <v>{ "id": "c6b21783-04d7-4349-8fe1-babc5739f52b", "name":"Sushi Wabi", "addressLine1":"842 W. Randolph St.", "town":"Chicago", "county":"IL", "country":"US", "postcode":"60607" },</v>
      </c>
    </row>
    <row r="89" spans="1:11" x14ac:dyDescent="0.45">
      <c r="A89" t="s">
        <v>4820</v>
      </c>
      <c r="B89">
        <f t="shared" si="1"/>
        <v>88</v>
      </c>
      <c r="C89" t="s">
        <v>3874</v>
      </c>
      <c r="D89" t="str">
        <f>_xlfn.CONCAT(SUBSTITUTE(SUBSTITUTE(SUBSTITUTE(SUBSTITUTE(SUBSTITUTE(SUBSTITUTE(SUBSTITUTE(SUBSTITUTE(SUBSTITUTE(SUBSTITUTE(SUBSTITUTE(C89," ",""),"(",""),")",""),"'",""),"&amp;",""),"-",""),"#",""),",",""),"!",""),".",""),"@",""),SUBSTITUTE(SUBSTITUTE(SUBSTITUTE(SUBSTITUTE(SUBSTITUTE(SUBSTITUTE(SUBSTITUTE(SUBSTITUTE(SUBSTITUTE(SUBSTITUTE(SUBSTITUTE(E89," ",""),"(",""),")",""),"'",""),"&amp;",""),"-",""),"#",""),",",""),"!",""),".",""),"@",""))</f>
        <v>ApplebeesNeighborhoodGrill205W50thSt</v>
      </c>
      <c r="E89" t="s">
        <v>3873</v>
      </c>
      <c r="F89" t="s">
        <v>3696</v>
      </c>
      <c r="G89" t="s">
        <v>3698</v>
      </c>
      <c r="H89" t="s">
        <v>4116</v>
      </c>
      <c r="I89">
        <v>10019</v>
      </c>
      <c r="J89" t="str">
        <f>_xlfn.CONCAT("Location ",D89," = new Location() { Id = Guid.NewGuid(), Name = """,C89,""", AddressLine1 = """,E89,""", Town= """,F89,""", County=""",G89,""", Country=""",H89,""", Postcode=""",I89,""" };")</f>
        <v>Location ApplebeesNeighborhoodGrill205W50thSt = new Location() { Id = Guid.NewGuid(), Name = "Applebee's Neighborhood Grill", AddressLine1 = "205 W 50th St", Town= "New York", County="NY", Country="US", Postcode="10019" };</v>
      </c>
      <c r="K89" t="str">
        <f>_xlfn.CONCAT("{ ""id"": """,A89,""", ""name"":""",C89,""", ""addressLine1"":""",E89,""", ""town"":""",F89,""", ""county"":""",G89,""", ""country"":""",H89,""", ""postcode"":""",I89,""" },")</f>
        <v>{ "id": "9dba1854-81c4-485f-b871-91e433dcffcf", "name":"Applebee's Neighborhood Grill", "addressLine1":"205 W 50th St", "town":"New York", "county":"NY", "country":"US", "postcode":"10019" },</v>
      </c>
    </row>
    <row r="90" spans="1:11" x14ac:dyDescent="0.45">
      <c r="A90" t="s">
        <v>4821</v>
      </c>
      <c r="B90">
        <f t="shared" si="1"/>
        <v>89</v>
      </c>
      <c r="C90" t="s">
        <v>3876</v>
      </c>
      <c r="D90" t="str">
        <f>_xlfn.CONCAT(SUBSTITUTE(SUBSTITUTE(SUBSTITUTE(SUBSTITUTE(SUBSTITUTE(SUBSTITUTE(SUBSTITUTE(SUBSTITUTE(SUBSTITUTE(SUBSTITUTE(SUBSTITUTE(C90," ",""),"(",""),")",""),"'",""),"&amp;",""),"-",""),"#",""),",",""),"!",""),".",""),"@",""),SUBSTITUTE(SUBSTITUTE(SUBSTITUTE(SUBSTITUTE(SUBSTITUTE(SUBSTITUTE(SUBSTITUTE(SUBSTITUTE(SUBSTITUTE(SUBSTITUTE(SUBSTITUTE(E90," ",""),"(",""),")",""),"'",""),"&amp;",""),"-",""),"#",""),",",""),"!",""),".",""),"@",""))</f>
        <v>EastJapaneseRestaurant366ThirdAve</v>
      </c>
      <c r="E90" t="s">
        <v>3875</v>
      </c>
      <c r="F90" t="s">
        <v>3696</v>
      </c>
      <c r="G90" t="s">
        <v>3698</v>
      </c>
      <c r="H90" t="s">
        <v>4116</v>
      </c>
      <c r="I90">
        <v>10016</v>
      </c>
      <c r="J90" t="str">
        <f>_xlfn.CONCAT("Location ",D90," = new Location() { Id = Guid.NewGuid(), Name = """,C90,""", AddressLine1 = """,E90,""", Town= """,F90,""", County=""",G90,""", Country=""",H90,""", Postcode=""",I90,""" };")</f>
        <v>Location EastJapaneseRestaurant366ThirdAve = new Location() { Id = Guid.NewGuid(), Name = "East Japanese Restaurant", AddressLine1 = "366 Third Ave.", Town= "New York", County="NY", Country="US", Postcode="10016" };</v>
      </c>
      <c r="K90" t="str">
        <f>_xlfn.CONCAT("{ ""id"": """,A90,""", ""name"":""",C90,""", ""addressLine1"":""",E90,""", ""town"":""",F90,""", ""county"":""",G90,""", ""country"":""",H90,""", ""postcode"":""",I90,""" },")</f>
        <v>{ "id": "60153055-779e-43a6-8040-75975b302866", "name":"East Japanese Restaurant", "addressLine1":"366 Third Ave.", "town":"New York", "county":"NY", "country":"US", "postcode":"10016" },</v>
      </c>
    </row>
    <row r="91" spans="1:11" x14ac:dyDescent="0.45">
      <c r="A91" t="s">
        <v>4822</v>
      </c>
      <c r="B91">
        <f t="shared" si="1"/>
        <v>90</v>
      </c>
      <c r="C91" t="s">
        <v>3878</v>
      </c>
      <c r="D91" t="str">
        <f>_xlfn.CONCAT(SUBSTITUTE(SUBSTITUTE(SUBSTITUTE(SUBSTITUTE(SUBSTITUTE(SUBSTITUTE(SUBSTITUTE(SUBSTITUTE(SUBSTITUTE(SUBSTITUTE(SUBSTITUTE(C91," ",""),"(",""),")",""),"'",""),"&amp;",""),"-",""),"#",""),",",""),"!",""),".",""),"@",""),SUBSTITUTE(SUBSTITUTE(SUBSTITUTE(SUBSTITUTE(SUBSTITUTE(SUBSTITUTE(SUBSTITUTE(SUBSTITUTE(SUBSTITUTE(SUBSTITUTE(SUBSTITUTE(E91," ",""),"(",""),")",""),"'",""),"&amp;",""),"-",""),"#",""),",",""),"!",""),".",""),"@",""))</f>
        <v>HowlattheMoon26WHubbardSt</v>
      </c>
      <c r="E91" t="s">
        <v>3877</v>
      </c>
      <c r="F91" t="s">
        <v>3704</v>
      </c>
      <c r="G91" t="s">
        <v>3706</v>
      </c>
      <c r="H91" t="s">
        <v>4116</v>
      </c>
      <c r="I91">
        <v>60661</v>
      </c>
      <c r="J91" t="str">
        <f>_xlfn.CONCAT("Location ",D91," = new Location() { Id = Guid.NewGuid(), Name = """,C91,""", AddressLine1 = """,E91,""", Town= """,F91,""", County=""",G91,""", Country=""",H91,""", Postcode=""",I91,""" };")</f>
        <v>Location HowlattheMoon26WHubbardSt = new Location() { Id = Guid.NewGuid(), Name = "Howl at the Moon", AddressLine1 = "26 W. Hubbard St.", Town= "Chicago", County="IL", Country="US", Postcode="60661" };</v>
      </c>
      <c r="K91" t="str">
        <f>_xlfn.CONCAT("{ ""id"": """,A91,""", ""name"":""",C91,""", ""addressLine1"":""",E91,""", ""town"":""",F91,""", ""county"":""",G91,""", ""country"":""",H91,""", ""postcode"":""",I91,""" },")</f>
        <v>{ "id": "8c9ab646-9406-4b72-bc87-55da590ef5b5", "name":"Howl at the Moon", "addressLine1":"26 W. Hubbard St.", "town":"Chicago", "county":"IL", "country":"US", "postcode":"60661" },</v>
      </c>
    </row>
    <row r="92" spans="1:11" x14ac:dyDescent="0.45">
      <c r="A92" t="s">
        <v>4823</v>
      </c>
      <c r="B92">
        <f t="shared" si="1"/>
        <v>91</v>
      </c>
      <c r="C92" t="s">
        <v>3880</v>
      </c>
      <c r="D92" t="str">
        <f>_xlfn.CONCAT(SUBSTITUTE(SUBSTITUTE(SUBSTITUTE(SUBSTITUTE(SUBSTITUTE(SUBSTITUTE(SUBSTITUTE(SUBSTITUTE(SUBSTITUTE(SUBSTITUTE(SUBSTITUTE(C92," ",""),"(",""),")",""),"'",""),"&amp;",""),"-",""),"#",""),",",""),"!",""),".",""),"@",""),SUBSTITUTE(SUBSTITUTE(SUBSTITUTE(SUBSTITUTE(SUBSTITUTE(SUBSTITUTE(SUBSTITUTE(SUBSTITUTE(SUBSTITUTE(SUBSTITUTE(SUBSTITUTE(E92," ",""),"(",""),")",""),"'",""),"&amp;",""),"-",""),"#",""),",",""),"!",""),".",""),"@",""))</f>
        <v>NewYorkJiuJitsu666Broadway</v>
      </c>
      <c r="E92" t="s">
        <v>3879</v>
      </c>
      <c r="F92" t="s">
        <v>3696</v>
      </c>
      <c r="G92" t="s">
        <v>3698</v>
      </c>
      <c r="H92" t="s">
        <v>4116</v>
      </c>
      <c r="I92">
        <v>10005</v>
      </c>
      <c r="J92" t="str">
        <f>_xlfn.CONCAT("Location ",D92," = new Location() { Id = Guid.NewGuid(), Name = """,C92,""", AddressLine1 = """,E92,""", Town= """,F92,""", County=""",G92,""", Country=""",H92,""", Postcode=""",I92,""" };")</f>
        <v>Location NewYorkJiuJitsu666Broadway = new Location() { Id = Guid.NewGuid(), Name = "New York Jiu Jitsu", AddressLine1 = "666 Broadway", Town= "New York", County="NY", Country="US", Postcode="10005" };</v>
      </c>
      <c r="K92" t="str">
        <f>_xlfn.CONCAT("{ ""id"": """,A92,""", ""name"":""",C92,""", ""addressLine1"":""",E92,""", ""town"":""",F92,""", ""county"":""",G92,""", ""country"":""",H92,""", ""postcode"":""",I92,""" },")</f>
        <v>{ "id": "f0718609-535b-4714-ba29-70c18f404d59", "name":"New York Jiu Jitsu", "addressLine1":"666 Broadway", "town":"New York", "county":"NY", "country":"US", "postcode":"10005" },</v>
      </c>
    </row>
    <row r="93" spans="1:11" x14ac:dyDescent="0.45">
      <c r="A93" t="s">
        <v>4824</v>
      </c>
      <c r="B93">
        <f t="shared" si="1"/>
        <v>92</v>
      </c>
      <c r="C93" t="s">
        <v>3882</v>
      </c>
      <c r="D93" t="str">
        <f>_xlfn.CONCAT(SUBSTITUTE(SUBSTITUTE(SUBSTITUTE(SUBSTITUTE(SUBSTITUTE(SUBSTITUTE(SUBSTITUTE(SUBSTITUTE(SUBSTITUTE(SUBSTITUTE(SUBSTITUTE(C93," ",""),"(",""),")",""),"'",""),"&amp;",""),"-",""),"#",""),",",""),"!",""),".",""),"@",""),SUBSTITUTE(SUBSTITUTE(SUBSTITUTE(SUBSTITUTE(SUBSTITUTE(SUBSTITUTE(SUBSTITUTE(SUBSTITUTE(SUBSTITUTE(SUBSTITUTE(SUBSTITUTE(E93," ",""),"(",""),")",""),"'",""),"&amp;",""),"-",""),"#",""),",",""),"!",""),".",""),"@",""))</f>
        <v>FortFunstonHighway35</v>
      </c>
      <c r="E93" t="s">
        <v>3881</v>
      </c>
      <c r="F93" t="s">
        <v>3757</v>
      </c>
      <c r="G93" t="s">
        <v>3759</v>
      </c>
      <c r="H93" t="s">
        <v>4116</v>
      </c>
      <c r="I93">
        <v>94017</v>
      </c>
      <c r="J93" t="str">
        <f>_xlfn.CONCAT("Location ",D93," = new Location() { Id = Guid.NewGuid(), Name = """,C93,""", AddressLine1 = """,E93,""", Town= """,F93,""", County=""",G93,""", Country=""",H93,""", Postcode=""",I93,""" };")</f>
        <v>Location FortFunstonHighway35 = new Location() { Id = Guid.NewGuid(), Name = "Fort Funston", AddressLine1 = "Highway 35", Town= "San Francisco", County="CA", Country="US", Postcode="94017" };</v>
      </c>
      <c r="K93" t="str">
        <f>_xlfn.CONCAT("{ ""id"": """,A93,""", ""name"":""",C93,""", ""addressLine1"":""",E93,""", ""town"":""",F93,""", ""county"":""",G93,""", ""country"":""",H93,""", ""postcode"":""",I93,""" },")</f>
        <v>{ "id": "4d4048e1-13db-40ca-83e8-93ac5e20a446", "name":"Fort Funston", "addressLine1":"Highway 35", "town":"San Francisco", "county":"CA", "country":"US", "postcode":"94017" },</v>
      </c>
    </row>
    <row r="94" spans="1:11" x14ac:dyDescent="0.45">
      <c r="A94" t="s">
        <v>4825</v>
      </c>
      <c r="B94">
        <f t="shared" si="1"/>
        <v>93</v>
      </c>
      <c r="C94" t="s">
        <v>3884</v>
      </c>
      <c r="D94" t="str">
        <f>_xlfn.CONCAT(SUBSTITUTE(SUBSTITUTE(SUBSTITUTE(SUBSTITUTE(SUBSTITUTE(SUBSTITUTE(SUBSTITUTE(SUBSTITUTE(SUBSTITUTE(SUBSTITUTE(SUBSTITUTE(C94," ",""),"(",""),")",""),"'",""),"&amp;",""),"-",""),"#",""),",",""),"!",""),".",""),"@",""),SUBSTITUTE(SUBSTITUTE(SUBSTITUTE(SUBSTITUTE(SUBSTITUTE(SUBSTITUTE(SUBSTITUTE(SUBSTITUTE(SUBSTITUTE(SUBSTITUTE(SUBSTITUTE(E94," ",""),"(",""),")",""),"'",""),"&amp;",""),"-",""),"#",""),",",""),"!",""),".",""),"@",""))</f>
        <v>TommysJoynt1101GearyBlvdatVanNessAve</v>
      </c>
      <c r="E94" t="s">
        <v>3883</v>
      </c>
      <c r="F94" t="s">
        <v>3757</v>
      </c>
      <c r="G94" t="s">
        <v>3759</v>
      </c>
      <c r="H94" t="s">
        <v>4116</v>
      </c>
      <c r="I94">
        <v>94102</v>
      </c>
      <c r="J94" t="str">
        <f>_xlfn.CONCAT("Location ",D94," = new Location() { Id = Guid.NewGuid(), Name = """,C94,""", AddressLine1 = """,E94,""", Town= """,F94,""", County=""",G94,""", Country=""",H94,""", Postcode=""",I94,""" };")</f>
        <v>Location TommysJoynt1101GearyBlvdatVanNessAve = new Location() { Id = Guid.NewGuid(), Name = "Tommy's Joynt", AddressLine1 = "1101 Geary Blvd (at Van Ness Ave)", Town= "San Francisco", County="CA", Country="US", Postcode="94102" };</v>
      </c>
      <c r="K94" t="str">
        <f>_xlfn.CONCAT("{ ""id"": """,A94,""", ""name"":""",C94,""", ""addressLine1"":""",E94,""", ""town"":""",F94,""", ""county"":""",G94,""", ""country"":""",H94,""", ""postcode"":""",I94,""" },")</f>
        <v>{ "id": "c1a1304f-a2ff-4d45-ac9d-abeda101f8a5", "name":"Tommy's Joynt", "addressLine1":"1101 Geary Blvd (at Van Ness Ave)", "town":"San Francisco", "county":"CA", "country":"US", "postcode":"94102" },</v>
      </c>
    </row>
    <row r="95" spans="1:11" x14ac:dyDescent="0.45">
      <c r="A95" t="s">
        <v>4826</v>
      </c>
      <c r="B95">
        <f t="shared" si="1"/>
        <v>94</v>
      </c>
      <c r="C95" t="s">
        <v>3886</v>
      </c>
      <c r="D95" t="str">
        <f>_xlfn.CONCAT(SUBSTITUTE(SUBSTITUTE(SUBSTITUTE(SUBSTITUTE(SUBSTITUTE(SUBSTITUTE(SUBSTITUTE(SUBSTITUTE(SUBSTITUTE(SUBSTITUTE(SUBSTITUTE(C95," ",""),"(",""),")",""),"'",""),"&amp;",""),"-",""),"#",""),",",""),"!",""),".",""),"@",""),SUBSTITUTE(SUBSTITUTE(SUBSTITUTE(SUBSTITUTE(SUBSTITUTE(SUBSTITUTE(SUBSTITUTE(SUBSTITUTE(SUBSTITUTE(SUBSTITUTE(SUBSTITUTE(E95," ",""),"(",""),")",""),"'",""),"&amp;",""),"-",""),"#",""),",",""),"!",""),".",""),"@",""))</f>
        <v>Glascotts2158NHalsted</v>
      </c>
      <c r="E95" t="s">
        <v>3885</v>
      </c>
      <c r="F95" t="s">
        <v>3704</v>
      </c>
      <c r="G95" t="s">
        <v>3706</v>
      </c>
      <c r="H95" t="s">
        <v>4116</v>
      </c>
      <c r="I95">
        <v>60614</v>
      </c>
      <c r="J95" t="str">
        <f>_xlfn.CONCAT("Location ",D95," = new Location() { Id = Guid.NewGuid(), Name = """,C95,""", AddressLine1 = """,E95,""", Town= """,F95,""", County=""",G95,""", Country=""",H95,""", Postcode=""",I95,""" };")</f>
        <v>Location Glascotts2158NHalsted = new Location() { Id = Guid.NewGuid(), Name = "Glascott's", AddressLine1 = "2158 N Halsted", Town= "Chicago", County="IL", Country="US", Postcode="60614" };</v>
      </c>
      <c r="K95" t="str">
        <f>_xlfn.CONCAT("{ ""id"": """,A95,""", ""name"":""",C95,""", ""addressLine1"":""",E95,""", ""town"":""",F95,""", ""county"":""",G95,""", ""country"":""",H95,""", ""postcode"":""",I95,""" },")</f>
        <v>{ "id": "8afee088-a36b-4842-a2ca-6b2d43a5fbb4", "name":"Glascott's", "addressLine1":"2158 N Halsted", "town":"Chicago", "county":"IL", "country":"US", "postcode":"60614" },</v>
      </c>
    </row>
    <row r="96" spans="1:11" x14ac:dyDescent="0.45">
      <c r="A96" t="s">
        <v>4827</v>
      </c>
      <c r="B96">
        <f t="shared" si="1"/>
        <v>95</v>
      </c>
      <c r="C96" t="s">
        <v>3888</v>
      </c>
      <c r="D96" t="str">
        <f>_xlfn.CONCAT(SUBSTITUTE(SUBSTITUTE(SUBSTITUTE(SUBSTITUTE(SUBSTITUTE(SUBSTITUTE(SUBSTITUTE(SUBSTITUTE(SUBSTITUTE(SUBSTITUTE(SUBSTITUTE(C96," ",""),"(",""),")",""),"'",""),"&amp;",""),"-",""),"#",""),",",""),"!",""),".",""),"@",""),SUBSTITUTE(SUBSTITUTE(SUBSTITUTE(SUBSTITUTE(SUBSTITUTE(SUBSTITUTE(SUBSTITUTE(SUBSTITUTE(SUBSTITUTE(SUBSTITUTE(SUBSTITUTE(E96," ",""),"(",""),")",""),"'",""),"&amp;",""),"-",""),"#",""),",",""),"!",""),".",""),"@",""))</f>
        <v>mAnnAhAttA316BoweryBleecker</v>
      </c>
      <c r="E96" t="s">
        <v>3887</v>
      </c>
      <c r="F96" t="s">
        <v>3696</v>
      </c>
      <c r="G96" t="s">
        <v>3698</v>
      </c>
      <c r="H96" t="s">
        <v>4116</v>
      </c>
      <c r="I96">
        <v>10012</v>
      </c>
      <c r="J96" t="str">
        <f>_xlfn.CONCAT("Location ",D96," = new Location() { Id = Guid.NewGuid(), Name = """,C96,""", AddressLine1 = """,E96,""", Town= """,F96,""", County=""",G96,""", Country=""",H96,""", Postcode=""",I96,""" };")</f>
        <v>Location mAnnAhAttA316BoweryBleecker = new Location() { Id = Guid.NewGuid(), Name = "mAnnAhAttA", AddressLine1 = "316 Bowery @ Bleecker", Town= "New York", County="NY", Country="US", Postcode="10012" };</v>
      </c>
      <c r="K96" t="str">
        <f>_xlfn.CONCAT("{ ""id"": """,A96,""", ""name"":""",C96,""", ""addressLine1"":""",E96,""", ""town"":""",F96,""", ""county"":""",G96,""", ""country"":""",H96,""", ""postcode"":""",I96,""" },")</f>
        <v>{ "id": "3ccfecd3-3389-45bb-8fc8-57f997b999d2", "name":"mAnnAhAttA", "addressLine1":"316 Bowery @ Bleecker", "town":"New York", "county":"NY", "country":"US", "postcode":"10012" },</v>
      </c>
    </row>
    <row r="97" spans="1:11" x14ac:dyDescent="0.45">
      <c r="A97" t="s">
        <v>4828</v>
      </c>
      <c r="B97">
        <f t="shared" si="1"/>
        <v>96</v>
      </c>
      <c r="C97" t="s">
        <v>3890</v>
      </c>
      <c r="D97" t="str">
        <f>_xlfn.CONCAT(SUBSTITUTE(SUBSTITUTE(SUBSTITUTE(SUBSTITUTE(SUBSTITUTE(SUBSTITUTE(SUBSTITUTE(SUBSTITUTE(SUBSTITUTE(SUBSTITUTE(SUBSTITUTE(C97," ",""),"(",""),")",""),"'",""),"&amp;",""),"-",""),"#",""),",",""),"!",""),".",""),"@",""),SUBSTITUTE(SUBSTITUTE(SUBSTITUTE(SUBSTITUTE(SUBSTITUTE(SUBSTITUTE(SUBSTITUTE(SUBSTITUTE(SUBSTITUTE(SUBSTITUTE(SUBSTITUTE(E97," ",""),"(",""),")",""),"'",""),"&amp;",""),"-",""),"#",""),",",""),"!",""),".",""),"@",""))</f>
        <v>HudsonRiverParkPier54West14thStreet12thAvenue</v>
      </c>
      <c r="E97" t="s">
        <v>3889</v>
      </c>
      <c r="F97" t="s">
        <v>3696</v>
      </c>
      <c r="G97" t="s">
        <v>3698</v>
      </c>
      <c r="H97" t="s">
        <v>4116</v>
      </c>
      <c r="I97">
        <v>10021</v>
      </c>
      <c r="J97" t="str">
        <f>_xlfn.CONCAT("Location ",D97," = new Location() { Id = Guid.NewGuid(), Name = """,C97,""", AddressLine1 = """,E97,""", Town= """,F97,""", County=""",G97,""", Country=""",H97,""", Postcode=""",I97,""" };")</f>
        <v>Location HudsonRiverParkPier54West14thStreet12thAvenue = new Location() { Id = Guid.NewGuid(), Name = "Hudson River Park Pier 54", AddressLine1 = "West 14th Street @ 12th Avenue", Town= "New York", County="NY", Country="US", Postcode="10021" };</v>
      </c>
      <c r="K97" t="str">
        <f>_xlfn.CONCAT("{ ""id"": """,A97,""", ""name"":""",C97,""", ""addressLine1"":""",E97,""", ""town"":""",F97,""", ""county"":""",G97,""", ""country"":""",H97,""", ""postcode"":""",I97,""" },")</f>
        <v>{ "id": "c65461c6-1990-4376-9315-227df3051983", "name":"Hudson River Park Pier 54", "addressLine1":"West 14th Street @ 12th Avenue", "town":"New York", "county":"NY", "country":"US", "postcode":"10021" },</v>
      </c>
    </row>
    <row r="98" spans="1:11" x14ac:dyDescent="0.45">
      <c r="A98" t="s">
        <v>4829</v>
      </c>
      <c r="B98">
        <f t="shared" si="1"/>
        <v>97</v>
      </c>
      <c r="C98" t="s">
        <v>3892</v>
      </c>
      <c r="D98" t="str">
        <f>_xlfn.CONCAT(SUBSTITUTE(SUBSTITUTE(SUBSTITUTE(SUBSTITUTE(SUBSTITUTE(SUBSTITUTE(SUBSTITUTE(SUBSTITUTE(SUBSTITUTE(SUBSTITUTE(SUBSTITUTE(C98," ",""),"(",""),")",""),"'",""),"&amp;",""),"-",""),"#",""),",",""),"!",""),".",""),"@",""),SUBSTITUTE(SUBSTITUTE(SUBSTITUTE(SUBSTITUTE(SUBSTITUTE(SUBSTITUTE(SUBSTITUTE(SUBSTITUTE(SUBSTITUTE(SUBSTITUTE(SUBSTITUTE(E98," ",""),"(",""),")",""),"'",""),"&amp;",""),"-",""),"#",""),",",""),"!",""),".",""),"@",""))</f>
        <v>Esperanto145AvenueC</v>
      </c>
      <c r="E98" t="s">
        <v>3891</v>
      </c>
      <c r="F98" t="s">
        <v>3696</v>
      </c>
      <c r="G98" t="s">
        <v>3698</v>
      </c>
      <c r="H98" t="s">
        <v>4116</v>
      </c>
      <c r="I98">
        <v>10009</v>
      </c>
      <c r="J98" t="str">
        <f>_xlfn.CONCAT("Location ",D98," = new Location() { Id = Guid.NewGuid(), Name = """,C98,""", AddressLine1 = """,E98,""", Town= """,F98,""", County=""",G98,""", Country=""",H98,""", Postcode=""",I98,""" };")</f>
        <v>Location Esperanto145AvenueC = new Location() { Id = Guid.NewGuid(), Name = "Esperanto", AddressLine1 = "145 Avenue C", Town= "New York", County="NY", Country="US", Postcode="10009" };</v>
      </c>
      <c r="K98" t="str">
        <f>_xlfn.CONCAT("{ ""id"": """,A98,""", ""name"":""",C98,""", ""addressLine1"":""",E98,""", ""town"":""",F98,""", ""county"":""",G98,""", ""country"":""",H98,""", ""postcode"":""",I98,""" },")</f>
        <v>{ "id": "fb546a20-ada7-458e-ac5d-51692f0a743e", "name":"Esperanto", "addressLine1":"145 Avenue C", "town":"New York", "county":"NY", "country":"US", "postcode":"10009" },</v>
      </c>
    </row>
    <row r="99" spans="1:11" x14ac:dyDescent="0.45">
      <c r="A99" t="s">
        <v>4830</v>
      </c>
      <c r="B99">
        <f t="shared" si="1"/>
        <v>98</v>
      </c>
      <c r="C99" t="s">
        <v>3894</v>
      </c>
      <c r="D99" t="str">
        <f>_xlfn.CONCAT(SUBSTITUTE(SUBSTITUTE(SUBSTITUTE(SUBSTITUTE(SUBSTITUTE(SUBSTITUTE(SUBSTITUTE(SUBSTITUTE(SUBSTITUTE(SUBSTITUTE(SUBSTITUTE(C99," ",""),"(",""),")",""),"'",""),"&amp;",""),"-",""),"#",""),",",""),"!",""),".",""),"@",""),SUBSTITUTE(SUBSTITUTE(SUBSTITUTE(SUBSTITUTE(SUBSTITUTE(SUBSTITUTE(SUBSTITUTE(SUBSTITUTE(SUBSTITUTE(SUBSTITUTE(SUBSTITUTE(E99," ",""),"(",""),")",""),"'",""),"&amp;",""),"-",""),"#",""),",",""),"!",""),".",""),"@",""))</f>
        <v>WendellaSightseeingBoats400NMichiganAve</v>
      </c>
      <c r="E99" t="s">
        <v>3893</v>
      </c>
      <c r="F99" t="s">
        <v>3704</v>
      </c>
      <c r="G99" t="s">
        <v>3706</v>
      </c>
      <c r="H99" t="s">
        <v>4116</v>
      </c>
      <c r="I99">
        <v>60661</v>
      </c>
      <c r="J99" t="str">
        <f>_xlfn.CONCAT("Location ",D99," = new Location() { Id = Guid.NewGuid(), Name = """,C99,""", AddressLine1 = """,E99,""", Town= """,F99,""", County=""",G99,""", Country=""",H99,""", Postcode=""",I99,""" };")</f>
        <v>Location WendellaSightseeingBoats400NMichiganAve = new Location() { Id = Guid.NewGuid(), Name = "Wendella Sightseeing Boats", AddressLine1 = "400 N. Michigan Ave.", Town= "Chicago", County="IL", Country="US", Postcode="60661" };</v>
      </c>
      <c r="K99" t="str">
        <f>_xlfn.CONCAT("{ ""id"": """,A99,""", ""name"":""",C99,""", ""addressLine1"":""",E99,""", ""town"":""",F99,""", ""county"":""",G99,""", ""country"":""",H99,""", ""postcode"":""",I99,""" },")</f>
        <v>{ "id": "f1f88b4c-9b5a-4e5b-9054-3db021386afb", "name":"Wendella Sightseeing Boats", "addressLine1":"400 N. Michigan Ave.", "town":"Chicago", "county":"IL", "country":"US", "postcode":"60661" },</v>
      </c>
    </row>
    <row r="100" spans="1:11" x14ac:dyDescent="0.45">
      <c r="A100" t="s">
        <v>4831</v>
      </c>
      <c r="B100">
        <f t="shared" si="1"/>
        <v>99</v>
      </c>
      <c r="C100" t="s">
        <v>3896</v>
      </c>
      <c r="D100" t="str">
        <f>_xlfn.CONCAT(SUBSTITUTE(SUBSTITUTE(SUBSTITUTE(SUBSTITUTE(SUBSTITUTE(SUBSTITUTE(SUBSTITUTE(SUBSTITUTE(SUBSTITUTE(SUBSTITUTE(SUBSTITUTE(C100," ",""),"(",""),")",""),"'",""),"&amp;",""),"-",""),"#",""),",",""),"!",""),".",""),"@",""),SUBSTITUTE(SUBSTITUTE(SUBSTITUTE(SUBSTITUTE(SUBSTITUTE(SUBSTITUTE(SUBSTITUTE(SUBSTITUTE(SUBSTITUTE(SUBSTITUTE(SUBSTITUTE(E100," ",""),"(",""),")",""),"'",""),"&amp;",""),"-",""),"#",""),",",""),"!",""),".",""),"@",""))</f>
        <v>YogaNowStudio742NLaSalle</v>
      </c>
      <c r="E100" t="s">
        <v>3895</v>
      </c>
      <c r="F100" t="s">
        <v>3704</v>
      </c>
      <c r="G100" t="s">
        <v>3706</v>
      </c>
      <c r="H100" t="s">
        <v>4116</v>
      </c>
      <c r="I100">
        <v>60601</v>
      </c>
      <c r="J100" t="str">
        <f>_xlfn.CONCAT("Location ",D100," = new Location() { Id = Guid.NewGuid(), Name = """,C100,""", AddressLine1 = """,E100,""", Town= """,F100,""", County=""",G100,""", Country=""",H100,""", Postcode=""",I100,""" };")</f>
        <v>Location YogaNowStudio742NLaSalle = new Location() { Id = Guid.NewGuid(), Name = "Yoga Now Studio", AddressLine1 = "742 N LaSalle", Town= "Chicago", County="IL", Country="US", Postcode="60601" };</v>
      </c>
      <c r="K100" t="str">
        <f>_xlfn.CONCAT("{ ""id"": """,A100,""", ""name"":""",C100,""", ""addressLine1"":""",E100,""", ""town"":""",F100,""", ""county"":""",G100,""", ""country"":""",H100,""", ""postcode"":""",I100,""" },")</f>
        <v>{ "id": "7f487758-c6d0-440b-8076-0332c37814eb", "name":"Yoga Now Studio", "addressLine1":"742 N LaSalle", "town":"Chicago", "county":"IL", "country":"US", "postcode":"60601" },</v>
      </c>
    </row>
    <row r="101" spans="1:11" x14ac:dyDescent="0.45">
      <c r="A101" t="s">
        <v>4832</v>
      </c>
      <c r="B101">
        <f t="shared" si="1"/>
        <v>100</v>
      </c>
      <c r="C101" t="s">
        <v>3898</v>
      </c>
      <c r="D101" t="str">
        <f>_xlfn.CONCAT(SUBSTITUTE(SUBSTITUTE(SUBSTITUTE(SUBSTITUTE(SUBSTITUTE(SUBSTITUTE(SUBSTITUTE(SUBSTITUTE(SUBSTITUTE(SUBSTITUTE(SUBSTITUTE(C101," ",""),"(",""),")",""),"'",""),"&amp;",""),"-",""),"#",""),",",""),"!",""),".",""),"@",""),SUBSTITUTE(SUBSTITUTE(SUBSTITUTE(SUBSTITUTE(SUBSTITUTE(SUBSTITUTE(SUBSTITUTE(SUBSTITUTE(SUBSTITUTE(SUBSTITUTE(SUBSTITUTE(E101," ",""),"(",""),")",""),"'",""),"&amp;",""),"-",""),"#",""),",",""),"!",""),".",""),"@",""))</f>
        <v>MontroseBeachWilsonAvenueandtheLake</v>
      </c>
      <c r="E101" t="s">
        <v>3897</v>
      </c>
      <c r="F101" t="s">
        <v>3704</v>
      </c>
      <c r="G101" t="s">
        <v>3706</v>
      </c>
      <c r="H101" t="s">
        <v>4116</v>
      </c>
      <c r="I101">
        <v>60640</v>
      </c>
      <c r="J101" t="str">
        <f>_xlfn.CONCAT("Location ",D101," = new Location() { Id = Guid.NewGuid(), Name = """,C101,""", AddressLine1 = """,E101,""", Town= """,F101,""", County=""",G101,""", Country=""",H101,""", Postcode=""",I101,""" };")</f>
        <v>Location MontroseBeachWilsonAvenueandtheLake = new Location() { Id = Guid.NewGuid(), Name = "Montrose Beach", AddressLine1 = "Wilson Avenue and the Lake", Town= "Chicago", County="IL", Country="US", Postcode="60640" };</v>
      </c>
      <c r="K101" t="str">
        <f>_xlfn.CONCAT("{ ""id"": """,A101,""", ""name"":""",C101,""", ""addressLine1"":""",E101,""", ""town"":""",F101,""", ""county"":""",G101,""", ""country"":""",H101,""", ""postcode"":""",I101,""" },")</f>
        <v>{ "id": "2299283f-df94-4cf1-a0a1-b7af4f54ecc4", "name":"Montrose Beach", "addressLine1":"Wilson Avenue and the Lake", "town":"Chicago", "county":"IL", "country":"US", "postcode":"60640" },</v>
      </c>
    </row>
    <row r="102" spans="1:11" x14ac:dyDescent="0.45">
      <c r="A102" t="s">
        <v>4833</v>
      </c>
      <c r="B102">
        <f t="shared" si="1"/>
        <v>101</v>
      </c>
      <c r="C102" t="s">
        <v>3900</v>
      </c>
      <c r="D102" t="str">
        <f>_xlfn.CONCAT(SUBSTITUTE(SUBSTITUTE(SUBSTITUTE(SUBSTITUTE(SUBSTITUTE(SUBSTITUTE(SUBSTITUTE(SUBSTITUTE(SUBSTITUTE(SUBSTITUTE(SUBSTITUTE(C102," ",""),"(",""),")",""),"'",""),"&amp;",""),"-",""),"#",""),",",""),"!",""),".",""),"@",""),SUBSTITUTE(SUBSTITUTE(SUBSTITUTE(SUBSTITUTE(SUBSTITUTE(SUBSTITUTE(SUBSTITUTE(SUBSTITUTE(SUBSTITUTE(SUBSTITUTE(SUBSTITUTE(E102," ",""),"(",""),")",""),"'",""),"&amp;",""),"-",""),"#",""),",",""),"!",""),".",""),"@",""))</f>
        <v>TheRAWKLoft3120WCarrollAve</v>
      </c>
      <c r="E102" t="s">
        <v>3899</v>
      </c>
      <c r="F102" t="s">
        <v>3704</v>
      </c>
      <c r="G102" t="s">
        <v>3706</v>
      </c>
      <c r="H102" t="s">
        <v>4116</v>
      </c>
      <c r="I102">
        <v>60612</v>
      </c>
      <c r="J102" t="str">
        <f>_xlfn.CONCAT("Location ",D102," = new Location() { Id = Guid.NewGuid(), Name = """,C102,""", AddressLine1 = """,E102,""", Town= """,F102,""", County=""",G102,""", Country=""",H102,""", Postcode=""",I102,""" };")</f>
        <v>Location TheRAWKLoft3120WCarrollAve = new Location() { Id = Guid.NewGuid(), Name = "The RAWK! Loft", AddressLine1 = "3120 W Carroll Ave", Town= "Chicago", County="IL", Country="US", Postcode="60612" };</v>
      </c>
      <c r="K102" t="str">
        <f>_xlfn.CONCAT("{ ""id"": """,A102,""", ""name"":""",C102,""", ""addressLine1"":""",E102,""", ""town"":""",F102,""", ""county"":""",G102,""", ""country"":""",H102,""", ""postcode"":""",I102,""" },")</f>
        <v>{ "id": "3c824709-f6f2-43b9-aab6-a6e2093b6d3f", "name":"The RAWK! Loft", "addressLine1":"3120 W Carroll Ave", "town":"Chicago", "county":"IL", "country":"US", "postcode":"60612" },</v>
      </c>
    </row>
    <row r="103" spans="1:11" x14ac:dyDescent="0.45">
      <c r="A103" t="s">
        <v>4834</v>
      </c>
      <c r="B103">
        <f t="shared" si="1"/>
        <v>102</v>
      </c>
      <c r="C103" t="s">
        <v>3902</v>
      </c>
      <c r="D103" t="str">
        <f>_xlfn.CONCAT(SUBSTITUTE(SUBSTITUTE(SUBSTITUTE(SUBSTITUTE(SUBSTITUTE(SUBSTITUTE(SUBSTITUTE(SUBSTITUTE(SUBSTITUTE(SUBSTITUTE(SUBSTITUTE(C103," ",""),"(",""),")",""),"'",""),"&amp;",""),"-",""),"#",""),",",""),"!",""),".",""),"@",""),SUBSTITUTE(SUBSTITUTE(SUBSTITUTE(SUBSTITUTE(SUBSTITUTE(SUBSTITUTE(SUBSTITUTE(SUBSTITUTE(SUBSTITUTE(SUBSTITUTE(SUBSTITUTE(E103," ",""),"(",""),")",""),"'",""),"&amp;",""),"-",""),"#",""),",",""),"!",""),".",""),"@",""))</f>
        <v>OliveBarandRestaurant743LarkinSt</v>
      </c>
      <c r="E103" t="s">
        <v>3901</v>
      </c>
      <c r="F103" t="s">
        <v>3757</v>
      </c>
      <c r="G103" t="s">
        <v>3759</v>
      </c>
      <c r="H103" t="s">
        <v>4116</v>
      </c>
      <c r="I103">
        <v>94109</v>
      </c>
      <c r="J103" t="str">
        <f>_xlfn.CONCAT("Location ",D103," = new Location() { Id = Guid.NewGuid(), Name = """,C103,""", AddressLine1 = """,E103,""", Town= """,F103,""", County=""",G103,""", Country=""",H103,""", Postcode=""",I103,""" };")</f>
        <v>Location OliveBarandRestaurant743LarkinSt = new Location() { Id = Guid.NewGuid(), Name = "Olive Bar and Restaurant", AddressLine1 = "743 Larkin St", Town= "San Francisco", County="CA", Country="US", Postcode="94109" };</v>
      </c>
      <c r="K103" t="str">
        <f>_xlfn.CONCAT("{ ""id"": """,A103,""", ""name"":""",C103,""", ""addressLine1"":""",E103,""", ""town"":""",F103,""", ""county"":""",G103,""", ""country"":""",H103,""", ""postcode"":""",I103,""" },")</f>
        <v>{ "id": "db1c3c0d-5142-42e7-b0fa-e71aa96e5d81", "name":"Olive Bar and Restaurant", "addressLine1":"743 Larkin St", "town":"San Francisco", "county":"CA", "country":"US", "postcode":"94109" },</v>
      </c>
    </row>
    <row r="104" spans="1:11" x14ac:dyDescent="0.45">
      <c r="A104" t="s">
        <v>4835</v>
      </c>
      <c r="B104">
        <f t="shared" si="1"/>
        <v>103</v>
      </c>
      <c r="C104" t="s">
        <v>3904</v>
      </c>
      <c r="D104" t="str">
        <f>_xlfn.CONCAT(SUBSTITUTE(SUBSTITUTE(SUBSTITUTE(SUBSTITUTE(SUBSTITUTE(SUBSTITUTE(SUBSTITUTE(SUBSTITUTE(SUBSTITUTE(SUBSTITUTE(SUBSTITUTE(C104," ",""),"(",""),")",""),"'",""),"&amp;",""),"-",""),"#",""),",",""),"!",""),".",""),"@",""),SUBSTITUTE(SUBSTITUTE(SUBSTITUTE(SUBSTITUTE(SUBSTITUTE(SUBSTITUTE(SUBSTITUTE(SUBSTITUTE(SUBSTITUTE(SUBSTITUTE(SUBSTITUTE(E104," ",""),"(",""),")",""),"'",""),"&amp;",""),"-",""),"#",""),",",""),"!",""),".",""),"@",""))</f>
        <v>LATINBLISS5515NLINCOLNAVENUE</v>
      </c>
      <c r="E104" t="s">
        <v>3903</v>
      </c>
      <c r="F104" t="s">
        <v>3704</v>
      </c>
      <c r="G104" t="s">
        <v>3706</v>
      </c>
      <c r="H104" t="s">
        <v>4116</v>
      </c>
      <c r="I104">
        <v>60625</v>
      </c>
      <c r="J104" t="str">
        <f>_xlfn.CONCAT("Location ",D104," = new Location() { Id = Guid.NewGuid(), Name = """,C104,""", AddressLine1 = """,E104,""", Town= """,F104,""", County=""",G104,""", Country=""",H104,""", Postcode=""",I104,""" };")</f>
        <v>Location LATINBLISS5515NLINCOLNAVENUE = new Location() { Id = Guid.NewGuid(), Name = "LATIN BLISS", AddressLine1 = "5515 N LINCOLN AVENUE", Town= "Chicago", County="IL", Country="US", Postcode="60625" };</v>
      </c>
      <c r="K104" t="str">
        <f>_xlfn.CONCAT("{ ""id"": """,A104,""", ""name"":""",C104,""", ""addressLine1"":""",E104,""", ""town"":""",F104,""", ""county"":""",G104,""", ""country"":""",H104,""", ""postcode"":""",I104,""" },")</f>
        <v>{ "id": "89a9b1de-5ef1-4ab0-aed0-8463ee2ba3af", "name":"LATIN BLISS", "addressLine1":"5515 N LINCOLN AVENUE", "town":"Chicago", "county":"IL", "country":"US", "postcode":"60625" },</v>
      </c>
    </row>
    <row r="105" spans="1:11" x14ac:dyDescent="0.45">
      <c r="A105" t="s">
        <v>4836</v>
      </c>
      <c r="B105">
        <f t="shared" si="1"/>
        <v>104</v>
      </c>
      <c r="C105" t="s">
        <v>3906</v>
      </c>
      <c r="D105" t="str">
        <f>_xlfn.CONCAT(SUBSTITUTE(SUBSTITUTE(SUBSTITUTE(SUBSTITUTE(SUBSTITUTE(SUBSTITUTE(SUBSTITUTE(SUBSTITUTE(SUBSTITUTE(SUBSTITUTE(SUBSTITUTE(C105," ",""),"(",""),")",""),"'",""),"&amp;",""),"-",""),"#",""),",",""),"!",""),".",""),"@",""),SUBSTITUTE(SUBSTITUTE(SUBSTITUTE(SUBSTITUTE(SUBSTITUTE(SUBSTITUTE(SUBSTITUTE(SUBSTITUTE(SUBSTITUTE(SUBSTITUTE(SUBSTITUTE(E105," ",""),"(",""),")",""),"'",""),"&amp;",""),"-",""),"#",""),",",""),"!",""),".",""),"@",""))</f>
        <v>TheGreatHill106thStreetCentralParkWestUWS</v>
      </c>
      <c r="E105" t="s">
        <v>3905</v>
      </c>
      <c r="F105" t="s">
        <v>3696</v>
      </c>
      <c r="G105" t="s">
        <v>3698</v>
      </c>
      <c r="H105" t="s">
        <v>4116</v>
      </c>
      <c r="I105">
        <v>10001</v>
      </c>
      <c r="J105" t="str">
        <f>_xlfn.CONCAT("Location ",D105," = new Location() { Id = Guid.NewGuid(), Name = """,C105,""", AddressLine1 = """,E105,""", Town= """,F105,""", County=""",G105,""", Country=""",H105,""", Postcode=""",I105,""" };")</f>
        <v>Location TheGreatHill106thStreetCentralParkWestUWS = new Location() { Id = Guid.NewGuid(), Name = "The Great Hill", AddressLine1 = "106th Street &amp; Central Park West (UWS)", Town= "New York", County="NY", Country="US", Postcode="10001" };</v>
      </c>
      <c r="K105" t="str">
        <f>_xlfn.CONCAT("{ ""id"": """,A105,""", ""name"":""",C105,""", ""addressLine1"":""",E105,""", ""town"":""",F105,""", ""county"":""",G105,""", ""country"":""",H105,""", ""postcode"":""",I105,""" },")</f>
        <v>{ "id": "c77c97a7-9b87-4421-b83c-e5ded24051b9", "name":"The Great Hill", "addressLine1":"106th Street &amp; Central Park West (UWS)", "town":"New York", "county":"NY", "country":"US", "postcode":"10001" },</v>
      </c>
    </row>
    <row r="106" spans="1:11" x14ac:dyDescent="0.45">
      <c r="A106" t="s">
        <v>4837</v>
      </c>
      <c r="B106">
        <f t="shared" si="1"/>
        <v>105</v>
      </c>
      <c r="C106" t="s">
        <v>3908</v>
      </c>
      <c r="D106" t="str">
        <f>_xlfn.CONCAT(SUBSTITUTE(SUBSTITUTE(SUBSTITUTE(SUBSTITUTE(SUBSTITUTE(SUBSTITUTE(SUBSTITUTE(SUBSTITUTE(SUBSTITUTE(SUBSTITUTE(SUBSTITUTE(C106," ",""),"(",""),")",""),"'",""),"&amp;",""),"-",""),"#",""),",",""),"!",""),".",""),"@",""),SUBSTITUTE(SUBSTITUTE(SUBSTITUTE(SUBSTITUTE(SUBSTITUTE(SUBSTITUTE(SUBSTITUTE(SUBSTITUTE(SUBSTITUTE(SUBSTITUTE(SUBSTITUTE(E106," ",""),"(",""),")",""),"'",""),"&amp;",""),"-",""),"#",""),",",""),"!",""),".",""),"@",""))</f>
        <v>KatraLowerEastSide217BoweryRivington</v>
      </c>
      <c r="E106" t="s">
        <v>3907</v>
      </c>
      <c r="F106" t="s">
        <v>3696</v>
      </c>
      <c r="G106" t="s">
        <v>3698</v>
      </c>
      <c r="H106" t="s">
        <v>4116</v>
      </c>
      <c r="I106">
        <v>10002</v>
      </c>
      <c r="J106" t="str">
        <f>_xlfn.CONCAT("Location ",D106," = new Location() { Id = Guid.NewGuid(), Name = """,C106,""", AddressLine1 = """,E106,""", Town= """,F106,""", County=""",G106,""", Country=""",H106,""", Postcode=""",I106,""" };")</f>
        <v>Location KatraLowerEastSide217BoweryRivington = new Location() { Id = Guid.NewGuid(), Name = "Katra", AddressLine1 = "Lower East Side 217 Bowery @ Rivington", Town= "New York", County="NY", Country="US", Postcode="10002" };</v>
      </c>
      <c r="K106" t="str">
        <f>_xlfn.CONCAT("{ ""id"": """,A106,""", ""name"":""",C106,""", ""addressLine1"":""",E106,""", ""town"":""",F106,""", ""county"":""",G106,""", ""country"":""",H106,""", ""postcode"":""",I106,""" },")</f>
        <v>{ "id": "17714696-0693-4192-a49d-ad1c2a10a2fd", "name":"Katra", "addressLine1":"Lower East Side 217 Bowery @ Rivington", "town":"New York", "county":"NY", "country":"US", "postcode":"10002" },</v>
      </c>
    </row>
    <row r="107" spans="1:11" x14ac:dyDescent="0.45">
      <c r="A107" t="s">
        <v>4838</v>
      </c>
      <c r="B107">
        <f t="shared" si="1"/>
        <v>106</v>
      </c>
      <c r="C107" t="s">
        <v>3910</v>
      </c>
      <c r="D107" t="str">
        <f>_xlfn.CONCAT(SUBSTITUTE(SUBSTITUTE(SUBSTITUTE(SUBSTITUTE(SUBSTITUTE(SUBSTITUTE(SUBSTITUTE(SUBSTITUTE(SUBSTITUTE(SUBSTITUTE(SUBSTITUTE(C107," ",""),"(",""),")",""),"'",""),"&amp;",""),"-",""),"#",""),",",""),"!",""),".",""),"@",""),SUBSTITUTE(SUBSTITUTE(SUBSTITUTE(SUBSTITUTE(SUBSTITUTE(SUBSTITUTE(SUBSTITUTE(SUBSTITUTE(SUBSTITUTE(SUBSTITUTE(SUBSTITUTE(E107," ",""),"(",""),")",""),"'",""),"&amp;",""),"-",""),"#",""),",",""),"!",""),".",""),"@",""))</f>
        <v>LowerEastSide196OrchardstbtHoustonStantonLowerEastSide</v>
      </c>
      <c r="E107" t="s">
        <v>3909</v>
      </c>
      <c r="F107" t="s">
        <v>3696</v>
      </c>
      <c r="G107" t="s">
        <v>3698</v>
      </c>
      <c r="H107" t="s">
        <v>4116</v>
      </c>
      <c r="I107">
        <v>10001</v>
      </c>
      <c r="J107" t="str">
        <f>_xlfn.CONCAT("Location ",D107," = new Location() { Id = Guid.NewGuid(), Name = """,C107,""", AddressLine1 = """,E107,""", Town= """,F107,""", County=""",G107,""", Country=""",H107,""", Postcode=""",I107,""" };")</f>
        <v>Location LowerEastSide196OrchardstbtHoustonStantonLowerEastSide = new Location() { Id = Guid.NewGuid(), Name = "Lower East Side 196 Orchard st bt Houston &amp; Stanton", AddressLine1 = "Lower East Side", Town= "New York", County="NY", Country="US", Postcode="10001" };</v>
      </c>
      <c r="K107" t="str">
        <f>_xlfn.CONCAT("{ ""id"": """,A107,""", ""name"":""",C107,""", ""addressLine1"":""",E107,""", ""town"":""",F107,""", ""county"":""",G107,""", ""country"":""",H107,""", ""postcode"":""",I107,""" },")</f>
        <v>{ "id": "8626e8c3-4507-44ac-83a3-48aa0ac93fbf", "name":"Lower East Side 196 Orchard st bt Houston &amp; Stanton", "addressLine1":"Lower East Side", "town":"New York", "county":"NY", "country":"US", "postcode":"10001" },</v>
      </c>
    </row>
    <row r="108" spans="1:11" x14ac:dyDescent="0.45">
      <c r="A108" t="s">
        <v>4839</v>
      </c>
      <c r="B108">
        <f t="shared" si="1"/>
        <v>107</v>
      </c>
      <c r="C108" t="s">
        <v>3912</v>
      </c>
      <c r="D108" t="str">
        <f>_xlfn.CONCAT(SUBSTITUTE(SUBSTITUTE(SUBSTITUTE(SUBSTITUTE(SUBSTITUTE(SUBSTITUTE(SUBSTITUTE(SUBSTITUTE(SUBSTITUTE(SUBSTITUTE(SUBSTITUTE(C108," ",""),"(",""),")",""),"'",""),"&amp;",""),"-",""),"#",""),",",""),"!",""),".",""),"@",""),SUBSTITUTE(SUBSTITUTE(SUBSTITUTE(SUBSTITUTE(SUBSTITUTE(SUBSTITUTE(SUBSTITUTE(SUBSTITUTE(SUBSTITUTE(SUBSTITUTE(SUBSTITUTE(E108," ",""),"(",""),")",""),"'",""),"&amp;",""),"-",""),"#",""),",",""),"!",""),".",""),"@",""))</f>
        <v>LeCaireMediterraneanLoungeEastVillage189E3rdStreetBetAveAB</v>
      </c>
      <c r="E108" t="s">
        <v>3911</v>
      </c>
      <c r="F108" t="s">
        <v>3696</v>
      </c>
      <c r="G108" t="s">
        <v>3698</v>
      </c>
      <c r="H108" t="s">
        <v>4116</v>
      </c>
      <c r="I108">
        <v>10009</v>
      </c>
      <c r="J108" t="str">
        <f>_xlfn.CONCAT("Location ",D108," = new Location() { Id = Guid.NewGuid(), Name = """,C108,""", AddressLine1 = """,E108,""", Town= """,F108,""", County=""",G108,""", Country=""",H108,""", Postcode=""",I108,""" };")</f>
        <v>Location LeCaireMediterraneanLoungeEastVillage189E3rdStreetBetAveAB = new Location() { Id = Guid.NewGuid(), Name = "Le Caire Mediterranean Lounge", AddressLine1 = "East Village 189 E. 3rd Street Bet. Ave A&amp;B", Town= "New York", County="NY", Country="US", Postcode="10009" };</v>
      </c>
      <c r="K108" t="str">
        <f>_xlfn.CONCAT("{ ""id"": """,A108,""", ""name"":""",C108,""", ""addressLine1"":""",E108,""", ""town"":""",F108,""", ""county"":""",G108,""", ""country"":""",H108,""", ""postcode"":""",I108,""" },")</f>
        <v>{ "id": "2bd7080b-e88c-4fd9-b687-106e620dde11", "name":"Le Caire Mediterranean Lounge", "addressLine1":"East Village 189 E. 3rd Street Bet. Ave A&amp;B", "town":"New York", "county":"NY", "country":"US", "postcode":"10009" },</v>
      </c>
    </row>
    <row r="109" spans="1:11" x14ac:dyDescent="0.45">
      <c r="A109" t="s">
        <v>4840</v>
      </c>
      <c r="B109">
        <f t="shared" si="1"/>
        <v>108</v>
      </c>
      <c r="C109" t="s">
        <v>3914</v>
      </c>
      <c r="D109" t="str">
        <f>_xlfn.CONCAT(SUBSTITUTE(SUBSTITUTE(SUBSTITUTE(SUBSTITUTE(SUBSTITUTE(SUBSTITUTE(SUBSTITUTE(SUBSTITUTE(SUBSTITUTE(SUBSTITUTE(SUBSTITUTE(C109," ",""),"(",""),")",""),"'",""),"&amp;",""),"-",""),"#",""),",",""),"!",""),".",""),"@",""),SUBSTITUTE(SUBSTITUTE(SUBSTITUTE(SUBSTITUTE(SUBSTITUTE(SUBSTITUTE(SUBSTITUTE(SUBSTITUTE(SUBSTITUTE(SUBSTITUTE(SUBSTITUTE(E109," ",""),"(",""),")",""),"'",""),"&amp;",""),"-",""),"#",""),",",""),"!",""),".",""),"@",""))</f>
        <v>ONeillsIrishBar7293RDAvenue</v>
      </c>
      <c r="E109" t="s">
        <v>3913</v>
      </c>
      <c r="F109" t="s">
        <v>3696</v>
      </c>
      <c r="G109" t="s">
        <v>3698</v>
      </c>
      <c r="H109" t="s">
        <v>4116</v>
      </c>
      <c r="I109">
        <v>10017</v>
      </c>
      <c r="J109" t="str">
        <f>_xlfn.CONCAT("Location ",D109," = new Location() { Id = Guid.NewGuid(), Name = """,C109,""", AddressLine1 = """,E109,""", Town= """,F109,""", County=""",G109,""", Country=""",H109,""", Postcode=""",I109,""" };")</f>
        <v>Location ONeillsIrishBar7293RDAvenue = new Location() { Id = Guid.NewGuid(), Name = "O'Neills Irish Bar", AddressLine1 = "729 3RD Avenue", Town= "New York", County="NY", Country="US", Postcode="10017" };</v>
      </c>
      <c r="K109" t="str">
        <f>_xlfn.CONCAT("{ ""id"": """,A109,""", ""name"":""",C109,""", ""addressLine1"":""",E109,""", ""town"":""",F109,""", ""county"":""",G109,""", ""country"":""",H109,""", ""postcode"":""",I109,""" },")</f>
        <v>{ "id": "54ae2b00-6044-4cce-9e45-7ad5a357be1f", "name":"O'Neills Irish Bar", "addressLine1":"729 3RD Avenue", "town":"New York", "county":"NY", "country":"US", "postcode":"10017" },</v>
      </c>
    </row>
    <row r="110" spans="1:11" x14ac:dyDescent="0.45">
      <c r="A110" t="s">
        <v>4841</v>
      </c>
      <c r="B110">
        <f t="shared" si="1"/>
        <v>109</v>
      </c>
      <c r="C110" t="s">
        <v>3916</v>
      </c>
      <c r="D110" t="str">
        <f>_xlfn.CONCAT(SUBSTITUTE(SUBSTITUTE(SUBSTITUTE(SUBSTITUTE(SUBSTITUTE(SUBSTITUTE(SUBSTITUTE(SUBSTITUTE(SUBSTITUTE(SUBSTITUTE(SUBSTITUTE(C110," ",""),"(",""),")",""),"'",""),"&amp;",""),"-",""),"#",""),",",""),"!",""),".",""),"@",""),SUBSTITUTE(SUBSTITUTE(SUBSTITUTE(SUBSTITUTE(SUBSTITUTE(SUBSTITUTE(SUBSTITUTE(SUBSTITUTE(SUBSTITUTE(SUBSTITUTE(SUBSTITUTE(E110," ",""),"(",""),")",""),"'",""),"&amp;",""),"-",""),"#",""),",",""),"!",""),".",""),"@",""))</f>
        <v>ThirstyBearBrewingCoSpanishCuisine661HowardStreet</v>
      </c>
      <c r="E110" t="s">
        <v>3915</v>
      </c>
      <c r="F110" t="s">
        <v>3757</v>
      </c>
      <c r="G110" t="s">
        <v>3759</v>
      </c>
      <c r="H110" t="s">
        <v>4116</v>
      </c>
      <c r="I110">
        <v>94105</v>
      </c>
      <c r="J110" t="str">
        <f>_xlfn.CONCAT("Location ",D110," = new Location() { Id = Guid.NewGuid(), Name = """,C110,""", AddressLine1 = """,E110,""", Town= """,F110,""", County=""",G110,""", Country=""",H110,""", Postcode=""",I110,""" };")</f>
        <v>Location ThirstyBearBrewingCoSpanishCuisine661HowardStreet = new Location() { Id = Guid.NewGuid(), Name = "Thirsty Bear Brewing Co. &amp; Spanish Cuisine", AddressLine1 = "661 Howard Street", Town= "San Francisco", County="CA", Country="US", Postcode="94105" };</v>
      </c>
      <c r="K110" t="str">
        <f>_xlfn.CONCAT("{ ""id"": """,A110,""", ""name"":""",C110,""", ""addressLine1"":""",E110,""", ""town"":""",F110,""", ""county"":""",G110,""", ""country"":""",H110,""", ""postcode"":""",I110,""" },")</f>
        <v>{ "id": "4acf9575-0654-44f7-9e09-7bb66ef3e6e4", "name":"Thirsty Bear Brewing Co. &amp; Spanish Cuisine", "addressLine1":"661 Howard Street", "town":"San Francisco", "county":"CA", "country":"US", "postcode":"94105" },</v>
      </c>
    </row>
    <row r="111" spans="1:11" x14ac:dyDescent="0.45">
      <c r="A111" t="s">
        <v>4842</v>
      </c>
      <c r="B111">
        <f t="shared" si="1"/>
        <v>110</v>
      </c>
      <c r="C111" t="s">
        <v>3918</v>
      </c>
      <c r="D111" t="str">
        <f>_xlfn.CONCAT(SUBSTITUTE(SUBSTITUTE(SUBSTITUTE(SUBSTITUTE(SUBSTITUTE(SUBSTITUTE(SUBSTITUTE(SUBSTITUTE(SUBSTITUTE(SUBSTITUTE(SUBSTITUTE(C111," ",""),"(",""),")",""),"'",""),"&amp;",""),"-",""),"#",""),",",""),"!",""),".",""),"@",""),SUBSTITUTE(SUBSTITUTE(SUBSTITUTE(SUBSTITUTE(SUBSTITUTE(SUBSTITUTE(SUBSTITUTE(SUBSTITUTE(SUBSTITUTE(SUBSTITUTE(SUBSTITUTE(E111," ",""),"(",""),")",""),"'",""),"&amp;",""),"-",""),"#",""),",",""),"!",""),".",""),"@",""))</f>
        <v>DoloresPark18that20th</v>
      </c>
      <c r="E111" t="s">
        <v>3917</v>
      </c>
      <c r="F111" t="s">
        <v>3757</v>
      </c>
      <c r="G111" t="s">
        <v>3759</v>
      </c>
      <c r="H111" t="s">
        <v>4116</v>
      </c>
      <c r="I111">
        <v>94110</v>
      </c>
      <c r="J111" t="str">
        <f>_xlfn.CONCAT("Location ",D111," = new Location() { Id = Guid.NewGuid(), Name = """,C111,""", AddressLine1 = """,E111,""", Town= """,F111,""", County=""",G111,""", Country=""",H111,""", Postcode=""",I111,""" };")</f>
        <v>Location DoloresPark18that20th = new Location() { Id = Guid.NewGuid(), Name = "Dolores Park", AddressLine1 = "18th at 20th", Town= "San Francisco", County="CA", Country="US", Postcode="94110" };</v>
      </c>
      <c r="K111" t="str">
        <f>_xlfn.CONCAT("{ ""id"": """,A111,""", ""name"":""",C111,""", ""addressLine1"":""",E111,""", ""town"":""",F111,""", ""county"":""",G111,""", ""country"":""",H111,""", ""postcode"":""",I111,""" },")</f>
        <v>{ "id": "ddff7ca1-30c9-4ed6-ade4-803e142e4f3e", "name":"Dolores Park", "addressLine1":"18th at 20th", "town":"San Francisco", "county":"CA", "country":"US", "postcode":"94110" },</v>
      </c>
    </row>
    <row r="112" spans="1:11" x14ac:dyDescent="0.45">
      <c r="A112" t="s">
        <v>4843</v>
      </c>
      <c r="B112">
        <f t="shared" si="1"/>
        <v>111</v>
      </c>
      <c r="C112" t="s">
        <v>3920</v>
      </c>
      <c r="D112" t="str">
        <f>_xlfn.CONCAT(SUBSTITUTE(SUBSTITUTE(SUBSTITUTE(SUBSTITUTE(SUBSTITUTE(SUBSTITUTE(SUBSTITUTE(SUBSTITUTE(SUBSTITUTE(SUBSTITUTE(SUBSTITUTE(C112," ",""),"(",""),")",""),"'",""),"&amp;",""),"-",""),"#",""),",",""),"!",""),".",""),"@",""),SUBSTITUTE(SUBSTITUTE(SUBSTITUTE(SUBSTITUTE(SUBSTITUTE(SUBSTITUTE(SUBSTITUTE(SUBSTITUTE(SUBSTITUTE(SUBSTITUTE(SUBSTITUTE(E112," ",""),"(",""),")",""),"'",""),"&amp;",""),"-",""),"#",""),",",""),"!",""),".",""),"@",""))</f>
        <v>66thStreettoBayRidgeAvenuealong5thAvenueBrooklyn</v>
      </c>
      <c r="E112" t="s">
        <v>3919</v>
      </c>
      <c r="F112" t="s">
        <v>3696</v>
      </c>
      <c r="G112" t="s">
        <v>3698</v>
      </c>
      <c r="H112" t="s">
        <v>4116</v>
      </c>
      <c r="I112">
        <v>10001</v>
      </c>
      <c r="J112" t="str">
        <f>_xlfn.CONCAT("Location ",D112," = new Location() { Id = Guid.NewGuid(), Name = """,C112,""", AddressLine1 = """,E112,""", Town= """,F112,""", County=""",G112,""", Country=""",H112,""", Postcode=""",I112,""" };")</f>
        <v>Location 66thStreettoBayRidgeAvenuealong5thAvenueBrooklyn = new Location() { Id = Guid.NewGuid(), Name = "66th Street to Bay Ridge Avenue", AddressLine1 = "along 5th Avenue, Brooklyn,", Town= "New York", County="NY", Country="US", Postcode="10001" };</v>
      </c>
      <c r="K112" t="str">
        <f>_xlfn.CONCAT("{ ""id"": """,A112,""", ""name"":""",C112,""", ""addressLine1"":""",E112,""", ""town"":""",F112,""", ""county"":""",G112,""", ""country"":""",H112,""", ""postcode"":""",I112,""" },")</f>
        <v>{ "id": "d7baa02d-bdf8-4ab9-96a2-53f5401554b3", "name":"66th Street to Bay Ridge Avenue", "addressLine1":"along 5th Avenue, Brooklyn,", "town":"New York", "county":"NY", "country":"US", "postcode":"10001" },</v>
      </c>
    </row>
    <row r="113" spans="1:11" x14ac:dyDescent="0.45">
      <c r="A113" t="s">
        <v>4844</v>
      </c>
      <c r="B113">
        <f t="shared" si="1"/>
        <v>112</v>
      </c>
      <c r="C113" t="s">
        <v>3922</v>
      </c>
      <c r="D113" t="str">
        <f>_xlfn.CONCAT(SUBSTITUTE(SUBSTITUTE(SUBSTITUTE(SUBSTITUTE(SUBSTITUTE(SUBSTITUTE(SUBSTITUTE(SUBSTITUTE(SUBSTITUTE(SUBSTITUTE(SUBSTITUTE(C113," ",""),"(",""),")",""),"'",""),"&amp;",""),"-",""),"#",""),",",""),"!",""),".",""),"@",""),SUBSTITUTE(SUBSTITUTE(SUBSTITUTE(SUBSTITUTE(SUBSTITUTE(SUBSTITUTE(SUBSTITUTE(SUBSTITUTE(SUBSTITUTE(SUBSTITUTE(SUBSTITUTE(E113," ",""),"(",""),")",""),"'",""),"&amp;",""),"-",""),"#",""),",",""),"!",""),".",""),"@",""))</f>
        <v>LINCOLNCENTERColumbusAvenueand63Street</v>
      </c>
      <c r="E113" t="s">
        <v>3921</v>
      </c>
      <c r="F113" t="s">
        <v>3696</v>
      </c>
      <c r="G113" t="s">
        <v>3698</v>
      </c>
      <c r="H113" t="s">
        <v>4116</v>
      </c>
      <c r="I113">
        <v>10023</v>
      </c>
      <c r="J113" t="str">
        <f>_xlfn.CONCAT("Location ",D113," = new Location() { Id = Guid.NewGuid(), Name = """,C113,""", AddressLine1 = """,E113,""", Town= """,F113,""", County=""",G113,""", Country=""",H113,""", Postcode=""",I113,""" };")</f>
        <v>Location LINCOLNCENTERColumbusAvenueand63Street = new Location() { Id = Guid.NewGuid(), Name = "LINCOLN CENTER", AddressLine1 = "Columbus Avenue and 63 Street", Town= "New York", County="NY", Country="US", Postcode="10023" };</v>
      </c>
      <c r="K113" t="str">
        <f>_xlfn.CONCAT("{ ""id"": """,A113,""", ""name"":""",C113,""", ""addressLine1"":""",E113,""", ""town"":""",F113,""", ""county"":""",G113,""", ""country"":""",H113,""", ""postcode"":""",I113,""" },")</f>
        <v>{ "id": "2ebe39b6-33bc-494a-9f00-e0c96e91b64a", "name":"LINCOLN CENTER", "addressLine1":"Columbus Avenue and 63 Street", "town":"New York", "county":"NY", "country":"US", "postcode":"10023" },</v>
      </c>
    </row>
    <row r="114" spans="1:11" x14ac:dyDescent="0.45">
      <c r="A114" t="s">
        <v>4845</v>
      </c>
      <c r="B114">
        <f t="shared" si="1"/>
        <v>113</v>
      </c>
      <c r="C114" t="s">
        <v>3924</v>
      </c>
      <c r="D114" t="str">
        <f>_xlfn.CONCAT(SUBSTITUTE(SUBSTITUTE(SUBSTITUTE(SUBSTITUTE(SUBSTITUTE(SUBSTITUTE(SUBSTITUTE(SUBSTITUTE(SUBSTITUTE(SUBSTITUTE(SUBSTITUTE(C114," ",""),"(",""),")",""),"'",""),"&amp;",""),"-",""),"#",""),",",""),"!",""),".",""),"@",""),SUBSTITUTE(SUBSTITUTE(SUBSTITUTE(SUBSTITUTE(SUBSTITUTE(SUBSTITUTE(SUBSTITUTE(SUBSTITUTE(SUBSTITUTE(SUBSTITUTE(SUBSTITUTE(E114," ",""),"(",""),")",""),"'",""),"&amp;",""),"-",""),"#",""),",",""),"!",""),".",""),"@",""))</f>
        <v>Dorrians16162ndAvenue</v>
      </c>
      <c r="E114" t="s">
        <v>3923</v>
      </c>
      <c r="F114" t="s">
        <v>3696</v>
      </c>
      <c r="G114" t="s">
        <v>3698</v>
      </c>
      <c r="H114" t="s">
        <v>4116</v>
      </c>
      <c r="I114">
        <v>10028</v>
      </c>
      <c r="J114" t="str">
        <f>_xlfn.CONCAT("Location ",D114," = new Location() { Id = Guid.NewGuid(), Name = """,C114,""", AddressLine1 = """,E114,""", Town= """,F114,""", County=""",G114,""", Country=""",H114,""", Postcode=""",I114,""" };")</f>
        <v>Location Dorrians16162ndAvenue = new Location() { Id = Guid.NewGuid(), Name = "Dorrian's", AddressLine1 = "1616 2nd Avenue", Town= "New York", County="NY", Country="US", Postcode="10028" };</v>
      </c>
      <c r="K114" t="str">
        <f>_xlfn.CONCAT("{ ""id"": """,A114,""", ""name"":""",C114,""", ""addressLine1"":""",E114,""", ""town"":""",F114,""", ""county"":""",G114,""", ""country"":""",H114,""", ""postcode"":""",I114,""" },")</f>
        <v>{ "id": "78377464-d3ad-42a8-9cf3-26ae4b586759", "name":"Dorrian's", "addressLine1":"1616 2nd Avenue", "town":"New York", "county":"NY", "country":"US", "postcode":"10028" },</v>
      </c>
    </row>
    <row r="115" spans="1:11" x14ac:dyDescent="0.45">
      <c r="A115" t="s">
        <v>4846</v>
      </c>
      <c r="B115">
        <f t="shared" si="1"/>
        <v>114</v>
      </c>
      <c r="C115" t="s">
        <v>3926</v>
      </c>
      <c r="D115" t="str">
        <f>_xlfn.CONCAT(SUBSTITUTE(SUBSTITUTE(SUBSTITUTE(SUBSTITUTE(SUBSTITUTE(SUBSTITUTE(SUBSTITUTE(SUBSTITUTE(SUBSTITUTE(SUBSTITUTE(SUBSTITUTE(C115," ",""),"(",""),")",""),"'",""),"&amp;",""),"-",""),"#",""),",",""),"!",""),".",""),"@",""),SUBSTITUTE(SUBSTITUTE(SUBSTITUTE(SUBSTITUTE(SUBSTITUTE(SUBSTITUTE(SUBSTITUTE(SUBSTITUTE(SUBSTITUTE(SUBSTITUTE(SUBSTITUTE(E115," ",""),"(",""),")",""),"'",""),"&amp;",""),"-",""),"#",""),",",""),"!",""),".",""),"@",""))</f>
        <v>MontroseDogBeachJustnorthofWilsonSimonds</v>
      </c>
      <c r="E115" t="s">
        <v>3925</v>
      </c>
      <c r="F115" t="s">
        <v>3704</v>
      </c>
      <c r="G115" t="s">
        <v>3706</v>
      </c>
      <c r="H115" t="s">
        <v>4116</v>
      </c>
      <c r="I115">
        <v>60626</v>
      </c>
      <c r="J115" t="str">
        <f>_xlfn.CONCAT("Location ",D115," = new Location() { Id = Guid.NewGuid(), Name = """,C115,""", AddressLine1 = """,E115,""", Town= """,F115,""", County=""",G115,""", Country=""",H115,""", Postcode=""",I115,""" };")</f>
        <v>Location MontroseDogBeachJustnorthofWilsonSimonds = new Location() { Id = Guid.NewGuid(), Name = "Montrose Dog Beach", AddressLine1 = "Just north of Wilson &amp; Simonds", Town= "Chicago", County="IL", Country="US", Postcode="60626" };</v>
      </c>
      <c r="K115" t="str">
        <f>_xlfn.CONCAT("{ ""id"": """,A115,""", ""name"":""",C115,""", ""addressLine1"":""",E115,""", ""town"":""",F115,""", ""county"":""",G115,""", ""country"":""",H115,""", ""postcode"":""",I115,""" },")</f>
        <v>{ "id": "222c9323-7b8c-412d-93b8-00e9241a8967", "name":"Montrose Dog Beach", "addressLine1":"Just north of Wilson &amp; Simonds", "town":"Chicago", "county":"IL", "country":"US", "postcode":"60626" },</v>
      </c>
    </row>
    <row r="116" spans="1:11" x14ac:dyDescent="0.45">
      <c r="A116" t="s">
        <v>4847</v>
      </c>
      <c r="B116">
        <f t="shared" si="1"/>
        <v>115</v>
      </c>
      <c r="C116" t="s">
        <v>3926</v>
      </c>
      <c r="D116" t="str">
        <f>_xlfn.CONCAT(SUBSTITUTE(SUBSTITUTE(SUBSTITUTE(SUBSTITUTE(SUBSTITUTE(SUBSTITUTE(SUBSTITUTE(SUBSTITUTE(SUBSTITUTE(SUBSTITUTE(SUBSTITUTE(C116," ",""),"(",""),")",""),"'",""),"&amp;",""),"-",""),"#",""),",",""),"!",""),".",""),"@",""),SUBSTITUTE(SUBSTITUTE(SUBSTITUTE(SUBSTITUTE(SUBSTITUTE(SUBSTITUTE(SUBSTITUTE(SUBSTITUTE(SUBSTITUTE(SUBSTITUTE(SUBSTITUTE(E116," ",""),"(",""),")",""),"'",""),"&amp;",""),"-",""),"#",""),",",""),"!",""),".",""),"@",""))</f>
        <v>MontroseDogBeachWilsonAvandSimondDr</v>
      </c>
      <c r="E116" t="s">
        <v>3927</v>
      </c>
      <c r="F116" t="s">
        <v>3704</v>
      </c>
      <c r="G116" t="s">
        <v>3706</v>
      </c>
      <c r="H116" t="s">
        <v>4116</v>
      </c>
      <c r="I116">
        <v>60626</v>
      </c>
      <c r="J116" t="str">
        <f>_xlfn.CONCAT("Location ",D116," = new Location() { Id = Guid.NewGuid(), Name = """,C116,""", AddressLine1 = """,E116,""", Town= """,F116,""", County=""",G116,""", Country=""",H116,""", Postcode=""",I116,""" };")</f>
        <v>Location MontroseDogBeachWilsonAvandSimondDr = new Location() { Id = Guid.NewGuid(), Name = "Montrose Dog Beach", AddressLine1 = "Wilson Av. and Simond Dr.", Town= "Chicago", County="IL", Country="US", Postcode="60626" };</v>
      </c>
      <c r="K116" t="str">
        <f>_xlfn.CONCAT("{ ""id"": """,A116,""", ""name"":""",C116,""", ""addressLine1"":""",E116,""", ""town"":""",F116,""", ""county"":""",G116,""", ""country"":""",H116,""", ""postcode"":""",I116,""" },")</f>
        <v>{ "id": "e5441208-6a4e-40e2-b22c-d05d7a06c1e7", "name":"Montrose Dog Beach", "addressLine1":"Wilson Av. and Simond Dr.", "town":"Chicago", "county":"IL", "country":"US", "postcode":"60626" },</v>
      </c>
    </row>
    <row r="117" spans="1:11" x14ac:dyDescent="0.45">
      <c r="A117" t="s">
        <v>4848</v>
      </c>
      <c r="B117">
        <f t="shared" si="1"/>
        <v>116</v>
      </c>
      <c r="C117" t="s">
        <v>3929</v>
      </c>
      <c r="D117" t="str">
        <f>_xlfn.CONCAT(SUBSTITUTE(SUBSTITUTE(SUBSTITUTE(SUBSTITUTE(SUBSTITUTE(SUBSTITUTE(SUBSTITUTE(SUBSTITUTE(SUBSTITUTE(SUBSTITUTE(SUBSTITUTE(C117," ",""),"(",""),")",""),"'",""),"&amp;",""),"-",""),"#",""),",",""),"!",""),".",""),"@",""),SUBSTITUTE(SUBSTITUTE(SUBSTITUTE(SUBSTITUTE(SUBSTITUTE(SUBSTITUTE(SUBSTITUTE(SUBSTITUTE(SUBSTITUTE(SUBSTITUTE(SUBSTITUTE(E117," ",""),"(",""),")",""),"'",""),"&amp;",""),"-",""),"#",""),",",""),"!",""),".",""),"@",""))</f>
        <v>EmpireDanceStudio127west25thstreet</v>
      </c>
      <c r="E117" t="s">
        <v>3928</v>
      </c>
      <c r="F117" t="s">
        <v>3696</v>
      </c>
      <c r="G117" t="s">
        <v>3698</v>
      </c>
      <c r="H117" t="s">
        <v>4116</v>
      </c>
      <c r="I117">
        <v>10001</v>
      </c>
      <c r="J117" t="str">
        <f>_xlfn.CONCAT("Location ",D117," = new Location() { Id = Guid.NewGuid(), Name = """,C117,""", AddressLine1 = """,E117,""", Town= """,F117,""", County=""",G117,""", Country=""",H117,""", Postcode=""",I117,""" };")</f>
        <v>Location EmpireDanceStudio127west25thstreet = new Location() { Id = Guid.NewGuid(), Name = "Empire Dance Studio", AddressLine1 = "127 west 25th street", Town= "New York", County="NY", Country="US", Postcode="10001" };</v>
      </c>
      <c r="K117" t="str">
        <f>_xlfn.CONCAT("{ ""id"": """,A117,""", ""name"":""",C117,""", ""addressLine1"":""",E117,""", ""town"":""",F117,""", ""county"":""",G117,""", ""country"":""",H117,""", ""postcode"":""",I117,""" },")</f>
        <v>{ "id": "9adb7e82-fe27-4ef6-aa19-66672f524add", "name":"Empire Dance Studio", "addressLine1":"127 west 25th street", "town":"New York", "county":"NY", "country":"US", "postcode":"10001" },</v>
      </c>
    </row>
    <row r="118" spans="1:11" x14ac:dyDescent="0.45">
      <c r="A118" t="s">
        <v>4849</v>
      </c>
      <c r="B118">
        <f t="shared" si="1"/>
        <v>117</v>
      </c>
      <c r="C118" t="s">
        <v>3931</v>
      </c>
      <c r="D118" t="str">
        <f>_xlfn.CONCAT(SUBSTITUTE(SUBSTITUTE(SUBSTITUTE(SUBSTITUTE(SUBSTITUTE(SUBSTITUTE(SUBSTITUTE(SUBSTITUTE(SUBSTITUTE(SUBSTITUTE(SUBSTITUTE(C118," ",""),"(",""),")",""),"'",""),"&amp;",""),"-",""),"#",""),",",""),"!",""),".",""),"@",""),SUBSTITUTE(SUBSTITUTE(SUBSTITUTE(SUBSTITUTE(SUBSTITUTE(SUBSTITUTE(SUBSTITUTE(SUBSTITUTE(SUBSTITUTE(SUBSTITUTE(SUBSTITUTE(E118," ",""),"(",""),")",""),"'",""),"&amp;",""),"-",""),"#",""),",",""),"!",""),".",""),"@",""))</f>
        <v>WestwayDiner614NinthAvenue</v>
      </c>
      <c r="E118" t="s">
        <v>3930</v>
      </c>
      <c r="F118" t="s">
        <v>3696</v>
      </c>
      <c r="G118" t="s">
        <v>3698</v>
      </c>
      <c r="H118" t="s">
        <v>4116</v>
      </c>
      <c r="I118">
        <v>10036</v>
      </c>
      <c r="J118" t="str">
        <f>_xlfn.CONCAT("Location ",D118," = new Location() { Id = Guid.NewGuid(), Name = """,C118,""", AddressLine1 = """,E118,""", Town= """,F118,""", County=""",G118,""", Country=""",H118,""", Postcode=""",I118,""" };")</f>
        <v>Location WestwayDiner614NinthAvenue = new Location() { Id = Guid.NewGuid(), Name = "Westway Diner", AddressLine1 = "614 Ninth Avenue", Town= "New York", County="NY", Country="US", Postcode="10036" };</v>
      </c>
      <c r="K118" t="str">
        <f>_xlfn.CONCAT("{ ""id"": """,A118,""", ""name"":""",C118,""", ""addressLine1"":""",E118,""", ""town"":""",F118,""", ""county"":""",G118,""", ""country"":""",H118,""", ""postcode"":""",I118,""" },")</f>
        <v>{ "id": "a9174d45-88b9-48f8-98ee-e6f1d9fedb24", "name":"Westway Diner", "addressLine1":"614 Ninth Avenue", "town":"New York", "county":"NY", "country":"US", "postcode":"10036" },</v>
      </c>
    </row>
    <row r="119" spans="1:11" x14ac:dyDescent="0.45">
      <c r="A119" t="s">
        <v>4850</v>
      </c>
      <c r="B119">
        <f t="shared" si="1"/>
        <v>118</v>
      </c>
      <c r="C119" t="s">
        <v>3933</v>
      </c>
      <c r="D119" t="str">
        <f>_xlfn.CONCAT(SUBSTITUTE(SUBSTITUTE(SUBSTITUTE(SUBSTITUTE(SUBSTITUTE(SUBSTITUTE(SUBSTITUTE(SUBSTITUTE(SUBSTITUTE(SUBSTITUTE(SUBSTITUTE(C119," ",""),"(",""),")",""),"'",""),"&amp;",""),"-",""),"#",""),",",""),"!",""),".",""),"@",""),SUBSTITUTE(SUBSTITUTE(SUBSTITUTE(SUBSTITUTE(SUBSTITUTE(SUBSTITUTE(SUBSTITUTE(SUBSTITUTE(SUBSTITUTE(SUBSTITUTE(SUBSTITUTE(E119," ",""),"(",""),")",""),"'",""),"&amp;",""),"-",""),"#",""),",",""),"!",""),".",""),"@",""))</f>
        <v>TheJamNYC7017thAve7Wand47thSt</v>
      </c>
      <c r="E119" t="s">
        <v>3932</v>
      </c>
      <c r="F119" t="s">
        <v>3696</v>
      </c>
      <c r="G119" t="s">
        <v>3698</v>
      </c>
      <c r="H119" t="s">
        <v>4116</v>
      </c>
      <c r="I119">
        <v>10036</v>
      </c>
      <c r="J119" t="str">
        <f>_xlfn.CONCAT("Location ",D119," = new Location() { Id = Guid.NewGuid(), Name = """,C119,""", AddressLine1 = """,E119,""", Town= """,F119,""", County=""",G119,""", Country=""",H119,""", Postcode=""",I119,""" };")</f>
        <v>Location TheJamNYC7017thAve7Wand47thSt = new Location() { Id = Guid.NewGuid(), Name = "The Jam NYC", AddressLine1 = "701 7th Ave - 7W (and 47th St.)", Town= "New York", County="NY", Country="US", Postcode="10036" };</v>
      </c>
      <c r="K119" t="str">
        <f>_xlfn.CONCAT("{ ""id"": """,A119,""", ""name"":""",C119,""", ""addressLine1"":""",E119,""", ""town"":""",F119,""", ""county"":""",G119,""", ""country"":""",H119,""", ""postcode"":""",I119,""" },")</f>
        <v>{ "id": "20811374-968e-4421-864b-2ca81cf5f03b", "name":"The Jam NYC", "addressLine1":"701 7th Ave - 7W (and 47th St.)", "town":"New York", "county":"NY", "country":"US", "postcode":"10036" },</v>
      </c>
    </row>
    <row r="120" spans="1:11" x14ac:dyDescent="0.45">
      <c r="A120" t="s">
        <v>4851</v>
      </c>
      <c r="B120">
        <f t="shared" si="1"/>
        <v>119</v>
      </c>
      <c r="C120" t="s">
        <v>3935</v>
      </c>
      <c r="D120" t="str">
        <f>_xlfn.CONCAT(SUBSTITUTE(SUBSTITUTE(SUBSTITUTE(SUBSTITUTE(SUBSTITUTE(SUBSTITUTE(SUBSTITUTE(SUBSTITUTE(SUBSTITUTE(SUBSTITUTE(SUBSTITUTE(C120," ",""),"(",""),")",""),"'",""),"&amp;",""),"-",""),"#",""),",",""),"!",""),".",""),"@",""),SUBSTITUTE(SUBSTITUTE(SUBSTITUTE(SUBSTITUTE(SUBSTITUTE(SUBSTITUTE(SUBSTITUTE(SUBSTITUTE(SUBSTITUTE(SUBSTITUTE(SUBSTITUTE(E120," ",""),"(",""),")",""),"'",""),"&amp;",""),"-",""),"#",""),",",""),"!",""),".",""),"@",""))</f>
        <v>MetreonFoodCourt1014thStreet</v>
      </c>
      <c r="E120" t="s">
        <v>3934</v>
      </c>
      <c r="F120" t="s">
        <v>3757</v>
      </c>
      <c r="G120" t="s">
        <v>3759</v>
      </c>
      <c r="H120" t="s">
        <v>4116</v>
      </c>
      <c r="I120">
        <v>94103</v>
      </c>
      <c r="J120" t="str">
        <f>_xlfn.CONCAT("Location ",D120," = new Location() { Id = Guid.NewGuid(), Name = """,C120,""", AddressLine1 = """,E120,""", Town= """,F120,""", County=""",G120,""", Country=""",H120,""", Postcode=""",I120,""" };")</f>
        <v>Location MetreonFoodCourt1014thStreet = new Location() { Id = Guid.NewGuid(), Name = "Metreon Food Court", AddressLine1 = "101 4th Street", Town= "San Francisco", County="CA", Country="US", Postcode="94103" };</v>
      </c>
      <c r="K120" t="str">
        <f>_xlfn.CONCAT("{ ""id"": """,A120,""", ""name"":""",C120,""", ""addressLine1"":""",E120,""", ""town"":""",F120,""", ""county"":""",G120,""", ""country"":""",H120,""", ""postcode"":""",I120,""" },")</f>
        <v>{ "id": "f2d4dd2b-d3b2-4ce1-bd55-438c1d9bb7f6", "name":"Metreon Food Court", "addressLine1":"101 4th Street", "town":"San Francisco", "county":"CA", "country":"US", "postcode":"94103" },</v>
      </c>
    </row>
    <row r="121" spans="1:11" x14ac:dyDescent="0.45">
      <c r="A121" t="s">
        <v>4852</v>
      </c>
      <c r="B121">
        <f t="shared" si="1"/>
        <v>120</v>
      </c>
      <c r="C121" t="s">
        <v>3937</v>
      </c>
      <c r="D121" t="str">
        <f>_xlfn.CONCAT(SUBSTITUTE(SUBSTITUTE(SUBSTITUTE(SUBSTITUTE(SUBSTITUTE(SUBSTITUTE(SUBSTITUTE(SUBSTITUTE(SUBSTITUTE(SUBSTITUTE(SUBSTITUTE(C121," ",""),"(",""),")",""),"'",""),"&amp;",""),"-",""),"#",""),",",""),"!",""),".",""),"@",""),SUBSTITUTE(SUBSTITUTE(SUBSTITUTE(SUBSTITUTE(SUBSTITUTE(SUBSTITUTE(SUBSTITUTE(SUBSTITUTE(SUBSTITUTE(SUBSTITUTE(SUBSTITUTE(E121," ",""),"(",""),")",""),"'",""),"&amp;",""),"-",""),"#",""),",",""),"!",""),".",""),"@",""))</f>
        <v>CoffeBeanTealeaf2201FillmoreSt</v>
      </c>
      <c r="E121" t="s">
        <v>3936</v>
      </c>
      <c r="F121" t="s">
        <v>3757</v>
      </c>
      <c r="G121" t="s">
        <v>3759</v>
      </c>
      <c r="H121" t="s">
        <v>4116</v>
      </c>
      <c r="I121">
        <v>94115</v>
      </c>
      <c r="J121" t="str">
        <f>_xlfn.CONCAT("Location ",D121," = new Location() { Id = Guid.NewGuid(), Name = """,C121,""", AddressLine1 = """,E121,""", Town= """,F121,""", County=""",G121,""", Country=""",H121,""", Postcode=""",I121,""" };")</f>
        <v>Location CoffeBeanTealeaf2201FillmoreSt = new Location() { Id = Guid.NewGuid(), Name = "Coffe Bean &amp; Tealeaf", AddressLine1 = "2201 Fillmore St", Town= "San Francisco", County="CA", Country="US", Postcode="94115" };</v>
      </c>
      <c r="K121" t="str">
        <f>_xlfn.CONCAT("{ ""id"": """,A121,""", ""name"":""",C121,""", ""addressLine1"":""",E121,""", ""town"":""",F121,""", ""county"":""",G121,""", ""country"":""",H121,""", ""postcode"":""",I121,""" },")</f>
        <v>{ "id": "0a8f1b67-7690-4ff8-a747-64c181ae3586", "name":"Coffe Bean &amp; Tealeaf", "addressLine1":"2201 Fillmore St", "town":"San Francisco", "county":"CA", "country":"US", "postcode":"94115" },</v>
      </c>
    </row>
    <row r="122" spans="1:11" x14ac:dyDescent="0.45">
      <c r="A122" t="s">
        <v>4853</v>
      </c>
      <c r="B122">
        <f t="shared" si="1"/>
        <v>121</v>
      </c>
      <c r="C122" t="s">
        <v>3939</v>
      </c>
      <c r="D122" t="str">
        <f>_xlfn.CONCAT(SUBSTITUTE(SUBSTITUTE(SUBSTITUTE(SUBSTITUTE(SUBSTITUTE(SUBSTITUTE(SUBSTITUTE(SUBSTITUTE(SUBSTITUTE(SUBSTITUTE(SUBSTITUTE(C122," ",""),"(",""),")",""),"'",""),"&amp;",""),"-",""),"#",""),",",""),"!",""),".",""),"@",""),SUBSTITUTE(SUBSTITUTE(SUBSTITUTE(SUBSTITUTE(SUBSTITUTE(SUBSTITUTE(SUBSTITUTE(SUBSTITUTE(SUBSTITUTE(SUBSTITUTE(SUBSTITUTE(E122," ",""),"(",""),")",""),"'",""),"&amp;",""),"-",""),"#",""),",",""),"!",""),".",""),"@",""))</f>
        <v>Xicala151BElizabethStnearcornerofElizabethandKenmareSt</v>
      </c>
      <c r="E122" t="s">
        <v>3938</v>
      </c>
      <c r="F122" t="s">
        <v>3696</v>
      </c>
      <c r="G122" t="s">
        <v>3698</v>
      </c>
      <c r="H122" t="s">
        <v>4116</v>
      </c>
      <c r="I122">
        <v>10012</v>
      </c>
      <c r="J122" t="str">
        <f>_xlfn.CONCAT("Location ",D122," = new Location() { Id = Guid.NewGuid(), Name = """,C122,""", AddressLine1 = """,E122,""", Town= """,F122,""", County=""",G122,""", Country=""",H122,""", Postcode=""",I122,""" };")</f>
        <v>Location Xicala151BElizabethStnearcornerofElizabethandKenmareSt = new Location() { Id = Guid.NewGuid(), Name = "Xicala", AddressLine1 = "151 B Elizabeth St. (near corner of Elizabeth and Kenmare St.)", Town= "New York", County="NY", Country="US", Postcode="10012" };</v>
      </c>
      <c r="K122" t="str">
        <f>_xlfn.CONCAT("{ ""id"": """,A122,""", ""name"":""",C122,""", ""addressLine1"":""",E122,""", ""town"":""",F122,""", ""county"":""",G122,""", ""country"":""",H122,""", ""postcode"":""",I122,""" },")</f>
        <v>{ "id": "9b026630-38fc-4a75-94ce-ac27c23fecde", "name":"Xicala", "addressLine1":"151 B Elizabeth St. (near corner of Elizabeth and Kenmare St.)", "town":"New York", "county":"NY", "country":"US", "postcode":"10012" },</v>
      </c>
    </row>
    <row r="123" spans="1:11" x14ac:dyDescent="0.45">
      <c r="A123" t="s">
        <v>4854</v>
      </c>
      <c r="B123">
        <f t="shared" si="1"/>
        <v>122</v>
      </c>
      <c r="C123" t="s">
        <v>3941</v>
      </c>
      <c r="D123" t="str">
        <f>_xlfn.CONCAT(SUBSTITUTE(SUBSTITUTE(SUBSTITUTE(SUBSTITUTE(SUBSTITUTE(SUBSTITUTE(SUBSTITUTE(SUBSTITUTE(SUBSTITUTE(SUBSTITUTE(SUBSTITUTE(C123," ",""),"(",""),")",""),"'",""),"&amp;",""),"-",""),"#",""),",",""),"!",""),".",""),"@",""),SUBSTITUTE(SUBSTITUTE(SUBSTITUTE(SUBSTITUTE(SUBSTITUTE(SUBSTITUTE(SUBSTITUTE(SUBSTITUTE(SUBSTITUTE(SUBSTITUTE(SUBSTITUTE(E123," ",""),"(",""),")",""),"'",""),"&amp;",""),"-",""),"#",""),",",""),"!",""),".",""),"@",""))</f>
        <v>CentralParkSummerStageCentralParkenterat69thSt/5thave</v>
      </c>
      <c r="E123" t="s">
        <v>3940</v>
      </c>
      <c r="F123" t="s">
        <v>3696</v>
      </c>
      <c r="G123" t="s">
        <v>3698</v>
      </c>
      <c r="H123" t="s">
        <v>4116</v>
      </c>
      <c r="I123">
        <v>10016</v>
      </c>
      <c r="J123" t="str">
        <f>_xlfn.CONCAT("Location ",D123," = new Location() { Id = Guid.NewGuid(), Name = """,C123,""", AddressLine1 = """,E123,""", Town= """,F123,""", County=""",G123,""", Country=""",H123,""", Postcode=""",I123,""" };")</f>
        <v>Location CentralParkSummerStageCentralParkenterat69thSt/5thave = new Location() { Id = Guid.NewGuid(), Name = "Central Park Summer Stage", AddressLine1 = "Central Park (enter at 69th St / 5th ave", Town= "New York", County="NY", Country="US", Postcode="10016" };</v>
      </c>
      <c r="K123" t="str">
        <f>_xlfn.CONCAT("{ ""id"": """,A123,""", ""name"":""",C123,""", ""addressLine1"":""",E123,""", ""town"":""",F123,""", ""county"":""",G123,""", ""country"":""",H123,""", ""postcode"":""",I123,""" },")</f>
        <v>{ "id": "f87d083b-4995-4240-8523-171da412d1b7", "name":"Central Park Summer Stage", "addressLine1":"Central Park (enter at 69th St / 5th ave", "town":"New York", "county":"NY", "country":"US", "postcode":"10016" },</v>
      </c>
    </row>
    <row r="124" spans="1:11" x14ac:dyDescent="0.45">
      <c r="A124" t="s">
        <v>4855</v>
      </c>
      <c r="B124">
        <f t="shared" si="1"/>
        <v>123</v>
      </c>
      <c r="C124" t="s">
        <v>3943</v>
      </c>
      <c r="D124" t="str">
        <f>_xlfn.CONCAT(SUBSTITUTE(SUBSTITUTE(SUBSTITUTE(SUBSTITUTE(SUBSTITUTE(SUBSTITUTE(SUBSTITUTE(SUBSTITUTE(SUBSTITUTE(SUBSTITUTE(SUBSTITUTE(C124," ",""),"(",""),")",""),"'",""),"&amp;",""),"-",""),"#",""),",",""),"!",""),".",""),"@",""),SUBSTITUTE(SUBSTITUTE(SUBSTITUTE(SUBSTITUTE(SUBSTITUTE(SUBSTITUTE(SUBSTITUTE(SUBSTITUTE(SUBSTITUTE(SUBSTITUTE(SUBSTITUTE(E124," ",""),"(",""),")",""),"'",""),"&amp;",""),"-",""),"#",""),",",""),"!",""),".",""),"@",""))</f>
        <v>TonicBarEast411ThirdAvenue28th/29thStreets</v>
      </c>
      <c r="E124" t="s">
        <v>3942</v>
      </c>
      <c r="F124" t="s">
        <v>3696</v>
      </c>
      <c r="G124" t="s">
        <v>3698</v>
      </c>
      <c r="H124" t="s">
        <v>4116</v>
      </c>
      <c r="I124">
        <v>10016</v>
      </c>
      <c r="J124" t="str">
        <f>_xlfn.CONCAT("Location ",D124," = new Location() { Id = Guid.NewGuid(), Name = """,C124,""", AddressLine1 = """,E124,""", Town= """,F124,""", County=""",G124,""", Country=""",H124,""", Postcode=""",I124,""" };")</f>
        <v>Location TonicBarEast411ThirdAvenue28th/29thStreets = new Location() { Id = Guid.NewGuid(), Name = "Tonic Bar (East)", AddressLine1 = "411 Third Avenue (28th/29th Streets)", Town= "New York", County="NY", Country="US", Postcode="10016" };</v>
      </c>
      <c r="K124" t="str">
        <f>_xlfn.CONCAT("{ ""id"": """,A124,""", ""name"":""",C124,""", ""addressLine1"":""",E124,""", ""town"":""",F124,""", ""county"":""",G124,""", ""country"":""",H124,""", ""postcode"":""",I124,""" },")</f>
        <v>{ "id": "7ec61123-14ae-4260-bc48-ab5ffef294c5", "name":"Tonic Bar (East)", "addressLine1":"411 Third Avenue (28th/29th Streets)", "town":"New York", "county":"NY", "country":"US", "postcode":"10016" },</v>
      </c>
    </row>
    <row r="125" spans="1:11" x14ac:dyDescent="0.45">
      <c r="A125" t="s">
        <v>4856</v>
      </c>
      <c r="B125">
        <f t="shared" si="1"/>
        <v>124</v>
      </c>
      <c r="C125" t="s">
        <v>3945</v>
      </c>
      <c r="D125" t="str">
        <f>_xlfn.CONCAT(SUBSTITUTE(SUBSTITUTE(SUBSTITUTE(SUBSTITUTE(SUBSTITUTE(SUBSTITUTE(SUBSTITUTE(SUBSTITUTE(SUBSTITUTE(SUBSTITUTE(SUBSTITUTE(C125," ",""),"(",""),")",""),"'",""),"&amp;",""),"-",""),"#",""),",",""),"!",""),".",""),"@",""),SUBSTITUTE(SUBSTITUTE(SUBSTITUTE(SUBSTITUTE(SUBSTITUTE(SUBSTITUTE(SUBSTITUTE(SUBSTITUTE(SUBSTITUTE(SUBSTITUTE(SUBSTITUTE(E125," ",""),"(",""),")",""),"'",""),"&amp;",""),"-",""),"#",""),",",""),"!",""),".",""),"@",""))</f>
        <v>ManhattanLounge17202ndAvebtw89thand90th</v>
      </c>
      <c r="E125" t="s">
        <v>3944</v>
      </c>
      <c r="F125" t="s">
        <v>3696</v>
      </c>
      <c r="G125" t="s">
        <v>3698</v>
      </c>
      <c r="H125" t="s">
        <v>4116</v>
      </c>
      <c r="I125">
        <v>10128</v>
      </c>
      <c r="J125" t="str">
        <f>_xlfn.CONCAT("Location ",D125," = new Location() { Id = Guid.NewGuid(), Name = """,C125,""", AddressLine1 = """,E125,""", Town= """,F125,""", County=""",G125,""", Country=""",H125,""", Postcode=""",I125,""" };")</f>
        <v>Location ManhattanLounge17202ndAvebtw89thand90th = new Location() { Id = Guid.NewGuid(), Name = "Manhattan Lounge", AddressLine1 = "1720 2nd Ave. btw 89th and 90th", Town= "New York", County="NY", Country="US", Postcode="10128" };</v>
      </c>
      <c r="K125" t="str">
        <f>_xlfn.CONCAT("{ ""id"": """,A125,""", ""name"":""",C125,""", ""addressLine1"":""",E125,""", ""town"":""",F125,""", ""county"":""",G125,""", ""country"":""",H125,""", ""postcode"":""",I125,""" },")</f>
        <v>{ "id": "28f2ccbd-df4f-4d7d-bef2-e12addcb1cb8", "name":"Manhattan Lounge", "addressLine1":"1720 2nd Ave. btw 89th and 90th", "town":"New York", "county":"NY", "country":"US", "postcode":"10128" },</v>
      </c>
    </row>
    <row r="126" spans="1:11" x14ac:dyDescent="0.45">
      <c r="A126" t="s">
        <v>4857</v>
      </c>
      <c r="B126">
        <f t="shared" si="1"/>
        <v>125</v>
      </c>
      <c r="C126" t="s">
        <v>3946</v>
      </c>
      <c r="D126" t="str">
        <f>_xlfn.CONCAT(SUBSTITUTE(SUBSTITUTE(SUBSTITUTE(SUBSTITUTE(SUBSTITUTE(SUBSTITUTE(SUBSTITUTE(SUBSTITUTE(SUBSTITUTE(SUBSTITUTE(SUBSTITUTE(C126," ",""),"(",""),")",""),"'",""),"&amp;",""),"-",""),"#",""),",",""),"!",""),".",""),"@",""),SUBSTITUTE(SUBSTITUTE(SUBSTITUTE(SUBSTITUTE(SUBSTITUTE(SUBSTITUTE(SUBSTITUTE(SUBSTITUTE(SUBSTITUTE(SUBSTITUTE(SUBSTITUTE(E126," ",""),"(",""),")",""),"'",""),"&amp;",""),"-",""),"#",""),",",""),"!",""),".",""),"@",""))</f>
        <v>MAnnAhAttA316BoweryBleecker</v>
      </c>
      <c r="E126" t="s">
        <v>3887</v>
      </c>
      <c r="F126" t="s">
        <v>3696</v>
      </c>
      <c r="G126" t="s">
        <v>3698</v>
      </c>
      <c r="H126" t="s">
        <v>4116</v>
      </c>
      <c r="I126">
        <v>10012</v>
      </c>
      <c r="J126" t="str">
        <f>_xlfn.CONCAT("Location ",D126," = new Location() { Id = Guid.NewGuid(), Name = """,C126,""", AddressLine1 = """,E126,""", Town= """,F126,""", County=""",G126,""", Country=""",H126,""", Postcode=""",I126,""" };")</f>
        <v>Location MAnnAhAttA316BoweryBleecker = new Location() { Id = Guid.NewGuid(), Name = "MAnnAhAttA", AddressLine1 = "316 Bowery @ Bleecker", Town= "New York", County="NY", Country="US", Postcode="10012" };</v>
      </c>
      <c r="K126" t="str">
        <f>_xlfn.CONCAT("{ ""id"": """,A126,""", ""name"":""",C126,""", ""addressLine1"":""",E126,""", ""town"":""",F126,""", ""county"":""",G126,""", ""country"":""",H126,""", ""postcode"":""",I126,""" },")</f>
        <v>{ "id": "0633d7ff-5141-416d-bccc-79a102801f2c", "name":"MAnnAhAttA", "addressLine1":"316 Bowery @ Bleecker", "town":"New York", "county":"NY", "country":"US", "postcode":"10012" },</v>
      </c>
    </row>
    <row r="127" spans="1:11" x14ac:dyDescent="0.45">
      <c r="A127" t="s">
        <v>4858</v>
      </c>
      <c r="B127">
        <f t="shared" si="1"/>
        <v>126</v>
      </c>
      <c r="C127" t="s">
        <v>3947</v>
      </c>
      <c r="D127" t="str">
        <f>_xlfn.CONCAT(SUBSTITUTE(SUBSTITUTE(SUBSTITUTE(SUBSTITUTE(SUBSTITUTE(SUBSTITUTE(SUBSTITUTE(SUBSTITUTE(SUBSTITUTE(SUBSTITUTE(SUBSTITUTE(C127," ",""),"(",""),")",""),"'",""),"&amp;",""),"-",""),"#",""),",",""),"!",""),".",""),"@",""),SUBSTITUTE(SUBSTITUTE(SUBSTITUTE(SUBSTITUTE(SUBSTITUTE(SUBSTITUTE(SUBSTITUTE(SUBSTITUTE(SUBSTITUTE(SUBSTITUTE(SUBSTITUTE(E127," ",""),"(",""),")",""),"'",""),"&amp;",""),"-",""),"#",""),",",""),"!",""),".",""),"@",""))</f>
        <v>UnionSquareParkUnionSquare</v>
      </c>
      <c r="E127" t="s">
        <v>3699</v>
      </c>
      <c r="F127" t="s">
        <v>3696</v>
      </c>
      <c r="G127" t="s">
        <v>3698</v>
      </c>
      <c r="H127" t="s">
        <v>4116</v>
      </c>
      <c r="I127">
        <v>10001</v>
      </c>
      <c r="J127" t="str">
        <f>_xlfn.CONCAT("Location ",D127," = new Location() { Id = Guid.NewGuid(), Name = """,C127,""", AddressLine1 = """,E127,""", Town= """,F127,""", County=""",G127,""", Country=""",H127,""", Postcode=""",I127,""" };")</f>
        <v>Location UnionSquareParkUnionSquare = new Location() { Id = Guid.NewGuid(), Name = "Union Square Park", AddressLine1 = "Union Square", Town= "New York", County="NY", Country="US", Postcode="10001" };</v>
      </c>
      <c r="K127" t="str">
        <f>_xlfn.CONCAT("{ ""id"": """,A127,""", ""name"":""",C127,""", ""addressLine1"":""",E127,""", ""town"":""",F127,""", ""county"":""",G127,""", ""country"":""",H127,""", ""postcode"":""",I127,""" },")</f>
        <v>{ "id": "65104cc0-207f-496a-a69a-3736b5596211", "name":"Union Square Park", "addressLine1":"Union Square", "town":"New York", "county":"NY", "country":"US", "postcode":"10001" },</v>
      </c>
    </row>
    <row r="128" spans="1:11" x14ac:dyDescent="0.45">
      <c r="A128" t="s">
        <v>4859</v>
      </c>
      <c r="B128">
        <f t="shared" si="1"/>
        <v>127</v>
      </c>
      <c r="C128" t="s">
        <v>3949</v>
      </c>
      <c r="D128" t="str">
        <f>_xlfn.CONCAT(SUBSTITUTE(SUBSTITUTE(SUBSTITUTE(SUBSTITUTE(SUBSTITUTE(SUBSTITUTE(SUBSTITUTE(SUBSTITUTE(SUBSTITUTE(SUBSTITUTE(SUBSTITUTE(C128," ",""),"(",""),")",""),"'",""),"&amp;",""),"-",""),"#",""),",",""),"!",""),".",""),"@",""),SUBSTITUTE(SUBSTITUTE(SUBSTITUTE(SUBSTITUTE(SUBSTITUTE(SUBSTITUTE(SUBSTITUTE(SUBSTITUTE(SUBSTITUTE(SUBSTITUTE(SUBSTITUTE(E128," ",""),"(",""),")",""),"'",""),"&amp;",""),"-",""),"#",""),",",""),"!",""),".",""),"@",""))</f>
        <v>StMalachysCatholicChurch239W49thSt</v>
      </c>
      <c r="E128" t="s">
        <v>3948</v>
      </c>
      <c r="F128" t="s">
        <v>3696</v>
      </c>
      <c r="G128" t="s">
        <v>3698</v>
      </c>
      <c r="H128" t="s">
        <v>4116</v>
      </c>
      <c r="I128">
        <v>10019</v>
      </c>
      <c r="J128" t="str">
        <f>_xlfn.CONCAT("Location ",D128," = new Location() { Id = Guid.NewGuid(), Name = """,C128,""", AddressLine1 = """,E128,""", Town= """,F128,""", County=""",G128,""", Country=""",H128,""", Postcode=""",I128,""" };")</f>
        <v>Location StMalachysCatholicChurch239W49thSt = new Location() { Id = Guid.NewGuid(), Name = "St Malachy's Catholic Church", AddressLine1 = "239 W 49th St", Town= "New York", County="NY", Country="US", Postcode="10019" };</v>
      </c>
      <c r="K128" t="str">
        <f>_xlfn.CONCAT("{ ""id"": """,A128,""", ""name"":""",C128,""", ""addressLine1"":""",E128,""", ""town"":""",F128,""", ""county"":""",G128,""", ""country"":""",H128,""", ""postcode"":""",I128,""" },")</f>
        <v>{ "id": "a9880b77-e720-4239-a13e-c70f9c2f74d7", "name":"St Malachy's Catholic Church", "addressLine1":"239 W 49th St", "town":"New York", "county":"NY", "country":"US", "postcode":"10019" },</v>
      </c>
    </row>
    <row r="129" spans="1:11" x14ac:dyDescent="0.45">
      <c r="A129" t="s">
        <v>4860</v>
      </c>
      <c r="B129">
        <f t="shared" si="1"/>
        <v>128</v>
      </c>
      <c r="C129" t="s">
        <v>3951</v>
      </c>
      <c r="D129" t="str">
        <f>_xlfn.CONCAT(SUBSTITUTE(SUBSTITUTE(SUBSTITUTE(SUBSTITUTE(SUBSTITUTE(SUBSTITUTE(SUBSTITUTE(SUBSTITUTE(SUBSTITUTE(SUBSTITUTE(SUBSTITUTE(C129," ",""),"(",""),")",""),"'",""),"&amp;",""),"-",""),"#",""),",",""),"!",""),".",""),"@",""),SUBSTITUTE(SUBSTITUTE(SUBSTITUTE(SUBSTITUTE(SUBSTITUTE(SUBSTITUTE(SUBSTITUTE(SUBSTITUTE(SUBSTITUTE(SUBSTITUTE(SUBSTITUTE(E129," ",""),"(",""),")",""),"'",""),"&amp;",""),"-",""),"#",""),",",""),"!",""),".",""),"@",""))</f>
        <v>OlympicFlameDiner200W60thStreet</v>
      </c>
      <c r="E129" t="s">
        <v>3950</v>
      </c>
      <c r="F129" t="s">
        <v>3696</v>
      </c>
      <c r="G129" t="s">
        <v>3698</v>
      </c>
      <c r="H129" t="s">
        <v>4116</v>
      </c>
      <c r="I129">
        <v>10023</v>
      </c>
      <c r="J129" t="str">
        <f>_xlfn.CONCAT("Location ",D129," = new Location() { Id = Guid.NewGuid(), Name = """,C129,""", AddressLine1 = """,E129,""", Town= """,F129,""", County=""",G129,""", Country=""",H129,""", Postcode=""",I129,""" };")</f>
        <v>Location OlympicFlameDiner200W60thStreet = new Location() { Id = Guid.NewGuid(), Name = "Olympic Flame Diner", AddressLine1 = "200 W 60th Street", Town= "New York", County="NY", Country="US", Postcode="10023" };</v>
      </c>
      <c r="K129" t="str">
        <f>_xlfn.CONCAT("{ ""id"": """,A129,""", ""name"":""",C129,""", ""addressLine1"":""",E129,""", ""town"":""",F129,""", ""county"":""",G129,""", ""country"":""",H129,""", ""postcode"":""",I129,""" },")</f>
        <v>{ "id": "7ab2fc3d-6c95-4c63-b702-eacf855b71fc", "name":"Olympic Flame Diner", "addressLine1":"200 W 60th Street", "town":"New York", "county":"NY", "country":"US", "postcode":"10023" },</v>
      </c>
    </row>
    <row r="130" spans="1:11" x14ac:dyDescent="0.45">
      <c r="A130" t="s">
        <v>4861</v>
      </c>
      <c r="B130">
        <f t="shared" si="1"/>
        <v>129</v>
      </c>
      <c r="C130" t="s">
        <v>3953</v>
      </c>
      <c r="D130" t="str">
        <f>_xlfn.CONCAT(SUBSTITUTE(SUBSTITUTE(SUBSTITUTE(SUBSTITUTE(SUBSTITUTE(SUBSTITUTE(SUBSTITUTE(SUBSTITUTE(SUBSTITUTE(SUBSTITUTE(SUBSTITUTE(C130," ",""),"(",""),")",""),"'",""),"&amp;",""),"-",""),"#",""),",",""),"!",""),".",""),"@",""),SUBSTITUTE(SUBSTITUTE(SUBSTITUTE(SUBSTITUTE(SUBSTITUTE(SUBSTITUTE(SUBSTITUTE(SUBSTITUTE(SUBSTITUTE(SUBSTITUTE(SUBSTITUTE(E130," ",""),"(",""),")",""),"'",""),"&amp;",""),"-",""),"#",""),",",""),"!",""),".",""),"@",""))</f>
        <v>Starbucks7507thAve</v>
      </c>
      <c r="E130" t="s">
        <v>3952</v>
      </c>
      <c r="F130" t="s">
        <v>3696</v>
      </c>
      <c r="G130" t="s">
        <v>3698</v>
      </c>
      <c r="H130" t="s">
        <v>4116</v>
      </c>
      <c r="I130">
        <v>10019</v>
      </c>
      <c r="J130" t="str">
        <f>_xlfn.CONCAT("Location ",D130," = new Location() { Id = Guid.NewGuid(), Name = """,C130,""", AddressLine1 = """,E130,""", Town= """,F130,""", County=""",G130,""", Country=""",H130,""", Postcode=""",I130,""" };")</f>
        <v>Location Starbucks7507thAve = new Location() { Id = Guid.NewGuid(), Name = "Starbucks", AddressLine1 = "750 7th Ave", Town= "New York", County="NY", Country="US", Postcode="10019" };</v>
      </c>
      <c r="K130" t="str">
        <f>_xlfn.CONCAT("{ ""id"": """,A130,""", ""name"":""",C130,""", ""addressLine1"":""",E130,""", ""town"":""",F130,""", ""county"":""",G130,""", ""country"":""",H130,""", ""postcode"":""",I130,""" },")</f>
        <v>{ "id": "a05ec251-008f-4464-bebd-2f20b91555d9", "name":"Starbucks", "addressLine1":"750 7th Ave", "town":"New York", "county":"NY", "country":"US", "postcode":"10019" },</v>
      </c>
    </row>
    <row r="131" spans="1:11" x14ac:dyDescent="0.45">
      <c r="A131" t="s">
        <v>4862</v>
      </c>
      <c r="B131">
        <f t="shared" ref="B131:B194" si="2">ROW()-1</f>
        <v>130</v>
      </c>
      <c r="C131" t="s">
        <v>3955</v>
      </c>
      <c r="D131" t="str">
        <f>_xlfn.CONCAT(SUBSTITUTE(SUBSTITUTE(SUBSTITUTE(SUBSTITUTE(SUBSTITUTE(SUBSTITUTE(SUBSTITUTE(SUBSTITUTE(SUBSTITUTE(SUBSTITUTE(SUBSTITUTE(C131," ",""),"(",""),")",""),"'",""),"&amp;",""),"-",""),"#",""),",",""),"!",""),".",""),"@",""),SUBSTITUTE(SUBSTITUTE(SUBSTITUTE(SUBSTITUTE(SUBSTITUTE(SUBSTITUTE(SUBSTITUTE(SUBSTITUTE(SUBSTITUTE(SUBSTITUTE(SUBSTITUTE(E131," ",""),"(",""),")",""),"'",""),"&amp;",""),"-",""),"#",""),",",""),"!",""),".",""),"@",""))</f>
        <v>AnahidSofianStudio29West15thStreet</v>
      </c>
      <c r="E131" t="s">
        <v>3954</v>
      </c>
      <c r="F131" t="s">
        <v>3696</v>
      </c>
      <c r="G131" t="s">
        <v>3698</v>
      </c>
      <c r="H131" t="s">
        <v>4116</v>
      </c>
      <c r="I131">
        <v>10011</v>
      </c>
      <c r="J131" t="str">
        <f>_xlfn.CONCAT("Location ",D131," = new Location() { Id = Guid.NewGuid(), Name = """,C131,""", AddressLine1 = """,E131,""", Town= """,F131,""", County=""",G131,""", Country=""",H131,""", Postcode=""",I131,""" };")</f>
        <v>Location AnahidSofianStudio29West15thStreet = new Location() { Id = Guid.NewGuid(), Name = "Anahid Sofian Studio", AddressLine1 = "29 West 15th Street", Town= "New York", County="NY", Country="US", Postcode="10011" };</v>
      </c>
      <c r="K131" t="str">
        <f>_xlfn.CONCAT("{ ""id"": """,A131,""", ""name"":""",C131,""", ""addressLine1"":""",E131,""", ""town"":""",F131,""", ""county"":""",G131,""", ""country"":""",H131,""", ""postcode"":""",I131,""" },")</f>
        <v>{ "id": "3b984e53-99eb-457b-9cd2-5d663f506582", "name":"Anahid Sofian Studio", "addressLine1":"29 West 15th Street", "town":"New York", "county":"NY", "country":"US", "postcode":"10011" },</v>
      </c>
    </row>
    <row r="132" spans="1:11" x14ac:dyDescent="0.45">
      <c r="A132" t="s">
        <v>4863</v>
      </c>
      <c r="B132">
        <f t="shared" si="2"/>
        <v>131</v>
      </c>
      <c r="C132" t="s">
        <v>3957</v>
      </c>
      <c r="D132" t="str">
        <f>_xlfn.CONCAT(SUBSTITUTE(SUBSTITUTE(SUBSTITUTE(SUBSTITUTE(SUBSTITUTE(SUBSTITUTE(SUBSTITUTE(SUBSTITUTE(SUBSTITUTE(SUBSTITUTE(SUBSTITUTE(C132," ",""),"(",""),")",""),"'",""),"&amp;",""),"-",""),"#",""),",",""),"!",""),".",""),"@",""),SUBSTITUTE(SUBSTITUTE(SUBSTITUTE(SUBSTITUTE(SUBSTITUTE(SUBSTITUTE(SUBSTITUTE(SUBSTITUTE(SUBSTITUTE(SUBSTITUTE(SUBSTITUTE(E132," ",""),"(",""),")",""),"'",""),"&amp;",""),"-",""),"#",""),",",""),"!",""),".",""),"@",""))</f>
        <v>Home532W27thSt</v>
      </c>
      <c r="E132" t="s">
        <v>3956</v>
      </c>
      <c r="F132" t="s">
        <v>3696</v>
      </c>
      <c r="G132" t="s">
        <v>3698</v>
      </c>
      <c r="H132" t="s">
        <v>4116</v>
      </c>
      <c r="I132">
        <v>10001</v>
      </c>
      <c r="J132" t="str">
        <f>_xlfn.CONCAT("Location ",D132," = new Location() { Id = Guid.NewGuid(), Name = """,C132,""", AddressLine1 = """,E132,""", Town= """,F132,""", County=""",G132,""", Country=""",H132,""", Postcode=""",I132,""" };")</f>
        <v>Location Home532W27thSt = new Location() { Id = Guid.NewGuid(), Name = "Home", AddressLine1 = "532 W 27th St", Town= "New York", County="NY", Country="US", Postcode="10001" };</v>
      </c>
      <c r="K132" t="str">
        <f>_xlfn.CONCAT("{ ""id"": """,A132,""", ""name"":""",C132,""", ""addressLine1"":""",E132,""", ""town"":""",F132,""", ""county"":""",G132,""", ""country"":""",H132,""", ""postcode"":""",I132,""" },")</f>
        <v>{ "id": "68c89636-79ea-4c60-9165-50f1effe72e7", "name":"Home", "addressLine1":"532 W 27th St", "town":"New York", "county":"NY", "country":"US", "postcode":"10001" },</v>
      </c>
    </row>
    <row r="133" spans="1:11" x14ac:dyDescent="0.45">
      <c r="A133" s="3" t="s">
        <v>4864</v>
      </c>
      <c r="B133">
        <f t="shared" si="2"/>
        <v>132</v>
      </c>
      <c r="C133" t="s">
        <v>3959</v>
      </c>
      <c r="D133" t="str">
        <f>_xlfn.CONCAT(SUBSTITUTE(SUBSTITUTE(SUBSTITUTE(SUBSTITUTE(SUBSTITUTE(SUBSTITUTE(SUBSTITUTE(SUBSTITUTE(SUBSTITUTE(SUBSTITUTE(SUBSTITUTE(C133," ",""),"(",""),")",""),"'",""),"&amp;",""),"-",""),"#",""),",",""),"!",""),".",""),"@",""),SUBSTITUTE(SUBSTITUTE(SUBSTITUTE(SUBSTITUTE(SUBSTITUTE(SUBSTITUTE(SUBSTITUTE(SUBSTITUTE(SUBSTITUTE(SUBSTITUTE(SUBSTITUTE(E133," ",""),"(",""),")",""),"'",""),"&amp;",""),"-",""),"#",""),",",""),"!",""),".",""),"@",""))</f>
        <v>PoundsPence55libertySt</v>
      </c>
      <c r="E133" t="s">
        <v>3958</v>
      </c>
      <c r="F133" t="s">
        <v>3696</v>
      </c>
      <c r="G133" t="s">
        <v>3698</v>
      </c>
      <c r="H133" t="s">
        <v>4116</v>
      </c>
      <c r="I133">
        <v>10005</v>
      </c>
      <c r="J133" t="str">
        <f>_xlfn.CONCAT("Location ",D133," = new Location() { Id = Guid.NewGuid(), Name = """,C133,""", AddressLine1 = """,E133,""", Town= """,F133,""", County=""",G133,""", Country=""",H133,""", Postcode=""",I133,""" };")</f>
        <v>Location PoundsPence55libertySt = new Location() { Id = Guid.NewGuid(), Name = "Pounds &amp; Pence", AddressLine1 = "55 liberty St.", Town= "New York", County="NY", Country="US", Postcode="10005" };</v>
      </c>
      <c r="K133" t="str">
        <f>_xlfn.CONCAT("{ ""id"": """,A133,""", ""name"":""",C133,""", ""addressLine1"":""",E133,""", ""town"":""",F133,""", ""county"":""",G133,""", ""country"":""",H133,""", ""postcode"":""",I133,""" },")</f>
        <v>{ "id": "2e853611-842b-44c7-812b-d9220b22266d", "name":"Pounds &amp; Pence", "addressLine1":"55 liberty St.", "town":"New York", "county":"NY", "country":"US", "postcode":"10005" },</v>
      </c>
    </row>
    <row r="134" spans="1:11" x14ac:dyDescent="0.45">
      <c r="A134" t="s">
        <v>4865</v>
      </c>
      <c r="B134">
        <f t="shared" si="2"/>
        <v>133</v>
      </c>
      <c r="C134" t="s">
        <v>3961</v>
      </c>
      <c r="D134" t="str">
        <f>_xlfn.CONCAT(SUBSTITUTE(SUBSTITUTE(SUBSTITUTE(SUBSTITUTE(SUBSTITUTE(SUBSTITUTE(SUBSTITUTE(SUBSTITUTE(SUBSTITUTE(SUBSTITUTE(SUBSTITUTE(C134," ",""),"(",""),")",""),"'",""),"&amp;",""),"-",""),"#",""),",",""),"!",""),".",""),"@",""),SUBSTITUTE(SUBSTITUTE(SUBSTITUTE(SUBSTITUTE(SUBSTITUTE(SUBSTITUTE(SUBSTITUTE(SUBSTITUTE(SUBSTITUTE(SUBSTITUTE(SUBSTITUTE(E134," ",""),"(",""),")",""),"'",""),"&amp;",""),"-",""),"#",""),",",""),"!",""),".",""),"@",""))</f>
        <v>KateMurphyTheateratFITFashionInstituteOfTechnology</v>
      </c>
      <c r="E134" t="s">
        <v>3960</v>
      </c>
      <c r="F134" t="s">
        <v>3696</v>
      </c>
      <c r="G134" t="s">
        <v>3698</v>
      </c>
      <c r="H134" t="s">
        <v>4116</v>
      </c>
      <c r="I134">
        <v>10001</v>
      </c>
      <c r="J134" t="str">
        <f>_xlfn.CONCAT("Location ",D134," = new Location() { Id = Guid.NewGuid(), Name = """,C134,""", AddressLine1 = """,E134,""", Town= """,F134,""", County=""",G134,""", Country=""",H134,""", Postcode=""",I134,""" };")</f>
        <v>Location KateMurphyTheateratFITFashionInstituteOfTechnology = new Location() { Id = Guid.NewGuid(), Name = "Kate Murphy Theater at FIT.", AddressLine1 = "Fashion Institute Of Technology", Town= "New York", County="NY", Country="US", Postcode="10001" };</v>
      </c>
      <c r="K134" t="str">
        <f>_xlfn.CONCAT("{ ""id"": """,A134,""", ""name"":""",C134,""", ""addressLine1"":""",E134,""", ""town"":""",F134,""", ""county"":""",G134,""", ""country"":""",H134,""", ""postcode"":""",I134,""" },")</f>
        <v>{ "id": "500b40d4-2bbf-458e-8c3a-f887617dd11e", "name":"Kate Murphy Theater at FIT.", "addressLine1":"Fashion Institute Of Technology", "town":"New York", "county":"NY", "country":"US", "postcode":"10001" },</v>
      </c>
    </row>
    <row r="135" spans="1:11" x14ac:dyDescent="0.45">
      <c r="A135" t="s">
        <v>4866</v>
      </c>
      <c r="B135">
        <f t="shared" si="2"/>
        <v>134</v>
      </c>
      <c r="C135" t="s">
        <v>3963</v>
      </c>
      <c r="D135" t="str">
        <f>_xlfn.CONCAT(SUBSTITUTE(SUBSTITUTE(SUBSTITUTE(SUBSTITUTE(SUBSTITUTE(SUBSTITUTE(SUBSTITUTE(SUBSTITUTE(SUBSTITUTE(SUBSTITUTE(SUBSTITUTE(C135," ",""),"(",""),")",""),"'",""),"&amp;",""),"-",""),"#",""),",",""),"!",""),".",""),"@",""),SUBSTITUTE(SUBSTITUTE(SUBSTITUTE(SUBSTITUTE(SUBSTITUTE(SUBSTITUTE(SUBSTITUTE(SUBSTITUTE(SUBSTITUTE(SUBSTITUTE(SUBSTITUTE(E135," ",""),"(",""),")",""),"'",""),"&amp;",""),"-",""),"#",""),",",""),"!",""),".",""),"@",""))</f>
        <v>TajLounge48West21stStreet</v>
      </c>
      <c r="E135" t="s">
        <v>3962</v>
      </c>
      <c r="F135" t="s">
        <v>3696</v>
      </c>
      <c r="G135" t="s">
        <v>3698</v>
      </c>
      <c r="H135" t="s">
        <v>4116</v>
      </c>
      <c r="I135">
        <v>10010</v>
      </c>
      <c r="J135" t="str">
        <f>_xlfn.CONCAT("Location ",D135," = new Location() { Id = Guid.NewGuid(), Name = """,C135,""", AddressLine1 = """,E135,""", Town= """,F135,""", County=""",G135,""", Country=""",H135,""", Postcode=""",I135,""" };")</f>
        <v>Location TajLounge48West21stStreet = new Location() { Id = Guid.NewGuid(), Name = "Taj Lounge", AddressLine1 = "48 West 21st Street", Town= "New York", County="NY", Country="US", Postcode="10010" };</v>
      </c>
      <c r="K135" t="str">
        <f>_xlfn.CONCAT("{ ""id"": """,A135,""", ""name"":""",C135,""", ""addressLine1"":""",E135,""", ""town"":""",F135,""", ""county"":""",G135,""", ""country"":""",H135,""", ""postcode"":""",I135,""" },")</f>
        <v>{ "id": "fedd22b2-7c0b-4de2-8dab-939b314452fe", "name":"Taj Lounge", "addressLine1":"48 West 21st Street", "town":"New York", "county":"NY", "country":"US", "postcode":"10010" },</v>
      </c>
    </row>
    <row r="136" spans="1:11" x14ac:dyDescent="0.45">
      <c r="A136" t="s">
        <v>4867</v>
      </c>
      <c r="B136">
        <f t="shared" si="2"/>
        <v>135</v>
      </c>
      <c r="C136" t="s">
        <v>3965</v>
      </c>
      <c r="D136" t="str">
        <f>_xlfn.CONCAT(SUBSTITUTE(SUBSTITUTE(SUBSTITUTE(SUBSTITUTE(SUBSTITUTE(SUBSTITUTE(SUBSTITUTE(SUBSTITUTE(SUBSTITUTE(SUBSTITUTE(SUBSTITUTE(C136," ",""),"(",""),")",""),"'",""),"&amp;",""),"-",""),"#",""),",",""),"!",""),".",""),"@",""),SUBSTITUTE(SUBSTITUTE(SUBSTITUTE(SUBSTITUTE(SUBSTITUTE(SUBSTITUTE(SUBSTITUTE(SUBSTITUTE(SUBSTITUTE(SUBSTITUTE(SUBSTITUTE(E136," ",""),"(",""),")",""),"'",""),"&amp;",""),"-",""),"#",""),",",""),"!",""),".",""),"@",""))</f>
        <v>Mumbles1793rdAve</v>
      </c>
      <c r="E136" t="s">
        <v>3964</v>
      </c>
      <c r="F136" t="s">
        <v>3696</v>
      </c>
      <c r="G136" t="s">
        <v>3698</v>
      </c>
      <c r="H136" t="s">
        <v>4116</v>
      </c>
      <c r="I136">
        <v>10003</v>
      </c>
      <c r="J136" t="str">
        <f>_xlfn.CONCAT("Location ",D136," = new Location() { Id = Guid.NewGuid(), Name = """,C136,""", AddressLine1 = """,E136,""", Town= """,F136,""", County=""",G136,""", Country=""",H136,""", Postcode=""",I136,""" };")</f>
        <v>Location Mumbles1793rdAve = new Location() { Id = Guid.NewGuid(), Name = "Mumbles", AddressLine1 = "179 3rd Ave", Town= "New York", County="NY", Country="US", Postcode="10003" };</v>
      </c>
      <c r="K136" t="str">
        <f>_xlfn.CONCAT("{ ""id"": """,A136,""", ""name"":""",C136,""", ""addressLine1"":""",E136,""", ""town"":""",F136,""", ""county"":""",G136,""", ""country"":""",H136,""", ""postcode"":""",I136,""" },")</f>
        <v>{ "id": "4b7adb31-aed5-487a-b784-1cd6022781a7", "name":"Mumbles", "addressLine1":"179 3rd Ave", "town":"New York", "county":"NY", "country":"US", "postcode":"10003" },</v>
      </c>
    </row>
    <row r="137" spans="1:11" x14ac:dyDescent="0.45">
      <c r="A137" t="s">
        <v>4868</v>
      </c>
      <c r="B137">
        <f t="shared" si="2"/>
        <v>136</v>
      </c>
      <c r="C137" t="s">
        <v>3967</v>
      </c>
      <c r="D137" t="str">
        <f>_xlfn.CONCAT(SUBSTITUTE(SUBSTITUTE(SUBSTITUTE(SUBSTITUTE(SUBSTITUTE(SUBSTITUTE(SUBSTITUTE(SUBSTITUTE(SUBSTITUTE(SUBSTITUTE(SUBSTITUTE(C137," ",""),"(",""),")",""),"'",""),"&amp;",""),"-",""),"#",""),",",""),"!",""),".",""),"@",""),SUBSTITUTE(SUBSTITUTE(SUBSTITUTE(SUBSTITUTE(SUBSTITUTE(SUBSTITUTE(SUBSTITUTE(SUBSTITUTE(SUBSTITUTE(SUBSTITUTE(SUBSTITUTE(E137," ",""),"(",""),")",""),"'",""),"&amp;",""),"-",""),"#",""),",",""),"!",""),".",""),"@",""))</f>
        <v>AnthologyFilmArchives32SecondAvenue2ndStreetinManhattan</v>
      </c>
      <c r="E137" t="s">
        <v>3966</v>
      </c>
      <c r="F137" t="s">
        <v>3696</v>
      </c>
      <c r="G137" t="s">
        <v>3698</v>
      </c>
      <c r="H137" t="s">
        <v>4116</v>
      </c>
      <c r="I137">
        <v>10001</v>
      </c>
      <c r="J137" t="str">
        <f>_xlfn.CONCAT("Location ",D137," = new Location() { Id = Guid.NewGuid(), Name = """,C137,""", AddressLine1 = """,E137,""", Town= """,F137,""", County=""",G137,""", Country=""",H137,""", Postcode=""",I137,""" };")</f>
        <v>Location AnthologyFilmArchives32SecondAvenue2ndStreetinManhattan = new Location() { Id = Guid.NewGuid(), Name = "Anthology Film Archives", AddressLine1 = "32 Second Avenue &amp; 2nd Street in Manhattan", Town= "New York", County="NY", Country="US", Postcode="10001" };</v>
      </c>
      <c r="K137" t="str">
        <f>_xlfn.CONCAT("{ ""id"": """,A137,""", ""name"":""",C137,""", ""addressLine1"":""",E137,""", ""town"":""",F137,""", ""county"":""",G137,""", ""country"":""",H137,""", ""postcode"":""",I137,""" },")</f>
        <v>{ "id": "92cbe9c5-01de-4724-9133-875f50547c92", "name":"Anthology Film Archives", "addressLine1":"32 Second Avenue &amp; 2nd Street in Manhattan", "town":"New York", "county":"NY", "country":"US", "postcode":"10001" },</v>
      </c>
    </row>
    <row r="138" spans="1:11" x14ac:dyDescent="0.45">
      <c r="A138" t="s">
        <v>4869</v>
      </c>
      <c r="B138">
        <f t="shared" si="2"/>
        <v>137</v>
      </c>
      <c r="C138" t="s">
        <v>3969</v>
      </c>
      <c r="D138" t="str">
        <f>_xlfn.CONCAT(SUBSTITUTE(SUBSTITUTE(SUBSTITUTE(SUBSTITUTE(SUBSTITUTE(SUBSTITUTE(SUBSTITUTE(SUBSTITUTE(SUBSTITUTE(SUBSTITUTE(SUBSTITUTE(C138," ",""),"(",""),")",""),"'",""),"&amp;",""),"-",""),"#",""),",",""),"!",""),".",""),"@",""),SUBSTITUTE(SUBSTITUTE(SUBSTITUTE(SUBSTITUTE(SUBSTITUTE(SUBSTITUTE(SUBSTITUTE(SUBSTITUTE(SUBSTITUTE(SUBSTITUTE(SUBSTITUTE(E138," ",""),"(",""),")",""),"'",""),"&amp;",""),"-",""),"#",""),",",""),"!",""),".",""),"@",""))</f>
        <v>TheApartmentBar2251NLincolnAve</v>
      </c>
      <c r="E138" t="s">
        <v>3968</v>
      </c>
      <c r="F138" t="s">
        <v>3704</v>
      </c>
      <c r="G138" t="s">
        <v>3706</v>
      </c>
      <c r="H138" t="s">
        <v>4116</v>
      </c>
      <c r="I138">
        <v>60614</v>
      </c>
      <c r="J138" t="str">
        <f>_xlfn.CONCAT("Location ",D138," = new Location() { Id = Guid.NewGuid(), Name = """,C138,""", AddressLine1 = """,E138,""", Town= """,F138,""", County=""",G138,""", Country=""",H138,""", Postcode=""",I138,""" };")</f>
        <v>Location TheApartmentBar2251NLincolnAve = new Location() { Id = Guid.NewGuid(), Name = "The Apartment Bar", AddressLine1 = "2251 N Lincoln Ave", Town= "Chicago", County="IL", Country="US", Postcode="60614" };</v>
      </c>
      <c r="K138" t="str">
        <f>_xlfn.CONCAT("{ ""id"": """,A138,""", ""name"":""",C138,""", ""addressLine1"":""",E138,""", ""town"":""",F138,""", ""county"":""",G138,""", ""country"":""",H138,""", ""postcode"":""",I138,""" },")</f>
        <v>{ "id": "46605487-e844-4bc7-bba3-ea50c45b1cd6", "name":"The Apartment Bar", "addressLine1":"2251 N Lincoln Ave", "town":"Chicago", "county":"IL", "country":"US", "postcode":"60614" },</v>
      </c>
    </row>
    <row r="139" spans="1:11" x14ac:dyDescent="0.45">
      <c r="A139" t="s">
        <v>4870</v>
      </c>
      <c r="B139">
        <f t="shared" si="2"/>
        <v>138</v>
      </c>
      <c r="C139" t="s">
        <v>3971</v>
      </c>
      <c r="D139" t="str">
        <f>_xlfn.CONCAT(SUBSTITUTE(SUBSTITUTE(SUBSTITUTE(SUBSTITUTE(SUBSTITUTE(SUBSTITUTE(SUBSTITUTE(SUBSTITUTE(SUBSTITUTE(SUBSTITUTE(SUBSTITUTE(C139," ",""),"(",""),")",""),"'",""),"&amp;",""),"-",""),"#",""),",",""),"!",""),".",""),"@",""),SUBSTITUTE(SUBSTITUTE(SUBSTITUTE(SUBSTITUTE(SUBSTITUTE(SUBSTITUTE(SUBSTITUTE(SUBSTITUTE(SUBSTITUTE(SUBSTITUTE(SUBSTITUTE(E139," ",""),"(",""),")",""),"'",""),"&amp;",""),"-",""),"#",""),",",""),"!",""),".",""),"@",""))</f>
        <v>12ChairsCafe56MacdougalStb/wHoustonandPrince</v>
      </c>
      <c r="E139" t="s">
        <v>3970</v>
      </c>
      <c r="F139" t="s">
        <v>3696</v>
      </c>
      <c r="G139" t="s">
        <v>3698</v>
      </c>
      <c r="H139" t="s">
        <v>4116</v>
      </c>
      <c r="I139">
        <v>10012</v>
      </c>
      <c r="J139" t="str">
        <f>_xlfn.CONCAT("Location ",D139," = new Location() { Id = Guid.NewGuid(), Name = """,C139,""", AddressLine1 = """,E139,""", Town= """,F139,""", County=""",G139,""", Country=""",H139,""", Postcode=""",I139,""" };")</f>
        <v>Location 12ChairsCafe56MacdougalStb/wHoustonandPrince = new Location() { Id = Guid.NewGuid(), Name = "12 Chairs Cafe", AddressLine1 = "56 Macdougal St (b/w Houston and Prince)", Town= "New York", County="NY", Country="US", Postcode="10012" };</v>
      </c>
      <c r="K139" t="str">
        <f>_xlfn.CONCAT("{ ""id"": """,A139,""", ""name"":""",C139,""", ""addressLine1"":""",E139,""", ""town"":""",F139,""", ""county"":""",G139,""", ""country"":""",H139,""", ""postcode"":""",I139,""" },")</f>
        <v>{ "id": "441c50d1-806c-4420-8aff-1c31981c32c7", "name":"12 Chairs Cafe", "addressLine1":"56 Macdougal St (b/w Houston and Prince)", "town":"New York", "county":"NY", "country":"US", "postcode":"10012" },</v>
      </c>
    </row>
    <row r="140" spans="1:11" x14ac:dyDescent="0.45">
      <c r="A140" t="s">
        <v>4871</v>
      </c>
      <c r="B140">
        <f t="shared" si="2"/>
        <v>139</v>
      </c>
      <c r="C140" t="s">
        <v>3973</v>
      </c>
      <c r="D140" t="str">
        <f>_xlfn.CONCAT(SUBSTITUTE(SUBSTITUTE(SUBSTITUTE(SUBSTITUTE(SUBSTITUTE(SUBSTITUTE(SUBSTITUTE(SUBSTITUTE(SUBSTITUTE(SUBSTITUTE(SUBSTITUTE(C140," ",""),"(",""),")",""),"'",""),"&amp;",""),"-",""),"#",""),",",""),"!",""),".",""),"@",""),SUBSTITUTE(SUBSTITUTE(SUBSTITUTE(SUBSTITUTE(SUBSTITUTE(SUBSTITUTE(SUBSTITUTE(SUBSTITUTE(SUBSTITUTE(SUBSTITUTE(SUBSTITUTE(E140," ",""),"(",""),")",""),"'",""),"&amp;",""),"-",""),"#",""),",",""),"!",""),".",""),"@",""))</f>
        <v>Franchia12ParkAvenue</v>
      </c>
      <c r="E140" t="s">
        <v>3972</v>
      </c>
      <c r="F140" t="s">
        <v>3696</v>
      </c>
      <c r="G140" t="s">
        <v>3698</v>
      </c>
      <c r="H140" t="s">
        <v>4116</v>
      </c>
      <c r="I140">
        <v>10016</v>
      </c>
      <c r="J140" t="str">
        <f>_xlfn.CONCAT("Location ",D140," = new Location() { Id = Guid.NewGuid(), Name = """,C140,""", AddressLine1 = """,E140,""", Town= """,F140,""", County=""",G140,""", Country=""",H140,""", Postcode=""",I140,""" };")</f>
        <v>Location Franchia12ParkAvenue = new Location() { Id = Guid.NewGuid(), Name = "Franchia", AddressLine1 = "12 Park Avenue", Town= "New York", County="NY", Country="US", Postcode="10016" };</v>
      </c>
      <c r="K140" t="str">
        <f>_xlfn.CONCAT("{ ""id"": """,A140,""", ""name"":""",C140,""", ""addressLine1"":""",E140,""", ""town"":""",F140,""", ""county"":""",G140,""", ""country"":""",H140,""", ""postcode"":""",I140,""" },")</f>
        <v>{ "id": "8676d116-473e-4ffd-a560-ba778a4b9b0e", "name":"Franchia", "addressLine1":"12 Park Avenue", "town":"New York", "county":"NY", "country":"US", "postcode":"10016" },</v>
      </c>
    </row>
    <row r="141" spans="1:11" x14ac:dyDescent="0.45">
      <c r="A141" t="s">
        <v>4872</v>
      </c>
      <c r="B141">
        <f t="shared" si="2"/>
        <v>140</v>
      </c>
      <c r="C141" t="s">
        <v>3975</v>
      </c>
      <c r="D141" t="str">
        <f>_xlfn.CONCAT(SUBSTITUTE(SUBSTITUTE(SUBSTITUTE(SUBSTITUTE(SUBSTITUTE(SUBSTITUTE(SUBSTITUTE(SUBSTITUTE(SUBSTITUTE(SUBSTITUTE(SUBSTITUTE(C141," ",""),"(",""),")",""),"'",""),"&amp;",""),"-",""),"#",""),",",""),"!",""),".",""),"@",""),SUBSTITUTE(SUBSTITUTE(SUBSTITUTE(SUBSTITUTE(SUBSTITUTE(SUBSTITUTE(SUBSTITUTE(SUBSTITUTE(SUBSTITUTE(SUBSTITUTE(SUBSTITUTE(E141," ",""),"(",""),")",""),"'",""),"&amp;",""),"-",""),"#",""),",",""),"!",""),".",""),"@",""))</f>
        <v>LalosRestaurant1960NClybourn</v>
      </c>
      <c r="E141" t="s">
        <v>3974</v>
      </c>
      <c r="F141" t="s">
        <v>3704</v>
      </c>
      <c r="G141" t="s">
        <v>3706</v>
      </c>
      <c r="H141" t="s">
        <v>4116</v>
      </c>
      <c r="I141">
        <v>60614</v>
      </c>
      <c r="J141" t="str">
        <f>_xlfn.CONCAT("Location ",D141," = new Location() { Id = Guid.NewGuid(), Name = """,C141,""", AddressLine1 = """,E141,""", Town= """,F141,""", County=""",G141,""", Country=""",H141,""", Postcode=""",I141,""" };")</f>
        <v>Location LalosRestaurant1960NClybourn = new Location() { Id = Guid.NewGuid(), Name = "Lalo's Restaurant", AddressLine1 = "1960 N. Clybourn", Town= "Chicago", County="IL", Country="US", Postcode="60614" };</v>
      </c>
      <c r="K141" t="str">
        <f>_xlfn.CONCAT("{ ""id"": """,A141,""", ""name"":""",C141,""", ""addressLine1"":""",E141,""", ""town"":""",F141,""", ""county"":""",G141,""", ""country"":""",H141,""", ""postcode"":""",I141,""" },")</f>
        <v>{ "id": "14ff9f64-fff2-464b-93ce-c76ea9a16f9c", "name":"Lalo's Restaurant", "addressLine1":"1960 N. Clybourn", "town":"Chicago", "county":"IL", "country":"US", "postcode":"60614" },</v>
      </c>
    </row>
    <row r="142" spans="1:11" x14ac:dyDescent="0.45">
      <c r="A142" t="s">
        <v>4873</v>
      </c>
      <c r="B142">
        <f t="shared" si="2"/>
        <v>141</v>
      </c>
      <c r="C142" t="s">
        <v>3977</v>
      </c>
      <c r="D142" t="str">
        <f>_xlfn.CONCAT(SUBSTITUTE(SUBSTITUTE(SUBSTITUTE(SUBSTITUTE(SUBSTITUTE(SUBSTITUTE(SUBSTITUTE(SUBSTITUTE(SUBSTITUTE(SUBSTITUTE(SUBSTITUTE(C142," ",""),"(",""),")",""),"'",""),"&amp;",""),"-",""),"#",""),",",""),"!",""),".",""),"@",""),SUBSTITUTE(SUBSTITUTE(SUBSTITUTE(SUBSTITUTE(SUBSTITUTE(SUBSTITUTE(SUBSTITUTE(SUBSTITUTE(SUBSTITUTE(SUBSTITUTE(SUBSTITUTE(E142," ",""),"(",""),")",""),"'",""),"&amp;",""),"-",""),"#",""),",",""),"!",""),".",""),"@",""))</f>
        <v>Yuka1557SecondAve</v>
      </c>
      <c r="E142" t="s">
        <v>3976</v>
      </c>
      <c r="F142" t="s">
        <v>3696</v>
      </c>
      <c r="G142" t="s">
        <v>3698</v>
      </c>
      <c r="H142" t="s">
        <v>4116</v>
      </c>
      <c r="I142">
        <v>10028</v>
      </c>
      <c r="J142" t="str">
        <f>_xlfn.CONCAT("Location ",D142," = new Location() { Id = Guid.NewGuid(), Name = """,C142,""", AddressLine1 = """,E142,""", Town= """,F142,""", County=""",G142,""", Country=""",H142,""", Postcode=""",I142,""" };")</f>
        <v>Location Yuka1557SecondAve = new Location() { Id = Guid.NewGuid(), Name = "Yuka", AddressLine1 = "1557 Second Ave.", Town= "New York", County="NY", Country="US", Postcode="10028" };</v>
      </c>
      <c r="K142" t="str">
        <f>_xlfn.CONCAT("{ ""id"": """,A142,""", ""name"":""",C142,""", ""addressLine1"":""",E142,""", ""town"":""",F142,""", ""county"":""",G142,""", ""country"":""",H142,""", ""postcode"":""",I142,""" },")</f>
        <v>{ "id": "f2be3455-0e9f-482d-8efa-e143a38616df", "name":"Yuka", "addressLine1":"1557 Second Ave.", "town":"New York", "county":"NY", "country":"US", "postcode":"10028" },</v>
      </c>
    </row>
    <row r="143" spans="1:11" x14ac:dyDescent="0.45">
      <c r="A143" t="s">
        <v>4874</v>
      </c>
      <c r="B143">
        <f t="shared" si="2"/>
        <v>142</v>
      </c>
      <c r="C143" t="s">
        <v>3979</v>
      </c>
      <c r="D143" t="str">
        <f>_xlfn.CONCAT(SUBSTITUTE(SUBSTITUTE(SUBSTITUTE(SUBSTITUTE(SUBSTITUTE(SUBSTITUTE(SUBSTITUTE(SUBSTITUTE(SUBSTITUTE(SUBSTITUTE(SUBSTITUTE(C143," ",""),"(",""),")",""),"'",""),"&amp;",""),"-",""),"#",""),",",""),"!",""),".",""),"@",""),SUBSTITUTE(SUBSTITUTE(SUBSTITUTE(SUBSTITUTE(SUBSTITUTE(SUBSTITUTE(SUBSTITUTE(SUBSTITUTE(SUBSTITUTE(SUBSTITUTE(SUBSTITUTE(E143," ",""),"(",""),")",""),"'",""),"&amp;",""),"-",""),"#",""),",",""),"!",""),".",""),"@",""))</f>
        <v>SushiSamba877thAveS</v>
      </c>
      <c r="E143" t="s">
        <v>3978</v>
      </c>
      <c r="F143" t="s">
        <v>3696</v>
      </c>
      <c r="G143" t="s">
        <v>3698</v>
      </c>
      <c r="H143" t="s">
        <v>4116</v>
      </c>
      <c r="I143">
        <v>10014</v>
      </c>
      <c r="J143" t="str">
        <f>_xlfn.CONCAT("Location ",D143," = new Location() { Id = Guid.NewGuid(), Name = """,C143,""", AddressLine1 = """,E143,""", Town= """,F143,""", County=""",G143,""", Country=""",H143,""", Postcode=""",I143,""" };")</f>
        <v>Location SushiSamba877thAveS = new Location() { Id = Guid.NewGuid(), Name = "Sushi Samba", AddressLine1 = "87 7th Ave S", Town= "New York", County="NY", Country="US", Postcode="10014" };</v>
      </c>
      <c r="K143" t="str">
        <f>_xlfn.CONCAT("{ ""id"": """,A143,""", ""name"":""",C143,""", ""addressLine1"":""",E143,""", ""town"":""",F143,""", ""county"":""",G143,""", ""country"":""",H143,""", ""postcode"":""",I143,""" },")</f>
        <v>{ "id": "f0dd80b9-cc08-408b-bd3a-791f9ed17730", "name":"Sushi Samba", "addressLine1":"87 7th Ave S", "town":"New York", "county":"NY", "country":"US", "postcode":"10014" },</v>
      </c>
    </row>
    <row r="144" spans="1:11" x14ac:dyDescent="0.45">
      <c r="A144" t="s">
        <v>4875</v>
      </c>
      <c r="B144">
        <f t="shared" si="2"/>
        <v>143</v>
      </c>
      <c r="C144" t="s">
        <v>3981</v>
      </c>
      <c r="D144" t="str">
        <f>_xlfn.CONCAT(SUBSTITUTE(SUBSTITUTE(SUBSTITUTE(SUBSTITUTE(SUBSTITUTE(SUBSTITUTE(SUBSTITUTE(SUBSTITUTE(SUBSTITUTE(SUBSTITUTE(SUBSTITUTE(C144," ",""),"(",""),")",""),"'",""),"&amp;",""),"-",""),"#",""),",",""),"!",""),".",""),"@",""),SUBSTITUTE(SUBSTITUTE(SUBSTITUTE(SUBSTITUTE(SUBSTITUTE(SUBSTITUTE(SUBSTITUTE(SUBSTITUTE(SUBSTITUTE(SUBSTITUTE(SUBSTITUTE(E144," ",""),"(",""),")",""),"'",""),"&amp;",""),"-",""),"#",""),",",""),"!",""),".",""),"@",""))</f>
        <v>79thStBoatBasinCafe79thStTheHudsonRiver</v>
      </c>
      <c r="E144" t="s">
        <v>3980</v>
      </c>
      <c r="F144" t="s">
        <v>3696</v>
      </c>
      <c r="G144" t="s">
        <v>3698</v>
      </c>
      <c r="H144" t="s">
        <v>4116</v>
      </c>
      <c r="I144">
        <v>10024</v>
      </c>
      <c r="J144" t="str">
        <f>_xlfn.CONCAT("Location ",D144," = new Location() { Id = Guid.NewGuid(), Name = """,C144,""", AddressLine1 = """,E144,""", Town= """,F144,""", County=""",G144,""", Country=""",H144,""", Postcode=""",I144,""" };")</f>
        <v>Location 79thStBoatBasinCafe79thStTheHudsonRiver = new Location() { Id = Guid.NewGuid(), Name = "79th St. Boat Basin Cafe", AddressLine1 = "79th St. &amp; The Hudson River", Town= "New York", County="NY", Country="US", Postcode="10024" };</v>
      </c>
      <c r="K144" t="str">
        <f>_xlfn.CONCAT("{ ""id"": """,A144,""", ""name"":""",C144,""", ""addressLine1"":""",E144,""", ""town"":""",F144,""", ""county"":""",G144,""", ""country"":""",H144,""", ""postcode"":""",I144,""" },")</f>
        <v>{ "id": "d51f3327-6993-4345-af81-bd5ebcf717a6", "name":"79th St. Boat Basin Cafe", "addressLine1":"79th St. &amp; The Hudson River", "town":"New York", "county":"NY", "country":"US", "postcode":"10024" },</v>
      </c>
    </row>
    <row r="145" spans="1:11" x14ac:dyDescent="0.45">
      <c r="A145" t="s">
        <v>4876</v>
      </c>
      <c r="B145">
        <f t="shared" si="2"/>
        <v>144</v>
      </c>
      <c r="C145" t="s">
        <v>3983</v>
      </c>
      <c r="D145" t="str">
        <f>_xlfn.CONCAT(SUBSTITUTE(SUBSTITUTE(SUBSTITUTE(SUBSTITUTE(SUBSTITUTE(SUBSTITUTE(SUBSTITUTE(SUBSTITUTE(SUBSTITUTE(SUBSTITUTE(SUBSTITUTE(C145," ",""),"(",""),")",""),"'",""),"&amp;",""),"-",""),"#",""),",",""),"!",""),".",""),"@",""),SUBSTITUTE(SUBSTITUTE(SUBSTITUTE(SUBSTITUTE(SUBSTITUTE(SUBSTITUTE(SUBSTITUTE(SUBSTITUTE(SUBSTITUTE(SUBSTITUTE(SUBSTITUTE(E145," ",""),"(",""),")",""),"'",""),"&amp;",""),"-",""),"#",""),",",""),"!",""),".",""),"@",""))</f>
        <v>BryantPark6thAvebetween40th42ndSt</v>
      </c>
      <c r="E145" t="s">
        <v>3982</v>
      </c>
      <c r="F145" t="s">
        <v>3696</v>
      </c>
      <c r="G145" t="s">
        <v>3698</v>
      </c>
      <c r="H145" t="s">
        <v>4116</v>
      </c>
      <c r="I145">
        <v>10110</v>
      </c>
      <c r="J145" t="str">
        <f>_xlfn.CONCAT("Location ",D145," = new Location() { Id = Guid.NewGuid(), Name = """,C145,""", AddressLine1 = """,E145,""", Town= """,F145,""", County=""",G145,""", Country=""",H145,""", Postcode=""",I145,""" };")</f>
        <v>Location BryantPark6thAvebetween40th42ndSt = new Location() { Id = Guid.NewGuid(), Name = "Bryant Park", AddressLine1 = "6th Ave between 40th &amp; 42nd St", Town= "New York", County="NY", Country="US", Postcode="10110" };</v>
      </c>
      <c r="K145" t="str">
        <f>_xlfn.CONCAT("{ ""id"": """,A145,""", ""name"":""",C145,""", ""addressLine1"":""",E145,""", ""town"":""",F145,""", ""county"":""",G145,""", ""country"":""",H145,""", ""postcode"":""",I145,""" },")</f>
        <v>{ "id": "8672e41e-0fe5-4360-bb4e-c9a2ce6e7e2d", "name":"Bryant Park", "addressLine1":"6th Ave between 40th &amp; 42nd St", "town":"New York", "county":"NY", "country":"US", "postcode":"10110" },</v>
      </c>
    </row>
    <row r="146" spans="1:11" x14ac:dyDescent="0.45">
      <c r="A146" t="s">
        <v>4877</v>
      </c>
      <c r="B146">
        <f t="shared" si="2"/>
        <v>145</v>
      </c>
      <c r="C146" t="s">
        <v>3985</v>
      </c>
      <c r="D146" t="str">
        <f>_xlfn.CONCAT(SUBSTITUTE(SUBSTITUTE(SUBSTITUTE(SUBSTITUTE(SUBSTITUTE(SUBSTITUTE(SUBSTITUTE(SUBSTITUTE(SUBSTITUTE(SUBSTITUTE(SUBSTITUTE(C146," ",""),"(",""),")",""),"'",""),"&amp;",""),"-",""),"#",""),",",""),"!",""),".",""),"@",""),SUBSTITUTE(SUBSTITUTE(SUBSTITUTE(SUBSTITUTE(SUBSTITUTE(SUBSTITUTE(SUBSTITUTE(SUBSTITUTE(SUBSTITUTE(SUBSTITUTE(SUBSTITUTE(E146," ",""),"(",""),")",""),"'",""),"&amp;",""),"-",""),"#",""),",",""),"!",""),".",""),"@",""))</f>
        <v>Office153West27thStreet11thFloor</v>
      </c>
      <c r="E146" t="s">
        <v>3984</v>
      </c>
      <c r="F146" t="s">
        <v>3696</v>
      </c>
      <c r="G146" t="s">
        <v>3698</v>
      </c>
      <c r="H146" t="s">
        <v>4116</v>
      </c>
      <c r="I146">
        <v>10001</v>
      </c>
      <c r="J146" t="str">
        <f>_xlfn.CONCAT("Location ",D146," = new Location() { Id = Guid.NewGuid(), Name = """,C146,""", AddressLine1 = """,E146,""", Town= """,F146,""", County=""",G146,""", Country=""",H146,""", Postcode=""",I146,""" };")</f>
        <v>Location Office153West27thStreet11thFloor = new Location() { Id = Guid.NewGuid(), Name = "Office", AddressLine1 = "153 West 27th Street, 11th Floor", Town= "New York", County="NY", Country="US", Postcode="10001" };</v>
      </c>
      <c r="K146" t="str">
        <f>_xlfn.CONCAT("{ ""id"": """,A146,""", ""name"":""",C146,""", ""addressLine1"":""",E146,""", ""town"":""",F146,""", ""county"":""",G146,""", ""country"":""",H146,""", ""postcode"":""",I146,""" },")</f>
        <v>{ "id": "a63c041b-da70-48a6-9191-37603a1f7612", "name":"Office", "addressLine1":"153 West 27th Street, 11th Floor", "town":"New York", "county":"NY", "country":"US", "postcode":"10001" },</v>
      </c>
    </row>
    <row r="147" spans="1:11" x14ac:dyDescent="0.45">
      <c r="A147" t="s">
        <v>4878</v>
      </c>
      <c r="B147">
        <f t="shared" si="2"/>
        <v>146</v>
      </c>
      <c r="C147" t="s">
        <v>3987</v>
      </c>
      <c r="D147" t="str">
        <f>_xlfn.CONCAT(SUBSTITUTE(SUBSTITUTE(SUBSTITUTE(SUBSTITUTE(SUBSTITUTE(SUBSTITUTE(SUBSTITUTE(SUBSTITUTE(SUBSTITUTE(SUBSTITUTE(SUBSTITUTE(C147," ",""),"(",""),")",""),"'",""),"&amp;",""),"-",""),"#",""),",",""),"!",""),".",""),"@",""),SUBSTITUTE(SUBSTITUTE(SUBSTITUTE(SUBSTITUTE(SUBSTITUTE(SUBSTITUTE(SUBSTITUTE(SUBSTITUTE(SUBSTITUTE(SUBSTITUTE(SUBSTITUTE(E147," ",""),"(",""),")",""),"'",""),"&amp;",""),"-",""),"#",""),",",""),"!",""),".",""),"@",""))</f>
        <v>Nobu105HudsonStreet</v>
      </c>
      <c r="E147" t="s">
        <v>3986</v>
      </c>
      <c r="F147" t="s">
        <v>3696</v>
      </c>
      <c r="G147" t="s">
        <v>3698</v>
      </c>
      <c r="H147" t="s">
        <v>4116</v>
      </c>
      <c r="I147">
        <v>10018</v>
      </c>
      <c r="J147" t="str">
        <f>_xlfn.CONCAT("Location ",D147," = new Location() { Id = Guid.NewGuid(), Name = """,C147,""", AddressLine1 = """,E147,""", Town= """,F147,""", County=""",G147,""", Country=""",H147,""", Postcode=""",I147,""" };")</f>
        <v>Location Nobu105HudsonStreet = new Location() { Id = Guid.NewGuid(), Name = "Nobu", AddressLine1 = "105 Hudson Street", Town= "New York", County="NY", Country="US", Postcode="10018" };</v>
      </c>
      <c r="K147" t="str">
        <f>_xlfn.CONCAT("{ ""id"": """,A147,""", ""name"":""",C147,""", ""addressLine1"":""",E147,""", ""town"":""",F147,""", ""county"":""",G147,""", ""country"":""",H147,""", ""postcode"":""",I147,""" },")</f>
        <v>{ "id": "d360c1de-2a98-4a90-a964-cdc5dff224d3", "name":"Nobu", "addressLine1":"105 Hudson Street", "town":"New York", "county":"NY", "country":"US", "postcode":"10018" },</v>
      </c>
    </row>
    <row r="148" spans="1:11" x14ac:dyDescent="0.45">
      <c r="A148" t="s">
        <v>4879</v>
      </c>
      <c r="B148">
        <f t="shared" si="2"/>
        <v>147</v>
      </c>
      <c r="C148" t="s">
        <v>3989</v>
      </c>
      <c r="D148" t="str">
        <f>_xlfn.CONCAT(SUBSTITUTE(SUBSTITUTE(SUBSTITUTE(SUBSTITUTE(SUBSTITUTE(SUBSTITUTE(SUBSTITUTE(SUBSTITUTE(SUBSTITUTE(SUBSTITUTE(SUBSTITUTE(C148," ",""),"(",""),")",""),"'",""),"&amp;",""),"-",""),"#",""),",",""),"!",""),".",""),"@",""),SUBSTITUTE(SUBSTITUTE(SUBSTITUTE(SUBSTITUTE(SUBSTITUTE(SUBSTITUTE(SUBSTITUTE(SUBSTITUTE(SUBSTITUTE(SUBSTITUTE(SUBSTITUTE(E148," ",""),"(",""),")",""),"'",""),"&amp;",""),"-",""),"#",""),",",""),"!",""),".",""),"@",""))</f>
        <v>ChillLounge329LexingtonAve</v>
      </c>
      <c r="E148" t="s">
        <v>3988</v>
      </c>
      <c r="F148" t="s">
        <v>3696</v>
      </c>
      <c r="G148" t="s">
        <v>3698</v>
      </c>
      <c r="H148" t="s">
        <v>4116</v>
      </c>
      <c r="I148">
        <v>10016</v>
      </c>
      <c r="J148" t="str">
        <f>_xlfn.CONCAT("Location ",D148," = new Location() { Id = Guid.NewGuid(), Name = """,C148,""", AddressLine1 = """,E148,""", Town= """,F148,""", County=""",G148,""", Country=""",H148,""", Postcode=""",I148,""" };")</f>
        <v>Location ChillLounge329LexingtonAve = new Location() { Id = Guid.NewGuid(), Name = "Chill Lounge", AddressLine1 = "329 Lexington Ave.", Town= "New York", County="NY", Country="US", Postcode="10016" };</v>
      </c>
      <c r="K148" t="str">
        <f>_xlfn.CONCAT("{ ""id"": """,A148,""", ""name"":""",C148,""", ""addressLine1"":""",E148,""", ""town"":""",F148,""", ""county"":""",G148,""", ""country"":""",H148,""", ""postcode"":""",I148,""" },")</f>
        <v>{ "id": "50495893-e327-4575-8034-67549a1aa76b", "name":"Chill Lounge", "addressLine1":"329 Lexington Ave.", "town":"New York", "county":"NY", "country":"US", "postcode":"10016" },</v>
      </c>
    </row>
    <row r="149" spans="1:11" x14ac:dyDescent="0.45">
      <c r="A149" t="s">
        <v>4880</v>
      </c>
      <c r="B149">
        <f t="shared" si="2"/>
        <v>148</v>
      </c>
      <c r="C149" t="s">
        <v>3991</v>
      </c>
      <c r="D149" t="str">
        <f>_xlfn.CONCAT(SUBSTITUTE(SUBSTITUTE(SUBSTITUTE(SUBSTITUTE(SUBSTITUTE(SUBSTITUTE(SUBSTITUTE(SUBSTITUTE(SUBSTITUTE(SUBSTITUTE(SUBSTITUTE(C149," ",""),"(",""),")",""),"'",""),"&amp;",""),"-",""),"#",""),",",""),"!",""),".",""),"@",""),SUBSTITUTE(SUBSTITUTE(SUBSTITUTE(SUBSTITUTE(SUBSTITUTE(SUBSTITUTE(SUBSTITUTE(SUBSTITUTE(SUBSTITUTE(SUBSTITUTE(SUBSTITUTE(E149," ",""),"(",""),")",""),"'",""),"&amp;",""),"-",""),"#",""),",",""),"!",""),".",""),"@",""))</f>
        <v>TrishaBrownDanceStudios625West55thStreetbtwn8thand9th</v>
      </c>
      <c r="E149" t="s">
        <v>3990</v>
      </c>
      <c r="F149" t="s">
        <v>3696</v>
      </c>
      <c r="G149" t="s">
        <v>3698</v>
      </c>
      <c r="H149" t="s">
        <v>4116</v>
      </c>
      <c r="I149">
        <v>10021</v>
      </c>
      <c r="J149" t="str">
        <f>_xlfn.CONCAT("Location ",D149," = new Location() { Id = Guid.NewGuid(), Name = """,C149,""", AddressLine1 = """,E149,""", Town= """,F149,""", County=""",G149,""", Country=""",H149,""", Postcode=""",I149,""" };")</f>
        <v>Location TrishaBrownDanceStudios625West55thStreetbtwn8thand9th = new Location() { Id = Guid.NewGuid(), Name = "Trisha Brown Dance Studios", AddressLine1 = "625 West 55th Street (btwn 8th and 9th)", Town= "New York", County="NY", Country="US", Postcode="10021" };</v>
      </c>
      <c r="K149" t="str">
        <f>_xlfn.CONCAT("{ ""id"": """,A149,""", ""name"":""",C149,""", ""addressLine1"":""",E149,""", ""town"":""",F149,""", ""county"":""",G149,""", ""country"":""",H149,""", ""postcode"":""",I149,""" },")</f>
        <v>{ "id": "b49179dd-9b68-4f70-a8dc-b279af27c9bd", "name":"Trisha Brown Dance Studios", "addressLine1":"625 West 55th Street (btwn 8th and 9th)", "town":"New York", "county":"NY", "country":"US", "postcode":"10021" },</v>
      </c>
    </row>
    <row r="150" spans="1:11" x14ac:dyDescent="0.45">
      <c r="A150" t="s">
        <v>4881</v>
      </c>
      <c r="B150">
        <f t="shared" si="2"/>
        <v>149</v>
      </c>
      <c r="C150" t="s">
        <v>3992</v>
      </c>
      <c r="D150" t="str">
        <f>_xlfn.CONCAT(SUBSTITUTE(SUBSTITUTE(SUBSTITUTE(SUBSTITUTE(SUBSTITUTE(SUBSTITUTE(SUBSTITUTE(SUBSTITUTE(SUBSTITUTE(SUBSTITUTE(SUBSTITUTE(C150," ",""),"(",""),")",""),"'",""),"&amp;",""),"-",""),"#",""),",",""),"!",""),".",""),"@",""),SUBSTITUTE(SUBSTITUTE(SUBSTITUTE(SUBSTITUTE(SUBSTITUTE(SUBSTITUTE(SUBSTITUTE(SUBSTITUTE(SUBSTITUTE(SUBSTITUTE(SUBSTITUTE(E150," ",""),"(",""),")",""),"'",""),"&amp;",""),"-",""),"#",""),",",""),"!",""),".",""),"@",""))</f>
        <v>GovernorsIslandGovernorsIsland</v>
      </c>
      <c r="E150" t="s">
        <v>3992</v>
      </c>
      <c r="F150" t="s">
        <v>3696</v>
      </c>
      <c r="G150" t="s">
        <v>3698</v>
      </c>
      <c r="H150" t="s">
        <v>4116</v>
      </c>
      <c r="I150">
        <v>10004</v>
      </c>
      <c r="J150" t="str">
        <f>_xlfn.CONCAT("Location ",D150," = new Location() { Id = Guid.NewGuid(), Name = """,C150,""", AddressLine1 = """,E150,""", Town= """,F150,""", County=""",G150,""", Country=""",H150,""", Postcode=""",I150,""" };")</f>
        <v>Location GovernorsIslandGovernorsIsland = new Location() { Id = Guid.NewGuid(), Name = "Governors Island", AddressLine1 = "Governors Island", Town= "New York", County="NY", Country="US", Postcode="10004" };</v>
      </c>
      <c r="K150" t="str">
        <f>_xlfn.CONCAT("{ ""id"": """,A150,""", ""name"":""",C150,""", ""addressLine1"":""",E150,""", ""town"":""",F150,""", ""county"":""",G150,""", ""country"":""",H150,""", ""postcode"":""",I150,""" },")</f>
        <v>{ "id": "bd480175-3399-4003-8422-2b77ba916894", "name":"Governors Island", "addressLine1":"Governors Island", "town":"New York", "county":"NY", "country":"US", "postcode":"10004" },</v>
      </c>
    </row>
    <row r="151" spans="1:11" x14ac:dyDescent="0.45">
      <c r="A151" s="3" t="s">
        <v>4882</v>
      </c>
      <c r="B151">
        <f t="shared" si="2"/>
        <v>150</v>
      </c>
      <c r="C151" t="s">
        <v>3994</v>
      </c>
      <c r="D151" t="str">
        <f>_xlfn.CONCAT(SUBSTITUTE(SUBSTITUTE(SUBSTITUTE(SUBSTITUTE(SUBSTITUTE(SUBSTITUTE(SUBSTITUTE(SUBSTITUTE(SUBSTITUTE(SUBSTITUTE(SUBSTITUTE(C151," ",""),"(",""),")",""),"'",""),"&amp;",""),"-",""),"#",""),",",""),"!",""),".",""),"@",""),SUBSTITUTE(SUBSTITUTE(SUBSTITUTE(SUBSTITUTE(SUBSTITUTE(SUBSTITUTE(SUBSTITUTE(SUBSTITUTE(SUBSTITUTE(SUBSTITUTE(SUBSTITUTE(E151," ",""),"(",""),")",""),"'",""),"&amp;",""),"-",""),"#",""),",",""),"!",""),".",""),"@",""))</f>
        <v>TehSpace801Minnesota8</v>
      </c>
      <c r="E151" t="s">
        <v>3993</v>
      </c>
      <c r="F151" t="s">
        <v>3757</v>
      </c>
      <c r="G151" t="s">
        <v>3759</v>
      </c>
      <c r="H151" t="s">
        <v>4116</v>
      </c>
      <c r="I151">
        <v>94107</v>
      </c>
      <c r="J151" t="str">
        <f>_xlfn.CONCAT("Location ",D151," = new Location() { Id = Guid.NewGuid(), Name = """,C151,""", AddressLine1 = """,E151,""", Town= """,F151,""", County=""",G151,""", Country=""",H151,""", Postcode=""",I151,""" };")</f>
        <v>Location TehSpace801Minnesota8 = new Location() { Id = Guid.NewGuid(), Name = "Teh Space", AddressLine1 = "801 Minnesota #8", Town= "San Francisco", County="CA", Country="US", Postcode="94107" };</v>
      </c>
      <c r="K151" t="str">
        <f>_xlfn.CONCAT("{ ""id"": """,A151,""", ""name"":""",C151,""", ""addressLine1"":""",E151,""", ""town"":""",F151,""", ""county"":""",G151,""", ""country"":""",H151,""", ""postcode"":""",I151,""" },")</f>
        <v>{ "id": "1e1050b7-700d-4e7a-aae6-bb77f908295f", "name":"Teh Space", "addressLine1":"801 Minnesota #8", "town":"San Francisco", "county":"CA", "country":"US", "postcode":"94107" },</v>
      </c>
    </row>
    <row r="152" spans="1:11" x14ac:dyDescent="0.45">
      <c r="A152" t="s">
        <v>4883</v>
      </c>
      <c r="B152">
        <f t="shared" si="2"/>
        <v>151</v>
      </c>
      <c r="C152" t="s">
        <v>3996</v>
      </c>
      <c r="D152" t="str">
        <f>_xlfn.CONCAT(SUBSTITUTE(SUBSTITUTE(SUBSTITUTE(SUBSTITUTE(SUBSTITUTE(SUBSTITUTE(SUBSTITUTE(SUBSTITUTE(SUBSTITUTE(SUBSTITUTE(SUBSTITUTE(C152," ",""),"(",""),")",""),"'",""),"&amp;",""),"-",""),"#",""),",",""),"!",""),".",""),"@",""),SUBSTITUTE(SUBSTITUTE(SUBSTITUTE(SUBSTITUTE(SUBSTITUTE(SUBSTITUTE(SUBSTITUTE(SUBSTITUTE(SUBSTITUTE(SUBSTITUTE(SUBSTITUTE(E152," ",""),"(",""),")",""),"'",""),"&amp;",""),"-",""),"#",""),",",""),"!",""),".",""),"@",""))</f>
        <v>SunFactoryStudios394Broadway</v>
      </c>
      <c r="E152" t="s">
        <v>3995</v>
      </c>
      <c r="F152" t="s">
        <v>3696</v>
      </c>
      <c r="G152" t="s">
        <v>3698</v>
      </c>
      <c r="H152" t="s">
        <v>4116</v>
      </c>
      <c r="I152">
        <v>10001</v>
      </c>
      <c r="J152" t="str">
        <f>_xlfn.CONCAT("Location ",D152," = new Location() { Id = Guid.NewGuid(), Name = """,C152,""", AddressLine1 = """,E152,""", Town= """,F152,""", County=""",G152,""", Country=""",H152,""", Postcode=""",I152,""" };")</f>
        <v>Location SunFactoryStudios394Broadway = new Location() { Id = Guid.NewGuid(), Name = "Sun Factory Studios", AddressLine1 = "394 Broadway", Town= "New York", County="NY", Country="US", Postcode="10001" };</v>
      </c>
      <c r="K152" t="str">
        <f>_xlfn.CONCAT("{ ""id"": """,A152,""", ""name"":""",C152,""", ""addressLine1"":""",E152,""", ""town"":""",F152,""", ""county"":""",G152,""", ""country"":""",H152,""", ""postcode"":""",I152,""" },")</f>
        <v>{ "id": "8d01edb6-f29d-4116-beee-cc59d1f8028f", "name":"Sun Factory Studios", "addressLine1":"394 Broadway", "town":"New York", "county":"NY", "country":"US", "postcode":"10001" },</v>
      </c>
    </row>
    <row r="153" spans="1:11" x14ac:dyDescent="0.45">
      <c r="A153" t="s">
        <v>4884</v>
      </c>
      <c r="B153">
        <f t="shared" si="2"/>
        <v>152</v>
      </c>
      <c r="C153" t="s">
        <v>3998</v>
      </c>
      <c r="D153" t="str">
        <f>_xlfn.CONCAT(SUBSTITUTE(SUBSTITUTE(SUBSTITUTE(SUBSTITUTE(SUBSTITUTE(SUBSTITUTE(SUBSTITUTE(SUBSTITUTE(SUBSTITUTE(SUBSTITUTE(SUBSTITUTE(C153," ",""),"(",""),")",""),"'",""),"&amp;",""),"-",""),"#",""),",",""),"!",""),".",""),"@",""),SUBSTITUTE(SUBSTITUTE(SUBSTITUTE(SUBSTITUTE(SUBSTITUTE(SUBSTITUTE(SUBSTITUTE(SUBSTITUTE(SUBSTITUTE(SUBSTITUTE(SUBSTITUTE(E153," ",""),"(",""),")",""),"'",""),"&amp;",""),"-",""),"#",""),",",""),"!",""),".",""),"@",""))</f>
        <v>RodeoBar3753rdAvenue</v>
      </c>
      <c r="E153" t="s">
        <v>3997</v>
      </c>
      <c r="F153" t="s">
        <v>3696</v>
      </c>
      <c r="G153" t="s">
        <v>3698</v>
      </c>
      <c r="H153" t="s">
        <v>4116</v>
      </c>
      <c r="I153">
        <v>10022</v>
      </c>
      <c r="J153" t="str">
        <f>_xlfn.CONCAT("Location ",D153," = new Location() { Id = Guid.NewGuid(), Name = """,C153,""", AddressLine1 = """,E153,""", Town= """,F153,""", County=""",G153,""", Country=""",H153,""", Postcode=""",I153,""" };")</f>
        <v>Location RodeoBar3753rdAvenue = new Location() { Id = Guid.NewGuid(), Name = "Rodeo Bar", AddressLine1 = "375 3rd Avenue", Town= "New York", County="NY", Country="US", Postcode="10022" };</v>
      </c>
      <c r="K153" t="str">
        <f>_xlfn.CONCAT("{ ""id"": """,A153,""", ""name"":""",C153,""", ""addressLine1"":""",E153,""", ""town"":""",F153,""", ""county"":""",G153,""", ""country"":""",H153,""", ""postcode"":""",I153,""" },")</f>
        <v>{ "id": "72609113-778c-468f-859c-7fd0f352819c", "name":"Rodeo Bar", "addressLine1":"375 3rd Avenue", "town":"New York", "county":"NY", "country":"US", "postcode":"10022" },</v>
      </c>
    </row>
    <row r="154" spans="1:11" x14ac:dyDescent="0.45">
      <c r="A154" t="s">
        <v>4885</v>
      </c>
      <c r="B154">
        <f t="shared" si="2"/>
        <v>153</v>
      </c>
      <c r="C154" t="s">
        <v>4000</v>
      </c>
      <c r="D154" t="str">
        <f>_xlfn.CONCAT(SUBSTITUTE(SUBSTITUTE(SUBSTITUTE(SUBSTITUTE(SUBSTITUTE(SUBSTITUTE(SUBSTITUTE(SUBSTITUTE(SUBSTITUTE(SUBSTITUTE(SUBSTITUTE(C154," ",""),"(",""),")",""),"'",""),"&amp;",""),"-",""),"#",""),",",""),"!",""),".",""),"@",""),SUBSTITUTE(SUBSTITUTE(SUBSTITUTE(SUBSTITUTE(SUBSTITUTE(SUBSTITUTE(SUBSTITUTE(SUBSTITUTE(SUBSTITUTE(SUBSTITUTE(SUBSTITUTE(E154," ",""),"(",""),")",""),"'",""),"&amp;",""),"-",""),"#",""),",",""),"!",""),".",""),"@",""))</f>
        <v>AngelikaTheatre18WestHoustonatMercerStreet</v>
      </c>
      <c r="E154" t="s">
        <v>3999</v>
      </c>
      <c r="F154" t="s">
        <v>3696</v>
      </c>
      <c r="G154" t="s">
        <v>3698</v>
      </c>
      <c r="H154" t="s">
        <v>4116</v>
      </c>
      <c r="I154">
        <v>10012</v>
      </c>
      <c r="J154" t="str">
        <f>_xlfn.CONCAT("Location ",D154," = new Location() { Id = Guid.NewGuid(), Name = """,C154,""", AddressLine1 = """,E154,""", Town= """,F154,""", County=""",G154,""", Country=""",H154,""", Postcode=""",I154,""" };")</f>
        <v>Location AngelikaTheatre18WestHoustonatMercerStreet = new Location() { Id = Guid.NewGuid(), Name = "Angelika Theatre", AddressLine1 = "18 West Houston at Mercer Street", Town= "New York", County="NY", Country="US", Postcode="10012" };</v>
      </c>
      <c r="K154" t="str">
        <f>_xlfn.CONCAT("{ ""id"": """,A154,""", ""name"":""",C154,""", ""addressLine1"":""",E154,""", ""town"":""",F154,""", ""county"":""",G154,""", ""country"":""",H154,""", ""postcode"":""",I154,""" },")</f>
        <v>{ "id": "0456577a-840e-4c17-b295-6f1ebe911357", "name":"Angelika Theatre", "addressLine1":"18 West Houston at Mercer Street", "town":"New York", "county":"NY", "country":"US", "postcode":"10012" },</v>
      </c>
    </row>
    <row r="155" spans="1:11" x14ac:dyDescent="0.45">
      <c r="A155" t="s">
        <v>4886</v>
      </c>
      <c r="B155">
        <f t="shared" si="2"/>
        <v>154</v>
      </c>
      <c r="C155" t="s">
        <v>4002</v>
      </c>
      <c r="D155" t="str">
        <f>_xlfn.CONCAT(SUBSTITUTE(SUBSTITUTE(SUBSTITUTE(SUBSTITUTE(SUBSTITUTE(SUBSTITUTE(SUBSTITUTE(SUBSTITUTE(SUBSTITUTE(SUBSTITUTE(SUBSTITUTE(C155," ",""),"(",""),")",""),"'",""),"&amp;",""),"-",""),"#",""),",",""),"!",""),".",""),"@",""),SUBSTITUTE(SUBSTITUTE(SUBSTITUTE(SUBSTITUTE(SUBSTITUTE(SUBSTITUTE(SUBSTITUTE(SUBSTITUTE(SUBSTITUTE(SUBSTITUTE(SUBSTITUTE(E155," ",""),"(",""),")",""),"'",""),"&amp;",""),"-",""),"#",""),",",""),"!",""),".",""),"@",""))</f>
        <v>SaigonGrill17002ndAvenue/88thStreet</v>
      </c>
      <c r="E155" t="s">
        <v>4001</v>
      </c>
      <c r="F155" t="s">
        <v>3696</v>
      </c>
      <c r="G155" t="s">
        <v>3698</v>
      </c>
      <c r="H155" t="s">
        <v>4116</v>
      </c>
      <c r="I155">
        <v>10128</v>
      </c>
      <c r="J155" t="str">
        <f>_xlfn.CONCAT("Location ",D155," = new Location() { Id = Guid.NewGuid(), Name = """,C155,""", AddressLine1 = """,E155,""", Town= """,F155,""", County=""",G155,""", Country=""",H155,""", Postcode=""",I155,""" };")</f>
        <v>Location SaigonGrill17002ndAvenue/88thStreet = new Location() { Id = Guid.NewGuid(), Name = "Saigon Grill", AddressLine1 = "1700 2nd Avenue/ 88th Street", Town= "New York", County="NY", Country="US", Postcode="10128" };</v>
      </c>
      <c r="K155" t="str">
        <f>_xlfn.CONCAT("{ ""id"": """,A155,""", ""name"":""",C155,""", ""addressLine1"":""",E155,""", ""town"":""",F155,""", ""county"":""",G155,""", ""country"":""",H155,""", ""postcode"":""",I155,""" },")</f>
        <v>{ "id": "1a29d1bb-9ad3-4f89-a661-6f1b6951bf85", "name":"Saigon Grill", "addressLine1":"1700 2nd Avenue/ 88th Street", "town":"New York", "county":"NY", "country":"US", "postcode":"10128" },</v>
      </c>
    </row>
    <row r="156" spans="1:11" x14ac:dyDescent="0.45">
      <c r="A156" t="s">
        <v>4887</v>
      </c>
      <c r="B156">
        <f t="shared" si="2"/>
        <v>155</v>
      </c>
      <c r="C156" t="s">
        <v>4004</v>
      </c>
      <c r="D156" t="str">
        <f>_xlfn.CONCAT(SUBSTITUTE(SUBSTITUTE(SUBSTITUTE(SUBSTITUTE(SUBSTITUTE(SUBSTITUTE(SUBSTITUTE(SUBSTITUTE(SUBSTITUTE(SUBSTITUTE(SUBSTITUTE(C156," ",""),"(",""),")",""),"'",""),"&amp;",""),"-",""),"#",""),",",""),"!",""),".",""),"@",""),SUBSTITUTE(SUBSTITUTE(SUBSTITUTE(SUBSTITUTE(SUBSTITUTE(SUBSTITUTE(SUBSTITUTE(SUBSTITUTE(SUBSTITUTE(SUBSTITUTE(SUBSTITUTE(E156," ",""),"(",""),")",""),"'",""),"&amp;",""),"-",""),"#",""),",",""),"!",""),".",""),"@",""))</f>
        <v>TracksBarandGrillPennStation</v>
      </c>
      <c r="E156" t="s">
        <v>4003</v>
      </c>
      <c r="F156" t="s">
        <v>3696</v>
      </c>
      <c r="G156" t="s">
        <v>3698</v>
      </c>
      <c r="H156" t="s">
        <v>4116</v>
      </c>
      <c r="I156">
        <v>10116</v>
      </c>
      <c r="J156" t="str">
        <f>_xlfn.CONCAT("Location ",D156," = new Location() { Id = Guid.NewGuid(), Name = """,C156,""", AddressLine1 = """,E156,""", Town= """,F156,""", County=""",G156,""", Country=""",H156,""", Postcode=""",I156,""" };")</f>
        <v>Location TracksBarandGrillPennStation = new Location() { Id = Guid.NewGuid(), Name = "Tracks Bar and Grill", AddressLine1 = "Penn Station", Town= "New York", County="NY", Country="US", Postcode="10116" };</v>
      </c>
      <c r="K156" t="str">
        <f>_xlfn.CONCAT("{ ""id"": """,A156,""", ""name"":""",C156,""", ""addressLine1"":""",E156,""", ""town"":""",F156,""", ""county"":""",G156,""", ""country"":""",H156,""", ""postcode"":""",I156,""" },")</f>
        <v>{ "id": "0497f390-e7eb-4234-acc8-9bfa695967d0", "name":"Tracks Bar and Grill", "addressLine1":"Penn Station", "town":"New York", "county":"NY", "country":"US", "postcode":"10116" },</v>
      </c>
    </row>
    <row r="157" spans="1:11" x14ac:dyDescent="0.45">
      <c r="A157" t="s">
        <v>4888</v>
      </c>
      <c r="B157">
        <f t="shared" si="2"/>
        <v>156</v>
      </c>
      <c r="C157" t="s">
        <v>4006</v>
      </c>
      <c r="D157" t="str">
        <f>_xlfn.CONCAT(SUBSTITUTE(SUBSTITUTE(SUBSTITUTE(SUBSTITUTE(SUBSTITUTE(SUBSTITUTE(SUBSTITUTE(SUBSTITUTE(SUBSTITUTE(SUBSTITUTE(SUBSTITUTE(C157," ",""),"(",""),")",""),"'",""),"&amp;",""),"-",""),"#",""),",",""),"!",""),".",""),"@",""),SUBSTITUTE(SUBSTITUTE(SUBSTITUTE(SUBSTITUTE(SUBSTITUTE(SUBSTITUTE(SUBSTITUTE(SUBSTITUTE(SUBSTITUTE(SUBSTITUTE(SUBSTITUTE(E157," ",""),"(",""),")",""),"'",""),"&amp;",""),"-",""),"#",""),",",""),"!",""),".",""),"@",""))</f>
        <v>MiraiSushi2020WDivisionSt</v>
      </c>
      <c r="E157" t="s">
        <v>4005</v>
      </c>
      <c r="F157" t="s">
        <v>3704</v>
      </c>
      <c r="G157" t="s">
        <v>3706</v>
      </c>
      <c r="H157" t="s">
        <v>4116</v>
      </c>
      <c r="I157">
        <v>60622</v>
      </c>
      <c r="J157" t="str">
        <f>_xlfn.CONCAT("Location ",D157," = new Location() { Id = Guid.NewGuid(), Name = """,C157,""", AddressLine1 = """,E157,""", Town= """,F157,""", County=""",G157,""", Country=""",H157,""", Postcode=""",I157,""" };")</f>
        <v>Location MiraiSushi2020WDivisionSt = new Location() { Id = Guid.NewGuid(), Name = "Mirai Sushi", AddressLine1 = "2020 W. Division St.", Town= "Chicago", County="IL", Country="US", Postcode="60622" };</v>
      </c>
      <c r="K157" t="str">
        <f>_xlfn.CONCAT("{ ""id"": """,A157,""", ""name"":""",C157,""", ""addressLine1"":""",E157,""", ""town"":""",F157,""", ""county"":""",G157,""", ""country"":""",H157,""", ""postcode"":""",I157,""" },")</f>
        <v>{ "id": "2ce9ed37-765c-43ab-a7fb-1a22dc8268c9", "name":"Mirai Sushi", "addressLine1":"2020 W. Division St.", "town":"Chicago", "county":"IL", "country":"US", "postcode":"60622" },</v>
      </c>
    </row>
    <row r="158" spans="1:11" x14ac:dyDescent="0.45">
      <c r="A158" t="s">
        <v>4889</v>
      </c>
      <c r="B158">
        <f t="shared" si="2"/>
        <v>157</v>
      </c>
      <c r="C158" t="s">
        <v>4008</v>
      </c>
      <c r="D158" t="str">
        <f>_xlfn.CONCAT(SUBSTITUTE(SUBSTITUTE(SUBSTITUTE(SUBSTITUTE(SUBSTITUTE(SUBSTITUTE(SUBSTITUTE(SUBSTITUTE(SUBSTITUTE(SUBSTITUTE(SUBSTITUTE(C158," ",""),"(",""),")",""),"'",""),"&amp;",""),"-",""),"#",""),",",""),"!",""),".",""),"@",""),SUBSTITUTE(SUBSTITUTE(SUBSTITUTE(SUBSTITUTE(SUBSTITUTE(SUBSTITUTE(SUBSTITUTE(SUBSTITUTE(SUBSTITUTE(SUBSTITUTE(SUBSTITUTE(E158," ",""),"(",""),")",""),"'",""),"&amp;",""),"-",""),"#",""),",",""),"!",""),".",""),"@",""))</f>
        <v>WestFestChicagoAve</v>
      </c>
      <c r="E158" t="s">
        <v>4007</v>
      </c>
      <c r="F158" t="s">
        <v>3704</v>
      </c>
      <c r="G158" t="s">
        <v>3706</v>
      </c>
      <c r="H158" t="s">
        <v>4116</v>
      </c>
      <c r="I158">
        <v>60622</v>
      </c>
      <c r="J158" t="str">
        <f>_xlfn.CONCAT("Location ",D158," = new Location() { Id = Guid.NewGuid(), Name = """,C158,""", AddressLine1 = """,E158,""", Town= """,F158,""", County=""",G158,""", Country=""",H158,""", Postcode=""",I158,""" };")</f>
        <v>Location WestFestChicagoAve = new Location() { Id = Guid.NewGuid(), Name = "West Fest", AddressLine1 = "Chicago Ave", Town= "Chicago", County="IL", Country="US", Postcode="60622" };</v>
      </c>
      <c r="K158" t="str">
        <f>_xlfn.CONCAT("{ ""id"": """,A158,""", ""name"":""",C158,""", ""addressLine1"":""",E158,""", ""town"":""",F158,""", ""county"":""",G158,""", ""country"":""",H158,""", ""postcode"":""",I158,""" },")</f>
        <v>{ "id": "17528863-94e4-4b5c-b00b-383353449301", "name":"West Fest", "addressLine1":"Chicago Ave", "town":"Chicago", "county":"IL", "country":"US", "postcode":"60622" },</v>
      </c>
    </row>
    <row r="159" spans="1:11" x14ac:dyDescent="0.45">
      <c r="A159" s="3" t="s">
        <v>4890</v>
      </c>
      <c r="B159">
        <f t="shared" si="2"/>
        <v>158</v>
      </c>
      <c r="C159" t="s">
        <v>4010</v>
      </c>
      <c r="D159" t="str">
        <f>_xlfn.CONCAT(SUBSTITUTE(SUBSTITUTE(SUBSTITUTE(SUBSTITUTE(SUBSTITUTE(SUBSTITUTE(SUBSTITUTE(SUBSTITUTE(SUBSTITUTE(SUBSTITUTE(SUBSTITUTE(C159," ",""),"(",""),")",""),"'",""),"&amp;",""),"-",""),"#",""),",",""),"!",""),".",""),"@",""),SUBSTITUTE(SUBSTITUTE(SUBSTITUTE(SUBSTITUTE(SUBSTITUTE(SUBSTITUTE(SUBSTITUTE(SUBSTITUTE(SUBSTITUTE(SUBSTITUTE(SUBSTITUTE(E159," ",""),"(",""),")",""),"'",""),"&amp;",""),"-",""),"#",""),",",""),"!",""),".",""),"@",""))</f>
        <v>LimerickHouse69West23rdST</v>
      </c>
      <c r="E159" t="s">
        <v>4009</v>
      </c>
      <c r="F159" t="s">
        <v>3696</v>
      </c>
      <c r="G159" t="s">
        <v>3698</v>
      </c>
      <c r="H159" t="s">
        <v>4116</v>
      </c>
      <c r="I159">
        <v>10010</v>
      </c>
      <c r="J159" t="str">
        <f>_xlfn.CONCAT("Location ",D159," = new Location() { Id = Guid.NewGuid(), Name = """,C159,""", AddressLine1 = """,E159,""", Town= """,F159,""", County=""",G159,""", Country=""",H159,""", Postcode=""",I159,""" };")</f>
        <v>Location LimerickHouse69West23rdST = new Location() { Id = Guid.NewGuid(), Name = "Limerick House", AddressLine1 = "69 West 23rd ST.", Town= "New York", County="NY", Country="US", Postcode="10010" };</v>
      </c>
      <c r="K159" t="str">
        <f>_xlfn.CONCAT("{ ""id"": """,A159,""", ""name"":""",C159,""", ""addressLine1"":""",E159,""", ""town"":""",F159,""", ""county"":""",G159,""", ""country"":""",H159,""", ""postcode"":""",I159,""" },")</f>
        <v>{ "id": "3e762a5c-6c94-47ae-a3da-9056985feb38", "name":"Limerick House", "addressLine1":"69 West 23rd ST.", "town":"New York", "county":"NY", "country":"US", "postcode":"10010" },</v>
      </c>
    </row>
    <row r="160" spans="1:11" x14ac:dyDescent="0.45">
      <c r="A160" t="s">
        <v>4891</v>
      </c>
      <c r="B160">
        <f t="shared" si="2"/>
        <v>159</v>
      </c>
      <c r="C160" t="s">
        <v>4012</v>
      </c>
      <c r="D160" t="str">
        <f>_xlfn.CONCAT(SUBSTITUTE(SUBSTITUTE(SUBSTITUTE(SUBSTITUTE(SUBSTITUTE(SUBSTITUTE(SUBSTITUTE(SUBSTITUTE(SUBSTITUTE(SUBSTITUTE(SUBSTITUTE(C160," ",""),"(",""),")",""),"'",""),"&amp;",""),"-",""),"#",""),",",""),"!",""),".",""),"@",""),SUBSTITUTE(SUBSTITUTE(SUBSTITUTE(SUBSTITUTE(SUBSTITUTE(SUBSTITUTE(SUBSTITUTE(SUBSTITUTE(SUBSTITUTE(SUBSTITUTE(SUBSTITUTE(E160," ",""),"(",""),")",""),"'",""),"&amp;",""),"-",""),"#",""),",",""),"!",""),".",""),"@",""))</f>
        <v>GrantParkNearJacksonandlakefrontpath</v>
      </c>
      <c r="E160" t="s">
        <v>4011</v>
      </c>
      <c r="F160" t="s">
        <v>3704</v>
      </c>
      <c r="G160" t="s">
        <v>3706</v>
      </c>
      <c r="H160" t="s">
        <v>4116</v>
      </c>
      <c r="I160">
        <v>60611</v>
      </c>
      <c r="J160" t="str">
        <f>_xlfn.CONCAT("Location ",D160," = new Location() { Id = Guid.NewGuid(), Name = """,C160,""", AddressLine1 = """,E160,""", Town= """,F160,""", County=""",G160,""", Country=""",H160,""", Postcode=""",I160,""" };")</f>
        <v>Location GrantParkNearJacksonandlakefrontpath = new Location() { Id = Guid.NewGuid(), Name = "Grant Park", AddressLine1 = "Near Jackson and lake front path", Town= "Chicago", County="IL", Country="US", Postcode="60611" };</v>
      </c>
      <c r="K160" t="str">
        <f>_xlfn.CONCAT("{ ""id"": """,A160,""", ""name"":""",C160,""", ""addressLine1"":""",E160,""", ""town"":""",F160,""", ""county"":""",G160,""", ""country"":""",H160,""", ""postcode"":""",I160,""" },")</f>
        <v>{ "id": "6c9ab31f-35cb-4823-900a-2f66ddc3989d", "name":"Grant Park", "addressLine1":"Near Jackson and lake front path", "town":"Chicago", "county":"IL", "country":"US", "postcode":"60611" },</v>
      </c>
    </row>
    <row r="161" spans="1:11" x14ac:dyDescent="0.45">
      <c r="A161" t="s">
        <v>4892</v>
      </c>
      <c r="B161">
        <f t="shared" si="2"/>
        <v>160</v>
      </c>
      <c r="C161" t="s">
        <v>4014</v>
      </c>
      <c r="D161" t="str">
        <f>_xlfn.CONCAT(SUBSTITUTE(SUBSTITUTE(SUBSTITUTE(SUBSTITUTE(SUBSTITUTE(SUBSTITUTE(SUBSTITUTE(SUBSTITUTE(SUBSTITUTE(SUBSTITUTE(SUBSTITUTE(C161," ",""),"(",""),")",""),"'",""),"&amp;",""),"-",""),"#",""),",",""),"!",""),".",""),"@",""),SUBSTITUTE(SUBSTITUTE(SUBSTITUTE(SUBSTITUTE(SUBSTITUTE(SUBSTITUTE(SUBSTITUTE(SUBSTITUTE(SUBSTITUTE(SUBSTITUTE(SUBSTITUTE(E161," ",""),"(",""),")",""),"'",""),"&amp;",""),"-",""),"#",""),",",""),"!",""),".",""),"@",""))</f>
        <v>MidtownManhattanROOFTOPTBAAvenueoftheAmericas</v>
      </c>
      <c r="E161" t="s">
        <v>4013</v>
      </c>
      <c r="F161" t="s">
        <v>3696</v>
      </c>
      <c r="G161" t="s">
        <v>3698</v>
      </c>
      <c r="H161" t="s">
        <v>4116</v>
      </c>
      <c r="I161">
        <v>10018</v>
      </c>
      <c r="J161" t="str">
        <f>_xlfn.CONCAT("Location ",D161," = new Location() { Id = Guid.NewGuid(), Name = """,C161,""", AddressLine1 = """,E161,""", Town= """,F161,""", County=""",G161,""", Country=""",H161,""", Postcode=""",I161,""" };")</f>
        <v>Location MidtownManhattanROOFTOPTBAAvenueoftheAmericas = new Location() { Id = Guid.NewGuid(), Name = "Midtown Manhattan ROOFTOP TBA!", AddressLine1 = "Avenue of the Americas", Town= "New York", County="NY", Country="US", Postcode="10018" };</v>
      </c>
      <c r="K161" t="str">
        <f>_xlfn.CONCAT("{ ""id"": """,A161,""", ""name"":""",C161,""", ""addressLine1"":""",E161,""", ""town"":""",F161,""", ""county"":""",G161,""", ""country"":""",H161,""", ""postcode"":""",I161,""" },")</f>
        <v>{ "id": "9b6115ad-0d2c-4482-9542-e0ec0ad8a3cc", "name":"Midtown Manhattan ROOFTOP TBA!", "addressLine1":"Avenue of the Americas", "town":"New York", "county":"NY", "country":"US", "postcode":"10018" },</v>
      </c>
    </row>
    <row r="162" spans="1:11" x14ac:dyDescent="0.45">
      <c r="A162" t="s">
        <v>4893</v>
      </c>
      <c r="B162">
        <f t="shared" si="2"/>
        <v>161</v>
      </c>
      <c r="C162" t="s">
        <v>4016</v>
      </c>
      <c r="D162" t="str">
        <f>_xlfn.CONCAT(SUBSTITUTE(SUBSTITUTE(SUBSTITUTE(SUBSTITUTE(SUBSTITUTE(SUBSTITUTE(SUBSTITUTE(SUBSTITUTE(SUBSTITUTE(SUBSTITUTE(SUBSTITUTE(C162," ",""),"(",""),")",""),"'",""),"&amp;",""),"-",""),"#",""),",",""),"!",""),".",""),"@",""),SUBSTITUTE(SUBSTITUTE(SUBSTITUTE(SUBSTITUTE(SUBSTITUTE(SUBSTITUTE(SUBSTITUTE(SUBSTITUTE(SUBSTITUTE(SUBSTITUTE(SUBSTITUTE(E162," ",""),"(",""),")",""),"'",""),"&amp;",""),"-",""),"#",""),",",""),"!",""),".",""),"@",""))</f>
        <v>WalterReadeTheaterLincolnCenterMezzaninelevel</v>
      </c>
      <c r="E162" t="s">
        <v>4015</v>
      </c>
      <c r="F162" t="s">
        <v>3696</v>
      </c>
      <c r="G162" t="s">
        <v>3698</v>
      </c>
      <c r="H162" t="s">
        <v>4116</v>
      </c>
      <c r="I162">
        <v>10036</v>
      </c>
      <c r="J162" t="str">
        <f>_xlfn.CONCAT("Location ",D162," = new Location() { Id = Guid.NewGuid(), Name = """,C162,""", AddressLine1 = """,E162,""", Town= """,F162,""", County=""",G162,""", Country=""",H162,""", Postcode=""",I162,""" };")</f>
        <v>Location WalterReadeTheaterLincolnCenterMezzaninelevel = new Location() { Id = Guid.NewGuid(), Name = "Walter Reade Theater", AddressLine1 = "Lincoln Center - Mezzanine level", Town= "New York", County="NY", Country="US", Postcode="10036" };</v>
      </c>
      <c r="K162" t="str">
        <f>_xlfn.CONCAT("{ ""id"": """,A162,""", ""name"":""",C162,""", ""addressLine1"":""",E162,""", ""town"":""",F162,""", ""county"":""",G162,""", ""country"":""",H162,""", ""postcode"":""",I162,""" },")</f>
        <v>{ "id": "76a4e499-bd3f-4575-9573-cf276f4dd26e", "name":"Walter Reade Theater", "addressLine1":"Lincoln Center - Mezzanine level", "town":"New York", "county":"NY", "country":"US", "postcode":"10036" },</v>
      </c>
    </row>
    <row r="163" spans="1:11" x14ac:dyDescent="0.45">
      <c r="A163" t="s">
        <v>4894</v>
      </c>
      <c r="B163">
        <f t="shared" si="2"/>
        <v>162</v>
      </c>
      <c r="C163" t="s">
        <v>4018</v>
      </c>
      <c r="D163" t="str">
        <f>_xlfn.CONCAT(SUBSTITUTE(SUBSTITUTE(SUBSTITUTE(SUBSTITUTE(SUBSTITUTE(SUBSTITUTE(SUBSTITUTE(SUBSTITUTE(SUBSTITUTE(SUBSTITUTE(SUBSTITUTE(C163," ",""),"(",""),")",""),"'",""),"&amp;",""),"-",""),"#",""),",",""),"!",""),".",""),"@",""),SUBSTITUTE(SUBSTITUTE(SUBSTITUTE(SUBSTITUTE(SUBSTITUTE(SUBSTITUTE(SUBSTITUTE(SUBSTITUTE(SUBSTITUTE(SUBSTITUTE(SUBSTITUTE(E163," ",""),"(",""),")",""),"'",""),"&amp;",""),"-",""),"#",""),",",""),"!",""),".",""),"@",""))</f>
        <v>CarlSchurzEast86thStreetatEastEndAvenue</v>
      </c>
      <c r="E163" t="s">
        <v>4017</v>
      </c>
      <c r="F163" t="s">
        <v>3696</v>
      </c>
      <c r="G163" t="s">
        <v>3698</v>
      </c>
      <c r="H163" t="s">
        <v>4116</v>
      </c>
      <c r="I163">
        <v>10021</v>
      </c>
      <c r="J163" t="str">
        <f>_xlfn.CONCAT("Location ",D163," = new Location() { Id = Guid.NewGuid(), Name = """,C163,""", AddressLine1 = """,E163,""", Town= """,F163,""", County=""",G163,""", Country=""",H163,""", Postcode=""",I163,""" };")</f>
        <v>Location CarlSchurzEast86thStreetatEastEndAvenue = new Location() { Id = Guid.NewGuid(), Name = "Carl Schurz", AddressLine1 = "East 86th Street, at East End Avenue", Town= "New York", County="NY", Country="US", Postcode="10021" };</v>
      </c>
      <c r="K163" t="str">
        <f>_xlfn.CONCAT("{ ""id"": """,A163,""", ""name"":""",C163,""", ""addressLine1"":""",E163,""", ""town"":""",F163,""", ""county"":""",G163,""", ""country"":""",H163,""", ""postcode"":""",I163,""" },")</f>
        <v>{ "id": "d9a6d019-84b3-4119-a013-ce1d447adb89", "name":"Carl Schurz", "addressLine1":"East 86th Street, at East End Avenue", "town":"New York", "county":"NY", "country":"US", "postcode":"10021" },</v>
      </c>
    </row>
    <row r="164" spans="1:11" x14ac:dyDescent="0.45">
      <c r="A164" t="s">
        <v>4895</v>
      </c>
      <c r="B164">
        <f t="shared" si="2"/>
        <v>163</v>
      </c>
      <c r="C164" t="s">
        <v>4020</v>
      </c>
      <c r="D164" t="str">
        <f>_xlfn.CONCAT(SUBSTITUTE(SUBSTITUTE(SUBSTITUTE(SUBSTITUTE(SUBSTITUTE(SUBSTITUTE(SUBSTITUTE(SUBSTITUTE(SUBSTITUTE(SUBSTITUTE(SUBSTITUTE(C164," ",""),"(",""),")",""),"'",""),"&amp;",""),"-",""),"#",""),",",""),"!",""),".",""),"@",""),SUBSTITUTE(SUBSTITUTE(SUBSTITUTE(SUBSTITUTE(SUBSTITUTE(SUBSTITUTE(SUBSTITUTE(SUBSTITUTE(SUBSTITUTE(SUBSTITUTE(SUBSTITUTE(E164," ",""),"(",""),")",""),"'",""),"&amp;",""),"-",""),"#",""),",",""),"!",""),".",""),"@",""))</f>
        <v>Pier9656thStinRiversidePark</v>
      </c>
      <c r="E164" t="s">
        <v>4019</v>
      </c>
      <c r="F164" t="s">
        <v>3696</v>
      </c>
      <c r="G164" t="s">
        <v>3698</v>
      </c>
      <c r="H164" t="s">
        <v>4116</v>
      </c>
      <c r="I164">
        <v>10019</v>
      </c>
      <c r="J164" t="str">
        <f>_xlfn.CONCAT("Location ",D164," = new Location() { Id = Guid.NewGuid(), Name = """,C164,""", AddressLine1 = """,E164,""", Town= """,F164,""", County=""",G164,""", Country=""",H164,""", Postcode=""",I164,""" };")</f>
        <v>Location Pier9656thStinRiversidePark = new Location() { Id = Guid.NewGuid(), Name = "Pier 96", AddressLine1 = "56th St in Riverside Park", Town= "New York", County="NY", Country="US", Postcode="10019" };</v>
      </c>
      <c r="K164" t="str">
        <f>_xlfn.CONCAT("{ ""id"": """,A164,""", ""name"":""",C164,""", ""addressLine1"":""",E164,""", ""town"":""",F164,""", ""county"":""",G164,""", ""country"":""",H164,""", ""postcode"":""",I164,""" },")</f>
        <v>{ "id": "060c55df-12f5-41c0-9932-adfe12971f1a", "name":"Pier 96", "addressLine1":"56th St in Riverside Park", "town":"New York", "county":"NY", "country":"US", "postcode":"10019" },</v>
      </c>
    </row>
    <row r="165" spans="1:11" x14ac:dyDescent="0.45">
      <c r="A165" t="s">
        <v>4896</v>
      </c>
      <c r="B165">
        <f t="shared" si="2"/>
        <v>164</v>
      </c>
      <c r="C165" t="s">
        <v>4022</v>
      </c>
      <c r="D165" t="str">
        <f>_xlfn.CONCAT(SUBSTITUTE(SUBSTITUTE(SUBSTITUTE(SUBSTITUTE(SUBSTITUTE(SUBSTITUTE(SUBSTITUTE(SUBSTITUTE(SUBSTITUTE(SUBSTITUTE(SUBSTITUTE(C165," ",""),"(",""),")",""),"'",""),"&amp;",""),"-",""),"#",""),",",""),"!",""),".",""),"@",""),SUBSTITUTE(SUBSTITUTE(SUBSTITUTE(SUBSTITUTE(SUBSTITUTE(SUBSTITUTE(SUBSTITUTE(SUBSTITUTE(SUBSTITUTE(SUBSTITUTE(SUBSTITUTE(E165," ",""),"(",""),")",""),"'",""),"&amp;",""),"-",""),"#",""),",",""),"!",""),".",""),"@",""))</f>
        <v>TopoftheRock50thStBetween5thand6thAv</v>
      </c>
      <c r="E165" t="s">
        <v>4021</v>
      </c>
      <c r="F165" t="s">
        <v>3696</v>
      </c>
      <c r="G165" t="s">
        <v>3698</v>
      </c>
      <c r="H165" t="s">
        <v>4116</v>
      </c>
      <c r="I165">
        <v>10036</v>
      </c>
      <c r="J165" t="str">
        <f>_xlfn.CONCAT("Location ",D165," = new Location() { Id = Guid.NewGuid(), Name = """,C165,""", AddressLine1 = """,E165,""", Town= """,F165,""", County=""",G165,""", Country=""",H165,""", Postcode=""",I165,""" };")</f>
        <v>Location TopoftheRock50thStBetween5thand6thAv = new Location() { Id = Guid.NewGuid(), Name = "Top of the Rock", AddressLine1 = "50th St., Between 5th and 6th Av.", Town= "New York", County="NY", Country="US", Postcode="10036" };</v>
      </c>
      <c r="K165" t="str">
        <f>_xlfn.CONCAT("{ ""id"": """,A165,""", ""name"":""",C165,""", ""addressLine1"":""",E165,""", ""town"":""",F165,""", ""county"":""",G165,""", ""country"":""",H165,""", ""postcode"":""",I165,""" },")</f>
        <v>{ "id": "91d8c232-324c-45ee-8db0-3c1b60f01c22", "name":"Top of the Rock", "addressLine1":"50th St., Between 5th and 6th Av.", "town":"New York", "county":"NY", "country":"US", "postcode":"10036" },</v>
      </c>
    </row>
    <row r="166" spans="1:11" x14ac:dyDescent="0.45">
      <c r="A166" t="s">
        <v>4897</v>
      </c>
      <c r="B166">
        <f t="shared" si="2"/>
        <v>165</v>
      </c>
      <c r="C166" t="s">
        <v>4024</v>
      </c>
      <c r="D166" t="str">
        <f>_xlfn.CONCAT(SUBSTITUTE(SUBSTITUTE(SUBSTITUTE(SUBSTITUTE(SUBSTITUTE(SUBSTITUTE(SUBSTITUTE(SUBSTITUTE(SUBSTITUTE(SUBSTITUTE(SUBSTITUTE(C166," ",""),"(",""),")",""),"'",""),"&amp;",""),"-",""),"#",""),",",""),"!",""),".",""),"@",""),SUBSTITUTE(SUBSTITUTE(SUBSTITUTE(SUBSTITUTE(SUBSTITUTE(SUBSTITUTE(SUBSTITUTE(SUBSTITUTE(SUBSTITUTE(SUBSTITUTE(SUBSTITUTE(E166," ",""),"(",""),")",""),"'",""),"&amp;",""),"-",""),"#",""),",",""),"!",""),".",""),"@",""))</f>
        <v>wewillstartatMoroccosDanceStudio6west20thstBetween5th6thave</v>
      </c>
      <c r="E166" t="s">
        <v>4023</v>
      </c>
      <c r="F166" t="s">
        <v>3696</v>
      </c>
      <c r="G166" t="s">
        <v>3698</v>
      </c>
      <c r="H166" t="s">
        <v>4116</v>
      </c>
      <c r="I166">
        <v>10011</v>
      </c>
      <c r="J166" t="str">
        <f>_xlfn.CONCAT("Location ",D166," = new Location() { Id = Guid.NewGuid(), Name = """,C166,""", AddressLine1 = """,E166,""", Town= """,F166,""", County=""",G166,""", Country=""",H166,""", Postcode=""",I166,""" };")</f>
        <v>Location wewillstartatMoroccosDanceStudio6west20thstBetween5th6thave = new Location() { Id = Guid.NewGuid(), Name = "we will start at Moroccos Dance Studio", AddressLine1 = "6 west 20th st. Between 5th &amp;6th ave.", Town= "New York", County="NY", Country="US", Postcode="10011" };</v>
      </c>
      <c r="K166" t="str">
        <f>_xlfn.CONCAT("{ ""id"": """,A166,""", ""name"":""",C166,""", ""addressLine1"":""",E166,""", ""town"":""",F166,""", ""county"":""",G166,""", ""country"":""",H166,""", ""postcode"":""",I166,""" },")</f>
        <v>{ "id": "0cba5a98-02ca-4af1-bbc8-42bc98a71226", "name":"we will start at Moroccos Dance Studio", "addressLine1":"6 west 20th st. Between 5th &amp;6th ave.", "town":"New York", "county":"NY", "country":"US", "postcode":"10011" },</v>
      </c>
    </row>
    <row r="167" spans="1:11" x14ac:dyDescent="0.45">
      <c r="A167" t="s">
        <v>4898</v>
      </c>
      <c r="B167">
        <f t="shared" si="2"/>
        <v>166</v>
      </c>
      <c r="C167" t="s">
        <v>4026</v>
      </c>
      <c r="D167" t="str">
        <f>_xlfn.CONCAT(SUBSTITUTE(SUBSTITUTE(SUBSTITUTE(SUBSTITUTE(SUBSTITUTE(SUBSTITUTE(SUBSTITUTE(SUBSTITUTE(SUBSTITUTE(SUBSTITUTE(SUBSTITUTE(C167," ",""),"(",""),")",""),"'",""),"&amp;",""),"-",""),"#",""),",",""),"!",""),".",""),"@",""),SUBSTITUTE(SUBSTITUTE(SUBSTITUTE(SUBSTITUTE(SUBSTITUTE(SUBSTITUTE(SUBSTITUTE(SUBSTITUTE(SUBSTITUTE(SUBSTITUTE(SUBSTITUTE(E167," ",""),"(",""),")",""),"'",""),"&amp;",""),"-",""),"#",""),",",""),"!",""),".",""),"@",""))</f>
        <v>PicnicatCentralParkSheepMeadowCentralPark</v>
      </c>
      <c r="E167" t="s">
        <v>4025</v>
      </c>
      <c r="F167" t="s">
        <v>3696</v>
      </c>
      <c r="G167" t="s">
        <v>3698</v>
      </c>
      <c r="H167" t="s">
        <v>4116</v>
      </c>
      <c r="I167">
        <v>10022</v>
      </c>
      <c r="J167" t="str">
        <f>_xlfn.CONCAT("Location ",D167," = new Location() { Id = Guid.NewGuid(), Name = """,C167,""", AddressLine1 = """,E167,""", Town= """,F167,""", County=""",G167,""", Country=""",H167,""", Postcode=""",I167,""" };")</f>
        <v>Location PicnicatCentralParkSheepMeadowCentralPark = new Location() { Id = Guid.NewGuid(), Name = "Picnic at Central Park, Sheep Meadow", AddressLine1 = "Central Park", Town= "New York", County="NY", Country="US", Postcode="10022" };</v>
      </c>
      <c r="K167" t="str">
        <f>_xlfn.CONCAT("{ ""id"": """,A167,""", ""name"":""",C167,""", ""addressLine1"":""",E167,""", ""town"":""",F167,""", ""county"":""",G167,""", ""country"":""",H167,""", ""postcode"":""",I167,""" },")</f>
        <v>{ "id": "bef32df4-f869-47ed-8361-96291b4bff66", "name":"Picnic at Central Park, Sheep Meadow", "addressLine1":"Central Park", "town":"New York", "county":"NY", "country":"US", "postcode":"10022" },</v>
      </c>
    </row>
    <row r="168" spans="1:11" x14ac:dyDescent="0.45">
      <c r="A168" t="s">
        <v>4899</v>
      </c>
      <c r="B168">
        <f t="shared" si="2"/>
        <v>167</v>
      </c>
      <c r="C168" t="s">
        <v>4028</v>
      </c>
      <c r="D168" t="str">
        <f>_xlfn.CONCAT(SUBSTITUTE(SUBSTITUTE(SUBSTITUTE(SUBSTITUTE(SUBSTITUTE(SUBSTITUTE(SUBSTITUTE(SUBSTITUTE(SUBSTITUTE(SUBSTITUTE(SUBSTITUTE(C168," ",""),"(",""),")",""),"'",""),"&amp;",""),"-",""),"#",""),",",""),"!",""),".",""),"@",""),SUBSTITUTE(SUBSTITUTE(SUBSTITUTE(SUBSTITUTE(SUBSTITUTE(SUBSTITUTE(SUBSTITUTE(SUBSTITUTE(SUBSTITUTE(SUBSTITUTE(SUBSTITUTE(E168," ",""),"(",""),")",""),"'",""),"&amp;",""),"-",""),"#",""),",",""),"!",""),".",""),"@",""))</f>
        <v>CafeLaFortuna69W71stSt</v>
      </c>
      <c r="E168" t="s">
        <v>4027</v>
      </c>
      <c r="F168" t="s">
        <v>3696</v>
      </c>
      <c r="G168" t="s">
        <v>3698</v>
      </c>
      <c r="H168" t="s">
        <v>4116</v>
      </c>
      <c r="I168">
        <v>10023</v>
      </c>
      <c r="J168" t="str">
        <f>_xlfn.CONCAT("Location ",D168," = new Location() { Id = Guid.NewGuid(), Name = """,C168,""", AddressLine1 = """,E168,""", Town= """,F168,""", County=""",G168,""", Country=""",H168,""", Postcode=""",I168,""" };")</f>
        <v>Location CafeLaFortuna69W71stSt = new Location() { Id = Guid.NewGuid(), Name = "Cafe La Fortuna", AddressLine1 = "69 W. 71st St.", Town= "New York", County="NY", Country="US", Postcode="10023" };</v>
      </c>
      <c r="K168" t="str">
        <f>_xlfn.CONCAT("{ ""id"": """,A168,""", ""name"":""",C168,""", ""addressLine1"":""",E168,""", ""town"":""",F168,""", ""county"":""",G168,""", ""country"":""",H168,""", ""postcode"":""",I168,""" },")</f>
        <v>{ "id": "c45d04d7-8dc8-40ea-85c3-5ec594111b59", "name":"Cafe La Fortuna", "addressLine1":"69 W. 71st St.", "town":"New York", "county":"NY", "country":"US", "postcode":"10023" },</v>
      </c>
    </row>
    <row r="169" spans="1:11" x14ac:dyDescent="0.45">
      <c r="A169" t="s">
        <v>4900</v>
      </c>
      <c r="B169">
        <f t="shared" si="2"/>
        <v>168</v>
      </c>
      <c r="C169" t="s">
        <v>4030</v>
      </c>
      <c r="D169" t="str">
        <f>_xlfn.CONCAT(SUBSTITUTE(SUBSTITUTE(SUBSTITUTE(SUBSTITUTE(SUBSTITUTE(SUBSTITUTE(SUBSTITUTE(SUBSTITUTE(SUBSTITUTE(SUBSTITUTE(SUBSTITUTE(C169," ",""),"(",""),")",""),"'",""),"&amp;",""),"-",""),"#",""),",",""),"!",""),".",""),"@",""),SUBSTITUTE(SUBSTITUTE(SUBSTITUTE(SUBSTITUTE(SUBSTITUTE(SUBSTITUTE(SUBSTITUTE(SUBSTITUTE(SUBSTITUTE(SUBSTITUTE(SUBSTITUTE(E169," ",""),"(",""),")",""),"'",""),"&amp;",""),"-",""),"#",""),",",""),"!",""),".",""),"@",""))</f>
        <v>OMai1589thAvenue</v>
      </c>
      <c r="E169" t="s">
        <v>4029</v>
      </c>
      <c r="F169" t="s">
        <v>3696</v>
      </c>
      <c r="G169" t="s">
        <v>3698</v>
      </c>
      <c r="H169" t="s">
        <v>4116</v>
      </c>
      <c r="I169">
        <v>10013</v>
      </c>
      <c r="J169" t="str">
        <f>_xlfn.CONCAT("Location ",D169," = new Location() { Id = Guid.NewGuid(), Name = """,C169,""", AddressLine1 = """,E169,""", Town= """,F169,""", County=""",G169,""", Country=""",H169,""", Postcode=""",I169,""" };")</f>
        <v>Location OMai1589thAvenue = new Location() { Id = Guid.NewGuid(), Name = "O Mai", AddressLine1 = "158 9th Avenue", Town= "New York", County="NY", Country="US", Postcode="10013" };</v>
      </c>
      <c r="K169" t="str">
        <f>_xlfn.CONCAT("{ ""id"": """,A169,""", ""name"":""",C169,""", ""addressLine1"":""",E169,""", ""town"":""",F169,""", ""county"":""",G169,""", ""country"":""",H169,""", ""postcode"":""",I169,""" },")</f>
        <v>{ "id": "cf918692-0c2e-4660-9f21-f79c0e603fca", "name":"O Mai", "addressLine1":"158 9th Avenue", "town":"New York", "county":"NY", "country":"US", "postcode":"10013" },</v>
      </c>
    </row>
    <row r="170" spans="1:11" x14ac:dyDescent="0.45">
      <c r="A170" t="s">
        <v>4901</v>
      </c>
      <c r="B170">
        <f t="shared" si="2"/>
        <v>169</v>
      </c>
      <c r="C170" t="s">
        <v>4032</v>
      </c>
      <c r="D170" t="str">
        <f>_xlfn.CONCAT(SUBSTITUTE(SUBSTITUTE(SUBSTITUTE(SUBSTITUTE(SUBSTITUTE(SUBSTITUTE(SUBSTITUTE(SUBSTITUTE(SUBSTITUTE(SUBSTITUTE(SUBSTITUTE(C170," ",""),"(",""),")",""),"'",""),"&amp;",""),"-",""),"#",""),",",""),"!",""),".",""),"@",""),SUBSTITUTE(SUBSTITUTE(SUBSTITUTE(SUBSTITUTE(SUBSTITUTE(SUBSTITUTE(SUBSTITUTE(SUBSTITUTE(SUBSTITUTE(SUBSTITUTE(SUBSTITUTE(E170," ",""),"(",""),")",""),"'",""),"&amp;",""),"-",""),"#",""),",",""),"!",""),".",""),"@",""))</f>
        <v>RainbowRoom30RockefellerPlaza65thflenteron49thStbetween5thand6thAves</v>
      </c>
      <c r="E170" t="s">
        <v>4031</v>
      </c>
      <c r="F170" t="s">
        <v>3696</v>
      </c>
      <c r="G170" t="s">
        <v>3698</v>
      </c>
      <c r="H170" t="s">
        <v>4116</v>
      </c>
      <c r="I170">
        <v>10018</v>
      </c>
      <c r="J170" t="str">
        <f>_xlfn.CONCAT("Location ",D170," = new Location() { Id = Guid.NewGuid(), Name = """,C170,""", AddressLine1 = """,E170,""", Town= """,F170,""", County=""",G170,""", Country=""",H170,""", Postcode=""",I170,""" };")</f>
        <v>Location RainbowRoom30RockefellerPlaza65thflenteron49thStbetween5thand6thAves = new Location() { Id = Guid.NewGuid(), Name = "Rainbow Room", AddressLine1 = "30 Rockefeller Plaza, 65th fl. (enter on 49th St. between 5th and 6th Aves.)", Town= "New York", County="NY", Country="US", Postcode="10018" };</v>
      </c>
      <c r="K170" t="str">
        <f>_xlfn.CONCAT("{ ""id"": """,A170,""", ""name"":""",C170,""", ""addressLine1"":""",E170,""", ""town"":""",F170,""", ""county"":""",G170,""", ""country"":""",H170,""", ""postcode"":""",I170,""" },")</f>
        <v>{ "id": "236160d1-659f-4d01-8b3a-c0f2e05b9f6d", "name":"Rainbow Room", "addressLine1":"30 Rockefeller Plaza, 65th fl. (enter on 49th St. between 5th and 6th Aves.)", "town":"New York", "county":"NY", "country":"US", "postcode":"10018" },</v>
      </c>
    </row>
    <row r="171" spans="1:11" x14ac:dyDescent="0.45">
      <c r="A171" t="s">
        <v>4902</v>
      </c>
      <c r="B171">
        <f t="shared" si="2"/>
        <v>170</v>
      </c>
      <c r="C171" t="s">
        <v>4034</v>
      </c>
      <c r="D171" t="str">
        <f>_xlfn.CONCAT(SUBSTITUTE(SUBSTITUTE(SUBSTITUTE(SUBSTITUTE(SUBSTITUTE(SUBSTITUTE(SUBSTITUTE(SUBSTITUTE(SUBSTITUTE(SUBSTITUTE(SUBSTITUTE(C171," ",""),"(",""),")",""),"'",""),"&amp;",""),"-",""),"#",""),",",""),"!",""),".",""),"@",""),SUBSTITUTE(SUBSTITUTE(SUBSTITUTE(SUBSTITUTE(SUBSTITUTE(SUBSTITUTE(SUBSTITUTE(SUBSTITUTE(SUBSTITUTE(SUBSTITUTE(SUBSTITUTE(E171," ",""),"(",""),")",""),"'",""),"&amp;",""),"-",""),"#",""),",",""),"!",""),".",""),"@",""))</f>
        <v>DanceNewYorkStudio237W54thStreet3rdfl</v>
      </c>
      <c r="E171" t="s">
        <v>4033</v>
      </c>
      <c r="F171" t="s">
        <v>3696</v>
      </c>
      <c r="G171" t="s">
        <v>3698</v>
      </c>
      <c r="H171" t="s">
        <v>4116</v>
      </c>
      <c r="I171">
        <v>10011</v>
      </c>
      <c r="J171" t="str">
        <f>_xlfn.CONCAT("Location ",D171," = new Location() { Id = Guid.NewGuid(), Name = """,C171,""", AddressLine1 = """,E171,""", Town= """,F171,""", County=""",G171,""", Country=""",H171,""", Postcode=""",I171,""" };")</f>
        <v>Location DanceNewYorkStudio237W54thStreet3rdfl = new Location() { Id = Guid.NewGuid(), Name = "Dance New York Studio", AddressLine1 = "237 W 54th Street, 3rd fl.", Town= "New York", County="NY", Country="US", Postcode="10011" };</v>
      </c>
      <c r="K171" t="str">
        <f>_xlfn.CONCAT("{ ""id"": """,A171,""", ""name"":""",C171,""", ""addressLine1"":""",E171,""", ""town"":""",F171,""", ""county"":""",G171,""", ""country"":""",H171,""", ""postcode"":""",I171,""" },")</f>
        <v>{ "id": "23db22d7-0df8-4b1a-bde7-4ce1ee398be1", "name":"Dance New York Studio", "addressLine1":"237 W 54th Street, 3rd fl.", "town":"New York", "county":"NY", "country":"US", "postcode":"10011" },</v>
      </c>
    </row>
    <row r="172" spans="1:11" x14ac:dyDescent="0.45">
      <c r="A172" t="s">
        <v>4903</v>
      </c>
      <c r="B172">
        <f t="shared" si="2"/>
        <v>171</v>
      </c>
      <c r="C172" t="s">
        <v>4036</v>
      </c>
      <c r="D172" t="str">
        <f>_xlfn.CONCAT(SUBSTITUTE(SUBSTITUTE(SUBSTITUTE(SUBSTITUTE(SUBSTITUTE(SUBSTITUTE(SUBSTITUTE(SUBSTITUTE(SUBSTITUTE(SUBSTITUTE(SUBSTITUTE(C172," ",""),"(",""),")",""),"'",""),"&amp;",""),"-",""),"#",""),",",""),"!",""),".",""),"@",""),SUBSTITUTE(SUBSTITUTE(SUBSTITUTE(SUBSTITUTE(SUBSTITUTE(SUBSTITUTE(SUBSTITUTE(SUBSTITUTE(SUBSTITUTE(SUBSTITUTE(SUBSTITUTE(E172," ",""),"(",""),")",""),"'",""),"&amp;",""),"-",""),"#",""),",",""),"!",""),".",""),"@",""))</f>
        <v>DanceManhattanStudios39West19thStreet</v>
      </c>
      <c r="E172" t="s">
        <v>4035</v>
      </c>
      <c r="F172" t="s">
        <v>3696</v>
      </c>
      <c r="G172" t="s">
        <v>3698</v>
      </c>
      <c r="H172" t="s">
        <v>4116</v>
      </c>
      <c r="I172">
        <v>10011</v>
      </c>
      <c r="J172" t="str">
        <f>_xlfn.CONCAT("Location ",D172," = new Location() { Id = Guid.NewGuid(), Name = """,C172,""", AddressLine1 = """,E172,""", Town= """,F172,""", County=""",G172,""", Country=""",H172,""", Postcode=""",I172,""" };")</f>
        <v>Location DanceManhattanStudios39West19thStreet = new Location() { Id = Guid.NewGuid(), Name = "Dance Manhattan Studios", AddressLine1 = "39 West 19th Street", Town= "New York", County="NY", Country="US", Postcode="10011" };</v>
      </c>
      <c r="K172" t="str">
        <f>_xlfn.CONCAT("{ ""id"": """,A172,""", ""name"":""",C172,""", ""addressLine1"":""",E172,""", ""town"":""",F172,""", ""county"":""",G172,""", ""country"":""",H172,""", ""postcode"":""",I172,""" },")</f>
        <v>{ "id": "51538c44-551a-4283-9605-e0d5cbdb1c86", "name":"Dance Manhattan Studios", "addressLine1":"39 West 19th Street", "town":"New York", "county":"NY", "country":"US", "postcode":"10011" },</v>
      </c>
    </row>
    <row r="173" spans="1:11" x14ac:dyDescent="0.45">
      <c r="A173" t="s">
        <v>4904</v>
      </c>
      <c r="B173">
        <f t="shared" si="2"/>
        <v>172</v>
      </c>
      <c r="C173" t="s">
        <v>4038</v>
      </c>
      <c r="D173" t="str">
        <f>_xlfn.CONCAT(SUBSTITUTE(SUBSTITUTE(SUBSTITUTE(SUBSTITUTE(SUBSTITUTE(SUBSTITUTE(SUBSTITUTE(SUBSTITUTE(SUBSTITUTE(SUBSTITUTE(SUBSTITUTE(C173," ",""),"(",""),")",""),"'",""),"&amp;",""),"-",""),"#",""),",",""),"!",""),".",""),"@",""),SUBSTITUTE(SUBSTITUTE(SUBSTITUTE(SUBSTITUTE(SUBSTITUTE(SUBSTITUTE(SUBSTITUTE(SUBSTITUTE(SUBSTITUTE(SUBSTITUTE(SUBSTITUTE(E173," ",""),"(",""),")",""),"'",""),"&amp;",""),"-",""),"#",""),",",""),"!",""),".",""),"@",""))</f>
        <v>SouthStreetSeaport213Waterstreet</v>
      </c>
      <c r="E173" t="s">
        <v>4037</v>
      </c>
      <c r="F173" t="s">
        <v>3696</v>
      </c>
      <c r="G173" t="s">
        <v>3698</v>
      </c>
      <c r="H173" t="s">
        <v>4116</v>
      </c>
      <c r="I173">
        <v>10038</v>
      </c>
      <c r="J173" t="str">
        <f>_xlfn.CONCAT("Location ",D173," = new Location() { Id = Guid.NewGuid(), Name = """,C173,""", AddressLine1 = """,E173,""", Town= """,F173,""", County=""",G173,""", Country=""",H173,""", Postcode=""",I173,""" };")</f>
        <v>Location SouthStreetSeaport213Waterstreet = new Location() { Id = Guid.NewGuid(), Name = "South Street Seaport", AddressLine1 = "213 Water street", Town= "New York", County="NY", Country="US", Postcode="10038" };</v>
      </c>
      <c r="K173" t="str">
        <f>_xlfn.CONCAT("{ ""id"": """,A173,""", ""name"":""",C173,""", ""addressLine1"":""",E173,""", ""town"":""",F173,""", ""county"":""",G173,""", ""country"":""",H173,""", ""postcode"":""",I173,""" },")</f>
        <v>{ "id": "bb07890e-5531-4f19-a89c-f313e6d70cb7", "name":"South Street Seaport", "addressLine1":"213 Water street", "town":"New York", "county":"NY", "country":"US", "postcode":"10038" },</v>
      </c>
    </row>
    <row r="174" spans="1:11" x14ac:dyDescent="0.45">
      <c r="A174" t="s">
        <v>4905</v>
      </c>
      <c r="B174">
        <f t="shared" si="2"/>
        <v>173</v>
      </c>
      <c r="C174" t="s">
        <v>4040</v>
      </c>
      <c r="D174" t="str">
        <f>_xlfn.CONCAT(SUBSTITUTE(SUBSTITUTE(SUBSTITUTE(SUBSTITUTE(SUBSTITUTE(SUBSTITUTE(SUBSTITUTE(SUBSTITUTE(SUBSTITUTE(SUBSTITUTE(SUBSTITUTE(C174," ",""),"(",""),")",""),"'",""),"&amp;",""),"-",""),"#",""),",",""),"!",""),".",""),"@",""),SUBSTITUTE(SUBSTITUTE(SUBSTITUTE(SUBSTITUTE(SUBSTITUTE(SUBSTITUTE(SUBSTITUTE(SUBSTITUTE(SUBSTITUTE(SUBSTITUTE(SUBSTITUTE(E174," ",""),"(",""),")",""),"'",""),"&amp;",""),"-",""),"#",""),",",""),"!",""),".",""),"@",""))</f>
        <v>YOGANOW5852NorthBroadway</v>
      </c>
      <c r="E174" t="s">
        <v>4039</v>
      </c>
      <c r="F174" t="s">
        <v>3704</v>
      </c>
      <c r="G174" t="s">
        <v>3706</v>
      </c>
      <c r="H174" t="s">
        <v>4116</v>
      </c>
      <c r="I174">
        <v>60660</v>
      </c>
      <c r="J174" t="str">
        <f>_xlfn.CONCAT("Location ",D174," = new Location() { Id = Guid.NewGuid(), Name = """,C174,""", AddressLine1 = """,E174,""", Town= """,F174,""", County=""",G174,""", Country=""",H174,""", Postcode=""",I174,""" };")</f>
        <v>Location YOGANOW5852NorthBroadway = new Location() { Id = Guid.NewGuid(), Name = "YOGA NOW", AddressLine1 = "5852 North Broadway", Town= "Chicago", County="IL", Country="US", Postcode="60660" };</v>
      </c>
      <c r="K174" t="str">
        <f>_xlfn.CONCAT("{ ""id"": """,A174,""", ""name"":""",C174,""", ""addressLine1"":""",E174,""", ""town"":""",F174,""", ""county"":""",G174,""", ""country"":""",H174,""", ""postcode"":""",I174,""" },")</f>
        <v>{ "id": "ce178be8-8589-4d57-826c-f11f06dac668", "name":"YOGA NOW", "addressLine1":"5852 North Broadway", "town":"Chicago", "county":"IL", "country":"US", "postcode":"60660" },</v>
      </c>
    </row>
    <row r="175" spans="1:11" x14ac:dyDescent="0.45">
      <c r="A175" t="s">
        <v>4906</v>
      </c>
      <c r="B175">
        <f t="shared" si="2"/>
        <v>174</v>
      </c>
      <c r="C175" t="s">
        <v>4042</v>
      </c>
      <c r="D175" t="str">
        <f>_xlfn.CONCAT(SUBSTITUTE(SUBSTITUTE(SUBSTITUTE(SUBSTITUTE(SUBSTITUTE(SUBSTITUTE(SUBSTITUTE(SUBSTITUTE(SUBSTITUTE(SUBSTITUTE(SUBSTITUTE(C175," ",""),"(",""),")",""),"'",""),"&amp;",""),"-",""),"#",""),",",""),"!",""),".",""),"@",""),SUBSTITUTE(SUBSTITUTE(SUBSTITUTE(SUBSTITUTE(SUBSTITUTE(SUBSTITUTE(SUBSTITUTE(SUBSTITUTE(SUBSTITUTE(SUBSTITUTE(SUBSTITUTE(E175," ",""),"(",""),")",""),"'",""),"&amp;",""),"-",""),"#",""),",",""),"!",""),".",""),"@",""))</f>
        <v>HaykosTurkishCarpets857LexingtonAveat65thSt</v>
      </c>
      <c r="E175" t="s">
        <v>4041</v>
      </c>
      <c r="F175" t="s">
        <v>3696</v>
      </c>
      <c r="G175" t="s">
        <v>3698</v>
      </c>
      <c r="H175" t="s">
        <v>4116</v>
      </c>
      <c r="I175">
        <v>10065</v>
      </c>
      <c r="J175" t="str">
        <f>_xlfn.CONCAT("Location ",D175," = new Location() { Id = Guid.NewGuid(), Name = """,C175,""", AddressLine1 = """,E175,""", Town= """,F175,""", County=""",G175,""", Country=""",H175,""", Postcode=""",I175,""" };")</f>
        <v>Location HaykosTurkishCarpets857LexingtonAveat65thSt = new Location() { Id = Guid.NewGuid(), Name = "Hayko's Turkish Carpets", AddressLine1 = "857 Lexington Ave (at 65th St)", Town= "New York", County="NY", Country="US", Postcode="10065" };</v>
      </c>
      <c r="K175" t="str">
        <f>_xlfn.CONCAT("{ ""id"": """,A175,""", ""name"":""",C175,""", ""addressLine1"":""",E175,""", ""town"":""",F175,""", ""county"":""",G175,""", ""country"":""",H175,""", ""postcode"":""",I175,""" },")</f>
        <v>{ "id": "7035b815-7480-4cd7-a650-e6d738905b9c", "name":"Hayko's Turkish Carpets", "addressLine1":"857 Lexington Ave (at 65th St)", "town":"New York", "county":"NY", "country":"US", "postcode":"10065" },</v>
      </c>
    </row>
    <row r="176" spans="1:11" x14ac:dyDescent="0.45">
      <c r="A176" t="s">
        <v>4907</v>
      </c>
      <c r="B176">
        <f t="shared" si="2"/>
        <v>175</v>
      </c>
      <c r="C176" t="s">
        <v>4044</v>
      </c>
      <c r="D176" t="str">
        <f>_xlfn.CONCAT(SUBSTITUTE(SUBSTITUTE(SUBSTITUTE(SUBSTITUTE(SUBSTITUTE(SUBSTITUTE(SUBSTITUTE(SUBSTITUTE(SUBSTITUTE(SUBSTITUTE(SUBSTITUTE(C176," ",""),"(",""),")",""),"'",""),"&amp;",""),"-",""),"#",""),",",""),"!",""),".",""),"@",""),SUBSTITUTE(SUBSTITUTE(SUBSTITUTE(SUBSTITUTE(SUBSTITUTE(SUBSTITUTE(SUBSTITUTE(SUBSTITUTE(SUBSTITUTE(SUBSTITUTE(SUBSTITUTE(E176," ",""),"(",""),")",""),"'",""),"&amp;",""),"-",""),"#",""),",",""),"!",""),".",""),"@",""))</f>
        <v>Kitschn600WChicago</v>
      </c>
      <c r="E176" t="s">
        <v>4043</v>
      </c>
      <c r="F176" t="s">
        <v>3704</v>
      </c>
      <c r="G176" t="s">
        <v>3706</v>
      </c>
      <c r="H176" t="s">
        <v>4116</v>
      </c>
      <c r="I176">
        <v>60610</v>
      </c>
      <c r="J176" t="str">
        <f>_xlfn.CONCAT("Location ",D176," = new Location() { Id = Guid.NewGuid(), Name = """,C176,""", AddressLine1 = """,E176,""", Town= """,F176,""", County=""",G176,""", Country=""",H176,""", Postcode=""",I176,""" };")</f>
        <v>Location Kitschn600WChicago = new Location() { Id = Guid.NewGuid(), Name = "Kitsch'n", AddressLine1 = "600 W Chicago", Town= "Chicago", County="IL", Country="US", Postcode="60610" };</v>
      </c>
      <c r="K176" t="str">
        <f>_xlfn.CONCAT("{ ""id"": """,A176,""", ""name"":""",C176,""", ""addressLine1"":""",E176,""", ""town"":""",F176,""", ""county"":""",G176,""", ""country"":""",H176,""", ""postcode"":""",I176,""" },")</f>
        <v>{ "id": "738ced19-1ac6-4877-a125-4bb7125ed8c7", "name":"Kitsch'n", "addressLine1":"600 W Chicago", "town":"Chicago", "county":"IL", "country":"US", "postcode":"60610" },</v>
      </c>
    </row>
    <row r="177" spans="1:11" x14ac:dyDescent="0.45">
      <c r="A177" t="s">
        <v>4908</v>
      </c>
      <c r="B177">
        <f t="shared" si="2"/>
        <v>176</v>
      </c>
      <c r="C177" t="s">
        <v>4046</v>
      </c>
      <c r="D177" t="str">
        <f>_xlfn.CONCAT(SUBSTITUTE(SUBSTITUTE(SUBSTITUTE(SUBSTITUTE(SUBSTITUTE(SUBSTITUTE(SUBSTITUTE(SUBSTITUTE(SUBSTITUTE(SUBSTITUTE(SUBSTITUTE(C177," ",""),"(",""),")",""),"'",""),"&amp;",""),"-",""),"#",""),",",""),"!",""),".",""),"@",""),SUBSTITUTE(SUBSTITUTE(SUBSTITUTE(SUBSTITUTE(SUBSTITUTE(SUBSTITUTE(SUBSTITUTE(SUBSTITUTE(SUBSTITUTE(SUBSTITUTE(SUBSTITUTE(E177," ",""),"(",""),")",""),"'",""),"&amp;",""),"-",""),"#",""),",",""),"!",""),".",""),"@",""))</f>
        <v>GreatLawnCentralPark81stStreetCentralParkWest</v>
      </c>
      <c r="E177" t="s">
        <v>4045</v>
      </c>
      <c r="F177" t="s">
        <v>3696</v>
      </c>
      <c r="G177" t="s">
        <v>3698</v>
      </c>
      <c r="H177" t="s">
        <v>4116</v>
      </c>
      <c r="I177">
        <v>10024</v>
      </c>
      <c r="J177" t="str">
        <f>_xlfn.CONCAT("Location ",D177," = new Location() { Id = Guid.NewGuid(), Name = """,C177,""", AddressLine1 = """,E177,""", Town= """,F177,""", County=""",G177,""", Country=""",H177,""", Postcode=""",I177,""" };")</f>
        <v>Location GreatLawnCentralPark81stStreetCentralParkWest = new Location() { Id = Guid.NewGuid(), Name = "Great Lawn-Central Park", AddressLine1 = "81st Street @ Central Park West", Town= "New York", County="NY", Country="US", Postcode="10024" };</v>
      </c>
      <c r="K177" t="str">
        <f>_xlfn.CONCAT("{ ""id"": """,A177,""", ""name"":""",C177,""", ""addressLine1"":""",E177,""", ""town"":""",F177,""", ""county"":""",G177,""", ""country"":""",H177,""", ""postcode"":""",I177,""" },")</f>
        <v>{ "id": "4026475c-a810-47ac-a59f-786402c134ab", "name":"Great Lawn-Central Park", "addressLine1":"81st Street @ Central Park West", "town":"New York", "county":"NY", "country":"US", "postcode":"10024" },</v>
      </c>
    </row>
    <row r="178" spans="1:11" x14ac:dyDescent="0.45">
      <c r="A178" t="s">
        <v>4909</v>
      </c>
      <c r="B178">
        <f t="shared" si="2"/>
        <v>177</v>
      </c>
      <c r="C178" t="s">
        <v>4048</v>
      </c>
      <c r="D178" t="str">
        <f>_xlfn.CONCAT(SUBSTITUTE(SUBSTITUTE(SUBSTITUTE(SUBSTITUTE(SUBSTITUTE(SUBSTITUTE(SUBSTITUTE(SUBSTITUTE(SUBSTITUTE(SUBSTITUTE(SUBSTITUTE(C178," ",""),"(",""),")",""),"'",""),"&amp;",""),"-",""),"#",""),",",""),"!",""),".",""),"@",""),SUBSTITUTE(SUBSTITUTE(SUBSTITUTE(SUBSTITUTE(SUBSTITUTE(SUBSTITUTE(SUBSTITUTE(SUBSTITUTE(SUBSTITUTE(SUBSTITUTE(SUBSTITUTE(E178," ",""),"(",""),")",""),"'",""),"&amp;",""),"-",""),"#",""),",",""),"!",""),".",""),"@",""))</f>
        <v>LEcoleFrenchculinaryinstitute462Broadway</v>
      </c>
      <c r="E178" t="s">
        <v>4047</v>
      </c>
      <c r="F178" t="s">
        <v>3696</v>
      </c>
      <c r="G178" t="s">
        <v>3698</v>
      </c>
      <c r="H178" t="s">
        <v>4116</v>
      </c>
      <c r="I178">
        <v>10013</v>
      </c>
      <c r="J178" t="str">
        <f>_xlfn.CONCAT("Location ",D178," = new Location() { Id = Guid.NewGuid(), Name = """,C178,""", AddressLine1 = """,E178,""", Town= """,F178,""", County=""",G178,""", Country=""",H178,""", Postcode=""",I178,""" };")</f>
        <v>Location LEcoleFrenchculinaryinstitute462Broadway = new Location() { Id = Guid.NewGuid(), Name = "L'Ecole - French culinary institute", AddressLine1 = "462 Broadway", Town= "New York", County="NY", Country="US", Postcode="10013" };</v>
      </c>
      <c r="K178" t="str">
        <f>_xlfn.CONCAT("{ ""id"": """,A178,""", ""name"":""",C178,""", ""addressLine1"":""",E178,""", ""town"":""",F178,""", ""county"":""",G178,""", ""country"":""",H178,""", ""postcode"":""",I178,""" },")</f>
        <v>{ "id": "7001b67d-67c6-4fa5-91df-8684e26870f3", "name":"L'Ecole - French culinary institute", "addressLine1":"462 Broadway", "town":"New York", "county":"NY", "country":"US", "postcode":"10013" },</v>
      </c>
    </row>
    <row r="179" spans="1:11" x14ac:dyDescent="0.45">
      <c r="A179" t="s">
        <v>4910</v>
      </c>
      <c r="B179">
        <f t="shared" si="2"/>
        <v>178</v>
      </c>
      <c r="C179" t="s">
        <v>4050</v>
      </c>
      <c r="D179" t="str">
        <f>_xlfn.CONCAT(SUBSTITUTE(SUBSTITUTE(SUBSTITUTE(SUBSTITUTE(SUBSTITUTE(SUBSTITUTE(SUBSTITUTE(SUBSTITUTE(SUBSTITUTE(SUBSTITUTE(SUBSTITUTE(C179," ",""),"(",""),")",""),"'",""),"&amp;",""),"-",""),"#",""),",",""),"!",""),".",""),"@",""),SUBSTITUTE(SUBSTITUTE(SUBSTITUTE(SUBSTITUTE(SUBSTITUTE(SUBSTITUTE(SUBSTITUTE(SUBSTITUTE(SUBSTITUTE(SUBSTITUTE(SUBSTITUTE(E179," ",""),"(",""),")",""),"'",""),"&amp;",""),"-",""),"#",""),",",""),"!",""),".",""),"@",""))</f>
        <v>SynodHallStJohntheDivineCathedral1047AmsterdamAvenue111thSt</v>
      </c>
      <c r="E179" t="s">
        <v>4049</v>
      </c>
      <c r="F179" t="s">
        <v>3696</v>
      </c>
      <c r="G179" t="s">
        <v>3698</v>
      </c>
      <c r="H179" t="s">
        <v>4116</v>
      </c>
      <c r="I179">
        <v>10034</v>
      </c>
      <c r="J179" t="str">
        <f>_xlfn.CONCAT("Location ",D179," = new Location() { Id = Guid.NewGuid(), Name = """,C179,""", AddressLine1 = """,E179,""", Town= """,F179,""", County=""",G179,""", Country=""",H179,""", Postcode=""",I179,""" };")</f>
        <v>Location SynodHallStJohntheDivineCathedral1047AmsterdamAvenue111thSt = new Location() { Id = Guid.NewGuid(), Name = "Synod Hall, St. John the Divine Cathedral", AddressLine1 = "1047 Amsterdam Avenue (@ 111th St.)", Town= "New York", County="NY", Country="US", Postcode="10034" };</v>
      </c>
      <c r="K179" t="str">
        <f>_xlfn.CONCAT("{ ""id"": """,A179,""", ""name"":""",C179,""", ""addressLine1"":""",E179,""", ""town"":""",F179,""", ""county"":""",G179,""", ""country"":""",H179,""", ""postcode"":""",I179,""" },")</f>
        <v>{ "id": "2127b6aa-4b8b-4538-9702-c3b6a67b3753", "name":"Synod Hall, St. John the Divine Cathedral", "addressLine1":"1047 Amsterdam Avenue (@ 111th St.)", "town":"New York", "county":"NY", "country":"US", "postcode":"10034" },</v>
      </c>
    </row>
    <row r="180" spans="1:11" x14ac:dyDescent="0.45">
      <c r="A180" t="s">
        <v>4911</v>
      </c>
      <c r="B180">
        <f t="shared" si="2"/>
        <v>179</v>
      </c>
      <c r="C180" t="s">
        <v>4052</v>
      </c>
      <c r="D180" t="str">
        <f>_xlfn.CONCAT(SUBSTITUTE(SUBSTITUTE(SUBSTITUTE(SUBSTITUTE(SUBSTITUTE(SUBSTITUTE(SUBSTITUTE(SUBSTITUTE(SUBSTITUTE(SUBSTITUTE(SUBSTITUTE(C180," ",""),"(",""),")",""),"'",""),"&amp;",""),"-",""),"#",""),",",""),"!",""),".",""),"@",""),SUBSTITUTE(SUBSTITUTE(SUBSTITUTE(SUBSTITUTE(SUBSTITUTE(SUBSTITUTE(SUBSTITUTE(SUBSTITUTE(SUBSTITUTE(SUBSTITUTE(SUBSTITUTE(E180," ",""),"(",""),")",""),"'",""),"&amp;",""),"-",""),"#",""),",",""),"!",""),".",""),"@",""))</f>
        <v>OMFactory265West37thSt8thAvenue</v>
      </c>
      <c r="E180" t="s">
        <v>4051</v>
      </c>
      <c r="F180" t="s">
        <v>3696</v>
      </c>
      <c r="G180" t="s">
        <v>3698</v>
      </c>
      <c r="H180" t="s">
        <v>4116</v>
      </c>
      <c r="I180">
        <v>10036</v>
      </c>
      <c r="J180" t="str">
        <f>_xlfn.CONCAT("Location ",D180," = new Location() { Id = Guid.NewGuid(), Name = """,C180,""", AddressLine1 = """,E180,""", Town= """,F180,""", County=""",G180,""", Country=""",H180,""", Postcode=""",I180,""" };")</f>
        <v>Location OMFactory265West37thSt8thAvenue = new Location() { Id = Guid.NewGuid(), Name = "OM Factory", AddressLine1 = "265 West 37th St. (@ 8th Avenue),", Town= "New York", County="NY", Country="US", Postcode="10036" };</v>
      </c>
      <c r="K180" t="str">
        <f>_xlfn.CONCAT("{ ""id"": """,A180,""", ""name"":""",C180,""", ""addressLine1"":""",E180,""", ""town"":""",F180,""", ""county"":""",G180,""", ""country"":""",H180,""", ""postcode"":""",I180,""" },")</f>
        <v>{ "id": "fd5f8e83-7f66-4d79-8b6f-f5e2151270be", "name":"OM Factory", "addressLine1":"265 West 37th St. (@ 8th Avenue),", "town":"New York", "county":"NY", "country":"US", "postcode":"10036" },</v>
      </c>
    </row>
    <row r="181" spans="1:11" x14ac:dyDescent="0.45">
      <c r="A181" t="s">
        <v>4912</v>
      </c>
      <c r="B181">
        <f t="shared" si="2"/>
        <v>180</v>
      </c>
      <c r="C181" t="s">
        <v>4054</v>
      </c>
      <c r="D181" t="str">
        <f>_xlfn.CONCAT(SUBSTITUTE(SUBSTITUTE(SUBSTITUTE(SUBSTITUTE(SUBSTITUTE(SUBSTITUTE(SUBSTITUTE(SUBSTITUTE(SUBSTITUTE(SUBSTITUTE(SUBSTITUTE(C181," ",""),"(",""),")",""),"'",""),"&amp;",""),"-",""),"#",""),",",""),"!",""),".",""),"@",""),SUBSTITUTE(SUBSTITUTE(SUBSTITUTE(SUBSTITUTE(SUBSTITUTE(SUBSTITUTE(SUBSTITUTE(SUBSTITUTE(SUBSTITUTE(SUBSTITUTE(SUBSTITUTE(E181," ",""),"(",""),")",""),"'",""),"&amp;",""),"-",""),"#",""),",",""),"!",""),".",""),"@",""))</f>
        <v>ShipOfFoolsBar15902ndAve</v>
      </c>
      <c r="E181" t="s">
        <v>4053</v>
      </c>
      <c r="F181" t="s">
        <v>3696</v>
      </c>
      <c r="G181" t="s">
        <v>3698</v>
      </c>
      <c r="H181" t="s">
        <v>4116</v>
      </c>
      <c r="I181">
        <v>10028</v>
      </c>
      <c r="J181" t="str">
        <f>_xlfn.CONCAT("Location ",D181," = new Location() { Id = Guid.NewGuid(), Name = """,C181,""", AddressLine1 = """,E181,""", Town= """,F181,""", County=""",G181,""", Country=""",H181,""", Postcode=""",I181,""" };")</f>
        <v>Location ShipOfFoolsBar15902ndAve = new Location() { Id = Guid.NewGuid(), Name = "Ship Of Fools Bar", AddressLine1 = "1590 2nd Ave.", Town= "New York", County="NY", Country="US", Postcode="10028" };</v>
      </c>
      <c r="K181" t="str">
        <f>_xlfn.CONCAT("{ ""id"": """,A181,""", ""name"":""",C181,""", ""addressLine1"":""",E181,""", ""town"":""",F181,""", ""county"":""",G181,""", ""country"":""",H181,""", ""postcode"":""",I181,""" },")</f>
        <v>{ "id": "8b247a08-01dc-40cb-9365-403503640267", "name":"Ship Of Fools Bar", "addressLine1":"1590 2nd Ave.", "town":"New York", "county":"NY", "country":"US", "postcode":"10028" },</v>
      </c>
    </row>
    <row r="182" spans="1:11" x14ac:dyDescent="0.45">
      <c r="A182" t="s">
        <v>4913</v>
      </c>
      <c r="B182">
        <f t="shared" si="2"/>
        <v>181</v>
      </c>
      <c r="C182" t="s">
        <v>4056</v>
      </c>
      <c r="D182" t="str">
        <f>_xlfn.CONCAT(SUBSTITUTE(SUBSTITUTE(SUBSTITUTE(SUBSTITUTE(SUBSTITUTE(SUBSTITUTE(SUBSTITUTE(SUBSTITUTE(SUBSTITUTE(SUBSTITUTE(SUBSTITUTE(C182," ",""),"(",""),")",""),"'",""),"&amp;",""),"-",""),"#",""),",",""),"!",""),".",""),"@",""),SUBSTITUTE(SUBSTITUTE(SUBSTITUTE(SUBSTITUTE(SUBSTITUTE(SUBSTITUTE(SUBSTITUTE(SUBSTITUTE(SUBSTITUTE(SUBSTITUTE(SUBSTITUTE(E182," ",""),"(",""),")",""),"'",""),"&amp;",""),"-",""),"#",""),",",""),"!",""),".",""),"@",""))</f>
        <v>GrandCentralStationLowerLevel:WestSide</v>
      </c>
      <c r="E182" t="s">
        <v>4055</v>
      </c>
      <c r="F182" t="s">
        <v>3696</v>
      </c>
      <c r="G182" t="s">
        <v>3698</v>
      </c>
      <c r="H182" t="s">
        <v>4116</v>
      </c>
      <c r="I182">
        <v>10011</v>
      </c>
      <c r="J182" t="str">
        <f>_xlfn.CONCAT("Location ",D182," = new Location() { Id = Guid.NewGuid(), Name = """,C182,""", AddressLine1 = """,E182,""", Town= """,F182,""", County=""",G182,""", Country=""",H182,""", Postcode=""",I182,""" };")</f>
        <v>Location GrandCentralStationLowerLevel:WestSide = new Location() { Id = Guid.NewGuid(), Name = "Grand Central Station", AddressLine1 = "Lower Level: West Side", Town= "New York", County="NY", Country="US", Postcode="10011" };</v>
      </c>
      <c r="K182" t="str">
        <f>_xlfn.CONCAT("{ ""id"": """,A182,""", ""name"":""",C182,""", ""addressLine1"":""",E182,""", ""town"":""",F182,""", ""county"":""",G182,""", ""country"":""",H182,""", ""postcode"":""",I182,""" },")</f>
        <v>{ "id": "ca3703af-33f1-4634-a45f-8be75939d7ce", "name":"Grand Central Station", "addressLine1":"Lower Level: West Side", "town":"New York", "county":"NY", "country":"US", "postcode":"10011" },</v>
      </c>
    </row>
    <row r="183" spans="1:11" x14ac:dyDescent="0.45">
      <c r="A183" t="s">
        <v>4914</v>
      </c>
      <c r="B183">
        <f t="shared" si="2"/>
        <v>182</v>
      </c>
      <c r="C183" t="s">
        <v>4058</v>
      </c>
      <c r="D183" t="str">
        <f>_xlfn.CONCAT(SUBSTITUTE(SUBSTITUTE(SUBSTITUTE(SUBSTITUTE(SUBSTITUTE(SUBSTITUTE(SUBSTITUTE(SUBSTITUTE(SUBSTITUTE(SUBSTITUTE(SUBSTITUTE(C183," ",""),"(",""),")",""),"'",""),"&amp;",""),"-",""),"#",""),",",""),"!",""),".",""),"@",""),SUBSTITUTE(SUBSTITUTE(SUBSTITUTE(SUBSTITUTE(SUBSTITUTE(SUBSTITUTE(SUBSTITUTE(SUBSTITUTE(SUBSTITUTE(SUBSTITUTE(SUBSTITUTE(E183," ",""),"(",""),")",""),"'",""),"&amp;",""),"-",""),"#",""),",",""),"!",""),".",""),"@",""))</f>
        <v>SkirballCenterforthePerformingArts566LaGuargiaPlaceWashingtonSqSo</v>
      </c>
      <c r="E183" t="s">
        <v>4057</v>
      </c>
      <c r="F183" t="s">
        <v>3696</v>
      </c>
      <c r="G183" t="s">
        <v>3698</v>
      </c>
      <c r="H183" t="s">
        <v>4116</v>
      </c>
      <c r="I183">
        <v>10012</v>
      </c>
      <c r="J183" t="str">
        <f>_xlfn.CONCAT("Location ",D183," = new Location() { Id = Guid.NewGuid(), Name = """,C183,""", AddressLine1 = """,E183,""", Town= """,F183,""", County=""",G183,""", Country=""",H183,""", Postcode=""",I183,""" };")</f>
        <v>Location SkirballCenterforthePerformingArts566LaGuargiaPlaceWashingtonSqSo = new Location() { Id = Guid.NewGuid(), Name = "Skirball Center for the Performing Arts", AddressLine1 = "566 La Guargia Place (Washington Sq. So)", Town= "New York", County="NY", Country="US", Postcode="10012" };</v>
      </c>
      <c r="K183" t="str">
        <f>_xlfn.CONCAT("{ ""id"": """,A183,""", ""name"":""",C183,""", ""addressLine1"":""",E183,""", ""town"":""",F183,""", ""county"":""",G183,""", ""country"":""",H183,""", ""postcode"":""",I183,""" },")</f>
        <v>{ "id": "13e31d1c-8806-407b-9504-77c87a73eb45", "name":"Skirball Center for the Performing Arts", "addressLine1":"566 La Guargia Place (Washington Sq. So)", "town":"New York", "county":"NY", "country":"US", "postcode":"10012" },</v>
      </c>
    </row>
    <row r="184" spans="1:11" x14ac:dyDescent="0.45">
      <c r="A184" t="s">
        <v>4915</v>
      </c>
      <c r="B184">
        <f t="shared" si="2"/>
        <v>183</v>
      </c>
      <c r="C184" t="s">
        <v>4060</v>
      </c>
      <c r="D184" t="str">
        <f>_xlfn.CONCAT(SUBSTITUTE(SUBSTITUTE(SUBSTITUTE(SUBSTITUTE(SUBSTITUTE(SUBSTITUTE(SUBSTITUTE(SUBSTITUTE(SUBSTITUTE(SUBSTITUTE(SUBSTITUTE(C184," ",""),"(",""),")",""),"'",""),"&amp;",""),"-",""),"#",""),",",""),"!",""),".",""),"@",""),SUBSTITUTE(SUBSTITUTE(SUBSTITUTE(SUBSTITUTE(SUBSTITUTE(SUBSTITUTE(SUBSTITUTE(SUBSTITUTE(SUBSTITUTE(SUBSTITUTE(SUBSTITUTE(E184," ",""),"(",""),")",""),"'",""),"&amp;",""),"-",""),"#",""),",",""),"!",""),".",""),"@",""))</f>
        <v>MOMA11West53Street</v>
      </c>
      <c r="E184" t="s">
        <v>4059</v>
      </c>
      <c r="F184" t="s">
        <v>3696</v>
      </c>
      <c r="G184" t="s">
        <v>3698</v>
      </c>
      <c r="H184" t="s">
        <v>4116</v>
      </c>
      <c r="I184">
        <v>10019</v>
      </c>
      <c r="J184" t="str">
        <f>_xlfn.CONCAT("Location ",D184," = new Location() { Id = Guid.NewGuid(), Name = """,C184,""", AddressLine1 = """,E184,""", Town= """,F184,""", County=""",G184,""", Country=""",H184,""", Postcode=""",I184,""" };")</f>
        <v>Location MOMA11West53Street = new Location() { Id = Guid.NewGuid(), Name = "MOMA", AddressLine1 = "11 West 53 Street", Town= "New York", County="NY", Country="US", Postcode="10019" };</v>
      </c>
      <c r="K184" t="str">
        <f>_xlfn.CONCAT("{ ""id"": """,A184,""", ""name"":""",C184,""", ""addressLine1"":""",E184,""", ""town"":""",F184,""", ""county"":""",G184,""", ""country"":""",H184,""", ""postcode"":""",I184,""" },")</f>
        <v>{ "id": "265b3238-f24e-4511-9ef8-1bac590fe963", "name":"MOMA", "addressLine1":"11 West 53 Street", "town":"New York", "county":"NY", "country":"US", "postcode":"10019" },</v>
      </c>
    </row>
    <row r="185" spans="1:11" x14ac:dyDescent="0.45">
      <c r="A185" t="s">
        <v>4916</v>
      </c>
      <c r="B185">
        <f t="shared" si="2"/>
        <v>184</v>
      </c>
      <c r="C185" t="s">
        <v>4062</v>
      </c>
      <c r="D185" t="str">
        <f>_xlfn.CONCAT(SUBSTITUTE(SUBSTITUTE(SUBSTITUTE(SUBSTITUTE(SUBSTITUTE(SUBSTITUTE(SUBSTITUTE(SUBSTITUTE(SUBSTITUTE(SUBSTITUTE(SUBSTITUTE(C185," ",""),"(",""),")",""),"'",""),"&amp;",""),"-",""),"#",""),",",""),"!",""),".",""),"@",""),SUBSTITUTE(SUBSTITUTE(SUBSTITUTE(SUBSTITUTE(SUBSTITUTE(SUBSTITUTE(SUBSTITUTE(SUBSTITUTE(SUBSTITUTE(SUBSTITUTE(SUBSTITUTE(E185," ",""),"(",""),")",""),"'",""),"&amp;",""),"-",""),"#",""),",",""),"!",""),".",""),"@",""))</f>
        <v>MarbleCollegiateChurchcheckroomonsigninlobby1W29thStreetNYNYat5thAve</v>
      </c>
      <c r="E185" t="s">
        <v>4061</v>
      </c>
      <c r="F185" t="s">
        <v>3696</v>
      </c>
      <c r="G185" t="s">
        <v>3698</v>
      </c>
      <c r="H185" t="s">
        <v>4116</v>
      </c>
      <c r="I185">
        <v>10001</v>
      </c>
      <c r="J185" t="str">
        <f>_xlfn.CONCAT("Location ",D185," = new Location() { Id = Guid.NewGuid(), Name = """,C185,""", AddressLine1 = """,E185,""", Town= """,F185,""", County=""",G185,""", Country=""",H185,""", Postcode=""",I185,""" };")</f>
        <v>Location MarbleCollegiateChurchcheckroomonsigninlobby1W29thStreetNYNYat5thAve = new Location() { Id = Guid.NewGuid(), Name = "Marble Collegiate Church, check room # on sign in lobby", AddressLine1 = "1 W 29th Street, NY, NY at 5th Ave.", Town= "New York", County="NY", Country="US", Postcode="10001" };</v>
      </c>
      <c r="K185" t="str">
        <f>_xlfn.CONCAT("{ ""id"": """,A185,""", ""name"":""",C185,""", ""addressLine1"":""",E185,""", ""town"":""",F185,""", ""county"":""",G185,""", ""country"":""",H185,""", ""postcode"":""",I185,""" },")</f>
        <v>{ "id": "3b375318-6e67-4c81-906a-18ef14434966", "name":"Marble Collegiate Church, check room # on sign in lobby", "addressLine1":"1 W 29th Street, NY, NY at 5th Ave.", "town":"New York", "county":"NY", "country":"US", "postcode":"10001" },</v>
      </c>
    </row>
    <row r="186" spans="1:11" x14ac:dyDescent="0.45">
      <c r="A186" t="s">
        <v>4917</v>
      </c>
      <c r="B186">
        <f t="shared" si="2"/>
        <v>185</v>
      </c>
      <c r="C186" t="s">
        <v>4064</v>
      </c>
      <c r="D186" t="str">
        <f>_xlfn.CONCAT(SUBSTITUTE(SUBSTITUTE(SUBSTITUTE(SUBSTITUTE(SUBSTITUTE(SUBSTITUTE(SUBSTITUTE(SUBSTITUTE(SUBSTITUTE(SUBSTITUTE(SUBSTITUTE(C186," ",""),"(",""),")",""),"'",""),"&amp;",""),"-",""),"#",""),",",""),"!",""),".",""),"@",""),SUBSTITUTE(SUBSTITUTE(SUBSTITUTE(SUBSTITUTE(SUBSTITUTE(SUBSTITUTE(SUBSTITUTE(SUBSTITUTE(SUBSTITUTE(SUBSTITUTE(SUBSTITUTE(E186," ",""),"(",""),")",""),"'",""),"&amp;",""),"-",""),"#",""),",",""),"!",""),".",""),"@",""))</f>
        <v>BurgundyWineCompany143West26thStreet</v>
      </c>
      <c r="E186" t="s">
        <v>4063</v>
      </c>
      <c r="F186" t="s">
        <v>3696</v>
      </c>
      <c r="G186" t="s">
        <v>3698</v>
      </c>
      <c r="H186" t="s">
        <v>4116</v>
      </c>
      <c r="I186">
        <v>10001</v>
      </c>
      <c r="J186" t="str">
        <f>_xlfn.CONCAT("Location ",D186," = new Location() { Id = Guid.NewGuid(), Name = """,C186,""", AddressLine1 = """,E186,""", Town= """,F186,""", County=""",G186,""", Country=""",H186,""", Postcode=""",I186,""" };")</f>
        <v>Location BurgundyWineCompany143West26thStreet = new Location() { Id = Guid.NewGuid(), Name = "Burgundy Wine Company", AddressLine1 = "143 West 26th Street", Town= "New York", County="NY", Country="US", Postcode="10001" };</v>
      </c>
      <c r="K186" t="str">
        <f>_xlfn.CONCAT("{ ""id"": """,A186,""", ""name"":""",C186,""", ""addressLine1"":""",E186,""", ""town"":""",F186,""", ""county"":""",G186,""", ""country"":""",H186,""", ""postcode"":""",I186,""" },")</f>
        <v>{ "id": "d2c13e62-17d9-4b73-894f-463b427e67f5", "name":"Burgundy Wine Company", "addressLine1":"143 West 26th Street", "town":"New York", "county":"NY", "country":"US", "postcode":"10001" },</v>
      </c>
    </row>
    <row r="187" spans="1:11" x14ac:dyDescent="0.45">
      <c r="A187" t="s">
        <v>4918</v>
      </c>
      <c r="B187">
        <f t="shared" si="2"/>
        <v>186</v>
      </c>
      <c r="C187" t="s">
        <v>4066</v>
      </c>
      <c r="D187" t="str">
        <f>_xlfn.CONCAT(SUBSTITUTE(SUBSTITUTE(SUBSTITUTE(SUBSTITUTE(SUBSTITUTE(SUBSTITUTE(SUBSTITUTE(SUBSTITUTE(SUBSTITUTE(SUBSTITUTE(SUBSTITUTE(C187," ",""),"(",""),")",""),"'",""),"&amp;",""),"-",""),"#",""),",",""),"!",""),".",""),"@",""),SUBSTITUTE(SUBSTITUTE(SUBSTITUTE(SUBSTITUTE(SUBSTITUTE(SUBSTITUTE(SUBSTITUTE(SUBSTITUTE(SUBSTITUTE(SUBSTITUTE(SUBSTITUTE(E187," ",""),"(",""),")",""),"'",""),"&amp;",""),"-",""),"#",""),",",""),"!",""),".",""),"@",""))</f>
        <v>RadioCityMusicHall12606thAvenue</v>
      </c>
      <c r="E187" t="s">
        <v>4065</v>
      </c>
      <c r="F187" t="s">
        <v>3696</v>
      </c>
      <c r="G187" t="s">
        <v>3698</v>
      </c>
      <c r="H187" t="s">
        <v>4116</v>
      </c>
      <c r="I187">
        <v>10020</v>
      </c>
      <c r="J187" t="str">
        <f>_xlfn.CONCAT("Location ",D187," = new Location() { Id = Guid.NewGuid(), Name = """,C187,""", AddressLine1 = """,E187,""", Town= """,F187,""", County=""",G187,""", Country=""",H187,""", Postcode=""",I187,""" };")</f>
        <v>Location RadioCityMusicHall12606thAvenue = new Location() { Id = Guid.NewGuid(), Name = "Radio City Music Hall", AddressLine1 = "1260 6th Avenue", Town= "New York", County="NY", Country="US", Postcode="10020" };</v>
      </c>
      <c r="K187" t="str">
        <f>_xlfn.CONCAT("{ ""id"": """,A187,""", ""name"":""",C187,""", ""addressLine1"":""",E187,""", ""town"":""",F187,""", ""county"":""",G187,""", ""country"":""",H187,""", ""postcode"":""",I187,""" },")</f>
        <v>{ "id": "2f46842f-d393-49ce-b6b8-9b8ee873ca17", "name":"Radio City Music Hall", "addressLine1":"1260 6th Avenue", "town":"New York", "county":"NY", "country":"US", "postcode":"10020" },</v>
      </c>
    </row>
    <row r="188" spans="1:11" x14ac:dyDescent="0.45">
      <c r="A188" t="s">
        <v>4919</v>
      </c>
      <c r="B188">
        <f t="shared" si="2"/>
        <v>187</v>
      </c>
      <c r="C188" t="s">
        <v>4068</v>
      </c>
      <c r="D188" t="str">
        <f>_xlfn.CONCAT(SUBSTITUTE(SUBSTITUTE(SUBSTITUTE(SUBSTITUTE(SUBSTITUTE(SUBSTITUTE(SUBSTITUTE(SUBSTITUTE(SUBSTITUTE(SUBSTITUTE(SUBSTITUTE(C188," ",""),"(",""),")",""),"'",""),"&amp;",""),"-",""),"#",""),",",""),"!",""),".",""),"@",""),SUBSTITUTE(SUBSTITUTE(SUBSTITUTE(SUBSTITUTE(SUBSTITUTE(SUBSTITUTE(SUBSTITUTE(SUBSTITUTE(SUBSTITUTE(SUBSTITUTE(SUBSTITUTE(E188," ",""),"(",""),")",""),"'",""),"&amp;",""),"-",""),"#",""),",",""),"!",""),".",""),"@",""))</f>
        <v>TribecaFilmCenterScreeningRoom375GreenwichSt</v>
      </c>
      <c r="E188" t="s">
        <v>4067</v>
      </c>
      <c r="F188" t="s">
        <v>3696</v>
      </c>
      <c r="G188" t="s">
        <v>3698</v>
      </c>
      <c r="H188" t="s">
        <v>4116</v>
      </c>
      <c r="I188">
        <v>10013</v>
      </c>
      <c r="J188" t="str">
        <f>_xlfn.CONCAT("Location ",D188," = new Location() { Id = Guid.NewGuid(), Name = """,C188,""", AddressLine1 = """,E188,""", Town= """,F188,""", County=""",G188,""", Country=""",H188,""", Postcode=""",I188,""" };")</f>
        <v>Location TribecaFilmCenterScreeningRoom375GreenwichSt = new Location() { Id = Guid.NewGuid(), Name = "Tribeca Film Center - Screening Room", AddressLine1 = "375 Greenwich St.", Town= "New York", County="NY", Country="US", Postcode="10013" };</v>
      </c>
      <c r="K188" t="str">
        <f>_xlfn.CONCAT("{ ""id"": """,A188,""", ""name"":""",C188,""", ""addressLine1"":""",E188,""", ""town"":""",F188,""", ""county"":""",G188,""", ""country"":""",H188,""", ""postcode"":""",I188,""" },")</f>
        <v>{ "id": "a4e9db25-9d06-4425-a05e-fdabaf57605d", "name":"Tribeca Film Center - Screening Room", "addressLine1":"375 Greenwich St.", "town":"New York", "county":"NY", "country":"US", "postcode":"10013" },</v>
      </c>
    </row>
    <row r="189" spans="1:11" x14ac:dyDescent="0.45">
      <c r="A189" t="s">
        <v>4920</v>
      </c>
      <c r="B189">
        <f t="shared" si="2"/>
        <v>188</v>
      </c>
      <c r="C189" t="s">
        <v>4070</v>
      </c>
      <c r="D189" t="str">
        <f>_xlfn.CONCAT(SUBSTITUTE(SUBSTITUTE(SUBSTITUTE(SUBSTITUTE(SUBSTITUTE(SUBSTITUTE(SUBSTITUTE(SUBSTITUTE(SUBSTITUTE(SUBSTITUTE(SUBSTITUTE(C189," ",""),"(",""),")",""),"'",""),"&amp;",""),"-",""),"#",""),",",""),"!",""),".",""),"@",""),SUBSTITUTE(SUBSTITUTE(SUBSTITUTE(SUBSTITUTE(SUBSTITUTE(SUBSTITUTE(SUBSTITUTE(SUBSTITUTE(SUBSTITUTE(SUBSTITUTE(SUBSTITUTE(E189," ",""),"(",""),")",""),"'",""),"&amp;",""),"-",""),"#",""),",",""),"!",""),".",""),"@",""))</f>
        <v>Sortie329W51stStreetbet8th9th</v>
      </c>
      <c r="E189" t="s">
        <v>4069</v>
      </c>
      <c r="F189" t="s">
        <v>3696</v>
      </c>
      <c r="G189" t="s">
        <v>3698</v>
      </c>
      <c r="H189" t="s">
        <v>4116</v>
      </c>
      <c r="I189">
        <v>10019</v>
      </c>
      <c r="J189" t="str">
        <f>_xlfn.CONCAT("Location ",D189," = new Location() { Id = Guid.NewGuid(), Name = """,C189,""", AddressLine1 = """,E189,""", Town= """,F189,""", County=""",G189,""", Country=""",H189,""", Postcode=""",I189,""" };")</f>
        <v>Location Sortie329W51stStreetbet8th9th = new Location() { Id = Guid.NewGuid(), Name = "Sortie", AddressLine1 = "329 W. 51st Street (bet. 8th &amp; 9th)", Town= "New York", County="NY", Country="US", Postcode="10019" };</v>
      </c>
      <c r="K189" t="str">
        <f>_xlfn.CONCAT("{ ""id"": """,A189,""", ""name"":""",C189,""", ""addressLine1"":""",E189,""", ""town"":""",F189,""", ""county"":""",G189,""", ""country"":""",H189,""", ""postcode"":""",I189,""" },")</f>
        <v>{ "id": "571d6b9a-1d3b-4091-b86c-e3f2fd2eeedf", "name":"Sortie", "addressLine1":"329 W. 51st Street (bet. 8th &amp; 9th)", "town":"New York", "county":"NY", "country":"US", "postcode":"10019" },</v>
      </c>
    </row>
    <row r="190" spans="1:11" x14ac:dyDescent="0.45">
      <c r="A190" t="s">
        <v>4921</v>
      </c>
      <c r="B190">
        <f t="shared" si="2"/>
        <v>189</v>
      </c>
      <c r="C190" t="s">
        <v>4072</v>
      </c>
      <c r="D190" t="str">
        <f>_xlfn.CONCAT(SUBSTITUTE(SUBSTITUTE(SUBSTITUTE(SUBSTITUTE(SUBSTITUTE(SUBSTITUTE(SUBSTITUTE(SUBSTITUTE(SUBSTITUTE(SUBSTITUTE(SUBSTITUTE(C190," ",""),"(",""),")",""),"'",""),"&amp;",""),"-",""),"#",""),",",""),"!",""),".",""),"@",""),SUBSTITUTE(SUBSTITUTE(SUBSTITUTE(SUBSTITUTE(SUBSTITUTE(SUBSTITUTE(SUBSTITUTE(SUBSTITUTE(SUBSTITUTE(SUBSTITUTE(SUBSTITUTE(E190," ",""),"(",""),")",""),"'",""),"&amp;",""),"-",""),"#",""),",",""),"!",""),".",""),"@",""))</f>
        <v>CentralParkSouth59thStreetFifthAvenuebetween59thStreetCentralParkSouthand58thStreetrightbythePlazaHotelFountain</v>
      </c>
      <c r="E190" t="s">
        <v>4071</v>
      </c>
      <c r="F190" t="s">
        <v>3696</v>
      </c>
      <c r="G190" t="s">
        <v>3698</v>
      </c>
      <c r="H190" t="s">
        <v>4116</v>
      </c>
      <c r="I190">
        <v>10023</v>
      </c>
      <c r="J190" t="str">
        <f>_xlfn.CONCAT("Location ",D190," = new Location() { Id = Guid.NewGuid(), Name = """,C190,""", AddressLine1 = """,E190,""", Town= """,F190,""", County=""",G190,""", Country=""",H190,""", Postcode=""",I190,""" };")</f>
        <v>Location CentralParkSouth59thStreetFifthAvenuebetween59thStreetCentralParkSouthand58thStreetrightbythePlazaHotelFountain = new Location() { Id = Guid.NewGuid(), Name = "Central Park South-59th Street", AddressLine1 = "Fifth Avenue, between 59th Street, (Central Park South) and 58th Street (right by the Plaza Hotel Fountain)", Town= "New York", County="NY", Country="US", Postcode="10023" };</v>
      </c>
      <c r="K190" t="str">
        <f>_xlfn.CONCAT("{ ""id"": """,A190,""", ""name"":""",C190,""", ""addressLine1"":""",E190,""", ""town"":""",F190,""", ""county"":""",G190,""", ""country"":""",H190,""", ""postcode"":""",I190,""" },")</f>
        <v>{ "id": "fa6b2890-d94a-492e-bc51-a604ed237d91", "name":"Central Park South-59th Street", "addressLine1":"Fifth Avenue, between 59th Street, (Central Park South) and 58th Street (right by the Plaza Hotel Fountain)", "town":"New York", "county":"NY", "country":"US", "postcode":"10023" },</v>
      </c>
    </row>
    <row r="191" spans="1:11" x14ac:dyDescent="0.45">
      <c r="A191" s="3" t="s">
        <v>4922</v>
      </c>
      <c r="B191">
        <f t="shared" si="2"/>
        <v>190</v>
      </c>
      <c r="C191" t="s">
        <v>4074</v>
      </c>
      <c r="D191" t="str">
        <f>_xlfn.CONCAT(SUBSTITUTE(SUBSTITUTE(SUBSTITUTE(SUBSTITUTE(SUBSTITUTE(SUBSTITUTE(SUBSTITUTE(SUBSTITUTE(SUBSTITUTE(SUBSTITUTE(SUBSTITUTE(C191," ",""),"(",""),")",""),"'",""),"&amp;",""),"-",""),"#",""),",",""),"!",""),".",""),"@",""),SUBSTITUTE(SUBSTITUTE(SUBSTITUTE(SUBSTITUTE(SUBSTITUTE(SUBSTITUTE(SUBSTITUTE(SUBSTITUTE(SUBSTITUTE(SUBSTITUTE(SUBSTITUTE(E191," ",""),"(",""),")",""),"'",""),"&amp;",""),"-",""),"#",""),",",""),"!",""),".",""),"@",""))</f>
        <v>CasbahTentTheateratMoroccosStudio6West20thStreet</v>
      </c>
      <c r="E191" t="s">
        <v>4073</v>
      </c>
      <c r="F191" t="s">
        <v>3696</v>
      </c>
      <c r="G191" t="s">
        <v>3698</v>
      </c>
      <c r="H191" t="s">
        <v>4116</v>
      </c>
      <c r="I191">
        <v>10011</v>
      </c>
      <c r="J191" t="str">
        <f>_xlfn.CONCAT("Location ",D191," = new Location() { Id = Guid.NewGuid(), Name = """,C191,""", AddressLine1 = """,E191,""", Town= """,F191,""", County=""",G191,""", Country=""",H191,""", Postcode=""",I191,""" };")</f>
        <v>Location CasbahTentTheateratMoroccosStudio6West20thStreet = new Location() { Id = Guid.NewGuid(), Name = "Casbah Tent Theater at Morocco's Studio", AddressLine1 = "6 West 20th Street", Town= "New York", County="NY", Country="US", Postcode="10011" };</v>
      </c>
      <c r="K191" t="str">
        <f>_xlfn.CONCAT("{ ""id"": """,A191,""", ""name"":""",C191,""", ""addressLine1"":""",E191,""", ""town"":""",F191,""", ""county"":""",G191,""", ""country"":""",H191,""", ""postcode"":""",I191,""" },")</f>
        <v>{ "id": "7e162048-5144-4404-8aff-471cb225012d", "name":"Casbah Tent Theater at Morocco's Studio", "addressLine1":"6 West 20th Street", "town":"New York", "county":"NY", "country":"US", "postcode":"10011" },</v>
      </c>
    </row>
    <row r="192" spans="1:11" x14ac:dyDescent="0.45">
      <c r="A192" t="s">
        <v>4923</v>
      </c>
      <c r="B192">
        <f t="shared" si="2"/>
        <v>191</v>
      </c>
      <c r="C192" t="s">
        <v>4076</v>
      </c>
      <c r="D192" t="str">
        <f>_xlfn.CONCAT(SUBSTITUTE(SUBSTITUTE(SUBSTITUTE(SUBSTITUTE(SUBSTITUTE(SUBSTITUTE(SUBSTITUTE(SUBSTITUTE(SUBSTITUTE(SUBSTITUTE(SUBSTITUTE(C192," ",""),"(",""),")",""),"'",""),"&amp;",""),"-",""),"#",""),",",""),"!",""),".",""),"@",""),SUBSTITUTE(SUBSTITUTE(SUBSTITUTE(SUBSTITUTE(SUBSTITUTE(SUBSTITUTE(SUBSTITUTE(SUBSTITUTE(SUBSTITUTE(SUBSTITUTE(SUBSTITUTE(E192," ",""),"(",""),")",""),"'",""),"&amp;",""),"-",""),"#",""),",",""),"!",""),".",""),"@",""))</f>
        <v>ConservatoryofFlowersJFKDriveGoldenGatePark</v>
      </c>
      <c r="E192" t="s">
        <v>4075</v>
      </c>
      <c r="F192" t="s">
        <v>3757</v>
      </c>
      <c r="G192" t="s">
        <v>3759</v>
      </c>
      <c r="H192" t="s">
        <v>4116</v>
      </c>
      <c r="I192">
        <v>94117</v>
      </c>
      <c r="J192" t="str">
        <f>_xlfn.CONCAT("Location ",D192," = new Location() { Id = Guid.NewGuid(), Name = """,C192,""", AddressLine1 = """,E192,""", Town= """,F192,""", County=""",G192,""", Country=""",H192,""", Postcode=""",I192,""" };")</f>
        <v>Location ConservatoryofFlowersJFKDriveGoldenGatePark = new Location() { Id = Guid.NewGuid(), Name = "Conservatory of Flowers", AddressLine1 = "JFK Drive, Golden Gate Park", Town= "San Francisco", County="CA", Country="US", Postcode="94117" };</v>
      </c>
      <c r="K192" t="str">
        <f>_xlfn.CONCAT("{ ""id"": """,A192,""", ""name"":""",C192,""", ""addressLine1"":""",E192,""", ""town"":""",F192,""", ""county"":""",G192,""", ""country"":""",H192,""", ""postcode"":""",I192,""" },")</f>
        <v>{ "id": "531ec240-f6db-411f-b3d5-3ed19edc2659", "name":"Conservatory of Flowers", "addressLine1":"JFK Drive, Golden Gate Park", "town":"San Francisco", "county":"CA", "country":"US", "postcode":"94117" },</v>
      </c>
    </row>
    <row r="193" spans="1:11" x14ac:dyDescent="0.45">
      <c r="A193" s="3" t="s">
        <v>4924</v>
      </c>
      <c r="B193">
        <f t="shared" si="2"/>
        <v>192</v>
      </c>
      <c r="C193" t="s">
        <v>4078</v>
      </c>
      <c r="D193" t="str">
        <f>_xlfn.CONCAT(SUBSTITUTE(SUBSTITUTE(SUBSTITUTE(SUBSTITUTE(SUBSTITUTE(SUBSTITUTE(SUBSTITUTE(SUBSTITUTE(SUBSTITUTE(SUBSTITUTE(SUBSTITUTE(C193," ",""),"(",""),")",""),"'",""),"&amp;",""),"-",""),"#",""),",",""),"!",""),".",""),"@",""),SUBSTITUTE(SUBSTITUTE(SUBSTITUTE(SUBSTITUTE(SUBSTITUTE(SUBSTITUTE(SUBSTITUTE(SUBSTITUTE(SUBSTITUTE(SUBSTITUTE(SUBSTITUTE(E193," ",""),"(",""),")",""),"'",""),"&amp;",""),"-",""),"#",""),",",""),"!",""),".",""),"@",""))</f>
        <v>FerryBuildingOneFerryPlaza</v>
      </c>
      <c r="E193" t="s">
        <v>4077</v>
      </c>
      <c r="F193" t="s">
        <v>3757</v>
      </c>
      <c r="G193" t="s">
        <v>3759</v>
      </c>
      <c r="H193" t="s">
        <v>4116</v>
      </c>
      <c r="I193">
        <v>94111</v>
      </c>
      <c r="J193" t="str">
        <f>_xlfn.CONCAT("Location ",D193," = new Location() { Id = Guid.NewGuid(), Name = """,C193,""", AddressLine1 = """,E193,""", Town= """,F193,""", County=""",G193,""", Country=""",H193,""", Postcode=""",I193,""" };")</f>
        <v>Location FerryBuildingOneFerryPlaza = new Location() { Id = Guid.NewGuid(), Name = "Ferry Building", AddressLine1 = "One Ferry Plaza", Town= "San Francisco", County="CA", Country="US", Postcode="94111" };</v>
      </c>
      <c r="K193" t="str">
        <f>_xlfn.CONCAT("{ ""id"": """,A193,""", ""name"":""",C193,""", ""addressLine1"":""",E193,""", ""town"":""",F193,""", ""county"":""",G193,""", ""country"":""",H193,""", ""postcode"":""",I193,""" },")</f>
        <v>{ "id": "7e732f82-caf1-4aa4-b327-51122c089f6a", "name":"Ferry Building", "addressLine1":"One Ferry Plaza", "town":"San Francisco", "county":"CA", "country":"US", "postcode":"94111" },</v>
      </c>
    </row>
    <row r="194" spans="1:11" x14ac:dyDescent="0.45">
      <c r="A194" t="s">
        <v>4925</v>
      </c>
      <c r="B194">
        <f t="shared" si="2"/>
        <v>193</v>
      </c>
      <c r="C194" t="s">
        <v>4080</v>
      </c>
      <c r="D194" t="str">
        <f>_xlfn.CONCAT(SUBSTITUTE(SUBSTITUTE(SUBSTITUTE(SUBSTITUTE(SUBSTITUTE(SUBSTITUTE(SUBSTITUTE(SUBSTITUTE(SUBSTITUTE(SUBSTITUTE(SUBSTITUTE(C194," ",""),"(",""),")",""),"'",""),"&amp;",""),"-",""),"#",""),",",""),"!",""),".",""),"@",""),SUBSTITUTE(SUBSTITUTE(SUBSTITUTE(SUBSTITUTE(SUBSTITUTE(SUBSTITUTE(SUBSTITUTE(SUBSTITUTE(SUBSTITUTE(SUBSTITUTE(SUBSTITUTE(E194," ",""),"(",""),")",""),"'",""),"&amp;",""),"-",""),"#",""),",",""),"!",""),".",""),"@",""))</f>
        <v>MeBarLaQuintaInn14thfloor17W32ndStreet</v>
      </c>
      <c r="E194" t="s">
        <v>4079</v>
      </c>
      <c r="F194" t="s">
        <v>3696</v>
      </c>
      <c r="G194" t="s">
        <v>3698</v>
      </c>
      <c r="H194" t="s">
        <v>4116</v>
      </c>
      <c r="I194">
        <v>10012</v>
      </c>
      <c r="J194" t="str">
        <f>_xlfn.CONCAT("Location ",D194," = new Location() { Id = Guid.NewGuid(), Name = """,C194,""", AddressLine1 = """,E194,""", Town= """,F194,""", County=""",G194,""", Country=""",H194,""", Postcode=""",I194,""" };")</f>
        <v>Location MeBarLaQuintaInn14thfloor17W32ndStreet = new Location() { Id = Guid.NewGuid(), Name = "Me Bar", AddressLine1 = "La Quinta Inn, 14th floor, 17 W. 32nd Street", Town= "New York", County="NY", Country="US", Postcode="10012" };</v>
      </c>
      <c r="K194" t="str">
        <f>_xlfn.CONCAT("{ ""id"": """,A194,""", ""name"":""",C194,""", ""addressLine1"":""",E194,""", ""town"":""",F194,""", ""county"":""",G194,""", ""country"":""",H194,""", ""postcode"":""",I194,""" },")</f>
        <v>{ "id": "f0a09819-21f4-4b70-88d9-8ac2e06ab885", "name":"Me Bar", "addressLine1":"La Quinta Inn, 14th floor, 17 W. 32nd Street", "town":"New York", "county":"NY", "country":"US", "postcode":"10012" },</v>
      </c>
    </row>
    <row r="195" spans="1:11" x14ac:dyDescent="0.45">
      <c r="A195" t="s">
        <v>4926</v>
      </c>
      <c r="B195">
        <f t="shared" ref="B195:B214" si="3">ROW()-1</f>
        <v>194</v>
      </c>
      <c r="C195" t="s">
        <v>4081</v>
      </c>
      <c r="D195" t="str">
        <f>_xlfn.CONCAT(SUBSTITUTE(SUBSTITUTE(SUBSTITUTE(SUBSTITUTE(SUBSTITUTE(SUBSTITUTE(SUBSTITUTE(SUBSTITUTE(SUBSTITUTE(SUBSTITUTE(SUBSTITUTE(C195," ",""),"(",""),")",""),"'",""),"&amp;",""),"-",""),"#",""),",",""),"!",""),".",""),"@",""),SUBSTITUTE(SUBSTITUTE(SUBSTITUTE(SUBSTITUTE(SUBSTITUTE(SUBSTITUTE(SUBSTITUTE(SUBSTITUTE(SUBSTITUTE(SUBSTITUTE(SUBSTITUTE(E195," ",""),"(",""),")",""),"'",""),"&amp;",""),"-",""),"#",""),",",""),"!",""),".",""),"@",""))</f>
        <v>Taj48West21stStreet</v>
      </c>
      <c r="E195" t="s">
        <v>3962</v>
      </c>
      <c r="F195" t="s">
        <v>3696</v>
      </c>
      <c r="G195" t="s">
        <v>3698</v>
      </c>
      <c r="H195" t="s">
        <v>4116</v>
      </c>
      <c r="I195">
        <v>10010</v>
      </c>
      <c r="J195" t="str">
        <f>_xlfn.CONCAT("Location ",D195," = new Location() { Id = Guid.NewGuid(), Name = """,C195,""", AddressLine1 = """,E195,""", Town= """,F195,""", County=""",G195,""", Country=""",H195,""", Postcode=""",I195,""" };")</f>
        <v>Location Taj48West21stStreet = new Location() { Id = Guid.NewGuid(), Name = "Taj", AddressLine1 = "48 West 21st Street", Town= "New York", County="NY", Country="US", Postcode="10010" };</v>
      </c>
      <c r="K195" t="str">
        <f>_xlfn.CONCAT("{ ""id"": """,A195,""", ""name"":""",C195,""", ""addressLine1"":""",E195,""", ""town"":""",F195,""", ""county"":""",G195,""", ""country"":""",H195,""", ""postcode"":""",I195,""" },")</f>
        <v>{ "id": "2fe6bfde-9f11-4fcf-bbb1-18e5db13eb6c", "name":"Taj", "addressLine1":"48 West 21st Street", "town":"New York", "county":"NY", "country":"US", "postcode":"10010" },</v>
      </c>
    </row>
    <row r="196" spans="1:11" x14ac:dyDescent="0.45">
      <c r="A196" t="s">
        <v>4927</v>
      </c>
      <c r="B196">
        <f t="shared" si="3"/>
        <v>195</v>
      </c>
      <c r="C196" t="s">
        <v>4083</v>
      </c>
      <c r="D196" t="str">
        <f>_xlfn.CONCAT(SUBSTITUTE(SUBSTITUTE(SUBSTITUTE(SUBSTITUTE(SUBSTITUTE(SUBSTITUTE(SUBSTITUTE(SUBSTITUTE(SUBSTITUTE(SUBSTITUTE(SUBSTITUTE(C196," ",""),"(",""),")",""),"'",""),"&amp;",""),"-",""),"#",""),",",""),"!",""),".",""),"@",""),SUBSTITUTE(SUBSTITUTE(SUBSTITUTE(SUBSTITUTE(SUBSTITUTE(SUBSTITUTE(SUBSTITUTE(SUBSTITUTE(SUBSTITUTE(SUBSTITUTE(SUBSTITUTE(E196," ",""),"(",""),")",""),"'",""),"&amp;",""),"-",""),"#",""),",",""),"!",""),".",""),"@",""))</f>
        <v>Pier5414thstWestSideHwy</v>
      </c>
      <c r="E196" t="s">
        <v>4082</v>
      </c>
      <c r="F196" t="s">
        <v>3696</v>
      </c>
      <c r="G196" t="s">
        <v>3698</v>
      </c>
      <c r="H196" t="s">
        <v>4116</v>
      </c>
      <c r="I196">
        <v>10021</v>
      </c>
      <c r="J196" t="str">
        <f>_xlfn.CONCAT("Location ",D196," = new Location() { Id = Guid.NewGuid(), Name = """,C196,""", AddressLine1 = """,E196,""", Town= """,F196,""", County=""",G196,""", Country=""",H196,""", Postcode=""",I196,""" };")</f>
        <v>Location Pier5414thstWestSideHwy = new Location() { Id = Guid.NewGuid(), Name = "Pier 54", AddressLine1 = "14th st. West Side Hwy", Town= "New York", County="NY", Country="US", Postcode="10021" };</v>
      </c>
      <c r="K196" t="str">
        <f>_xlfn.CONCAT("{ ""id"": """,A196,""", ""name"":""",C196,""", ""addressLine1"":""",E196,""", ""town"":""",F196,""", ""county"":""",G196,""", ""country"":""",H196,""", ""postcode"":""",I196,""" },")</f>
        <v>{ "id": "f63d5806-d6b9-4280-9886-ff545092a651", "name":"Pier 54", "addressLine1":"14th st. West Side Hwy", "town":"New York", "county":"NY", "country":"US", "postcode":"10021" },</v>
      </c>
    </row>
    <row r="197" spans="1:11" x14ac:dyDescent="0.45">
      <c r="A197" t="s">
        <v>4928</v>
      </c>
      <c r="B197">
        <f t="shared" si="3"/>
        <v>196</v>
      </c>
      <c r="C197" t="s">
        <v>4083</v>
      </c>
      <c r="D197" t="str">
        <f>_xlfn.CONCAT(SUBSTITUTE(SUBSTITUTE(SUBSTITUTE(SUBSTITUTE(SUBSTITUTE(SUBSTITUTE(SUBSTITUTE(SUBSTITUTE(SUBSTITUTE(SUBSTITUTE(SUBSTITUTE(C197," ",""),"(",""),")",""),"'",""),"&amp;",""),"-",""),"#",""),",",""),"!",""),".",""),"@",""),SUBSTITUTE(SUBSTITUTE(SUBSTITUTE(SUBSTITUTE(SUBSTITUTE(SUBSTITUTE(SUBSTITUTE(SUBSTITUTE(SUBSTITUTE(SUBSTITUTE(SUBSTITUTE(E197," ",""),"(",""),")",""),"'",""),"&amp;",""),"-",""),"#",""),",",""),"!",""),".",""),"@",""))</f>
        <v>Pier5414thstreetWestsideHwy</v>
      </c>
      <c r="E197" t="s">
        <v>4084</v>
      </c>
      <c r="F197" t="s">
        <v>3696</v>
      </c>
      <c r="G197" t="s">
        <v>3698</v>
      </c>
      <c r="H197" t="s">
        <v>4116</v>
      </c>
      <c r="I197">
        <v>10011</v>
      </c>
      <c r="J197" t="str">
        <f>_xlfn.CONCAT("Location ",D197," = new Location() { Id = Guid.NewGuid(), Name = """,C197,""", AddressLine1 = """,E197,""", Town= """,F197,""", County=""",G197,""", Country=""",H197,""", Postcode=""",I197,""" };")</f>
        <v>Location Pier5414thstreetWestsideHwy = new Location() { Id = Guid.NewGuid(), Name = "Pier 54", AddressLine1 = "14th street-West side Hwy", Town= "New York", County="NY", Country="US", Postcode="10011" };</v>
      </c>
      <c r="K197" t="str">
        <f>_xlfn.CONCAT("{ ""id"": """,A197,""", ""name"":""",C197,""", ""addressLine1"":""",E197,""", ""town"":""",F197,""", ""county"":""",G197,""", ""country"":""",H197,""", ""postcode"":""",I197,""" },")</f>
        <v>{ "id": "e82f83ff-a8f8-4997-b134-d75def3ed173", "name":"Pier 54", "addressLine1":"14th street-West side Hwy", "town":"New York", "county":"NY", "country":"US", "postcode":"10011" },</v>
      </c>
    </row>
    <row r="198" spans="1:11" x14ac:dyDescent="0.45">
      <c r="A198" t="s">
        <v>4929</v>
      </c>
      <c r="B198">
        <f t="shared" si="3"/>
        <v>197</v>
      </c>
      <c r="C198" t="s">
        <v>4086</v>
      </c>
      <c r="D198" t="str">
        <f>_xlfn.CONCAT(SUBSTITUTE(SUBSTITUTE(SUBSTITUTE(SUBSTITUTE(SUBSTITUTE(SUBSTITUTE(SUBSTITUTE(SUBSTITUTE(SUBSTITUTE(SUBSTITUTE(SUBSTITUTE(C198," ",""),"(",""),")",""),"'",""),"&amp;",""),"-",""),"#",""),",",""),"!",""),".",""),"@",""),SUBSTITUTE(SUBSTITUTE(SUBSTITUTE(SUBSTITUTE(SUBSTITUTE(SUBSTITUTE(SUBSTITUTE(SUBSTITUTE(SUBSTITUTE(SUBSTITUTE(SUBSTITUTE(E198," ",""),"(",""),")",""),"'",""),"&amp;",""),"-",""),"#",""),",",""),"!",""),".",""),"@",""))</f>
        <v>SheepMeadowLawninCentralPark1W67thSt</v>
      </c>
      <c r="E198" t="s">
        <v>4085</v>
      </c>
      <c r="F198" t="s">
        <v>3696</v>
      </c>
      <c r="G198" t="s">
        <v>3698</v>
      </c>
      <c r="H198" t="s">
        <v>4116</v>
      </c>
      <c r="I198">
        <v>10023</v>
      </c>
      <c r="J198" t="str">
        <f>_xlfn.CONCAT("Location ",D198," = new Location() { Id = Guid.NewGuid(), Name = """,C198,""", AddressLine1 = """,E198,""", Town= """,F198,""", County=""",G198,""", Country=""",H198,""", Postcode=""",I198,""" };")</f>
        <v>Location SheepMeadowLawninCentralPark1W67thSt = new Location() { Id = Guid.NewGuid(), Name = "Sheep Meadow Lawn in Central Park", AddressLine1 = "1 W 67th St", Town= "New York", County="NY", Country="US", Postcode="10023" };</v>
      </c>
      <c r="K198" t="str">
        <f>_xlfn.CONCAT("{ ""id"": """,A198,""", ""name"":""",C198,""", ""addressLine1"":""",E198,""", ""town"":""",F198,""", ""county"":""",G198,""", ""country"":""",H198,""", ""postcode"":""",I198,""" },")</f>
        <v>{ "id": "4a7df306-a23f-4a88-85d0-02d271e4d29c", "name":"Sheep Meadow Lawn in Central Park", "addressLine1":"1 W 67th St", "town":"New York", "county":"NY", "country":"US", "postcode":"10023" },</v>
      </c>
    </row>
    <row r="199" spans="1:11" x14ac:dyDescent="0.45">
      <c r="A199" t="s">
        <v>4930</v>
      </c>
      <c r="B199">
        <f t="shared" si="3"/>
        <v>198</v>
      </c>
      <c r="C199" t="s">
        <v>4088</v>
      </c>
      <c r="D199" t="str">
        <f>_xlfn.CONCAT(SUBSTITUTE(SUBSTITUTE(SUBSTITUTE(SUBSTITUTE(SUBSTITUTE(SUBSTITUTE(SUBSTITUTE(SUBSTITUTE(SUBSTITUTE(SUBSTITUTE(SUBSTITUTE(C199," ",""),"(",""),")",""),"'",""),"&amp;",""),"-",""),"#",""),",",""),"!",""),".",""),"@",""),SUBSTITUTE(SUBSTITUTE(SUBSTITUTE(SUBSTITUTE(SUBSTITUTE(SUBSTITUTE(SUBSTITUTE(SUBSTITUTE(SUBSTITUTE(SUBSTITUTE(SUBSTITUTE(E199," ",""),"(",""),")",""),"'",""),"&amp;",""),"-",""),"#",""),",",""),"!",""),".",""),"@",""))</f>
        <v>FazilDanceStudio7438thaveBet46th47thst</v>
      </c>
      <c r="E199" t="s">
        <v>4087</v>
      </c>
      <c r="F199" t="s">
        <v>3696</v>
      </c>
      <c r="G199" t="s">
        <v>3698</v>
      </c>
      <c r="H199" t="s">
        <v>4116</v>
      </c>
      <c r="I199">
        <v>10001</v>
      </c>
      <c r="J199" t="str">
        <f>_xlfn.CONCAT("Location ",D199," = new Location() { Id = Guid.NewGuid(), Name = """,C199,""", AddressLine1 = """,E199,""", Town= """,F199,""", County=""",G199,""", Country=""",H199,""", Postcode=""",I199,""" };")</f>
        <v>Location FazilDanceStudio7438thaveBet46th47thst = new Location() { Id = Guid.NewGuid(), Name = "Fazil Dance Studio", AddressLine1 = "743 8th ave. (Bet 46th &amp; 47th st)", Town= "New York", County="NY", Country="US", Postcode="10001" };</v>
      </c>
      <c r="K199" t="str">
        <f>_xlfn.CONCAT("{ ""id"": """,A199,""", ""name"":""",C199,""", ""addressLine1"":""",E199,""", ""town"":""",F199,""", ""county"":""",G199,""", ""country"":""",H199,""", ""postcode"":""",I199,""" },")</f>
        <v>{ "id": "ab325976-cf44-4a65-85b8-1a82e628ebc2", "name":"Fazil Dance Studio", "addressLine1":"743 8th ave. (Bet 46th &amp; 47th st)", "town":"New York", "county":"NY", "country":"US", "postcode":"10001" },</v>
      </c>
    </row>
    <row r="200" spans="1:11" x14ac:dyDescent="0.45">
      <c r="A200" t="s">
        <v>4931</v>
      </c>
      <c r="B200">
        <f t="shared" si="3"/>
        <v>199</v>
      </c>
      <c r="C200" t="s">
        <v>4090</v>
      </c>
      <c r="D200" t="str">
        <f>_xlfn.CONCAT(SUBSTITUTE(SUBSTITUTE(SUBSTITUTE(SUBSTITUTE(SUBSTITUTE(SUBSTITUTE(SUBSTITUTE(SUBSTITUTE(SUBSTITUTE(SUBSTITUTE(SUBSTITUTE(C200," ",""),"(",""),")",""),"'",""),"&amp;",""),"-",""),"#",""),",",""),"!",""),".",""),"@",""),SUBSTITUTE(SUBSTITUTE(SUBSTITUTE(SUBSTITUTE(SUBSTITUTE(SUBSTITUTE(SUBSTITUTE(SUBSTITUTE(SUBSTITUTE(SUBSTITUTE(SUBSTITUTE(E200," ",""),"(",""),")",""),"'",""),"&amp;",""),"-",""),"#",""),",",""),"!",""),".",""),"@",""))</f>
        <v>JivamuktiCafe841Broadway2ndFloor</v>
      </c>
      <c r="E200" t="s">
        <v>4089</v>
      </c>
      <c r="F200" t="s">
        <v>3696</v>
      </c>
      <c r="G200" t="s">
        <v>3698</v>
      </c>
      <c r="H200" t="s">
        <v>4116</v>
      </c>
      <c r="I200">
        <v>10003</v>
      </c>
      <c r="J200" t="str">
        <f>_xlfn.CONCAT("Location ",D200," = new Location() { Id = Guid.NewGuid(), Name = """,C200,""", AddressLine1 = """,E200,""", Town= """,F200,""", County=""",G200,""", Country=""",H200,""", Postcode=""",I200,""" };")</f>
        <v>Location JivamuktiCafe841Broadway2ndFloor = new Location() { Id = Guid.NewGuid(), Name = "Jivamukti Cafe", AddressLine1 = "841 Broadway, 2nd Floor", Town= "New York", County="NY", Country="US", Postcode="10003" };</v>
      </c>
      <c r="K200" t="str">
        <f>_xlfn.CONCAT("{ ""id"": """,A200,""", ""name"":""",C200,""", ""addressLine1"":""",E200,""", ""town"":""",F200,""", ""county"":""",G200,""", ""country"":""",H200,""", ""postcode"":""",I200,""" },")</f>
        <v>{ "id": "4971a64a-e730-4b2d-9d51-98c0814d0383", "name":"Jivamukti Cafe", "addressLine1":"841 Broadway, 2nd Floor", "town":"New York", "county":"NY", "country":"US", "postcode":"10003" },</v>
      </c>
    </row>
    <row r="201" spans="1:11" x14ac:dyDescent="0.45">
      <c r="A201" t="s">
        <v>4932</v>
      </c>
      <c r="B201">
        <f t="shared" si="3"/>
        <v>200</v>
      </c>
      <c r="C201" t="s">
        <v>4092</v>
      </c>
      <c r="D201" t="str">
        <f>_xlfn.CONCAT(SUBSTITUTE(SUBSTITUTE(SUBSTITUTE(SUBSTITUTE(SUBSTITUTE(SUBSTITUTE(SUBSTITUTE(SUBSTITUTE(SUBSTITUTE(SUBSTITUTE(SUBSTITUTE(C201," ",""),"(",""),")",""),"'",""),"&amp;",""),"-",""),"#",""),",",""),"!",""),".",""),"@",""),SUBSTITUTE(SUBSTITUTE(SUBSTITUTE(SUBSTITUTE(SUBSTITUTE(SUBSTITUTE(SUBSTITUTE(SUBSTITUTE(SUBSTITUTE(SUBSTITUTE(SUBSTITUTE(E201," ",""),"(",""),")",""),"'",""),"&amp;",""),"-",""),"#",""),",",""),"!",""),".",""),"@",""))</f>
        <v>CBGREDBAR1009SecondAvenue</v>
      </c>
      <c r="E201" t="s">
        <v>4091</v>
      </c>
      <c r="F201" t="s">
        <v>3696</v>
      </c>
      <c r="G201" t="s">
        <v>3698</v>
      </c>
      <c r="H201" t="s">
        <v>4116</v>
      </c>
      <c r="I201">
        <v>10022</v>
      </c>
      <c r="J201" t="str">
        <f>_xlfn.CONCAT("Location ",D201," = new Location() { Id = Guid.NewGuid(), Name = """,C201,""", AddressLine1 = """,E201,""", Town= """,F201,""", County=""",G201,""", Country=""",H201,""", Postcode=""",I201,""" };")</f>
        <v>Location CBGREDBAR1009SecondAvenue = new Location() { Id = Guid.NewGuid(), Name = "CBG RED BAR", AddressLine1 = "1009 Second Avenue", Town= "New York", County="NY", Country="US", Postcode="10022" };</v>
      </c>
      <c r="K201" t="str">
        <f>_xlfn.CONCAT("{ ""id"": """,A201,""", ""name"":""",C201,""", ""addressLine1"":""",E201,""", ""town"":""",F201,""", ""county"":""",G201,""", ""country"":""",H201,""", ""postcode"":""",I201,""" },")</f>
        <v>{ "id": "0b0a9b75-efc5-4674-9d29-d1ee890d518e", "name":"CBG RED BAR", "addressLine1":"1009 Second Avenue", "town":"New York", "county":"NY", "country":"US", "postcode":"10022" },</v>
      </c>
    </row>
    <row r="202" spans="1:11" x14ac:dyDescent="0.45">
      <c r="A202" t="s">
        <v>4933</v>
      </c>
      <c r="B202">
        <f t="shared" si="3"/>
        <v>201</v>
      </c>
      <c r="C202" t="s">
        <v>3953</v>
      </c>
      <c r="D202" t="str">
        <f>_xlfn.CONCAT(SUBSTITUTE(SUBSTITUTE(SUBSTITUTE(SUBSTITUTE(SUBSTITUTE(SUBSTITUTE(SUBSTITUTE(SUBSTITUTE(SUBSTITUTE(SUBSTITUTE(SUBSTITUTE(C202," ",""),"(",""),")",""),"'",""),"&amp;",""),"-",""),"#",""),",",""),"!",""),".",""),"@",""),SUBSTITUTE(SUBSTITUTE(SUBSTITUTE(SUBSTITUTE(SUBSTITUTE(SUBSTITUTE(SUBSTITUTE(SUBSTITUTE(SUBSTITUTE(SUBSTITUTE(SUBSTITUTE(E202," ",""),"(",""),")",""),"'",""),"&amp;",""),"-",""),"#",""),",",""),"!",""),".",""),"@",""))</f>
        <v>Starbucks1325AstorPlace</v>
      </c>
      <c r="E202" t="s">
        <v>4093</v>
      </c>
      <c r="F202" t="s">
        <v>3696</v>
      </c>
      <c r="G202" t="s">
        <v>3698</v>
      </c>
      <c r="H202" t="s">
        <v>4116</v>
      </c>
      <c r="I202">
        <v>10003</v>
      </c>
      <c r="J202" t="str">
        <f>_xlfn.CONCAT("Location ",D202," = new Location() { Id = Guid.NewGuid(), Name = """,C202,""", AddressLine1 = """,E202,""", Town= """,F202,""", County=""",G202,""", Country=""",H202,""", Postcode=""",I202,""" };")</f>
        <v>Location Starbucks1325AstorPlace = new Location() { Id = Guid.NewGuid(), Name = "Starbucks", AddressLine1 = "13-25 Astor Place", Town= "New York", County="NY", Country="US", Postcode="10003" };</v>
      </c>
      <c r="K202" t="str">
        <f>_xlfn.CONCAT("{ ""id"": """,A202,""", ""name"":""",C202,""", ""addressLine1"":""",E202,""", ""town"":""",F202,""", ""county"":""",G202,""", ""country"":""",H202,""", ""postcode"":""",I202,""" },")</f>
        <v>{ "id": "849d269d-b31c-4c37-a21c-7dc02c491c37", "name":"Starbucks", "addressLine1":"13-25 Astor Place", "town":"New York", "county":"NY", "country":"US", "postcode":"10003" },</v>
      </c>
    </row>
    <row r="203" spans="1:11" x14ac:dyDescent="0.45">
      <c r="A203" t="s">
        <v>4934</v>
      </c>
      <c r="B203">
        <f t="shared" si="3"/>
        <v>202</v>
      </c>
      <c r="C203" t="s">
        <v>4095</v>
      </c>
      <c r="D203" t="str">
        <f>_xlfn.CONCAT(SUBSTITUTE(SUBSTITUTE(SUBSTITUTE(SUBSTITUTE(SUBSTITUTE(SUBSTITUTE(SUBSTITUTE(SUBSTITUTE(SUBSTITUTE(SUBSTITUTE(SUBSTITUTE(C203," ",""),"(",""),")",""),"'",""),"&amp;",""),"-",""),"#",""),",",""),"!",""),".",""),"@",""),SUBSTITUTE(SUBSTITUTE(SUBSTITUTE(SUBSTITUTE(SUBSTITUTE(SUBSTITUTE(SUBSTITUTE(SUBSTITUTE(SUBSTITUTE(SUBSTITUTE(SUBSTITUTE(E203," ",""),"(",""),")",""),"'",""),"&amp;",""),"-",""),"#",""),",",""),"!",""),".",""),"@",""))</f>
        <v>440Studios440LafayetteStreetoffAstorPlace</v>
      </c>
      <c r="E203" t="s">
        <v>4094</v>
      </c>
      <c r="F203" t="s">
        <v>3696</v>
      </c>
      <c r="G203" t="s">
        <v>3698</v>
      </c>
      <c r="H203" t="s">
        <v>4116</v>
      </c>
      <c r="I203">
        <v>10003</v>
      </c>
      <c r="J203" t="str">
        <f>_xlfn.CONCAT("Location ",D203," = new Location() { Id = Guid.NewGuid(), Name = """,C203,""", AddressLine1 = """,E203,""", Town= """,F203,""", County=""",G203,""", Country=""",H203,""", Postcode=""",I203,""" };")</f>
        <v>Location 440Studios440LafayetteStreetoffAstorPlace = new Location() { Id = Guid.NewGuid(), Name = "440 Studios", AddressLine1 = "440 Lafayette Street, off Astor Place", Town= "New York", County="NY", Country="US", Postcode="10003" };</v>
      </c>
      <c r="K203" t="str">
        <f>_xlfn.CONCAT("{ ""id"": """,A203,""", ""name"":""",C203,""", ""addressLine1"":""",E203,""", ""town"":""",F203,""", ""county"":""",G203,""", ""country"":""",H203,""", ""postcode"":""",I203,""" },")</f>
        <v>{ "id": "e199a639-fd29-468b-bdfc-63da41a615ac", "name":"440 Studios", "addressLine1":"440 Lafayette Street, off Astor Place", "town":"New York", "county":"NY", "country":"US", "postcode":"10003" },</v>
      </c>
    </row>
    <row r="204" spans="1:11" x14ac:dyDescent="0.45">
      <c r="A204" t="s">
        <v>4935</v>
      </c>
      <c r="B204">
        <f t="shared" si="3"/>
        <v>203</v>
      </c>
      <c r="C204" t="s">
        <v>4097</v>
      </c>
      <c r="D204" t="str">
        <f>_xlfn.CONCAT(SUBSTITUTE(SUBSTITUTE(SUBSTITUTE(SUBSTITUTE(SUBSTITUTE(SUBSTITUTE(SUBSTITUTE(SUBSTITUTE(SUBSTITUTE(SUBSTITUTE(SUBSTITUTE(C204," ",""),"(",""),")",""),"'",""),"&amp;",""),"-",""),"#",""),",",""),"!",""),".",""),"@",""),SUBSTITUTE(SUBSTITUTE(SUBSTITUTE(SUBSTITUTE(SUBSTITUTE(SUBSTITUTE(SUBSTITUTE(SUBSTITUTE(SUBSTITUTE(SUBSTITUTE(SUBSTITUTE(E204," ",""),"(",""),")",""),"'",""),"&amp;",""),"-",""),"#",""),",",""),"!",""),".",""),"@",""))</f>
        <v>ShalelLounge65West70thSt</v>
      </c>
      <c r="E204" t="s">
        <v>4096</v>
      </c>
      <c r="F204" t="s">
        <v>3696</v>
      </c>
      <c r="G204" t="s">
        <v>3698</v>
      </c>
      <c r="H204" t="s">
        <v>4116</v>
      </c>
      <c r="I204">
        <v>10024</v>
      </c>
      <c r="J204" t="str">
        <f>_xlfn.CONCAT("Location ",D204," = new Location() { Id = Guid.NewGuid(), Name = """,C204,""", AddressLine1 = """,E204,""", Town= """,F204,""", County=""",G204,""", Country=""",H204,""", Postcode=""",I204,""" };")</f>
        <v>Location ShalelLounge65West70thSt = new Location() { Id = Guid.NewGuid(), Name = "Shalel Lounge", AddressLine1 = "65 West 70th St", Town= "New York", County="NY", Country="US", Postcode="10024" };</v>
      </c>
      <c r="K204" t="str">
        <f>_xlfn.CONCAT("{ ""id"": """,A204,""", ""name"":""",C204,""", ""addressLine1"":""",E204,""", ""town"":""",F204,""", ""county"":""",G204,""", ""country"":""",H204,""", ""postcode"":""",I204,""" },")</f>
        <v>{ "id": "35c8646b-5083-4e8f-8f8a-e8cdc04aea0c", "name":"Shalel Lounge", "addressLine1":"65 West 70th St", "town":"New York", "county":"NY", "country":"US", "postcode":"10024" },</v>
      </c>
    </row>
    <row r="205" spans="1:11" x14ac:dyDescent="0.45">
      <c r="A205" t="s">
        <v>4936</v>
      </c>
      <c r="B205">
        <f t="shared" si="3"/>
        <v>204</v>
      </c>
      <c r="C205" t="s">
        <v>3761</v>
      </c>
      <c r="D205" t="str">
        <f>_xlfn.CONCAT(SUBSTITUTE(SUBSTITUTE(SUBSTITUTE(SUBSTITUTE(SUBSTITUTE(SUBSTITUTE(SUBSTITUTE(SUBSTITUTE(SUBSTITUTE(SUBSTITUTE(SUBSTITUTE(C205," ",""),"(",""),")",""),"'",""),"&amp;",""),"-",""),"#",""),",",""),"!",""),".",""),"@",""),SUBSTITUTE(SUBSTITUTE(SUBSTITUTE(SUBSTITUTE(SUBSTITUTE(SUBSTITUTE(SUBSTITUTE(SUBSTITUTE(SUBSTITUTE(SUBSTITUTE(SUBSTITUTE(E205," ",""),"(",""),")",""),"'",""),"&amp;",""),"-",""),"#",""),",",""),"!",""),".",""),"@",""))</f>
        <v>AngelikaFilmCenter18WestHouston</v>
      </c>
      <c r="E205" t="s">
        <v>4098</v>
      </c>
      <c r="F205" t="s">
        <v>3696</v>
      </c>
      <c r="G205" t="s">
        <v>3698</v>
      </c>
      <c r="H205" t="s">
        <v>4116</v>
      </c>
      <c r="I205">
        <v>10012</v>
      </c>
      <c r="J205" t="str">
        <f>_xlfn.CONCAT("Location ",D205," = new Location() { Id = Guid.NewGuid(), Name = """,C205,""", AddressLine1 = """,E205,""", Town= """,F205,""", County=""",G205,""", Country=""",H205,""", Postcode=""",I205,""" };")</f>
        <v>Location AngelikaFilmCenter18WestHouston = new Location() { Id = Guid.NewGuid(), Name = "Angelika Film Center", AddressLine1 = "18 West Houston", Town= "New York", County="NY", Country="US", Postcode="10012" };</v>
      </c>
      <c r="K205" t="str">
        <f>_xlfn.CONCAT("{ ""id"": """,A205,""", ""name"":""",C205,""", ""addressLine1"":""",E205,""", ""town"":""",F205,""", ""county"":""",G205,""", ""country"":""",H205,""", ""postcode"":""",I205,""" },")</f>
        <v>{ "id": "5852800e-a7db-4900-9e85-d9aa9cd834b5", "name":"Angelika Film Center", "addressLine1":"18 West Houston", "town":"New York", "county":"NY", "country":"US", "postcode":"10012" },</v>
      </c>
    </row>
    <row r="206" spans="1:11" x14ac:dyDescent="0.45">
      <c r="A206" t="s">
        <v>4937</v>
      </c>
      <c r="B206">
        <f t="shared" si="3"/>
        <v>205</v>
      </c>
      <c r="C206" t="s">
        <v>3769</v>
      </c>
      <c r="D206" t="str">
        <f>_xlfn.CONCAT(SUBSTITUTE(SUBSTITUTE(SUBSTITUTE(SUBSTITUTE(SUBSTITUTE(SUBSTITUTE(SUBSTITUTE(SUBSTITUTE(SUBSTITUTE(SUBSTITUTE(SUBSTITUTE(C206," ",""),"(",""),")",""),"'",""),"&amp;",""),"-",""),"#",""),",",""),"!",""),".",""),"@",""),SUBSTITUTE(SUBSTITUTE(SUBSTITUTE(SUBSTITUTE(SUBSTITUTE(SUBSTITUTE(SUBSTITUTE(SUBSTITUTE(SUBSTITUTE(SUBSTITUTE(SUBSTITUTE(E206," ",""),"(",""),")",""),"'",""),"&amp;",""),"-",""),"#",""),",",""),"!",""),".",""),"@",""))</f>
        <v>SacredChow227SullivanStreet</v>
      </c>
      <c r="E206" t="s">
        <v>4099</v>
      </c>
      <c r="F206" t="s">
        <v>3696</v>
      </c>
      <c r="G206" t="s">
        <v>3698</v>
      </c>
      <c r="H206" t="s">
        <v>4116</v>
      </c>
      <c r="I206">
        <v>10012</v>
      </c>
      <c r="J206" t="str">
        <f>_xlfn.CONCAT("Location ",D206," = new Location() { Id = Guid.NewGuid(), Name = """,C206,""", AddressLine1 = """,E206,""", Town= """,F206,""", County=""",G206,""", Country=""",H206,""", Postcode=""",I206,""" };")</f>
        <v>Location SacredChow227SullivanStreet = new Location() { Id = Guid.NewGuid(), Name = "Sacred Chow", AddressLine1 = "227 Sullivan Street", Town= "New York", County="NY", Country="US", Postcode="10012" };</v>
      </c>
      <c r="K206" t="str">
        <f>_xlfn.CONCAT("{ ""id"": """,A206,""", ""name"":""",C206,""", ""addressLine1"":""",E206,""", ""town"":""",F206,""", ""county"":""",G206,""", ""country"":""",H206,""", ""postcode"":""",I206,""" },")</f>
        <v>{ "id": "2c3bdd60-8a84-43e9-a907-8c4673afaaf1", "name":"Sacred Chow", "addressLine1":"227 Sullivan Street", "town":"New York", "county":"NY", "country":"US", "postcode":"10012" },</v>
      </c>
    </row>
    <row r="207" spans="1:11" x14ac:dyDescent="0.45">
      <c r="A207" t="s">
        <v>4938</v>
      </c>
      <c r="B207">
        <f t="shared" si="3"/>
        <v>206</v>
      </c>
      <c r="C207" t="s">
        <v>4101</v>
      </c>
      <c r="D207" t="str">
        <f>_xlfn.CONCAT(SUBSTITUTE(SUBSTITUTE(SUBSTITUTE(SUBSTITUTE(SUBSTITUTE(SUBSTITUTE(SUBSTITUTE(SUBSTITUTE(SUBSTITUTE(SUBSTITUTE(SUBSTITUTE(C207," ",""),"(",""),")",""),"'",""),"&amp;",""),"-",""),"#",""),",",""),"!",""),".",""),"@",""),SUBSTITUTE(SUBSTITUTE(SUBSTITUTE(SUBSTITUTE(SUBSTITUTE(SUBSTITUTE(SUBSTITUTE(SUBSTITUTE(SUBSTITUTE(SUBSTITUTE(SUBSTITUTE(E207," ",""),"(",""),")",""),"'",""),"&amp;",""),"-",""),"#",""),",",""),"!",""),".",""),"@",""))</f>
        <v>FosterAvenueBeachLakeMichiganatFosterAvenue5200N</v>
      </c>
      <c r="E207" t="s">
        <v>4100</v>
      </c>
      <c r="F207" t="s">
        <v>3704</v>
      </c>
      <c r="G207" t="s">
        <v>3706</v>
      </c>
      <c r="H207" t="s">
        <v>4116</v>
      </c>
      <c r="I207">
        <v>60640</v>
      </c>
      <c r="J207" t="str">
        <f>_xlfn.CONCAT("Location ",D207," = new Location() { Id = Guid.NewGuid(), Name = """,C207,""", AddressLine1 = """,E207,""", Town= """,F207,""", County=""",G207,""", Country=""",H207,""", Postcode=""",I207,""" };")</f>
        <v>Location FosterAvenueBeachLakeMichiganatFosterAvenue5200N = new Location() { Id = Guid.NewGuid(), Name = "Foster Avenue Beach", AddressLine1 = "Lake Michigan at Foster Avenue (5200 N.)", Town= "Chicago", County="IL", Country="US", Postcode="60640" };</v>
      </c>
      <c r="K207" t="str">
        <f>_xlfn.CONCAT("{ ""id"": """,A207,""", ""name"":""",C207,""", ""addressLine1"":""",E207,""", ""town"":""",F207,""", ""county"":""",G207,""", ""country"":""",H207,""", ""postcode"":""",I207,""" },")</f>
        <v>{ "id": "0f06b524-2902-4e82-86a6-9fdf3adfdb06", "name":"Foster Avenue Beach", "addressLine1":"Lake Michigan at Foster Avenue (5200 N.)", "town":"Chicago", "county":"IL", "country":"US", "postcode":"60640" },</v>
      </c>
    </row>
    <row r="208" spans="1:11" x14ac:dyDescent="0.45">
      <c r="A208" t="s">
        <v>4939</v>
      </c>
      <c r="B208">
        <f t="shared" si="3"/>
        <v>207</v>
      </c>
      <c r="C208" t="s">
        <v>4103</v>
      </c>
      <c r="D208" t="str">
        <f>_xlfn.CONCAT(SUBSTITUTE(SUBSTITUTE(SUBSTITUTE(SUBSTITUTE(SUBSTITUTE(SUBSTITUTE(SUBSTITUTE(SUBSTITUTE(SUBSTITUTE(SUBSTITUTE(SUBSTITUTE(C208," ",""),"(",""),")",""),"'",""),"&amp;",""),"-",""),"#",""),",",""),"!",""),".",""),"@",""),SUBSTITUTE(SUBSTITUTE(SUBSTITUTE(SUBSTITUTE(SUBSTITUTE(SUBSTITUTE(SUBSTITUTE(SUBSTITUTE(SUBSTITUTE(SUBSTITUTE(SUBSTITUTE(E208," ",""),"(",""),")",""),"'",""),"&amp;",""),"-",""),"#",""),",",""),"!",""),".",""),"@",""))</f>
        <v>RushDance392Broadway</v>
      </c>
      <c r="E208" t="s">
        <v>4102</v>
      </c>
      <c r="F208" t="s">
        <v>3696</v>
      </c>
      <c r="G208" t="s">
        <v>3698</v>
      </c>
      <c r="H208" t="s">
        <v>4116</v>
      </c>
      <c r="I208">
        <v>10013</v>
      </c>
      <c r="J208" t="str">
        <f>_xlfn.CONCAT("Location ",D208," = new Location() { Id = Guid.NewGuid(), Name = """,C208,""", AddressLine1 = """,E208,""", Town= """,F208,""", County=""",G208,""", Country=""",H208,""", Postcode=""",I208,""" };")</f>
        <v>Location RushDance392Broadway = new Location() { Id = Guid.NewGuid(), Name = "Rush Dance", AddressLine1 = "392 Broadway", Town= "New York", County="NY", Country="US", Postcode="10013" };</v>
      </c>
      <c r="K208" t="str">
        <f>_xlfn.CONCAT("{ ""id"": """,A208,""", ""name"":""",C208,""", ""addressLine1"":""",E208,""", ""town"":""",F208,""", ""county"":""",G208,""", ""country"":""",H208,""", ""postcode"":""",I208,""" },")</f>
        <v>{ "id": "4490cf44-82e9-4974-ac1d-30ef1b706a9c", "name":"Rush Dance", "addressLine1":"392 Broadway", "town":"New York", "county":"NY", "country":"US", "postcode":"10013" },</v>
      </c>
    </row>
    <row r="209" spans="1:11" x14ac:dyDescent="0.45">
      <c r="A209" t="s">
        <v>4940</v>
      </c>
      <c r="B209">
        <f t="shared" si="3"/>
        <v>208</v>
      </c>
      <c r="C209" t="s">
        <v>4105</v>
      </c>
      <c r="D209" t="str">
        <f>_xlfn.CONCAT(SUBSTITUTE(SUBSTITUTE(SUBSTITUTE(SUBSTITUTE(SUBSTITUTE(SUBSTITUTE(SUBSTITUTE(SUBSTITUTE(SUBSTITUTE(SUBSTITUTE(SUBSTITUTE(C209," ",""),"(",""),")",""),"'",""),"&amp;",""),"-",""),"#",""),",",""),"!",""),".",""),"@",""),SUBSTITUTE(SUBSTITUTE(SUBSTITUTE(SUBSTITUTE(SUBSTITUTE(SUBSTITUTE(SUBSTITUTE(SUBSTITUTE(SUBSTITUTE(SUBSTITUTE(SUBSTITUTE(E209," ",""),"(",""),")",""),"'",""),"&amp;",""),"-",""),"#",""),",",""),"!",""),".",""),"@",""))</f>
        <v>DelciaBrazilRestaurant322W11thStreet</v>
      </c>
      <c r="E209" t="s">
        <v>4104</v>
      </c>
      <c r="F209" t="s">
        <v>3696</v>
      </c>
      <c r="G209" t="s">
        <v>3698</v>
      </c>
      <c r="H209" t="s">
        <v>4116</v>
      </c>
      <c r="I209">
        <v>10014</v>
      </c>
      <c r="J209" t="str">
        <f>_xlfn.CONCAT("Location ",D209," = new Location() { Id = Guid.NewGuid(), Name = """,C209,""", AddressLine1 = """,E209,""", Town= """,F209,""", County=""",G209,""", Country=""",H209,""", Postcode=""",I209,""" };")</f>
        <v>Location DelciaBrazilRestaurant322W11thStreet = new Location() { Id = Guid.NewGuid(), Name = "Delcia Brazil Restaurant", AddressLine1 = "322 W 11th Street", Town= "New York", County="NY", Country="US", Postcode="10014" };</v>
      </c>
      <c r="K209" t="str">
        <f>_xlfn.CONCAT("{ ""id"": """,A209,""", ""name"":""",C209,""", ""addressLine1"":""",E209,""", ""town"":""",F209,""", ""county"":""",G209,""", ""country"":""",H209,""", ""postcode"":""",I209,""" },")</f>
        <v>{ "id": "95cb39b1-6fa5-4c42-b9c1-8d154a60dba8", "name":"Delcia Brazil Restaurant", "addressLine1":"322 W 11th Street", "town":"New York", "county":"NY", "country":"US", "postcode":"10014" },</v>
      </c>
    </row>
    <row r="210" spans="1:11" x14ac:dyDescent="0.45">
      <c r="A210" t="s">
        <v>4941</v>
      </c>
      <c r="B210">
        <f t="shared" si="3"/>
        <v>209</v>
      </c>
      <c r="C210" t="s">
        <v>4107</v>
      </c>
      <c r="D210" t="str">
        <f>_xlfn.CONCAT(SUBSTITUTE(SUBSTITUTE(SUBSTITUTE(SUBSTITUTE(SUBSTITUTE(SUBSTITUTE(SUBSTITUTE(SUBSTITUTE(SUBSTITUTE(SUBSTITUTE(SUBSTITUTE(C210," ",""),"(",""),")",""),"'",""),"&amp;",""),"-",""),"#",""),",",""),"!",""),".",""),"@",""),SUBSTITUTE(SUBSTITUTE(SUBSTITUTE(SUBSTITUTE(SUBSTITUTE(SUBSTITUTE(SUBSTITUTE(SUBSTITUTE(SUBSTITUTE(SUBSTITUTE(SUBSTITUTE(E210," ",""),"(",""),")",""),"'",""),"&amp;",""),"-",""),"#",""),",",""),"!",""),".",""),"@",""))</f>
        <v>RushDanceStudio392Broadway3F</v>
      </c>
      <c r="E210" t="s">
        <v>4106</v>
      </c>
      <c r="F210" t="s">
        <v>3696</v>
      </c>
      <c r="G210" t="s">
        <v>3698</v>
      </c>
      <c r="H210" t="s">
        <v>4116</v>
      </c>
      <c r="I210">
        <v>10013</v>
      </c>
      <c r="J210" t="str">
        <f>_xlfn.CONCAT("Location ",D210," = new Location() { Id = Guid.NewGuid(), Name = """,C210,""", AddressLine1 = """,E210,""", Town= """,F210,""", County=""",G210,""", Country=""",H210,""", Postcode=""",I210,""" };")</f>
        <v>Location RushDanceStudio392Broadway3F = new Location() { Id = Guid.NewGuid(), Name = "Rush Dance Studio", AddressLine1 = "392 Broadway #3F", Town= "New York", County="NY", Country="US", Postcode="10013" };</v>
      </c>
      <c r="K210" t="str">
        <f>_xlfn.CONCAT("{ ""id"": """,A210,""", ""name"":""",C210,""", ""addressLine1"":""",E210,""", ""town"":""",F210,""", ""county"":""",G210,""", ""country"":""",H210,""", ""postcode"":""",I210,""" },")</f>
        <v>{ "id": "0b49e4e0-2882-4114-a1a0-9e9ffcc8c7cc", "name":"Rush Dance Studio", "addressLine1":"392 Broadway #3F", "town":"New York", "county":"NY", "country":"US", "postcode":"10013" },</v>
      </c>
    </row>
    <row r="211" spans="1:11" x14ac:dyDescent="0.45">
      <c r="A211" t="s">
        <v>4942</v>
      </c>
      <c r="B211">
        <f t="shared" si="3"/>
        <v>210</v>
      </c>
      <c r="C211" t="s">
        <v>4109</v>
      </c>
      <c r="D211" t="str">
        <f>_xlfn.CONCAT(SUBSTITUTE(SUBSTITUTE(SUBSTITUTE(SUBSTITUTE(SUBSTITUTE(SUBSTITUTE(SUBSTITUTE(SUBSTITUTE(SUBSTITUTE(SUBSTITUTE(SUBSTITUTE(C211," ",""),"(",""),")",""),"'",""),"&amp;",""),"-",""),"#",""),",",""),"!",""),".",""),"@",""),SUBSTITUTE(SUBSTITUTE(SUBSTITUTE(SUBSTITUTE(SUBSTITUTE(SUBSTITUTE(SUBSTITUTE(SUBSTITUTE(SUBSTITUTE(SUBSTITUTE(SUBSTITUTE(E211," ",""),"(",""),")",""),"'",""),"&amp;",""),"-",""),"#",""),",",""),"!",""),".",""),"@",""))</f>
        <v>ChicagoCulturalCenter77ERandolphStreet2ndfloor</v>
      </c>
      <c r="E211" t="s">
        <v>4108</v>
      </c>
      <c r="F211" t="s">
        <v>3704</v>
      </c>
      <c r="G211" t="s">
        <v>3706</v>
      </c>
      <c r="H211" t="s">
        <v>4116</v>
      </c>
      <c r="I211">
        <v>60601</v>
      </c>
      <c r="J211" t="str">
        <f>_xlfn.CONCAT("Location ",D211," = new Location() { Id = Guid.NewGuid(), Name = """,C211,""", AddressLine1 = """,E211,""", Town= """,F211,""", County=""",G211,""", Country=""",H211,""", Postcode=""",I211,""" };")</f>
        <v>Location ChicagoCulturalCenter77ERandolphStreet2ndfloor = new Location() { Id = Guid.NewGuid(), Name = "Chicago Cultural Center", AddressLine1 = "77 E. Randolph Street, 2nd floor", Town= "Chicago", County="IL", Country="US", Postcode="60601" };</v>
      </c>
      <c r="K211" t="str">
        <f>_xlfn.CONCAT("{ ""id"": """,A211,""", ""name"":""",C211,""", ""addressLine1"":""",E211,""", ""town"":""",F211,""", ""county"":""",G211,""", ""country"":""",H211,""", ""postcode"":""",I211,""" },")</f>
        <v>{ "id": "9471ae2b-22b7-4394-96db-dbda0772d259", "name":"Chicago Cultural Center", "addressLine1":"77 E. Randolph Street, 2nd floor", "town":"Chicago", "county":"IL", "country":"US", "postcode":"60601" },</v>
      </c>
    </row>
    <row r="212" spans="1:11" x14ac:dyDescent="0.45">
      <c r="A212" t="s">
        <v>4943</v>
      </c>
      <c r="B212">
        <f t="shared" si="3"/>
        <v>211</v>
      </c>
      <c r="C212" t="s">
        <v>4111</v>
      </c>
      <c r="D212" t="str">
        <f>_xlfn.CONCAT(SUBSTITUTE(SUBSTITUTE(SUBSTITUTE(SUBSTITUTE(SUBSTITUTE(SUBSTITUTE(SUBSTITUTE(SUBSTITUTE(SUBSTITUTE(SUBSTITUTE(SUBSTITUTE(C212," ",""),"(",""),")",""),"'",""),"&amp;",""),"-",""),"#",""),",",""),"!",""),".",""),"@",""),SUBSTITUTE(SUBSTITUTE(SUBSTITUTE(SUBSTITUTE(SUBSTITUTE(SUBSTITUTE(SUBSTITUTE(SUBSTITUTE(SUBSTITUTE(SUBSTITUTE(SUBSTITUTE(E212," ",""),"(",""),")",""),"'",""),"&amp;",""),"-",""),"#",""),",",""),"!",""),".",""),"@",""))</f>
        <v>AdidamChicagoSpiritualCenterandBookstore</v>
      </c>
      <c r="E212" t="s">
        <v>4110</v>
      </c>
      <c r="F212" t="s">
        <v>3704</v>
      </c>
      <c r="G212" t="s">
        <v>3706</v>
      </c>
      <c r="H212" t="s">
        <v>4116</v>
      </c>
      <c r="I212">
        <v>60645</v>
      </c>
      <c r="J212" t="str">
        <f>_xlfn.CONCAT("Location ",D212," = new Location() { Id = Guid.NewGuid(), Name = """,C212,""", AddressLine1 = """,E212,""", Town= """,F212,""", County=""",G212,""", Country=""",H212,""", Postcode=""",I212,""" };")</f>
        <v>Location AdidamChicagoSpiritualCenterandBookstore = new Location() { Id = Guid.NewGuid(), Name = "Adidam Chicago", AddressLine1 = "Spiritual Center and Bookstore", Town= "Chicago", County="IL", Country="US", Postcode="60645" };</v>
      </c>
      <c r="K212" t="str">
        <f>_xlfn.CONCAT("{ ""id"": """,A212,""", ""name"":""",C212,""", ""addressLine1"":""",E212,""", ""town"":""",F212,""", ""county"":""",G212,""", ""country"":""",H212,""", ""postcode"":""",I212,""" },")</f>
        <v>{ "id": "d0bb106c-f7ec-4575-bf5e-4ef2a3fd1bd3", "name":"Adidam Chicago", "addressLine1":"Spiritual Center and Bookstore", "town":"Chicago", "county":"IL", "country":"US", "postcode":"60645" },</v>
      </c>
    </row>
    <row r="213" spans="1:11" x14ac:dyDescent="0.45">
      <c r="A213" t="s">
        <v>4944</v>
      </c>
      <c r="B213">
        <f t="shared" si="3"/>
        <v>212</v>
      </c>
      <c r="C213" t="s">
        <v>4113</v>
      </c>
      <c r="D213" t="str">
        <f>_xlfn.CONCAT(SUBSTITUTE(SUBSTITUTE(SUBSTITUTE(SUBSTITUTE(SUBSTITUTE(SUBSTITUTE(SUBSTITUTE(SUBSTITUTE(SUBSTITUTE(SUBSTITUTE(SUBSTITUTE(C213," ",""),"(",""),")",""),"'",""),"&amp;",""),"-",""),"#",""),",",""),"!",""),".",""),"@",""),SUBSTITUTE(SUBSTITUTE(SUBSTITUTE(SUBSTITUTE(SUBSTITUTE(SUBSTITUTE(SUBSTITUTE(SUBSTITUTE(SUBSTITUTE(SUBSTITUTE(SUBSTITUTE(E213," ",""),"(",""),")",""),"'",""),"&amp;",""),"-",""),"#",""),",",""),"!",""),".",""),"@",""))</f>
        <v>BryantParkNexttoReadingRoom42ndStreet</v>
      </c>
      <c r="E213" t="s">
        <v>4112</v>
      </c>
      <c r="F213" t="s">
        <v>3696</v>
      </c>
      <c r="G213" t="s">
        <v>3698</v>
      </c>
      <c r="H213" t="s">
        <v>4116</v>
      </c>
      <c r="I213">
        <v>10018</v>
      </c>
      <c r="J213" t="str">
        <f>_xlfn.CONCAT("Location ",D213," = new Location() { Id = Guid.NewGuid(), Name = """,C213,""", AddressLine1 = """,E213,""", Town= """,F213,""", County=""",G213,""", Country=""",H213,""", Postcode=""",I213,""" };")</f>
        <v>Location BryantParkNexttoReadingRoom42ndStreet = new Location() { Id = Guid.NewGuid(), Name = "Bryant Park - Next to Reading Room", AddressLine1 = "42nd Street", Town= "New York", County="NY", Country="US", Postcode="10018" };</v>
      </c>
      <c r="K213" t="str">
        <f>_xlfn.CONCAT("{ ""id"": """,A213,""", ""name"":""",C213,""", ""addressLine1"":""",E213,""", ""town"":""",F213,""", ""county"":""",G213,""", ""country"":""",H213,""", ""postcode"":""",I213,""" },")</f>
        <v>{ "id": "0f7ee3e0-2bef-40a6-983b-6e6f70680698", "name":"Bryant Park - Next to Reading Room", "addressLine1":"42nd Street", "town":"New York", "county":"NY", "country":"US", "postcode":"10018" },</v>
      </c>
    </row>
    <row r="214" spans="1:11" x14ac:dyDescent="0.45">
      <c r="A214" t="s">
        <v>4945</v>
      </c>
      <c r="B214">
        <f t="shared" si="3"/>
        <v>213</v>
      </c>
      <c r="C214" t="s">
        <v>4115</v>
      </c>
      <c r="D214" t="str">
        <f>_xlfn.CONCAT(SUBSTITUTE(SUBSTITUTE(SUBSTITUTE(SUBSTITUTE(SUBSTITUTE(SUBSTITUTE(SUBSTITUTE(SUBSTITUTE(SUBSTITUTE(SUBSTITUTE(SUBSTITUTE(C214," ",""),"(",""),")",""),"'",""),"&amp;",""),"-",""),"#",""),",",""),"!",""),".",""),"@",""),SUBSTITUTE(SUBSTITUTE(SUBSTITUTE(SUBSTITUTE(SUBSTITUTE(SUBSTITUTE(SUBSTITUTE(SUBSTITUTE(SUBSTITUTE(SUBSTITUTE(SUBSTITUTE(E214," ",""),"(",""),")",""),"'",""),"&amp;",""),"-",""),"#",""),",",""),"!",""),".",""),"@",""))</f>
        <v>DCTV87LafayetteStreetbetWhiteWalker</v>
      </c>
      <c r="E214" t="s">
        <v>4114</v>
      </c>
      <c r="F214" t="s">
        <v>3696</v>
      </c>
      <c r="G214" t="s">
        <v>3698</v>
      </c>
      <c r="H214" t="s">
        <v>4116</v>
      </c>
      <c r="I214">
        <v>10013</v>
      </c>
      <c r="J214" t="str">
        <f>_xlfn.CONCAT("Location ",D214," = new Location() { Id = Guid.NewGuid(), Name = """,C214,""", AddressLine1 = """,E214,""", Town= """,F214,""", County=""",G214,""", Country=""",H214,""", Postcode=""",I214,""" };")</f>
        <v>Location DCTV87LafayetteStreetbetWhiteWalker = new Location() { Id = Guid.NewGuid(), Name = "DCTV", AddressLine1 = "87 Lafayette Street (bet White &amp; Walker)", Town= "New York", County="NY", Country="US", Postcode="10013" };</v>
      </c>
      <c r="K214" t="str">
        <f>_xlfn.CONCAT("{ ""id"": """,A214,""", ""name"":""",C214,""", ""addressLine1"":""",E214,""", ""town"":""",F214,""", ""county"":""",G214,""", ""country"":""",H214,""", ""postcode"":""",I214,""" },")</f>
        <v>{ "id": "63681277-c682-47a5-90db-f7b9c6258d3f", "name":"DCTV", "addressLine1":"87 Lafayette Street (bet White &amp; Walker)", "town":"New York", "county":"NY", "country":"US", "postcode":"10013" },</v>
      </c>
    </row>
    <row r="7493" spans="20:20" x14ac:dyDescent="0.45">
      <c r="T7493" s="3"/>
    </row>
    <row r="11582" spans="20:20" x14ac:dyDescent="0.45">
      <c r="T11582" s="6"/>
    </row>
    <row r="31787" spans="5:13" x14ac:dyDescent="0.45">
      <c r="E31787" s="7"/>
      <c r="M31787" s="7"/>
    </row>
    <row r="34912" spans="20:20" x14ac:dyDescent="0.45">
      <c r="T34912" s="7"/>
    </row>
    <row r="35061" spans="5:13" x14ac:dyDescent="0.45">
      <c r="E35061" s="7"/>
      <c r="M35061" s="7"/>
    </row>
    <row r="40539" spans="5:13" x14ac:dyDescent="0.45">
      <c r="E40539" s="7"/>
      <c r="M40539" s="7"/>
    </row>
    <row r="45798" spans="5:13" x14ac:dyDescent="0.45">
      <c r="E45798" s="8"/>
      <c r="M45798" s="8"/>
    </row>
    <row r="49228" spans="5:13" x14ac:dyDescent="0.45">
      <c r="E49228" s="7"/>
      <c r="M49228" s="7"/>
    </row>
    <row r="51905" spans="20:20" x14ac:dyDescent="0.45">
      <c r="T51905" s="8"/>
    </row>
    <row r="53742" spans="20:20" x14ac:dyDescent="0.45">
      <c r="T53742" s="6"/>
    </row>
    <row r="57467" spans="20:20" x14ac:dyDescent="0.45">
      <c r="T57467" s="6"/>
    </row>
    <row r="59369" spans="5:13" x14ac:dyDescent="0.45">
      <c r="E59369" s="7"/>
      <c r="M59369" s="7"/>
    </row>
    <row r="61699" spans="5:13" x14ac:dyDescent="0.45">
      <c r="E61699" s="7"/>
      <c r="M61699" s="7"/>
    </row>
    <row r="80816" spans="20:20" x14ac:dyDescent="0.45">
      <c r="T80816" s="7"/>
    </row>
    <row r="81905" spans="20:20" x14ac:dyDescent="0.45">
      <c r="T81905" s="7"/>
    </row>
    <row r="82235" spans="13:20" x14ac:dyDescent="0.45">
      <c r="M82235" s="7"/>
      <c r="T82235" s="7"/>
    </row>
    <row r="82920" spans="13:13" x14ac:dyDescent="0.45">
      <c r="M82920" s="7"/>
    </row>
    <row r="83433" spans="13:13" x14ac:dyDescent="0.45">
      <c r="M83433" s="7"/>
    </row>
    <row r="84753" spans="13:13" x14ac:dyDescent="0.45">
      <c r="M84753" s="7"/>
    </row>
    <row r="87647" spans="13:13" x14ac:dyDescent="0.45">
      <c r="M87647" s="7"/>
    </row>
    <row r="93982" spans="13:20" x14ac:dyDescent="0.45">
      <c r="T93982" s="7"/>
    </row>
    <row r="93983" spans="13:20" x14ac:dyDescent="0.45">
      <c r="M93983" s="7"/>
    </row>
    <row r="104703" spans="13:13" x14ac:dyDescent="0.45">
      <c r="M104703" s="7"/>
    </row>
  </sheetData>
  <sortState xmlns:xlrd2="http://schemas.microsoft.com/office/spreadsheetml/2017/richdata2" ref="B2:T620">
    <sortCondition ref="R2:R62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5" workbookViewId="0">
      <selection activeCell="I2" sqref="I2:I31"/>
    </sheetView>
  </sheetViews>
  <sheetFormatPr defaultRowHeight="14.25" x14ac:dyDescent="0.45"/>
  <cols>
    <col min="2" max="2" width="16.86328125" bestFit="1" customWidth="1"/>
    <col min="3" max="3" width="16.86328125" customWidth="1"/>
    <col min="4" max="4" width="17.73046875" bestFit="1" customWidth="1"/>
    <col min="6" max="6" width="34.19921875" bestFit="1" customWidth="1"/>
    <col min="7" max="7" width="34.19921875" customWidth="1"/>
  </cols>
  <sheetData>
    <row r="1" spans="1:9" x14ac:dyDescent="0.45">
      <c r="A1" t="s">
        <v>3685</v>
      </c>
      <c r="B1" t="s">
        <v>3688</v>
      </c>
      <c r="C1" t="s">
        <v>4119</v>
      </c>
      <c r="D1" t="s">
        <v>3689</v>
      </c>
      <c r="E1" t="s">
        <v>3690</v>
      </c>
      <c r="F1" t="s">
        <v>3691</v>
      </c>
      <c r="G1" t="s">
        <v>4947</v>
      </c>
      <c r="H1" t="s">
        <v>4946</v>
      </c>
      <c r="I1" t="s">
        <v>4731</v>
      </c>
    </row>
    <row r="2" spans="1:9" x14ac:dyDescent="0.45">
      <c r="A2" t="s">
        <v>4976</v>
      </c>
      <c r="B2" t="s">
        <v>4120</v>
      </c>
      <c r="C2" t="str">
        <f>SUBSTITUTE(SUBSTITUTE(SUBSTITUTE(SUBSTITUTE(SUBSTITUTE(SUBSTITUTE(SUBSTITUTE(SUBSTITUTE(SUBSTITUTE(SUBSTITUTE(SUBSTITUTE(B2," ",""),"(",""),")",""),"'",""),"&amp;",""),"-",""),"#",""),",",""),"!",""),".",""),"@","")</f>
        <v>GregorFenton</v>
      </c>
      <c r="D2" t="s">
        <v>4150</v>
      </c>
      <c r="E2">
        <v>55</v>
      </c>
      <c r="F2" t="s">
        <v>4948</v>
      </c>
      <c r="G2" t="str">
        <f>SUBSTITUTE(VLOOKUP(F2,Locations!D:K,8,FALSE),"},","}")</f>
        <v>{ "id": "0f105c77-5fbf-42b9-baa8-02ee200f2c98", "name":"The Gift Theatre", "addressLine1":"4802 N. Milwaukee Avenue", "town":"Chicago", "county":"IL", "country":"US", "postcode":"60630" }</v>
      </c>
      <c r="H2" t="str">
        <f>_xlfn.CONCAT("Driver ",C2," = new Driver() { Id = Guid.NewGuid(), Name = """,B2,""", Age = ",E2,", DriverLicenseNumber = """,D2,""", HomeLocation = ",F2," };")</f>
        <v>Driver GregorFenton = new Driver() { Id = Guid.NewGuid(), Name = "Gregor Fenton", Age = 55, DriverLicenseNumber = "D3380W", HomeLocation = TheGiftTheatre4802NMilwaukeeAvenue };</v>
      </c>
      <c r="I2" t="str">
        <f>_xlfn.CONCAT("{ ""id"":""",A2,""", ""name"":""",B2,""", ""age"":",E2,", ""driverLicenseNumber"":""",D2,""", ""homeLocation"":",G2," },")</f>
        <v>{ "id":"170e2b3c-378f-4329-ac48-f5623756b8b1", "name":"Gregor Fenton", "age":55, "driverLicenseNumber":"D3380W", "homeLocation":{ "id": "0f105c77-5fbf-42b9-baa8-02ee200f2c98", "name":"The Gift Theatre", "addressLine1":"4802 N. Milwaukee Avenue", "town":"Chicago", "county":"IL", "country":"US", "postcode":"60630" } },</v>
      </c>
    </row>
    <row r="3" spans="1:9" x14ac:dyDescent="0.45">
      <c r="A3" t="s">
        <v>4977</v>
      </c>
      <c r="B3" t="s">
        <v>4121</v>
      </c>
      <c r="C3" t="str">
        <f t="shared" ref="C3:C31" si="0">SUBSTITUTE(SUBSTITUTE(SUBSTITUTE(SUBSTITUTE(SUBSTITUTE(SUBSTITUTE(SUBSTITUTE(SUBSTITUTE(SUBSTITUTE(SUBSTITUTE(SUBSTITUTE(B3," ",""),"(",""),")",""),"'",""),"&amp;",""),"-",""),"#",""),",",""),"!",""),".",""),"@","")</f>
        <v>RoxyKeller</v>
      </c>
      <c r="D3" t="s">
        <v>4151</v>
      </c>
      <c r="E3">
        <v>28</v>
      </c>
      <c r="F3" t="s">
        <v>4949</v>
      </c>
      <c r="G3" t="str">
        <f>SUBSTITUTE(VLOOKUP(F3,Locations!D:K,8,FALSE),"},","}")</f>
        <v>{ "id": "72609113-778c-468f-859c-7fd0f352819c", "name":"Rodeo Bar", "addressLine1":"375 3rd Avenue", "town":"New York", "county":"NY", "country":"US", "postcode":"10022" }</v>
      </c>
      <c r="H3" t="str">
        <f t="shared" ref="H3:H31" si="1">_xlfn.CONCAT("Driver ",C3," = new Driver() { Id = Guid.NewGuid(), Name = """,B3,""", Age = ",E3,", DriverLicenseNumber = """,D3,""", HomeLocation = ",F3," };")</f>
        <v>Driver RoxyKeller = new Driver() { Id = Guid.NewGuid(), Name = "Roxy Keller", Age = 28, DriverLicenseNumber = "D6372E", HomeLocation = RodeoBar3753rdAvenue };</v>
      </c>
      <c r="I3" t="str">
        <f t="shared" ref="I3:I31" si="2">_xlfn.CONCAT("{ ""id"":""",A3,""", ""name"":""",B3,""", ""age"":",E3,", ""driverLicenseNumber"":""",D3,""", ""homeLocation"":",G3," },")</f>
        <v>{ "id":"cbf61c62-2242-4b82-8172-c40655cede53", "name":"Roxy Keller", "age":28, "driverLicenseNumber":"D6372E", "homeLocation":{ "id": "72609113-778c-468f-859c-7fd0f352819c", "name":"Rodeo Bar", "addressLine1":"375 3rd Avenue", "town":"New York", "county":"NY", "country":"US", "postcode":"10022" } },</v>
      </c>
    </row>
    <row r="4" spans="1:9" x14ac:dyDescent="0.45">
      <c r="A4" t="s">
        <v>4978</v>
      </c>
      <c r="B4" t="s">
        <v>4122</v>
      </c>
      <c r="C4" t="str">
        <f t="shared" si="0"/>
        <v>ZakariahAmin</v>
      </c>
      <c r="D4" t="s">
        <v>4152</v>
      </c>
      <c r="E4">
        <v>38</v>
      </c>
      <c r="F4" t="s">
        <v>4950</v>
      </c>
      <c r="G4" t="str">
        <f>SUBSTITUTE(VLOOKUP(F4,Locations!D:K,8,FALSE),"},","}")</f>
        <v>{ "id": "1a278f4c-74fe-470a-8b99-504452c83982", "name":"web2zone (Internet Cafe &amp; Video Game Center)", "addressLine1":"54 Cooper Sq", "town":"New York", "county":"NY", "country":"US", "postcode":"10003" }</v>
      </c>
      <c r="H4" t="str">
        <f t="shared" si="1"/>
        <v>Driver ZakariahAmin = new Driver() { Id = Guid.NewGuid(), Name = "Zakariah Amin", Age = 38, DriverLicenseNumber = "D7129M", HomeLocation = web2zoneInternetCafeVideoGameCenter54CooperSq };</v>
      </c>
      <c r="I4" t="str">
        <f t="shared" si="2"/>
        <v>{ "id":"711090aa-cbad-4c86-af75-9684ac5cfbab", "name":"Zakariah Amin", "age":38, "driverLicenseNumber":"D7129M", "homeLocation":{ "id": "1a278f4c-74fe-470a-8b99-504452c83982", "name":"web2zone (Internet Cafe &amp; Video Game Center)", "addressLine1":"54 Cooper Sq", "town":"New York", "county":"NY", "country":"US", "postcode":"10003" } },</v>
      </c>
    </row>
    <row r="5" spans="1:9" x14ac:dyDescent="0.45">
      <c r="A5" t="s">
        <v>4979</v>
      </c>
      <c r="B5" t="s">
        <v>4123</v>
      </c>
      <c r="C5" t="str">
        <f t="shared" si="0"/>
        <v>WaleedDavila</v>
      </c>
      <c r="D5" t="s">
        <v>4153</v>
      </c>
      <c r="E5">
        <v>28</v>
      </c>
      <c r="F5" t="s">
        <v>4951</v>
      </c>
      <c r="G5" t="str">
        <f>SUBSTITUTE(VLOOKUP(F5,Locations!D:K,8,FALSE),"},","}")</f>
        <v>{ "id": "4d4048e1-13db-40ca-83e8-93ac5e20a446", "name":"Fort Funston", "addressLine1":"Highway 35", "town":"San Francisco", "county":"CA", "country":"US", "postcode":"94017" }</v>
      </c>
      <c r="H5" t="str">
        <f t="shared" si="1"/>
        <v>Driver WaleedDavila = new Driver() { Id = Guid.NewGuid(), Name = "Waleed Davila", Age = 28, DriverLicenseNumber = "D7553S", HomeLocation = FortFunstonHighway35 };</v>
      </c>
      <c r="I5" t="str">
        <f t="shared" si="2"/>
        <v>{ "id":"2ce121bb-f593-4ae9-b6f5-13f03f9d806a", "name":"Waleed Davila", "age":28, "driverLicenseNumber":"D7553S", "homeLocation":{ "id": "4d4048e1-13db-40ca-83e8-93ac5e20a446", "name":"Fort Funston", "addressLine1":"Highway 35", "town":"San Francisco", "county":"CA", "country":"US", "postcode":"94017" } },</v>
      </c>
    </row>
    <row r="6" spans="1:9" x14ac:dyDescent="0.45">
      <c r="A6" t="s">
        <v>4980</v>
      </c>
      <c r="B6" t="s">
        <v>4124</v>
      </c>
      <c r="C6" t="str">
        <f t="shared" si="0"/>
        <v>ZahrahIles</v>
      </c>
      <c r="D6" t="s">
        <v>4154</v>
      </c>
      <c r="E6">
        <v>43</v>
      </c>
      <c r="F6" t="s">
        <v>4952</v>
      </c>
      <c r="G6" t="str">
        <f>SUBSTITUTE(VLOOKUP(F6,Locations!D:K,8,FALSE),"},","}")</f>
        <v>{ "id": "f00ad641-abf7-4dfd-9f60-7fb1013a84c4", "name":"Dante Trattoria", "addressLine1":"79 McDougal Street", "town":"New York", "county":"NY", "country":"US", "postcode":"10001" }</v>
      </c>
      <c r="H6" t="str">
        <f t="shared" si="1"/>
        <v>Driver ZahrahIles = new Driver() { Id = Guid.NewGuid(), Name = "Zahrah Iles", Age = 43, DriverLicenseNumber = "D4975U", HomeLocation = DanteTrattoria79McDougalStreet };</v>
      </c>
      <c r="I6" t="str">
        <f t="shared" si="2"/>
        <v>{ "id":"bd93fffd-bb26-453d-91a1-62ee48e3ba27", "name":"Zahrah Iles", "age":43, "driverLicenseNumber":"D4975U", "homeLocation":{ "id": "f00ad641-abf7-4dfd-9f60-7fb1013a84c4", "name":"Dante Trattoria", "addressLine1":"79 McDougal Street", "town":"New York", "county":"NY", "country":"US", "postcode":"10001" } },</v>
      </c>
    </row>
    <row r="7" spans="1:9" x14ac:dyDescent="0.45">
      <c r="A7" t="s">
        <v>4981</v>
      </c>
      <c r="B7" t="s">
        <v>4125</v>
      </c>
      <c r="C7" t="str">
        <f t="shared" si="0"/>
        <v>PrinceBoone</v>
      </c>
      <c r="D7" t="s">
        <v>4155</v>
      </c>
      <c r="E7">
        <v>37</v>
      </c>
      <c r="F7" t="s">
        <v>4953</v>
      </c>
      <c r="G7" t="str">
        <f>SUBSTITUTE(VLOOKUP(F7,Locations!D:K,8,FALSE),"},","}")</f>
        <v>{ "id": "9ae3088d-3121-4b7a-af27-9c4f15b2fadb", "name":"Regal Cinemas 42nd Street E-Walk Stadium 13", "addressLine1":"247 W. 42nd St.", "town":"New York", "county":"NY", "country":"US", "postcode":"10036" }</v>
      </c>
      <c r="H7" t="str">
        <f t="shared" si="1"/>
        <v>Driver PrinceBoone = new Driver() { Id = Guid.NewGuid(), Name = "Prince Boone", Age = 37, DriverLicenseNumber = "D8389T", HomeLocation = RegalCinemas42ndStreetEWalkStadium13247W42ndSt };</v>
      </c>
      <c r="I7" t="str">
        <f t="shared" si="2"/>
        <v>{ "id":"cea31e0e-7dd8-492e-bfa7-d10c60dad44b", "name":"Prince Boone", "age":37, "driverLicenseNumber":"D8389T", "homeLocation":{ "id": "9ae3088d-3121-4b7a-af27-9c4f15b2fadb", "name":"Regal Cinemas 42nd Street E-Walk Stadium 13", "addressLine1":"247 W. 42nd St.", "town":"New York", "county":"NY", "country":"US", "postcode":"10036" } },</v>
      </c>
    </row>
    <row r="8" spans="1:9" x14ac:dyDescent="0.45">
      <c r="A8" t="s">
        <v>4982</v>
      </c>
      <c r="B8" t="s">
        <v>4126</v>
      </c>
      <c r="C8" t="str">
        <f t="shared" si="0"/>
        <v>DahliaZimmerman</v>
      </c>
      <c r="D8" t="s">
        <v>4156</v>
      </c>
      <c r="E8">
        <v>22</v>
      </c>
      <c r="F8" t="s">
        <v>4954</v>
      </c>
      <c r="G8" t="str">
        <f>SUBSTITUTE(VLOOKUP(F8,Locations!D:K,8,FALSE),"},","}")</f>
        <v>{ "id": "e2e185b9-95b2-44f1-ba4b-aea0e857671d", "name":"Krispy Kreme Doughnuts", "addressLine1":"141 West 72nd St.", "town":"New York", "county":"NY", "country":"US", "postcode":"10028" }</v>
      </c>
      <c r="H8" t="str">
        <f t="shared" si="1"/>
        <v>Driver DahliaZimmerman = new Driver() { Id = Guid.NewGuid(), Name = "Dahlia Zimmerman", Age = 22, DriverLicenseNumber = "D4095Z", HomeLocation = KrispyKremeDoughnuts141West72ndSt };</v>
      </c>
      <c r="I8" t="str">
        <f t="shared" si="2"/>
        <v>{ "id":"49c6c5a9-2750-4b86-b7fa-81375df9e949", "name":"Dahlia Zimmerman", "age":22, "driverLicenseNumber":"D4095Z", "homeLocation":{ "id": "e2e185b9-95b2-44f1-ba4b-aea0e857671d", "name":"Krispy Kreme Doughnuts", "addressLine1":"141 West 72nd St.", "town":"New York", "county":"NY", "country":"US", "postcode":"10028" } },</v>
      </c>
    </row>
    <row r="9" spans="1:9" x14ac:dyDescent="0.45">
      <c r="A9" t="s">
        <v>4983</v>
      </c>
      <c r="B9" t="s">
        <v>4127</v>
      </c>
      <c r="C9" t="str">
        <f t="shared" si="0"/>
        <v>MohammedDodson</v>
      </c>
      <c r="D9" t="s">
        <v>4157</v>
      </c>
      <c r="E9">
        <v>55</v>
      </c>
      <c r="F9" t="s">
        <v>4955</v>
      </c>
      <c r="G9" t="str">
        <f>SUBSTITUTE(VLOOKUP(F9,Locations!D:K,8,FALSE),"},","}")</f>
        <v>{ "id": "236160d1-659f-4d01-8b3a-c0f2e05b9f6d", "name":"Rainbow Room", "addressLine1":"30 Rockefeller Plaza, 65th fl. (enter on 49th St. between 5th and 6th Aves.)", "town":"New York", "county":"NY", "country":"US", "postcode":"10018" }</v>
      </c>
      <c r="H9" t="str">
        <f t="shared" si="1"/>
        <v>Driver MohammedDodson = new Driver() { Id = Guid.NewGuid(), Name = "Mohammed Dodson", Age = 55, DriverLicenseNumber = "D6555D", HomeLocation = RainbowRoom30RockefellerPlaza65thflenteron49thStbetween5thand6thAves };</v>
      </c>
      <c r="I9" t="str">
        <f t="shared" si="2"/>
        <v>{ "id":"6284cc10-cb6f-489b-b4e5-331d55c51227", "name":"Mohammed Dodson", "age":55, "driverLicenseNumber":"D6555D", "homeLocation":{ "id": "236160d1-659f-4d01-8b3a-c0f2e05b9f6d", "name":"Rainbow Room", "addressLine1":"30 Rockefeller Plaza, 65th fl. (enter on 49th St. between 5th and 6th Aves.)", "town":"New York", "county":"NY", "country":"US", "postcode":"10018" } },</v>
      </c>
    </row>
    <row r="10" spans="1:9" x14ac:dyDescent="0.45">
      <c r="A10" t="s">
        <v>4984</v>
      </c>
      <c r="B10" t="s">
        <v>4128</v>
      </c>
      <c r="C10" t="str">
        <f t="shared" si="0"/>
        <v>KennedyPeters</v>
      </c>
      <c r="D10" t="s">
        <v>4158</v>
      </c>
      <c r="E10">
        <v>48</v>
      </c>
      <c r="F10" t="s">
        <v>4956</v>
      </c>
      <c r="G10" t="str">
        <f>SUBSTITUTE(VLOOKUP(F10,Locations!D:K,8,FALSE),"},","}")</f>
        <v>{ "id": "9224ff83-a2b3-43f5-96ce-c73886f92f31", "name":"Sacred Chow", "addressLine1":"227 Sullivan St", "town":"New York", "county":"NY", "country":"US", "postcode":"10001" }</v>
      </c>
      <c r="H10" t="str">
        <f t="shared" si="1"/>
        <v>Driver KennedyPeters = new Driver() { Id = Guid.NewGuid(), Name = "Kennedy Peters", Age = 48, DriverLicenseNumber = "D6214S", HomeLocation = SacredChow227SullivanSt };</v>
      </c>
      <c r="I10" t="str">
        <f t="shared" si="2"/>
        <v>{ "id":"5d0233f1-b746-4baa-96a4-1b4498df3687", "name":"Kennedy Peters", "age":48, "driverLicenseNumber":"D6214S", "homeLocation":{ "id": "9224ff83-a2b3-43f5-96ce-c73886f92f31", "name":"Sacred Chow", "addressLine1":"227 Sullivan St", "town":"New York", "county":"NY", "country":"US", "postcode":"10001" } },</v>
      </c>
    </row>
    <row r="11" spans="1:9" x14ac:dyDescent="0.45">
      <c r="A11" t="s">
        <v>4985</v>
      </c>
      <c r="B11" t="s">
        <v>4129</v>
      </c>
      <c r="C11" t="str">
        <f t="shared" si="0"/>
        <v>MaceyDickens</v>
      </c>
      <c r="D11" t="s">
        <v>4159</v>
      </c>
      <c r="E11">
        <v>25</v>
      </c>
      <c r="F11" t="s">
        <v>4957</v>
      </c>
      <c r="G11" t="str">
        <f>SUBSTITUTE(VLOOKUP(F11,Locations!D:K,8,FALSE),"},","}")</f>
        <v>{ "id": "b36ff006-d9db-46ab-99f8-07ac837eddd5", "name":"Tango Club @ Ukranian East Village Restaurant", "addressLine1":"140 2nd Avenue ( between 8th &amp; 9th St)", "town":"New York", "county":"NY", "country":"US", "postcode":"10003" }</v>
      </c>
      <c r="H11" t="str">
        <f t="shared" si="1"/>
        <v>Driver MaceyDickens = new Driver() { Id = Guid.NewGuid(), Name = "Macey Dickens", Age = 25, DriverLicenseNumber = "D8545R", HomeLocation = TangoClubUkranianEastVillageRestaurant1402ndAvenuebetween8th9thSt };</v>
      </c>
      <c r="I11" t="str">
        <f t="shared" si="2"/>
        <v>{ "id":"6930e200-0d44-49a0-9d44-ebea90c61279", "name":"Macey Dickens", "age":25, "driverLicenseNumber":"D8545R", "homeLocation":{ "id": "b36ff006-d9db-46ab-99f8-07ac837eddd5", "name":"Tango Club @ Ukranian East Village Restaurant", "addressLine1":"140 2nd Avenue ( between 8th &amp; 9th St)", "town":"New York", "county":"NY", "country":"US", "postcode":"10003" } },</v>
      </c>
    </row>
    <row r="12" spans="1:9" x14ac:dyDescent="0.45">
      <c r="A12" t="s">
        <v>4986</v>
      </c>
      <c r="B12" t="s">
        <v>4130</v>
      </c>
      <c r="C12" t="str">
        <f t="shared" si="0"/>
        <v>RitchieMahoney</v>
      </c>
      <c r="D12" t="s">
        <v>4160</v>
      </c>
      <c r="E12">
        <v>36</v>
      </c>
      <c r="F12" t="s">
        <v>4958</v>
      </c>
      <c r="G12" t="str">
        <f>SUBSTITUTE(VLOOKUP(F12,Locations!D:K,8,FALSE),"},","}")</f>
        <v>{ "id": "1a6624fe-1050-43dc-87e9-cb7c05c0584c", "name":"Belmont Rocks", "addressLine1":"Belmont &amp; Lakeshore drive", "town":"Chicago", "county":"IL", "country":"US", "postcode":"60657" }</v>
      </c>
      <c r="H12" t="str">
        <f t="shared" si="1"/>
        <v>Driver RitchieMahoney = new Driver() { Id = Guid.NewGuid(), Name = "Ritchie Mahoney", Age = 36, DriverLicenseNumber = "D2115N", HomeLocation = BelmontRocksBelmontLakeshoredrive };</v>
      </c>
      <c r="I12" t="str">
        <f t="shared" si="2"/>
        <v>{ "id":"ea9e7fac-b14e-427c-b01d-1d7953a2cf59", "name":"Ritchie Mahoney", "age":36, "driverLicenseNumber":"D2115N", "homeLocation":{ "id": "1a6624fe-1050-43dc-87e9-cb7c05c0584c", "name":"Belmont Rocks", "addressLine1":"Belmont &amp; Lakeshore drive", "town":"Chicago", "county":"IL", "country":"US", "postcode":"60657" } },</v>
      </c>
    </row>
    <row r="13" spans="1:9" x14ac:dyDescent="0.45">
      <c r="A13" t="s">
        <v>4987</v>
      </c>
      <c r="B13" t="s">
        <v>4131</v>
      </c>
      <c r="C13" t="str">
        <f t="shared" si="0"/>
        <v>ShanelleRankin</v>
      </c>
      <c r="D13" t="s">
        <v>4161</v>
      </c>
      <c r="E13">
        <v>53</v>
      </c>
      <c r="F13" t="s">
        <v>4959</v>
      </c>
      <c r="G13" t="str">
        <f>SUBSTITUTE(VLOOKUP(F13,Locations!D:K,8,FALSE),"},","}")</f>
        <v>{ "id": "3ccfecd3-3389-45bb-8fc8-57f997b999d2", "name":"mAnnAhAttA", "addressLine1":"316 Bowery @ Bleecker", "town":"New York", "county":"NY", "country":"US", "postcode":"10012" }</v>
      </c>
      <c r="H13" t="str">
        <f t="shared" si="1"/>
        <v>Driver ShanelleRankin = new Driver() { Id = Guid.NewGuid(), Name = "Shanelle Rankin", Age = 53, DriverLicenseNumber = "D8847V", HomeLocation = mAnnAhAttA316BoweryBleecker };</v>
      </c>
      <c r="I13" t="str">
        <f t="shared" si="2"/>
        <v>{ "id":"1174b705-12f8-4d56-a768-abadfaf9b9da", "name":"Shanelle Rankin", "age":53, "driverLicenseNumber":"D8847V", "homeLocation":{ "id": "3ccfecd3-3389-45bb-8fc8-57f997b999d2", "name":"mAnnAhAttA", "addressLine1":"316 Bowery @ Bleecker", "town":"New York", "county":"NY", "country":"US", "postcode":"10012" } },</v>
      </c>
    </row>
    <row r="14" spans="1:9" x14ac:dyDescent="0.45">
      <c r="A14" t="s">
        <v>4988</v>
      </c>
      <c r="B14" t="s">
        <v>4132</v>
      </c>
      <c r="C14" t="str">
        <f t="shared" si="0"/>
        <v>LailaTait</v>
      </c>
      <c r="D14" t="s">
        <v>4162</v>
      </c>
      <c r="E14">
        <v>52</v>
      </c>
      <c r="F14" t="s">
        <v>4960</v>
      </c>
      <c r="G14" t="str">
        <f>SUBSTITUTE(VLOOKUP(F14,Locations!D:K,8,FALSE),"},","}")</f>
        <v>{ "id": "500b40d4-2bbf-458e-8c3a-f887617dd11e", "name":"Kate Murphy Theater at FIT.", "addressLine1":"Fashion Institute Of Technology", "town":"New York", "county":"NY", "country":"US", "postcode":"10001" }</v>
      </c>
      <c r="H14" t="str">
        <f t="shared" si="1"/>
        <v>Driver LailaTait = new Driver() { Id = Guid.NewGuid(), Name = "Laila Tait", Age = 52, DriverLicenseNumber = "D4402R", HomeLocation = KateMurphyTheateratFITFashionInstituteOfTechnology };</v>
      </c>
      <c r="I14" t="str">
        <f t="shared" si="2"/>
        <v>{ "id":"3941de11-18b4-46a4-a818-4f11ab55991b", "name":"Laila Tait", "age":52, "driverLicenseNumber":"D4402R", "homeLocation":{ "id": "500b40d4-2bbf-458e-8c3a-f887617dd11e", "name":"Kate Murphy Theater at FIT.", "addressLine1":"Fashion Institute Of Technology", "town":"New York", "county":"NY", "country":"US", "postcode":"10001" } },</v>
      </c>
    </row>
    <row r="15" spans="1:9" x14ac:dyDescent="0.45">
      <c r="A15" t="s">
        <v>4989</v>
      </c>
      <c r="B15" t="s">
        <v>4133</v>
      </c>
      <c r="C15" t="str">
        <f t="shared" si="0"/>
        <v>CorinnePeterson</v>
      </c>
      <c r="D15" t="s">
        <v>4163</v>
      </c>
      <c r="E15">
        <v>38</v>
      </c>
      <c r="F15" t="s">
        <v>4961</v>
      </c>
      <c r="G15" t="str">
        <f>SUBSTITUTE(VLOOKUP(F15,Locations!D:K,8,FALSE),"},","}")</f>
        <v>{ "id": "448831c0-bacb-4ed5-9994-8fcc9a99358f", "name":"Skylight Diner", "addressLine1":"402 W 34th St", "town":"New York", "county":"NY", "country":"US", "postcode":"10001" }</v>
      </c>
      <c r="H15" t="str">
        <f t="shared" si="1"/>
        <v>Driver CorinnePeterson = new Driver() { Id = Guid.NewGuid(), Name = "Corinne Peterson", Age = 38, DriverLicenseNumber = "D2903J", HomeLocation = SkylightDiner402W34thSt };</v>
      </c>
      <c r="I15" t="str">
        <f t="shared" si="2"/>
        <v>{ "id":"359078e5-469d-4694-84b4-382e9e9077a9", "name":"Corinne Peterson", "age":38, "driverLicenseNumber":"D2903J", "homeLocation":{ "id": "448831c0-bacb-4ed5-9994-8fcc9a99358f", "name":"Skylight Diner", "addressLine1":"402 W 34th St", "town":"New York", "county":"NY", "country":"US", "postcode":"10001" } },</v>
      </c>
    </row>
    <row r="16" spans="1:9" x14ac:dyDescent="0.45">
      <c r="A16" t="s">
        <v>4990</v>
      </c>
      <c r="B16" t="s">
        <v>4134</v>
      </c>
      <c r="C16" t="str">
        <f t="shared" si="0"/>
        <v>ElouiseWiggins</v>
      </c>
      <c r="D16" t="s">
        <v>4164</v>
      </c>
      <c r="E16">
        <v>52</v>
      </c>
      <c r="F16" t="s">
        <v>4962</v>
      </c>
      <c r="G16" t="str">
        <f>SUBSTITUTE(VLOOKUP(F16,Locations!D:K,8,FALSE),"},","}")</f>
        <v>{ "id": "28f2ccbd-df4f-4d7d-bef2-e12addcb1cb8", "name":"Manhattan Lounge", "addressLine1":"1720 2nd Ave. btw 89th and 90th", "town":"New York", "county":"NY", "country":"US", "postcode":"10128" }</v>
      </c>
      <c r="H16" t="str">
        <f t="shared" si="1"/>
        <v>Driver ElouiseWiggins = new Driver() { Id = Guid.NewGuid(), Name = "Elouise Wiggins", Age = 52, DriverLicenseNumber = "D1018B", HomeLocation = ManhattanLounge17202ndAvebtw89thand90th };</v>
      </c>
      <c r="I16" t="str">
        <f t="shared" si="2"/>
        <v>{ "id":"270ac773-60f2-4e2b-aea9-43d74f11015c", "name":"Elouise Wiggins", "age":52, "driverLicenseNumber":"D1018B", "homeLocation":{ "id": "28f2ccbd-df4f-4d7d-bef2-e12addcb1cb8", "name":"Manhattan Lounge", "addressLine1":"1720 2nd Ave. btw 89th and 90th", "town":"New York", "county":"NY", "country":"US", "postcode":"10128" } },</v>
      </c>
    </row>
    <row r="17" spans="1:9" x14ac:dyDescent="0.45">
      <c r="A17" t="s">
        <v>4991</v>
      </c>
      <c r="B17" t="s">
        <v>4135</v>
      </c>
      <c r="C17" t="str">
        <f t="shared" si="0"/>
        <v>LyndaBrett</v>
      </c>
      <c r="D17" t="s">
        <v>4165</v>
      </c>
      <c r="E17">
        <v>27</v>
      </c>
      <c r="F17" t="s">
        <v>4963</v>
      </c>
      <c r="G17" t="str">
        <f>SUBSTITUTE(VLOOKUP(F17,Locations!D:K,8,FALSE),"},","}")</f>
        <v>{ "id": "14ff9f64-fff2-464b-93ce-c76ea9a16f9c", "name":"Lalo's Restaurant", "addressLine1":"1960 N. Clybourn", "town":"Chicago", "county":"IL", "country":"US", "postcode":"60614" }</v>
      </c>
      <c r="H17" t="str">
        <f t="shared" si="1"/>
        <v>Driver LyndaBrett = new Driver() { Id = Guid.NewGuid(), Name = "Lynda Brett", Age = 27, DriverLicenseNumber = "D3601A", HomeLocation = LalosRestaurant1960NClybourn };</v>
      </c>
      <c r="I17" t="str">
        <f t="shared" si="2"/>
        <v>{ "id":"c62f2b93-ead0-469d-8f86-355d3b197a91", "name":"Lynda Brett", "age":27, "driverLicenseNumber":"D3601A", "homeLocation":{ "id": "14ff9f64-fff2-464b-93ce-c76ea9a16f9c", "name":"Lalo's Restaurant", "addressLine1":"1960 N. Clybourn", "town":"Chicago", "county":"IL", "country":"US", "postcode":"60614" } },</v>
      </c>
    </row>
    <row r="18" spans="1:9" x14ac:dyDescent="0.45">
      <c r="A18" t="s">
        <v>4992</v>
      </c>
      <c r="B18" t="s">
        <v>4136</v>
      </c>
      <c r="C18" t="str">
        <f t="shared" si="0"/>
        <v>ZidanHolland</v>
      </c>
      <c r="D18" t="s">
        <v>4166</v>
      </c>
      <c r="E18">
        <v>24</v>
      </c>
      <c r="F18" t="s">
        <v>4964</v>
      </c>
      <c r="G18" t="str">
        <f>SUBSTITUTE(VLOOKUP(F18,Locations!D:K,8,FALSE),"},","}")</f>
        <v>{ "id": "0cfdd41b-8e31-4bf2-b01f-2c68c80f32e0", "name":"Cosi", "addressLine1":"2186 Broadway", "town":"New York", "county":"NY", "country":"US", "postcode":"10024" }</v>
      </c>
      <c r="H18" t="str">
        <f t="shared" si="1"/>
        <v>Driver ZidanHolland = new Driver() { Id = Guid.NewGuid(), Name = "Zidan Holland", Age = 24, DriverLicenseNumber = "D2342G", HomeLocation = Cosi2186Broadway };</v>
      </c>
      <c r="I18" t="str">
        <f t="shared" si="2"/>
        <v>{ "id":"a0655ae1-e169-4911-9d67-cec802345c82", "name":"Zidan Holland", "age":24, "driverLicenseNumber":"D2342G", "homeLocation":{ "id": "0cfdd41b-8e31-4bf2-b01f-2c68c80f32e0", "name":"Cosi", "addressLine1":"2186 Broadway", "town":"New York", "county":"NY", "country":"US", "postcode":"10024" } },</v>
      </c>
    </row>
    <row r="19" spans="1:9" x14ac:dyDescent="0.45">
      <c r="A19" t="s">
        <v>4993</v>
      </c>
      <c r="B19" t="s">
        <v>4137</v>
      </c>
      <c r="C19" t="str">
        <f t="shared" si="0"/>
        <v>JardelGarrison</v>
      </c>
      <c r="D19" t="s">
        <v>4167</v>
      </c>
      <c r="E19">
        <v>35</v>
      </c>
      <c r="F19" t="s">
        <v>4965</v>
      </c>
      <c r="G19" t="str">
        <f>SUBSTITUTE(VLOOKUP(F19,Locations!D:K,8,FALSE),"},","}")</f>
        <v>{ "id": "7036e399-a0c7-4a8d-b1b1-2c1a45994383", "name":"CitiCorp Atrium", "addressLine1":"153 E 53rd street", "town":"New York", "county":"NY", "country":"US", "postcode":"10017" }</v>
      </c>
      <c r="H19" t="str">
        <f t="shared" si="1"/>
        <v>Driver JardelGarrison = new Driver() { Id = Guid.NewGuid(), Name = "Jardel Garrison", Age = 35, DriverLicenseNumber = "D7618R", HomeLocation = CitiCorpAtrium153E53rdstreet };</v>
      </c>
      <c r="I19" t="str">
        <f t="shared" si="2"/>
        <v>{ "id":"c77b450c-dd9c-43c6-b51d-1bc23aa82c6e", "name":"Jardel Garrison", "age":35, "driverLicenseNumber":"D7618R", "homeLocation":{ "id": "7036e399-a0c7-4a8d-b1b1-2c1a45994383", "name":"CitiCorp Atrium", "addressLine1":"153 E 53rd street", "town":"New York", "county":"NY", "country":"US", "postcode":"10017" } },</v>
      </c>
    </row>
    <row r="20" spans="1:9" x14ac:dyDescent="0.45">
      <c r="A20" t="s">
        <v>4994</v>
      </c>
      <c r="B20" t="s">
        <v>4138</v>
      </c>
      <c r="C20" t="str">
        <f t="shared" si="0"/>
        <v>NoaBarron</v>
      </c>
      <c r="D20" t="s">
        <v>4168</v>
      </c>
      <c r="E20">
        <v>45</v>
      </c>
      <c r="F20" t="s">
        <v>4966</v>
      </c>
      <c r="G20" t="str">
        <f>SUBSTITUTE(VLOOKUP(F20,Locations!D:K,8,FALSE),"},","}")</f>
        <v>{ "id": "531ec240-f6db-411f-b3d5-3ed19edc2659", "name":"Conservatory of Flowers", "addressLine1":"JFK Drive, Golden Gate Park", "town":"San Francisco", "county":"CA", "country":"US", "postcode":"94117" }</v>
      </c>
      <c r="H20" t="str">
        <f t="shared" si="1"/>
        <v>Driver NoaBarron = new Driver() { Id = Guid.NewGuid(), Name = "Noa Barron", Age = 45, DriverLicenseNumber = "D6042A", HomeLocation = ConservatoryofFlowersJFKDriveGoldenGatePark };</v>
      </c>
      <c r="I20" t="str">
        <f t="shared" si="2"/>
        <v>{ "id":"cc2cef55-6162-4991-94e6-3f293326d694", "name":"Noa Barron", "age":45, "driverLicenseNumber":"D6042A", "homeLocation":{ "id": "531ec240-f6db-411f-b3d5-3ed19edc2659", "name":"Conservatory of Flowers", "addressLine1":"JFK Drive, Golden Gate Park", "town":"San Francisco", "county":"CA", "country":"US", "postcode":"94117" } },</v>
      </c>
    </row>
    <row r="21" spans="1:9" x14ac:dyDescent="0.45">
      <c r="A21" t="s">
        <v>4995</v>
      </c>
      <c r="B21" t="s">
        <v>4139</v>
      </c>
      <c r="C21" t="str">
        <f t="shared" si="0"/>
        <v>SidneyHamilton</v>
      </c>
      <c r="D21" t="s">
        <v>4169</v>
      </c>
      <c r="E21">
        <v>44</v>
      </c>
      <c r="F21" t="s">
        <v>4967</v>
      </c>
      <c r="G21" t="str">
        <f>SUBSTITUTE(VLOOKUP(F21,Locations!D:K,8,FALSE),"},","}")</f>
        <v>{ "id": "ce178be8-8589-4d57-826c-f11f06dac668", "name":"YOGA NOW", "addressLine1":"5852 North Broadway", "town":"Chicago", "county":"IL", "country":"US", "postcode":"60660" }</v>
      </c>
      <c r="H21" t="str">
        <f t="shared" si="1"/>
        <v>Driver SidneyHamilton = new Driver() { Id = Guid.NewGuid(), Name = "Sidney Hamilton", Age = 44, DriverLicenseNumber = "D1053S", HomeLocation = YOGANOW5852NorthBroadway };</v>
      </c>
      <c r="I21" t="str">
        <f t="shared" si="2"/>
        <v>{ "id":"10957379-2dc1-4e88-bed2-b69f0976f45e", "name":"Sidney Hamilton", "age":44, "driverLicenseNumber":"D1053S", "homeLocation":{ "id": "ce178be8-8589-4d57-826c-f11f06dac668", "name":"YOGA NOW", "addressLine1":"5852 North Broadway", "town":"Chicago", "county":"IL", "country":"US", "postcode":"60660" } },</v>
      </c>
    </row>
    <row r="22" spans="1:9" x14ac:dyDescent="0.45">
      <c r="A22" t="s">
        <v>4996</v>
      </c>
      <c r="B22" t="s">
        <v>4140</v>
      </c>
      <c r="C22" t="str">
        <f t="shared" si="0"/>
        <v>YazminKhan</v>
      </c>
      <c r="D22" t="s">
        <v>4170</v>
      </c>
      <c r="E22">
        <v>62</v>
      </c>
      <c r="F22" t="s">
        <v>4968</v>
      </c>
      <c r="G22" t="str">
        <f>SUBSTITUTE(VLOOKUP(F22,Locations!D:K,8,FALSE),"},","}")</f>
        <v>{ "id": "1f638552-0da4-4db2-99c1-6abec5a360f5", "name":"Cassidy's Pub", "addressLine1":"65 W. 55th Street", "town":"New York", "county":"NY", "country":"US", "postcode":"10019" }</v>
      </c>
      <c r="H22" t="str">
        <f t="shared" si="1"/>
        <v>Driver YazminKhan = new Driver() { Id = Guid.NewGuid(), Name = "Yazmin Khan", Age = 62, DriverLicenseNumber = "D3296R", HomeLocation = CassidysPub65W55thStreet };</v>
      </c>
      <c r="I22" t="str">
        <f t="shared" si="2"/>
        <v>{ "id":"b11b653c-d974-4a1e-aaf6-2540bbfe44e7", "name":"Yazmin Khan", "age":62, "driverLicenseNumber":"D3296R", "homeLocation":{ "id": "1f638552-0da4-4db2-99c1-6abec5a360f5", "name":"Cassidy's Pub", "addressLine1":"65 W. 55th Street", "town":"New York", "county":"NY", "country":"US", "postcode":"10019" } },</v>
      </c>
    </row>
    <row r="23" spans="1:9" x14ac:dyDescent="0.45">
      <c r="A23" t="s">
        <v>4997</v>
      </c>
      <c r="B23" t="s">
        <v>4141</v>
      </c>
      <c r="C23" t="str">
        <f t="shared" si="0"/>
        <v>HesterByrd</v>
      </c>
      <c r="D23" t="s">
        <v>4171</v>
      </c>
      <c r="E23">
        <v>49</v>
      </c>
      <c r="F23" t="s">
        <v>4969</v>
      </c>
      <c r="G23" t="str">
        <f>SUBSTITUTE(VLOOKUP(F23,Locations!D:K,8,FALSE),"},","}")</f>
        <v>{ "id": "54ae2b00-6044-4cce-9e45-7ad5a357be1f", "name":"O'Neills Irish Bar", "addressLine1":"729 3RD Avenue", "town":"New York", "county":"NY", "country":"US", "postcode":"10017" }</v>
      </c>
      <c r="H23" t="str">
        <f t="shared" si="1"/>
        <v>Driver HesterByrd = new Driver() { Id = Guid.NewGuid(), Name = "Hester Byrd", Age = 49, DriverLicenseNumber = "D1497U", HomeLocation = ONeillsIrishBar7293RDAvenue };</v>
      </c>
      <c r="I23" t="str">
        <f t="shared" si="2"/>
        <v>{ "id":"34128579-2840-4a7e-9506-f5f218fe55fd", "name":"Hester Byrd", "age":49, "driverLicenseNumber":"D1497U", "homeLocation":{ "id": "54ae2b00-6044-4cce-9e45-7ad5a357be1f", "name":"O'Neills Irish Bar", "addressLine1":"729 3RD Avenue", "town":"New York", "county":"NY", "country":"US", "postcode":"10017" } },</v>
      </c>
    </row>
    <row r="24" spans="1:9" x14ac:dyDescent="0.45">
      <c r="A24" t="s">
        <v>4998</v>
      </c>
      <c r="B24" t="s">
        <v>4142</v>
      </c>
      <c r="C24" t="str">
        <f t="shared" si="0"/>
        <v>NylaPope</v>
      </c>
      <c r="D24" t="s">
        <v>4172</v>
      </c>
      <c r="E24">
        <v>58</v>
      </c>
      <c r="F24" t="s">
        <v>4963</v>
      </c>
      <c r="G24" t="str">
        <f>SUBSTITUTE(VLOOKUP(F24,Locations!D:K,8,FALSE),"},","}")</f>
        <v>{ "id": "14ff9f64-fff2-464b-93ce-c76ea9a16f9c", "name":"Lalo's Restaurant", "addressLine1":"1960 N. Clybourn", "town":"Chicago", "county":"IL", "country":"US", "postcode":"60614" }</v>
      </c>
      <c r="H24" t="str">
        <f t="shared" si="1"/>
        <v>Driver NylaPope = new Driver() { Id = Guid.NewGuid(), Name = "Nyla Pope", Age = 58, DriverLicenseNumber = "D3503F", HomeLocation = LalosRestaurant1960NClybourn };</v>
      </c>
      <c r="I24" t="str">
        <f t="shared" si="2"/>
        <v>{ "id":"1097d67a-4aa4-4398-a1aa-c66c07a78ab0", "name":"Nyla Pope", "age":58, "driverLicenseNumber":"D3503F", "homeLocation":{ "id": "14ff9f64-fff2-464b-93ce-c76ea9a16f9c", "name":"Lalo's Restaurant", "addressLine1":"1960 N. Clybourn", "town":"Chicago", "county":"IL", "country":"US", "postcode":"60614" } },</v>
      </c>
    </row>
    <row r="25" spans="1:9" x14ac:dyDescent="0.45">
      <c r="A25" t="s">
        <v>4999</v>
      </c>
      <c r="B25" t="s">
        <v>4143</v>
      </c>
      <c r="C25" t="str">
        <f t="shared" si="0"/>
        <v>BritneySellers</v>
      </c>
      <c r="D25" t="s">
        <v>4173</v>
      </c>
      <c r="E25">
        <v>22</v>
      </c>
      <c r="F25" t="s">
        <v>4970</v>
      </c>
      <c r="G25" t="str">
        <f>SUBSTITUTE(VLOOKUP(F25,Locations!D:K,8,FALSE),"},","}")</f>
        <v>{ "id": "222c9323-7b8c-412d-93b8-00e9241a8967", "name":"Montrose Dog Beach", "addressLine1":"Just north of Wilson &amp; Simonds", "town":"Chicago", "county":"IL", "country":"US", "postcode":"60626" }</v>
      </c>
      <c r="H25" t="str">
        <f t="shared" si="1"/>
        <v>Driver BritneySellers = new Driver() { Id = Guid.NewGuid(), Name = "Britney Sellers", Age = 22, DriverLicenseNumber = "D7232H", HomeLocation = MontroseDogBeachJustnorthofWilsonSimonds };</v>
      </c>
      <c r="I25" t="str">
        <f t="shared" si="2"/>
        <v>{ "id":"4919daf2-f660-4989-841b-5d43097b6684", "name":"Britney Sellers", "age":22, "driverLicenseNumber":"D7232H", "homeLocation":{ "id": "222c9323-7b8c-412d-93b8-00e9241a8967", "name":"Montrose Dog Beach", "addressLine1":"Just north of Wilson &amp; Simonds", "town":"Chicago", "county":"IL", "country":"US", "postcode":"60626" } },</v>
      </c>
    </row>
    <row r="26" spans="1:9" x14ac:dyDescent="0.45">
      <c r="A26" t="s">
        <v>5000</v>
      </c>
      <c r="B26" t="s">
        <v>4144</v>
      </c>
      <c r="C26" t="str">
        <f t="shared" si="0"/>
        <v>HuwAndrew</v>
      </c>
      <c r="D26" t="s">
        <v>4174</v>
      </c>
      <c r="E26">
        <v>38</v>
      </c>
      <c r="F26" t="s">
        <v>4953</v>
      </c>
      <c r="G26" t="str">
        <f>SUBSTITUTE(VLOOKUP(F26,Locations!D:K,8,FALSE),"},","}")</f>
        <v>{ "id": "9ae3088d-3121-4b7a-af27-9c4f15b2fadb", "name":"Regal Cinemas 42nd Street E-Walk Stadium 13", "addressLine1":"247 W. 42nd St.", "town":"New York", "county":"NY", "country":"US", "postcode":"10036" }</v>
      </c>
      <c r="H26" t="str">
        <f t="shared" si="1"/>
        <v>Driver HuwAndrew = new Driver() { Id = Guid.NewGuid(), Name = "Huw Andrew", Age = 38, DriverLicenseNumber = "D1606W", HomeLocation = RegalCinemas42ndStreetEWalkStadium13247W42ndSt };</v>
      </c>
      <c r="I26" t="str">
        <f t="shared" si="2"/>
        <v>{ "id":"9a68a344-2982-4994-a45c-e82091e71d5a", "name":"Huw Andrew", "age":38, "driverLicenseNumber":"D1606W", "homeLocation":{ "id": "9ae3088d-3121-4b7a-af27-9c4f15b2fadb", "name":"Regal Cinemas 42nd Street E-Walk Stadium 13", "addressLine1":"247 W. 42nd St.", "town":"New York", "county":"NY", "country":"US", "postcode":"10036" } },</v>
      </c>
    </row>
    <row r="27" spans="1:9" x14ac:dyDescent="0.45">
      <c r="A27" t="s">
        <v>5001</v>
      </c>
      <c r="B27" t="s">
        <v>4145</v>
      </c>
      <c r="C27" t="str">
        <f t="shared" si="0"/>
        <v>CathyFranks</v>
      </c>
      <c r="D27" t="s">
        <v>4175</v>
      </c>
      <c r="E27">
        <v>62</v>
      </c>
      <c r="F27" t="s">
        <v>4971</v>
      </c>
      <c r="G27" t="str">
        <f>SUBSTITUTE(VLOOKUP(F27,Locations!D:K,8,FALSE),"},","}")</f>
        <v>{ "id": "d360c1de-2a98-4a90-a964-cdc5dff224d3", "name":"Nobu", "addressLine1":"105 Hudson Street", "town":"New York", "county":"NY", "country":"US", "postcode":"10018" }</v>
      </c>
      <c r="H27" t="str">
        <f t="shared" si="1"/>
        <v>Driver CathyFranks = new Driver() { Id = Guid.NewGuid(), Name = "Cathy Franks", Age = 62, DriverLicenseNumber = "D2868V", HomeLocation = Nobu105HudsonStreet };</v>
      </c>
      <c r="I27" t="str">
        <f t="shared" si="2"/>
        <v>{ "id":"c99d2819-a7ca-4e07-89f6-e9d28cb8d67e", "name":"Cathy Franks", "age":62, "driverLicenseNumber":"D2868V", "homeLocation":{ "id": "d360c1de-2a98-4a90-a964-cdc5dff224d3", "name":"Nobu", "addressLine1":"105 Hudson Street", "town":"New York", "county":"NY", "country":"US", "postcode":"10018" } },</v>
      </c>
    </row>
    <row r="28" spans="1:9" x14ac:dyDescent="0.45">
      <c r="A28" t="s">
        <v>5002</v>
      </c>
      <c r="B28" t="s">
        <v>4146</v>
      </c>
      <c r="C28" t="str">
        <f t="shared" si="0"/>
        <v>MorrisChang</v>
      </c>
      <c r="D28" t="s">
        <v>4176</v>
      </c>
      <c r="E28">
        <v>62</v>
      </c>
      <c r="F28" t="s">
        <v>4972</v>
      </c>
      <c r="G28" t="str">
        <f>SUBSTITUTE(VLOOKUP(F28,Locations!D:K,8,FALSE),"},","}")</f>
        <v>{ "id": "fd5b68a3-116a-4acc-816c-4634d7673ded", "name":"Zephyr Cafe", "addressLine1":"1767 W. Wilson Ave.", "town":"Chicago", "county":"IL", "country":"US", "postcode":"60625" }</v>
      </c>
      <c r="H28" t="str">
        <f t="shared" si="1"/>
        <v>Driver MorrisChang = new Driver() { Id = Guid.NewGuid(), Name = "Morris Chang", Age = 62, DriverLicenseNumber = "D6117U", HomeLocation = ZephyrCafe1767WWilsonAve };</v>
      </c>
      <c r="I28" t="str">
        <f t="shared" si="2"/>
        <v>{ "id":"02af1708-d6e3-460e-a15a-1c4a356e3cdb", "name":"Morris Chang", "age":62, "driverLicenseNumber":"D6117U", "homeLocation":{ "id": "fd5b68a3-116a-4acc-816c-4634d7673ded", "name":"Zephyr Cafe", "addressLine1":"1767 W. Wilson Ave.", "town":"Chicago", "county":"IL", "country":"US", "postcode":"60625" } },</v>
      </c>
    </row>
    <row r="29" spans="1:9" x14ac:dyDescent="0.45">
      <c r="A29" t="s">
        <v>5003</v>
      </c>
      <c r="B29" t="s">
        <v>4147</v>
      </c>
      <c r="C29" t="str">
        <f t="shared" si="0"/>
        <v>MaariaBuck</v>
      </c>
      <c r="D29" t="s">
        <v>4177</v>
      </c>
      <c r="E29">
        <v>25</v>
      </c>
      <c r="F29" t="s">
        <v>4973</v>
      </c>
      <c r="G29" t="str">
        <f>SUBSTITUTE(VLOOKUP(F29,Locations!D:K,8,FALSE),"},","}")</f>
        <v>{ "id": "ad166ee0-9082-4620-a1f7-3754cd49dbdf", "name":"Curly's Vegetarian Lunch", "addressLine1":"328 East 14th", "town":"New York", "county":"NY", "country":"US", "postcode":"10003" }</v>
      </c>
      <c r="H29" t="str">
        <f t="shared" si="1"/>
        <v>Driver MaariaBuck = new Driver() { Id = Guid.NewGuid(), Name = "Maaria Buck", Age = 25, DriverLicenseNumber = "D3607G", HomeLocation = CurlysVegetarianLunch328East14th };</v>
      </c>
      <c r="I29" t="str">
        <f t="shared" si="2"/>
        <v>{ "id":"38205477-3b5a-49fa-8e0f-0eeec033a034", "name":"Maaria Buck", "age":25, "driverLicenseNumber":"D3607G", "homeLocation":{ "id": "ad166ee0-9082-4620-a1f7-3754cd49dbdf", "name":"Curly's Vegetarian Lunch", "addressLine1":"328 East 14th", "town":"New York", "county":"NY", "country":"US", "postcode":"10003" } },</v>
      </c>
    </row>
    <row r="30" spans="1:9" x14ac:dyDescent="0.45">
      <c r="A30" t="s">
        <v>5004</v>
      </c>
      <c r="B30" t="s">
        <v>4148</v>
      </c>
      <c r="C30" t="str">
        <f t="shared" si="0"/>
        <v>DakotaCrane</v>
      </c>
      <c r="D30" t="s">
        <v>4178</v>
      </c>
      <c r="E30">
        <v>62</v>
      </c>
      <c r="F30" t="s">
        <v>4974</v>
      </c>
      <c r="G30" t="str">
        <f>SUBSTITUTE(VLOOKUP(F30,Locations!D:K,8,FALSE),"},","}")</f>
        <v>{ "id": "8b247a08-01dc-40cb-9365-403503640267", "name":"Ship Of Fools Bar", "addressLine1":"1590 2nd Ave.", "town":"New York", "county":"NY", "country":"US", "postcode":"10028" }</v>
      </c>
      <c r="H30" t="str">
        <f t="shared" si="1"/>
        <v>Driver DakotaCrane = new Driver() { Id = Guid.NewGuid(), Name = "Dakota Crane", Age = 62, DriverLicenseNumber = "D1798E", HomeLocation = ShipOfFoolsBar15902ndAve };</v>
      </c>
      <c r="I30" t="str">
        <f t="shared" si="2"/>
        <v>{ "id":"687c1fd6-5e95-44d6-aec8-e1495e285914", "name":"Dakota Crane", "age":62, "driverLicenseNumber":"D1798E", "homeLocation":{ "id": "8b247a08-01dc-40cb-9365-403503640267", "name":"Ship Of Fools Bar", "addressLine1":"1590 2nd Ave.", "town":"New York", "county":"NY", "country":"US", "postcode":"10028" } },</v>
      </c>
    </row>
    <row r="31" spans="1:9" x14ac:dyDescent="0.45">
      <c r="A31" t="s">
        <v>5005</v>
      </c>
      <c r="B31" t="s">
        <v>4149</v>
      </c>
      <c r="C31" t="str">
        <f t="shared" si="0"/>
        <v>TrevorGrainger</v>
      </c>
      <c r="D31" t="s">
        <v>4179</v>
      </c>
      <c r="E31">
        <v>31</v>
      </c>
      <c r="F31" t="s">
        <v>4975</v>
      </c>
      <c r="G31" t="str">
        <f>SUBSTITUTE(VLOOKUP(F31,Locations!D:K,8,FALSE),"},","}")</f>
        <v>{ "id": "bef32df4-f869-47ed-8361-96291b4bff66", "name":"Picnic at Central Park, Sheep Meadow", "addressLine1":"Central Park", "town":"New York", "county":"NY", "country":"US", "postcode":"10022" }</v>
      </c>
      <c r="H31" t="str">
        <f t="shared" si="1"/>
        <v>Driver TrevorGrainger = new Driver() { Id = Guid.NewGuid(), Name = "Trevor Grainger", Age = 31, DriverLicenseNumber = "D4987X", HomeLocation = PicnicatCentralParkSheepMeadowCentralPark };</v>
      </c>
      <c r="I31" t="str">
        <f t="shared" si="2"/>
        <v>{ "id":"6bd22663-2100-46d1-ae4d-3ca2c088cc33", "name":"Trevor Grainger", "age":31, "driverLicenseNumber":"D4987X", "homeLocation":{ "id": "bef32df4-f869-47ed-8361-96291b4bff66", "name":"Picnic at Central Park, Sheep Meadow", "addressLine1":"Central Park", "town":"New York", "county":"NY", "country":"US", "postcode":"10022" } },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topLeftCell="A2" workbookViewId="0">
      <selection activeCell="B122" sqref="B2:B122"/>
    </sheetView>
  </sheetViews>
  <sheetFormatPr defaultRowHeight="14.25" x14ac:dyDescent="0.45"/>
  <cols>
    <col min="3" max="3" width="19.86328125" bestFit="1" customWidth="1"/>
    <col min="4" max="4" width="19.86328125" customWidth="1"/>
    <col min="5" max="5" width="12.796875" bestFit="1" customWidth="1"/>
    <col min="6" max="6" width="15.73046875" bestFit="1" customWidth="1"/>
  </cols>
  <sheetData>
    <row r="1" spans="1:8" x14ac:dyDescent="0.45">
      <c r="A1" t="s">
        <v>3685</v>
      </c>
      <c r="B1" t="s">
        <v>5409</v>
      </c>
      <c r="C1" t="s">
        <v>3688</v>
      </c>
      <c r="D1" t="s">
        <v>4119</v>
      </c>
      <c r="E1" t="s">
        <v>3686</v>
      </c>
      <c r="F1" t="s">
        <v>3687</v>
      </c>
      <c r="G1" t="s">
        <v>4730</v>
      </c>
      <c r="H1" t="s">
        <v>4731</v>
      </c>
    </row>
    <row r="2" spans="1:8" x14ac:dyDescent="0.45">
      <c r="A2" t="s">
        <v>4609</v>
      </c>
      <c r="B2">
        <f>ROW()-1</f>
        <v>1</v>
      </c>
      <c r="C2" t="s">
        <v>53</v>
      </c>
      <c r="D2" t="str">
        <f>SUBSTITUTE(SUBSTITUTE(SUBSTITUTE(SUBSTITUTE(SUBSTITUTE(SUBSTITUTE(SUBSTITUTE(SUBSTITUTE(SUBSTITUTE(SUBSTITUTE(SUBSTITUTE(C2," ",""),"(",""),")",""),"'",""),"&amp;",""),"-",""),"#",""),",",""),"!",""),".",""),"@","")</f>
        <v>FordFocus</v>
      </c>
      <c r="E2" t="s">
        <v>56</v>
      </c>
      <c r="F2" t="s">
        <v>57</v>
      </c>
      <c r="G2" t="str">
        <f>_xlfn.CONCAT("Vehicle ",D2," = new Vehicle() { Id = """,A2,""", Name = """,C2,""", VehicleMake = """,E2,""", VehicleType = """,F2,""" };")</f>
        <v>Vehicle FordFocus = new Vehicle() { Id = "c7d312fa-6f53-4eed-93ed-1d1e631c2550", Name = "Ford Focus", VehicleMake = "Ford", VehicleType = "Focus" };</v>
      </c>
      <c r="H2" t="str">
        <f>_xlfn.CONCAT("{ ""id"":""",A2,""", ""name"":""",C2,""", ""vehicleMake"":""",E2,""", ""vehicleType"":""",F2,""" },")</f>
        <v>{ "id":"c7d312fa-6f53-4eed-93ed-1d1e631c2550", "name":"Ford Focus", "vehicleMake":"Ford", "vehicleType":"Focus" },</v>
      </c>
    </row>
    <row r="3" spans="1:8" x14ac:dyDescent="0.45">
      <c r="A3" t="s">
        <v>4610</v>
      </c>
      <c r="B3">
        <f t="shared" ref="B3:B66" si="0">ROW()-1</f>
        <v>2</v>
      </c>
      <c r="C3" t="s">
        <v>70</v>
      </c>
      <c r="D3" t="str">
        <f t="shared" ref="D3:D66" si="1">SUBSTITUTE(SUBSTITUTE(SUBSTITUTE(SUBSTITUTE(SUBSTITUTE(SUBSTITUTE(SUBSTITUTE(SUBSTITUTE(SUBSTITUTE(SUBSTITUTE(SUBSTITUTE(C3," ",""),"(",""),")",""),"'",""),"&amp;",""),"-",""),"#",""),",",""),"!",""),".",""),"@","")</f>
        <v>HyundaiSolaris</v>
      </c>
      <c r="E3" t="s">
        <v>72</v>
      </c>
      <c r="F3" t="s">
        <v>73</v>
      </c>
      <c r="G3" t="str">
        <f t="shared" ref="G3:G66" si="2">_xlfn.CONCAT("Vehicle ",D3," = new Vehicle() { Id = Guid.NewGuid(), Name = """,C3,""", VehicleMake = """,E3,""", VehicleType = """,F3,""" };")</f>
        <v>Vehicle HyundaiSolaris = new Vehicle() { Id = Guid.NewGuid(), Name = "Hyundai Solaris", VehicleMake = "Hyundai", VehicleType = "Solaris" };</v>
      </c>
      <c r="H3" t="str">
        <f t="shared" ref="H3:H66" si="3">_xlfn.CONCAT("{ ""id"":""",A3,""", ""name"":""",C3,""", ""vehicleMake"":""",E3,""", ""vehicleType"":""",F3,""" },")</f>
        <v>{ "id":"86932419-0dc2-4ea5-9142-f9654a28a680", "name":"Hyundai Solaris", "vehicleMake":"Hyundai", "vehicleType":"Solaris" },</v>
      </c>
    </row>
    <row r="4" spans="1:8" x14ac:dyDescent="0.45">
      <c r="A4" t="s">
        <v>4611</v>
      </c>
      <c r="B4">
        <f t="shared" si="0"/>
        <v>3</v>
      </c>
      <c r="C4" t="s">
        <v>80</v>
      </c>
      <c r="D4" t="str">
        <f t="shared" si="1"/>
        <v>RenaultFluence</v>
      </c>
      <c r="E4" t="s">
        <v>82</v>
      </c>
      <c r="F4" t="s">
        <v>83</v>
      </c>
      <c r="G4" t="str">
        <f t="shared" si="2"/>
        <v>Vehicle RenaultFluence = new Vehicle() { Id = Guid.NewGuid(), Name = "Renault Fluence", VehicleMake = "Renault", VehicleType = "Fluence" };</v>
      </c>
      <c r="H4" t="str">
        <f t="shared" si="3"/>
        <v>{ "id":"ac8ba6d1-d27d-44b7-840f-462c4d78274d", "name":"Renault Fluence", "vehicleMake":"Renault", "vehicleType":"Fluence" },</v>
      </c>
    </row>
    <row r="5" spans="1:8" x14ac:dyDescent="0.45">
      <c r="A5" t="s">
        <v>4612</v>
      </c>
      <c r="B5">
        <f t="shared" si="0"/>
        <v>4</v>
      </c>
      <c r="C5" t="s">
        <v>90</v>
      </c>
      <c r="D5" t="str">
        <f t="shared" si="1"/>
        <v>MercedesBenzEClass</v>
      </c>
      <c r="E5" t="s">
        <v>91</v>
      </c>
      <c r="F5" t="s">
        <v>92</v>
      </c>
      <c r="G5" t="str">
        <f t="shared" si="2"/>
        <v>Vehicle MercedesBenzEClass = new Vehicle() { Id = Guid.NewGuid(), Name = "Mercedes-Benz E-Class", VehicleMake = "Mercedes-Benz", VehicleType = "E-Class" };</v>
      </c>
      <c r="H5" t="str">
        <f t="shared" si="3"/>
        <v>{ "id":"77ec682a-c5e9-416b-8828-6ffafb5ba597", "name":"Mercedes-Benz E-Class", "vehicleMake":"Mercedes-Benz", "vehicleType":"E-Class" },</v>
      </c>
    </row>
    <row r="6" spans="1:8" x14ac:dyDescent="0.45">
      <c r="A6" t="s">
        <v>4613</v>
      </c>
      <c r="B6">
        <f t="shared" si="0"/>
        <v>5</v>
      </c>
      <c r="C6" t="s">
        <v>116</v>
      </c>
      <c r="D6" t="str">
        <f t="shared" si="1"/>
        <v>VolkswagenPolo</v>
      </c>
      <c r="E6" t="s">
        <v>118</v>
      </c>
      <c r="F6" t="s">
        <v>119</v>
      </c>
      <c r="G6" t="str">
        <f t="shared" si="2"/>
        <v>Vehicle VolkswagenPolo = new Vehicle() { Id = Guid.NewGuid(), Name = "Volkswagen Polo", VehicleMake = "Volkswagen", VehicleType = "Polo" };</v>
      </c>
      <c r="H6" t="str">
        <f t="shared" si="3"/>
        <v>{ "id":"d53c881d-bab0-477f-9f42-e59f6675e98d", "name":"Volkswagen Polo", "vehicleMake":"Volkswagen", "vehicleType":"Polo" },</v>
      </c>
    </row>
    <row r="7" spans="1:8" x14ac:dyDescent="0.45">
      <c r="A7" t="s">
        <v>4614</v>
      </c>
      <c r="B7">
        <f t="shared" si="0"/>
        <v>6</v>
      </c>
      <c r="C7" t="s">
        <v>130</v>
      </c>
      <c r="D7" t="str">
        <f t="shared" si="1"/>
        <v>Hyundaiix35</v>
      </c>
      <c r="E7" t="s">
        <v>72</v>
      </c>
      <c r="F7" t="s">
        <v>132</v>
      </c>
      <c r="G7" t="str">
        <f t="shared" si="2"/>
        <v>Vehicle Hyundaiix35 = new Vehicle() { Id = Guid.NewGuid(), Name = "Hyundai ix35", VehicleMake = "Hyundai", VehicleType = "ix35" };</v>
      </c>
      <c r="H7" t="str">
        <f t="shared" si="3"/>
        <v>{ "id":"18a14054-b634-43fc-9976-c3f429cdfe39", "name":"Hyundai ix35", "vehicleMake":"Hyundai", "vehicleType":"ix35" },</v>
      </c>
    </row>
    <row r="8" spans="1:8" x14ac:dyDescent="0.45">
      <c r="A8" t="s">
        <v>4615</v>
      </c>
      <c r="B8">
        <f t="shared" si="0"/>
        <v>7</v>
      </c>
      <c r="C8" t="s">
        <v>139</v>
      </c>
      <c r="D8" t="str">
        <f t="shared" si="1"/>
        <v>VolkswagenGolf</v>
      </c>
      <c r="E8" t="s">
        <v>118</v>
      </c>
      <c r="F8" t="s">
        <v>141</v>
      </c>
      <c r="G8" t="str">
        <f t="shared" si="2"/>
        <v>Vehicle VolkswagenGolf = new Vehicle() { Id = Guid.NewGuid(), Name = "Volkswagen Golf", VehicleMake = "Volkswagen", VehicleType = "Golf" };</v>
      </c>
      <c r="H8" t="str">
        <f t="shared" si="3"/>
        <v>{ "id":"186fc11e-a694-4927-a166-eaeecde92576", "name":"Volkswagen Golf", "vehicleMake":"Volkswagen", "vehicleType":"Golf" },</v>
      </c>
    </row>
    <row r="9" spans="1:8" x14ac:dyDescent="0.45">
      <c r="A9" t="s">
        <v>4616</v>
      </c>
      <c r="B9">
        <f t="shared" si="0"/>
        <v>8</v>
      </c>
      <c r="C9" t="s">
        <v>164</v>
      </c>
      <c r="D9" t="str">
        <f t="shared" si="1"/>
        <v>FordMondeo</v>
      </c>
      <c r="E9" t="s">
        <v>56</v>
      </c>
      <c r="F9" t="s">
        <v>165</v>
      </c>
      <c r="G9" t="str">
        <f t="shared" si="2"/>
        <v>Vehicle FordMondeo = new Vehicle() { Id = Guid.NewGuid(), Name = "Ford Mondeo", VehicleMake = "Ford", VehicleType = "Mondeo" };</v>
      </c>
      <c r="H9" t="str">
        <f t="shared" si="3"/>
        <v>{ "id":"531ae543-941d-4534-ba28-949be9c43bc2", "name":"Ford Mondeo", "vehicleMake":"Ford", "vehicleType":"Mondeo" },</v>
      </c>
    </row>
    <row r="10" spans="1:8" x14ac:dyDescent="0.45">
      <c r="A10" t="s">
        <v>4617</v>
      </c>
      <c r="B10">
        <f t="shared" si="0"/>
        <v>9</v>
      </c>
      <c r="C10" t="s">
        <v>183</v>
      </c>
      <c r="D10" t="str">
        <f t="shared" si="1"/>
        <v>KiaRio</v>
      </c>
      <c r="E10" t="s">
        <v>184</v>
      </c>
      <c r="F10" t="s">
        <v>185</v>
      </c>
      <c r="G10" t="str">
        <f t="shared" si="2"/>
        <v>Vehicle KiaRio = new Vehicle() { Id = Guid.NewGuid(), Name = "Kia Rio", VehicleMake = "Kia", VehicleType = "Rio" };</v>
      </c>
      <c r="H10" t="str">
        <f t="shared" si="3"/>
        <v>{ "id":"0cc0ca38-77e8-4dbd-bb9c-577722b77b6f", "name":"Kia Rio", "vehicleMake":"Kia", "vehicleType":"Rio" },</v>
      </c>
    </row>
    <row r="11" spans="1:8" x14ac:dyDescent="0.45">
      <c r="A11" t="s">
        <v>4618</v>
      </c>
      <c r="B11">
        <f t="shared" si="0"/>
        <v>10</v>
      </c>
      <c r="C11" t="s">
        <v>192</v>
      </c>
      <c r="D11" t="str">
        <f t="shared" si="1"/>
        <v>NissanAlmera</v>
      </c>
      <c r="E11" t="s">
        <v>193</v>
      </c>
      <c r="F11" t="s">
        <v>194</v>
      </c>
      <c r="G11" t="str">
        <f t="shared" si="2"/>
        <v>Vehicle NissanAlmera = new Vehicle() { Id = Guid.NewGuid(), Name = "Nissan Almera", VehicleMake = "Nissan", VehicleType = "Almera" };</v>
      </c>
      <c r="H11" t="str">
        <f t="shared" si="3"/>
        <v>{ "id":"47bb212b-7e29-4090-bc37-e7f355dde685", "name":"Nissan Almera", "vehicleMake":"Nissan", "vehicleType":"Almera" },</v>
      </c>
    </row>
    <row r="12" spans="1:8" x14ac:dyDescent="0.45">
      <c r="A12" t="s">
        <v>4619</v>
      </c>
      <c r="B12">
        <f t="shared" si="0"/>
        <v>11</v>
      </c>
      <c r="C12" t="s">
        <v>219</v>
      </c>
      <c r="D12" t="str">
        <f t="shared" si="1"/>
        <v>ChevroletCruze</v>
      </c>
      <c r="E12" t="s">
        <v>220</v>
      </c>
      <c r="F12" t="s">
        <v>221</v>
      </c>
      <c r="G12" t="str">
        <f t="shared" si="2"/>
        <v>Vehicle ChevroletCruze = new Vehicle() { Id = Guid.NewGuid(), Name = "Chevrolet Cruze", VehicleMake = "Chevrolet", VehicleType = "Cruze" };</v>
      </c>
      <c r="H12" t="str">
        <f t="shared" si="3"/>
        <v>{ "id":"90d59e8c-4fbf-48b2-88ea-314a943fd52e", "name":"Chevrolet Cruze", "vehicleMake":"Chevrolet", "vehicleType":"Cruze" },</v>
      </c>
    </row>
    <row r="13" spans="1:8" x14ac:dyDescent="0.45">
      <c r="A13" s="3" t="s">
        <v>4620</v>
      </c>
      <c r="B13">
        <f t="shared" si="0"/>
        <v>12</v>
      </c>
      <c r="C13" t="s">
        <v>235</v>
      </c>
      <c r="D13" t="str">
        <f t="shared" si="1"/>
        <v>KiaCeed</v>
      </c>
      <c r="E13" t="s">
        <v>184</v>
      </c>
      <c r="F13" t="s">
        <v>236</v>
      </c>
      <c r="G13" t="str">
        <f t="shared" si="2"/>
        <v>Vehicle KiaCeed = new Vehicle() { Id = Guid.NewGuid(), Name = "Kia Cee'd", VehicleMake = "Kia", VehicleType = "Cee'd" };</v>
      </c>
      <c r="H13" t="str">
        <f t="shared" si="3"/>
        <v>{ "id":"9758775e-9826-48e5-b80d-d7ed4bc74af0", "name":"Kia Cee'd", "vehicleMake":"Kia", "vehicleType":"Cee'd" },</v>
      </c>
    </row>
    <row r="14" spans="1:8" x14ac:dyDescent="0.45">
      <c r="A14" t="s">
        <v>4621</v>
      </c>
      <c r="B14">
        <f t="shared" si="0"/>
        <v>13</v>
      </c>
      <c r="C14" t="s">
        <v>243</v>
      </c>
      <c r="D14" t="str">
        <f t="shared" si="1"/>
        <v>MitsubishiASX</v>
      </c>
      <c r="E14" t="s">
        <v>244</v>
      </c>
      <c r="F14" t="s">
        <v>245</v>
      </c>
      <c r="G14" t="str">
        <f t="shared" si="2"/>
        <v>Vehicle MitsubishiASX = new Vehicle() { Id = Guid.NewGuid(), Name = "Mitsubishi ASX", VehicleMake = "Mitsubishi", VehicleType = "ASX" };</v>
      </c>
      <c r="H14" t="str">
        <f t="shared" si="3"/>
        <v>{ "id":"2aad18f4-7238-4092-bb32-fe9f85bfe40d", "name":"Mitsubishi ASX", "vehicleMake":"Mitsubishi", "vehicleType":"ASX" },</v>
      </c>
    </row>
    <row r="15" spans="1:8" x14ac:dyDescent="0.45">
      <c r="A15" t="s">
        <v>4622</v>
      </c>
      <c r="B15">
        <f t="shared" si="0"/>
        <v>14</v>
      </c>
      <c r="C15" t="s">
        <v>258</v>
      </c>
      <c r="D15" t="str">
        <f t="shared" si="1"/>
        <v>HondaCivic</v>
      </c>
      <c r="E15" t="s">
        <v>260</v>
      </c>
      <c r="F15" t="s">
        <v>261</v>
      </c>
      <c r="G15" t="str">
        <f t="shared" si="2"/>
        <v>Vehicle HondaCivic = new Vehicle() { Id = Guid.NewGuid(), Name = "Honda Civic", VehicleMake = "Honda", VehicleType = "Civic" };</v>
      </c>
      <c r="H15" t="str">
        <f t="shared" si="3"/>
        <v>{ "id":"19ee84cf-f9fb-4adc-8de2-abb4fd9d5442", "name":"Honda Civic", "vehicleMake":"Honda", "vehicleType":"Civic" },</v>
      </c>
    </row>
    <row r="16" spans="1:8" x14ac:dyDescent="0.45">
      <c r="A16" t="s">
        <v>4623</v>
      </c>
      <c r="B16">
        <f t="shared" si="0"/>
        <v>15</v>
      </c>
      <c r="C16" t="s">
        <v>267</v>
      </c>
      <c r="D16" t="str">
        <f t="shared" si="1"/>
        <v>MercedesBenzSClass</v>
      </c>
      <c r="E16" t="s">
        <v>91</v>
      </c>
      <c r="F16" t="s">
        <v>269</v>
      </c>
      <c r="G16" t="str">
        <f t="shared" si="2"/>
        <v>Vehicle MercedesBenzSClass = new Vehicle() { Id = Guid.NewGuid(), Name = "Mercedes-Benz S-Class", VehicleMake = "Mercedes-Benz", VehicleType = "S-Class" };</v>
      </c>
      <c r="H16" t="str">
        <f t="shared" si="3"/>
        <v>{ "id":"ecef4f7b-5597-4ff5-97bf-2e751d80c7f4", "name":"Mercedes-Benz S-Class", "vehicleMake":"Mercedes-Benz", "vehicleType":"S-Class" },</v>
      </c>
    </row>
    <row r="17" spans="1:8" x14ac:dyDescent="0.45">
      <c r="A17" t="s">
        <v>4624</v>
      </c>
      <c r="B17">
        <f t="shared" si="0"/>
        <v>16</v>
      </c>
      <c r="C17" t="s">
        <v>276</v>
      </c>
      <c r="D17" t="str">
        <f t="shared" si="1"/>
        <v>AudiA7</v>
      </c>
      <c r="E17" t="s">
        <v>278</v>
      </c>
      <c r="F17" t="s">
        <v>279</v>
      </c>
      <c r="G17" t="str">
        <f t="shared" si="2"/>
        <v>Vehicle AudiA7 = new Vehicle() { Id = Guid.NewGuid(), Name = "Audi A7", VehicleMake = "Audi", VehicleType = "A7" };</v>
      </c>
      <c r="H17" t="str">
        <f t="shared" si="3"/>
        <v>{ "id":"cc1c7a3e-c3ec-4a5b-bd15-8760e9e293a0", "name":"Audi A7", "vehicleMake":"Audi", "vehicleType":"A7" },</v>
      </c>
    </row>
    <row r="18" spans="1:8" x14ac:dyDescent="0.45">
      <c r="A18" t="s">
        <v>4625</v>
      </c>
      <c r="B18">
        <f t="shared" si="0"/>
        <v>17</v>
      </c>
      <c r="C18" t="s">
        <v>284</v>
      </c>
      <c r="D18" t="str">
        <f t="shared" si="1"/>
        <v>MitsubishiOutlander</v>
      </c>
      <c r="E18" t="s">
        <v>244</v>
      </c>
      <c r="F18" t="s">
        <v>286</v>
      </c>
      <c r="G18" t="str">
        <f t="shared" si="2"/>
        <v>Vehicle MitsubishiOutlander = new Vehicle() { Id = Guid.NewGuid(), Name = "Mitsubishi Outlander", VehicleMake = "Mitsubishi", VehicleType = "Outlander" };</v>
      </c>
      <c r="H18" t="str">
        <f t="shared" si="3"/>
        <v>{ "id":"be395707-7c6c-4607-bd99-f991e1be257c", "name":"Mitsubishi Outlander", "vehicleMake":"Mitsubishi", "vehicleType":"Outlander" },</v>
      </c>
    </row>
    <row r="19" spans="1:8" x14ac:dyDescent="0.45">
      <c r="A19" t="s">
        <v>4626</v>
      </c>
      <c r="B19">
        <f t="shared" si="0"/>
        <v>18</v>
      </c>
      <c r="C19" t="s">
        <v>297</v>
      </c>
      <c r="D19" t="str">
        <f t="shared" si="1"/>
        <v>BMW5series</v>
      </c>
      <c r="E19" t="s">
        <v>298</v>
      </c>
      <c r="F19" t="s">
        <v>299</v>
      </c>
      <c r="G19" t="str">
        <f t="shared" si="2"/>
        <v>Vehicle BMW5series = new Vehicle() { Id = Guid.NewGuid(), Name = "BMW 5-series", VehicleMake = "BMW", VehicleType = "5-series" };</v>
      </c>
      <c r="H19" t="str">
        <f t="shared" si="3"/>
        <v>{ "id":"20fffd91-57d7-478e-a4e1-5017e4edc21e", "name":"BMW 5-series", "vehicleMake":"BMW", "vehicleType":"5-series" },</v>
      </c>
    </row>
    <row r="20" spans="1:8" x14ac:dyDescent="0.45">
      <c r="A20" t="s">
        <v>4627</v>
      </c>
      <c r="B20">
        <f t="shared" si="0"/>
        <v>19</v>
      </c>
      <c r="C20" t="s">
        <v>336</v>
      </c>
      <c r="D20" t="str">
        <f t="shared" si="1"/>
        <v>NissanQashqai</v>
      </c>
      <c r="E20" t="s">
        <v>193</v>
      </c>
      <c r="F20" t="s">
        <v>337</v>
      </c>
      <c r="G20" t="str">
        <f t="shared" si="2"/>
        <v>Vehicle NissanQashqai = new Vehicle() { Id = Guid.NewGuid(), Name = "Nissan Qashqai", VehicleMake = "Nissan", VehicleType = "Qashqai" };</v>
      </c>
      <c r="H20" t="str">
        <f t="shared" si="3"/>
        <v>{ "id":"218bf951-6b90-4282-90aa-30b7c4af8717", "name":"Nissan Qashqai", "vehicleMake":"Nissan", "vehicleType":"Qashqai" },</v>
      </c>
    </row>
    <row r="21" spans="1:8" x14ac:dyDescent="0.45">
      <c r="A21" t="s">
        <v>4628</v>
      </c>
      <c r="B21">
        <f t="shared" si="0"/>
        <v>20</v>
      </c>
      <c r="C21" t="s">
        <v>342</v>
      </c>
      <c r="D21" t="str">
        <f t="shared" si="1"/>
        <v>ToyotaCorolla</v>
      </c>
      <c r="E21" t="s">
        <v>343</v>
      </c>
      <c r="F21" t="s">
        <v>344</v>
      </c>
      <c r="G21" t="str">
        <f t="shared" si="2"/>
        <v>Vehicle ToyotaCorolla = new Vehicle() { Id = Guid.NewGuid(), Name = "Toyota Corolla", VehicleMake = "Toyota", VehicleType = "Corolla" };</v>
      </c>
      <c r="H21" t="str">
        <f t="shared" si="3"/>
        <v>{ "id":"8eeec346-dfff-49bd-8f6d-e13bc7b2acfa", "name":"Toyota Corolla", "vehicleMake":"Toyota", "vehicleType":"Corolla" },</v>
      </c>
    </row>
    <row r="22" spans="1:8" x14ac:dyDescent="0.45">
      <c r="A22" t="s">
        <v>4629</v>
      </c>
      <c r="B22">
        <f t="shared" si="0"/>
        <v>21</v>
      </c>
      <c r="C22" t="s">
        <v>362</v>
      </c>
      <c r="D22" t="str">
        <f t="shared" si="1"/>
        <v>OpelAstra</v>
      </c>
      <c r="E22" t="s">
        <v>364</v>
      </c>
      <c r="F22" t="s">
        <v>365</v>
      </c>
      <c r="G22" t="str">
        <f t="shared" si="2"/>
        <v>Vehicle OpelAstra = new Vehicle() { Id = Guid.NewGuid(), Name = "Opel Astra", VehicleMake = "Opel", VehicleType = "Astra" };</v>
      </c>
      <c r="H22" t="str">
        <f t="shared" si="3"/>
        <v>{ "id":"f10c1f5a-9e61-4320-b834-9955f9e42bdd", "name":"Opel Astra", "vehicleMake":"Opel", "vehicleType":"Astra" },</v>
      </c>
    </row>
    <row r="23" spans="1:8" x14ac:dyDescent="0.45">
      <c r="A23" t="s">
        <v>4630</v>
      </c>
      <c r="B23">
        <f t="shared" si="0"/>
        <v>22</v>
      </c>
      <c r="C23" t="s">
        <v>375</v>
      </c>
      <c r="D23" t="str">
        <f t="shared" si="1"/>
        <v>KiaOptima</v>
      </c>
      <c r="E23" t="s">
        <v>184</v>
      </c>
      <c r="F23" t="s">
        <v>377</v>
      </c>
      <c r="G23" t="str">
        <f t="shared" si="2"/>
        <v>Vehicle KiaOptima = new Vehicle() { Id = Guid.NewGuid(), Name = "Kia Optima", VehicleMake = "Kia", VehicleType = "Optima" };</v>
      </c>
      <c r="H23" t="str">
        <f t="shared" si="3"/>
        <v>{ "id":"adac0d4e-9c46-49f7-acfa-e8764491f272", "name":"Kia Optima", "vehicleMake":"Kia", "vehicleType":"Optima" },</v>
      </c>
    </row>
    <row r="24" spans="1:8" x14ac:dyDescent="0.45">
      <c r="A24" t="s">
        <v>4631</v>
      </c>
      <c r="B24">
        <f t="shared" si="0"/>
        <v>23</v>
      </c>
      <c r="C24" t="s">
        <v>384</v>
      </c>
      <c r="D24" t="str">
        <f t="shared" si="1"/>
        <v>AudiQ3</v>
      </c>
      <c r="E24" t="s">
        <v>278</v>
      </c>
      <c r="F24" t="s">
        <v>385</v>
      </c>
      <c r="G24" t="str">
        <f t="shared" si="2"/>
        <v>Vehicle AudiQ3 = new Vehicle() { Id = Guid.NewGuid(), Name = "Audi Q3", VehicleMake = "Audi", VehicleType = "Q3" };</v>
      </c>
      <c r="H24" t="str">
        <f t="shared" si="3"/>
        <v>{ "id":"e89f283a-43a9-4f35-a1e6-74dcb612185a", "name":"Audi Q3", "vehicleMake":"Audi", "vehicleType":"Q3" },</v>
      </c>
    </row>
    <row r="25" spans="1:8" x14ac:dyDescent="0.45">
      <c r="A25" t="s">
        <v>4632</v>
      </c>
      <c r="B25">
        <f t="shared" si="0"/>
        <v>24</v>
      </c>
      <c r="C25" t="s">
        <v>391</v>
      </c>
      <c r="D25" t="str">
        <f t="shared" si="1"/>
        <v>CitroenC4</v>
      </c>
      <c r="E25" t="s">
        <v>392</v>
      </c>
      <c r="F25" t="s">
        <v>393</v>
      </c>
      <c r="G25" t="str">
        <f t="shared" si="2"/>
        <v>Vehicle CitroenC4 = new Vehicle() { Id = Guid.NewGuid(), Name = "Citroen C4", VehicleMake = "Citroen", VehicleType = "C4" };</v>
      </c>
      <c r="H25" t="str">
        <f t="shared" si="3"/>
        <v>{ "id":"ba57d09b-2d8a-4c91-87e5-2e7b10a3f01d", "name":"Citroen C4", "vehicleMake":"Citroen", "vehicleType":"C4" },</v>
      </c>
    </row>
    <row r="26" spans="1:8" x14ac:dyDescent="0.45">
      <c r="A26" t="s">
        <v>4633</v>
      </c>
      <c r="B26">
        <f t="shared" si="0"/>
        <v>25</v>
      </c>
      <c r="C26" t="s">
        <v>418</v>
      </c>
      <c r="D26" t="str">
        <f t="shared" si="1"/>
        <v>HondaCRV</v>
      </c>
      <c r="E26" t="s">
        <v>260</v>
      </c>
      <c r="F26" t="s">
        <v>419</v>
      </c>
      <c r="G26" t="str">
        <f t="shared" si="2"/>
        <v>Vehicle HondaCRV = new Vehicle() { Id = Guid.NewGuid(), Name = "Honda CR-V", VehicleMake = "Honda", VehicleType = "CR-V" };</v>
      </c>
      <c r="H26" t="str">
        <f t="shared" si="3"/>
        <v>{ "id":"16cf00e8-0075-4053-8e34-f4ba15afff77", "name":"Honda CR-V", "vehicleMake":"Honda", "vehicleType":"CR-V" },</v>
      </c>
    </row>
    <row r="27" spans="1:8" x14ac:dyDescent="0.45">
      <c r="A27" t="s">
        <v>4634</v>
      </c>
      <c r="B27">
        <f t="shared" si="0"/>
        <v>26</v>
      </c>
      <c r="C27" t="s">
        <v>436</v>
      </c>
      <c r="D27" t="str">
        <f t="shared" si="1"/>
        <v>SuzukiSwift</v>
      </c>
      <c r="E27" t="s">
        <v>438</v>
      </c>
      <c r="F27" t="s">
        <v>439</v>
      </c>
      <c r="G27" t="str">
        <f t="shared" si="2"/>
        <v>Vehicle SuzukiSwift = new Vehicle() { Id = Guid.NewGuid(), Name = "Suzuki Swift", VehicleMake = "Suzuki", VehicleType = "Swift" };</v>
      </c>
      <c r="H27" t="str">
        <f t="shared" si="3"/>
        <v>{ "id":"3d60be27-3497-436e-97bb-9545e9efe876", "name":"Suzuki Swift", "vehicleMake":"Suzuki", "vehicleType":"Swift" },</v>
      </c>
    </row>
    <row r="28" spans="1:8" x14ac:dyDescent="0.45">
      <c r="A28" t="s">
        <v>4635</v>
      </c>
      <c r="B28">
        <f t="shared" si="0"/>
        <v>27</v>
      </c>
      <c r="C28" t="s">
        <v>451</v>
      </c>
      <c r="D28" t="str">
        <f t="shared" si="1"/>
        <v>VolkswagenJetta</v>
      </c>
      <c r="E28" t="s">
        <v>118</v>
      </c>
      <c r="F28" t="s">
        <v>452</v>
      </c>
      <c r="G28" t="str">
        <f t="shared" si="2"/>
        <v>Vehicle VolkswagenJetta = new Vehicle() { Id = Guid.NewGuid(), Name = "Volkswagen Jetta", VehicleMake = "Volkswagen", VehicleType = "Jetta" };</v>
      </c>
      <c r="H28" t="str">
        <f t="shared" si="3"/>
        <v>{ "id":"52a3538b-26de-4727-9ce2-ff95ff3920d6", "name":"Volkswagen Jetta", "vehicleMake":"Volkswagen", "vehicleType":"Jetta" },</v>
      </c>
    </row>
    <row r="29" spans="1:8" x14ac:dyDescent="0.45">
      <c r="A29" t="s">
        <v>4636</v>
      </c>
      <c r="B29">
        <f t="shared" si="0"/>
        <v>28</v>
      </c>
      <c r="C29" t="s">
        <v>471</v>
      </c>
      <c r="D29" t="str">
        <f t="shared" si="1"/>
        <v>RenaultDuster</v>
      </c>
      <c r="E29" t="s">
        <v>82</v>
      </c>
      <c r="F29" t="s">
        <v>473</v>
      </c>
      <c r="G29" t="str">
        <f t="shared" si="2"/>
        <v>Vehicle RenaultDuster = new Vehicle() { Id = Guid.NewGuid(), Name = "Renault Duster", VehicleMake = "Renault", VehicleType = "Duster" };</v>
      </c>
      <c r="H29" t="str">
        <f t="shared" si="3"/>
        <v>{ "id":"f9539a6b-de4c-413c-aeff-84cc973ae100", "name":"Renault Duster", "vehicleMake":"Renault", "vehicleType":"Duster" },</v>
      </c>
    </row>
    <row r="30" spans="1:8" x14ac:dyDescent="0.45">
      <c r="A30" t="s">
        <v>4637</v>
      </c>
      <c r="B30">
        <f t="shared" si="0"/>
        <v>29</v>
      </c>
      <c r="C30" t="s">
        <v>479</v>
      </c>
      <c r="D30" t="str">
        <f t="shared" si="1"/>
        <v>MazdaMAZDA3</v>
      </c>
      <c r="E30" t="s">
        <v>480</v>
      </c>
      <c r="F30" t="s">
        <v>481</v>
      </c>
      <c r="G30" t="str">
        <f t="shared" si="2"/>
        <v>Vehicle MazdaMAZDA3 = new Vehicle() { Id = Guid.NewGuid(), Name = "Mazda MAZDA3", VehicleMake = "Mazda", VehicleType = "MAZDA3" };</v>
      </c>
      <c r="H30" t="str">
        <f t="shared" si="3"/>
        <v>{ "id":"7d557250-81f6-4e73-9536-3f63e7d43913", "name":"Mazda MAZDA3", "vehicleMake":"Mazda", "vehicleType":"MAZDA3" },</v>
      </c>
    </row>
    <row r="31" spans="1:8" x14ac:dyDescent="0.45">
      <c r="A31" t="s">
        <v>4638</v>
      </c>
      <c r="B31">
        <f t="shared" si="0"/>
        <v>30</v>
      </c>
      <c r="C31" t="s">
        <v>492</v>
      </c>
      <c r="D31" t="str">
        <f t="shared" si="1"/>
        <v>Peugeot207</v>
      </c>
      <c r="E31" t="s">
        <v>494</v>
      </c>
      <c r="F31">
        <v>207</v>
      </c>
      <c r="G31" t="str">
        <f t="shared" si="2"/>
        <v>Vehicle Peugeot207 = new Vehicle() { Id = Guid.NewGuid(), Name = "Peugeot 207", VehicleMake = "Peugeot", VehicleType = "207" };</v>
      </c>
      <c r="H31" t="str">
        <f t="shared" si="3"/>
        <v>{ "id":"0e252a21-80cc-47a6-87ce-9d661ea1b412", "name":"Peugeot 207", "vehicleMake":"Peugeot", "vehicleType":"207" },</v>
      </c>
    </row>
    <row r="32" spans="1:8" x14ac:dyDescent="0.45">
      <c r="A32" t="s">
        <v>4639</v>
      </c>
      <c r="B32">
        <f t="shared" si="0"/>
        <v>31</v>
      </c>
      <c r="C32" t="s">
        <v>501</v>
      </c>
      <c r="D32" t="str">
        <f t="shared" si="1"/>
        <v>DaciaDuster</v>
      </c>
      <c r="E32" t="s">
        <v>502</v>
      </c>
      <c r="F32" t="s">
        <v>473</v>
      </c>
      <c r="G32" t="str">
        <f t="shared" si="2"/>
        <v>Vehicle DaciaDuster = new Vehicle() { Id = Guid.NewGuid(), Name = "Dacia Duster", VehicleMake = "Dacia", VehicleType = "Duster" };</v>
      </c>
      <c r="H32" t="str">
        <f t="shared" si="3"/>
        <v>{ "id":"2fde4843-07b0-49d0-968f-d263fdf3855a", "name":"Dacia Duster", "vehicleMake":"Dacia", "vehicleType":"Duster" },</v>
      </c>
    </row>
    <row r="33" spans="1:8" x14ac:dyDescent="0.45">
      <c r="A33" t="s">
        <v>4640</v>
      </c>
      <c r="B33">
        <f t="shared" si="0"/>
        <v>32</v>
      </c>
      <c r="C33" t="s">
        <v>513</v>
      </c>
      <c r="D33" t="str">
        <f t="shared" si="1"/>
        <v>ChryslerVoyager</v>
      </c>
      <c r="E33" t="s">
        <v>514</v>
      </c>
      <c r="F33" t="s">
        <v>515</v>
      </c>
      <c r="G33" t="str">
        <f t="shared" si="2"/>
        <v>Vehicle ChryslerVoyager = new Vehicle() { Id = Guid.NewGuid(), Name = "Chrysler Voyager", VehicleMake = "Chrysler", VehicleType = "Voyager" };</v>
      </c>
      <c r="H33" t="str">
        <f t="shared" si="3"/>
        <v>{ "id":"993b84b5-712b-4791-af95-67c77d6727bd", "name":"Chrysler Voyager", "vehicleMake":"Chrysler", "vehicleType":"Voyager" },</v>
      </c>
    </row>
    <row r="34" spans="1:8" x14ac:dyDescent="0.45">
      <c r="A34" t="s">
        <v>4641</v>
      </c>
      <c r="B34">
        <f t="shared" si="0"/>
        <v>33</v>
      </c>
      <c r="C34" t="s">
        <v>521</v>
      </c>
      <c r="D34" t="str">
        <f t="shared" si="1"/>
        <v>RenaultNewLogan</v>
      </c>
      <c r="E34" t="s">
        <v>82</v>
      </c>
      <c r="F34" t="s">
        <v>522</v>
      </c>
      <c r="G34" t="str">
        <f t="shared" si="2"/>
        <v>Vehicle RenaultNewLogan = new Vehicle() { Id = Guid.NewGuid(), Name = "Renault New Logan", VehicleMake = "Renault", VehicleType = "New Logan" };</v>
      </c>
      <c r="H34" t="str">
        <f t="shared" si="3"/>
        <v>{ "id":"4bce6c48-538d-42c7-89ca-27ceaacdc4e3", "name":"Renault New Logan", "vehicleMake":"Renault", "vehicleType":"New Logan" },</v>
      </c>
    </row>
    <row r="35" spans="1:8" x14ac:dyDescent="0.45">
      <c r="A35" t="s">
        <v>4642</v>
      </c>
      <c r="B35">
        <f t="shared" si="0"/>
        <v>34</v>
      </c>
      <c r="C35" t="s">
        <v>529</v>
      </c>
      <c r="D35" t="str">
        <f t="shared" si="1"/>
        <v>NissanXTrail</v>
      </c>
      <c r="E35" t="s">
        <v>193</v>
      </c>
      <c r="F35" t="s">
        <v>531</v>
      </c>
      <c r="G35" t="str">
        <f t="shared" si="2"/>
        <v>Vehicle NissanXTrail = new Vehicle() { Id = Guid.NewGuid(), Name = "Nissan X-Trail", VehicleMake = "Nissan", VehicleType = "X-Trail" };</v>
      </c>
      <c r="H35" t="str">
        <f t="shared" si="3"/>
        <v>{ "id":"8e1d994c-1a93-4d24-a40a-1d9350ffcf1c", "name":"Nissan X-Trail", "vehicleMake":"Nissan", "vehicleType":"X-Trail" },</v>
      </c>
    </row>
    <row r="36" spans="1:8" x14ac:dyDescent="0.45">
      <c r="A36" t="s">
        <v>4643</v>
      </c>
      <c r="B36">
        <f t="shared" si="0"/>
        <v>35</v>
      </c>
      <c r="C36" t="s">
        <v>536</v>
      </c>
      <c r="D36" t="str">
        <f t="shared" si="1"/>
        <v>RenaultMegane</v>
      </c>
      <c r="E36" t="s">
        <v>82</v>
      </c>
      <c r="F36" t="s">
        <v>537</v>
      </c>
      <c r="G36" t="str">
        <f t="shared" si="2"/>
        <v>Vehicle RenaultMegane = new Vehicle() { Id = Guid.NewGuid(), Name = "Renault Megane", VehicleMake = "Renault", VehicleType = "Megane" };</v>
      </c>
      <c r="H36" t="str">
        <f t="shared" si="3"/>
        <v>{ "id":"74fcbcff-d5dd-445d-bbf1-a70c0488a3ac", "name":"Renault Megane", "vehicleMake":"Renault", "vehicleType":"Megane" },</v>
      </c>
    </row>
    <row r="37" spans="1:8" x14ac:dyDescent="0.45">
      <c r="A37" t="s">
        <v>4644</v>
      </c>
      <c r="B37">
        <f t="shared" si="0"/>
        <v>36</v>
      </c>
      <c r="C37" t="s">
        <v>554</v>
      </c>
      <c r="D37" t="str">
        <f t="shared" si="1"/>
        <v>BMW7series</v>
      </c>
      <c r="E37" t="s">
        <v>298</v>
      </c>
      <c r="F37" t="s">
        <v>555</v>
      </c>
      <c r="G37" t="str">
        <f t="shared" si="2"/>
        <v>Vehicle BMW7series = new Vehicle() { Id = Guid.NewGuid(), Name = "BMW 7-series", VehicleMake = "BMW", VehicleType = "7-series" };</v>
      </c>
      <c r="H37" t="str">
        <f t="shared" si="3"/>
        <v>{ "id":"48b84d4a-6b22-4257-9e1a-bfca699e4c21", "name":"BMW 7-series", "vehicleMake":"BMW", "vehicleType":"7-series" },</v>
      </c>
    </row>
    <row r="38" spans="1:8" x14ac:dyDescent="0.45">
      <c r="A38" t="s">
        <v>4645</v>
      </c>
      <c r="B38">
        <f t="shared" si="0"/>
        <v>37</v>
      </c>
      <c r="C38" t="s">
        <v>566</v>
      </c>
      <c r="D38" t="str">
        <f t="shared" si="1"/>
        <v>LadaGranta</v>
      </c>
      <c r="E38" t="s">
        <v>567</v>
      </c>
      <c r="F38" t="s">
        <v>568</v>
      </c>
      <c r="G38" t="str">
        <f t="shared" si="2"/>
        <v>Vehicle LadaGranta = new Vehicle() { Id = Guid.NewGuid(), Name = "Lada Granta", VehicleMake = "Lada", VehicleType = "Granta" };</v>
      </c>
      <c r="H38" t="str">
        <f t="shared" si="3"/>
        <v>{ "id":"4b140d1b-e67b-4bf3-bcbd-275b8cc4296c", "name":"Lada Granta", "vehicleMake":"Lada", "vehicleType":"Granta" },</v>
      </c>
    </row>
    <row r="39" spans="1:8" x14ac:dyDescent="0.45">
      <c r="A39" t="s">
        <v>4646</v>
      </c>
      <c r="B39">
        <f t="shared" si="0"/>
        <v>38</v>
      </c>
      <c r="C39" t="s">
        <v>574</v>
      </c>
      <c r="D39" t="str">
        <f t="shared" si="1"/>
        <v>ToyotaAvensis</v>
      </c>
      <c r="E39" t="s">
        <v>343</v>
      </c>
      <c r="F39" t="s">
        <v>575</v>
      </c>
      <c r="G39" t="str">
        <f t="shared" si="2"/>
        <v>Vehicle ToyotaAvensis = new Vehicle() { Id = Guid.NewGuid(), Name = "Toyota Avensis", VehicleMake = "Toyota", VehicleType = "Avensis" };</v>
      </c>
      <c r="H39" t="str">
        <f t="shared" si="3"/>
        <v>{ "id":"c9f07927-9953-41e4-99f5-c706b6386130", "name":"Toyota Avensis", "vehicleMake":"Toyota", "vehicleType":"Avensis" },</v>
      </c>
    </row>
    <row r="40" spans="1:8" x14ac:dyDescent="0.45">
      <c r="A40" t="s">
        <v>4647</v>
      </c>
      <c r="B40">
        <f t="shared" si="0"/>
        <v>39</v>
      </c>
      <c r="C40" t="s">
        <v>587</v>
      </c>
      <c r="D40" t="str">
        <f t="shared" si="1"/>
        <v>OpelAntara</v>
      </c>
      <c r="E40" t="s">
        <v>364</v>
      </c>
      <c r="F40" t="s">
        <v>588</v>
      </c>
      <c r="G40" t="str">
        <f t="shared" si="2"/>
        <v>Vehicle OpelAntara = new Vehicle() { Id = Guid.NewGuid(), Name = "Opel Antara", VehicleMake = "Opel", VehicleType = "Antara" };</v>
      </c>
      <c r="H40" t="str">
        <f t="shared" si="3"/>
        <v>{ "id":"c62b081e-bf97-4301-ab50-e197cc032890", "name":"Opel Antara", "vehicleMake":"Opel", "vehicleType":"Antara" },</v>
      </c>
    </row>
    <row r="41" spans="1:8" x14ac:dyDescent="0.45">
      <c r="A41" t="s">
        <v>4648</v>
      </c>
      <c r="B41">
        <f t="shared" si="0"/>
        <v>40</v>
      </c>
      <c r="C41" t="s">
        <v>603</v>
      </c>
      <c r="D41" t="str">
        <f t="shared" si="1"/>
        <v>SkodaOctavia</v>
      </c>
      <c r="E41" t="s">
        <v>604</v>
      </c>
      <c r="F41" t="s">
        <v>605</v>
      </c>
      <c r="G41" t="str">
        <f t="shared" si="2"/>
        <v>Vehicle SkodaOctavia = new Vehicle() { Id = Guid.NewGuid(), Name = "Skoda Octavia", VehicleMake = "Skoda", VehicleType = "Octavia" };</v>
      </c>
      <c r="H41" t="str">
        <f t="shared" si="3"/>
        <v>{ "id":"34a0c544-98f5-4448-a656-5f8ad2a2d863", "name":"Skoda Octavia", "vehicleMake":"Skoda", "vehicleType":"Octavia" },</v>
      </c>
    </row>
    <row r="42" spans="1:8" x14ac:dyDescent="0.45">
      <c r="A42" t="s">
        <v>4649</v>
      </c>
      <c r="B42">
        <f t="shared" si="0"/>
        <v>41</v>
      </c>
      <c r="C42" t="s">
        <v>615</v>
      </c>
      <c r="D42" t="str">
        <f t="shared" si="1"/>
        <v>MitsubishiLancer</v>
      </c>
      <c r="E42" t="s">
        <v>244</v>
      </c>
      <c r="F42" t="s">
        <v>616</v>
      </c>
      <c r="G42" t="str">
        <f t="shared" si="2"/>
        <v>Vehicle MitsubishiLancer = new Vehicle() { Id = Guid.NewGuid(), Name = "Mitsubishi Lancer", VehicleMake = "Mitsubishi", VehicleType = "Lancer" };</v>
      </c>
      <c r="H42" t="str">
        <f t="shared" si="3"/>
        <v>{ "id":"8b815d2a-d3e4-4beb-9823-25e58c5579c9", "name":"Mitsubishi Lancer", "vehicleMake":"Mitsubishi", "vehicleType":"Lancer" },</v>
      </c>
    </row>
    <row r="43" spans="1:8" x14ac:dyDescent="0.45">
      <c r="A43" t="s">
        <v>4650</v>
      </c>
      <c r="B43">
        <f t="shared" si="0"/>
        <v>42</v>
      </c>
      <c r="C43" t="s">
        <v>640</v>
      </c>
      <c r="D43" t="str">
        <f t="shared" si="1"/>
        <v>AudiA6</v>
      </c>
      <c r="E43" t="s">
        <v>278</v>
      </c>
      <c r="F43" t="s">
        <v>641</v>
      </c>
      <c r="G43" t="str">
        <f t="shared" si="2"/>
        <v>Vehicle AudiA6 = new Vehicle() { Id = Guid.NewGuid(), Name = "Audi A6", VehicleMake = "Audi", VehicleType = "A6" };</v>
      </c>
      <c r="H43" t="str">
        <f t="shared" si="3"/>
        <v>{ "id":"5245e097-560c-4209-9c5e-9c42b701172f", "name":"Audi A6", "vehicleMake":"Audi", "vehicleType":"A6" },</v>
      </c>
    </row>
    <row r="44" spans="1:8" x14ac:dyDescent="0.45">
      <c r="A44" t="s">
        <v>4651</v>
      </c>
      <c r="B44">
        <f t="shared" si="0"/>
        <v>43</v>
      </c>
      <c r="C44" t="s">
        <v>664</v>
      </c>
      <c r="D44" t="str">
        <f t="shared" si="1"/>
        <v>ToyotaRAV4</v>
      </c>
      <c r="E44" t="s">
        <v>343</v>
      </c>
      <c r="F44" t="s">
        <v>666</v>
      </c>
      <c r="G44" t="str">
        <f t="shared" si="2"/>
        <v>Vehicle ToyotaRAV4 = new Vehicle() { Id = Guid.NewGuid(), Name = "Toyota RAV4", VehicleMake = "Toyota", VehicleType = "RAV4" };</v>
      </c>
      <c r="H44" t="str">
        <f t="shared" si="3"/>
        <v>{ "id":"db33544b-47d6-4d42-927d-9fb9b3f65f3f", "name":"Toyota RAV4", "vehicleMake":"Toyota", "vehicleType":"RAV4" },</v>
      </c>
    </row>
    <row r="45" spans="1:8" x14ac:dyDescent="0.45">
      <c r="A45" t="s">
        <v>4652</v>
      </c>
      <c r="B45">
        <f t="shared" si="0"/>
        <v>44</v>
      </c>
      <c r="C45" t="s">
        <v>672</v>
      </c>
      <c r="D45" t="str">
        <f t="shared" si="1"/>
        <v>KiaCeedSportswagon</v>
      </c>
      <c r="E45" t="s">
        <v>184</v>
      </c>
      <c r="F45" t="s">
        <v>673</v>
      </c>
      <c r="G45" t="str">
        <f t="shared" si="2"/>
        <v>Vehicle KiaCeedSportswagon = new Vehicle() { Id = Guid.NewGuid(), Name = "Kia Cee'd Sportswagon", VehicleMake = "Kia", VehicleType = "Cee'd Sportswagon" };</v>
      </c>
      <c r="H45" t="str">
        <f t="shared" si="3"/>
        <v>{ "id":"94b0b12f-8ef8-490a-b93b-d6d1be92f4d4", "name":"Kia Cee'd Sportswagon", "vehicleMake":"Kia", "vehicleType":"Cee'd Sportswagon" },</v>
      </c>
    </row>
    <row r="46" spans="1:8" x14ac:dyDescent="0.45">
      <c r="A46" t="s">
        <v>4653</v>
      </c>
      <c r="B46">
        <f t="shared" si="0"/>
        <v>45</v>
      </c>
      <c r="C46" t="s">
        <v>684</v>
      </c>
      <c r="D46" t="str">
        <f t="shared" si="1"/>
        <v>LifanSolano</v>
      </c>
      <c r="E46" t="s">
        <v>685</v>
      </c>
      <c r="F46" t="s">
        <v>686</v>
      </c>
      <c r="G46" t="str">
        <f t="shared" si="2"/>
        <v>Vehicle LifanSolano = new Vehicle() { Id = Guid.NewGuid(), Name = "Lifan Solano", VehicleMake = "Lifan", VehicleType = "Solano" };</v>
      </c>
      <c r="H46" t="str">
        <f t="shared" si="3"/>
        <v>{ "id":"0f924937-aa98-463c-92ee-f699b35c1567", "name":"Lifan Solano", "vehicleMake":"Lifan", "vehicleType":"Solano" },</v>
      </c>
    </row>
    <row r="47" spans="1:8" x14ac:dyDescent="0.45">
      <c r="A47" t="s">
        <v>4654</v>
      </c>
      <c r="B47">
        <f t="shared" si="0"/>
        <v>46</v>
      </c>
      <c r="C47" t="s">
        <v>692</v>
      </c>
      <c r="D47" t="str">
        <f t="shared" si="1"/>
        <v>SaturnAstra</v>
      </c>
      <c r="E47" t="s">
        <v>693</v>
      </c>
      <c r="F47" t="s">
        <v>365</v>
      </c>
      <c r="G47" t="str">
        <f t="shared" si="2"/>
        <v>Vehicle SaturnAstra = new Vehicle() { Id = Guid.NewGuid(), Name = "Saturn Astra", VehicleMake = "Saturn", VehicleType = "Astra" };</v>
      </c>
      <c r="H47" t="str">
        <f t="shared" si="3"/>
        <v>{ "id":"f52c026c-3a66-4142-a1d6-52b42ddecaeb", "name":"Saturn Astra", "vehicleMake":"Saturn", "vehicleType":"Astra" },</v>
      </c>
    </row>
    <row r="48" spans="1:8" x14ac:dyDescent="0.45">
      <c r="A48" t="s">
        <v>4655</v>
      </c>
      <c r="B48">
        <f t="shared" si="0"/>
        <v>47</v>
      </c>
      <c r="C48" t="s">
        <v>709</v>
      </c>
      <c r="D48" t="str">
        <f t="shared" si="1"/>
        <v>ChevroletLacetti</v>
      </c>
      <c r="E48" t="s">
        <v>220</v>
      </c>
      <c r="F48" t="s">
        <v>710</v>
      </c>
      <c r="G48" t="str">
        <f t="shared" si="2"/>
        <v>Vehicle ChevroletLacetti = new Vehicle() { Id = Guid.NewGuid(), Name = "Chevrolet Lacetti", VehicleMake = "Chevrolet", VehicleType = "Lacetti" };</v>
      </c>
      <c r="H48" t="str">
        <f t="shared" si="3"/>
        <v>{ "id":"62257656-9f32-471d-9a5d-9a680ce3ccf8", "name":"Chevrolet Lacetti", "vehicleMake":"Chevrolet", "vehicleType":"Lacetti" },</v>
      </c>
    </row>
    <row r="49" spans="1:8" x14ac:dyDescent="0.45">
      <c r="A49" t="s">
        <v>4656</v>
      </c>
      <c r="B49">
        <f t="shared" si="0"/>
        <v>48</v>
      </c>
      <c r="C49" t="s">
        <v>768</v>
      </c>
      <c r="D49" t="str">
        <f t="shared" si="1"/>
        <v>HyundaiSonata</v>
      </c>
      <c r="E49" t="s">
        <v>72</v>
      </c>
      <c r="F49" t="s">
        <v>769</v>
      </c>
      <c r="G49" t="str">
        <f t="shared" si="2"/>
        <v>Vehicle HyundaiSonata = new Vehicle() { Id = Guid.NewGuid(), Name = "Hyundai Sonata", VehicleMake = "Hyundai", VehicleType = "Sonata" };</v>
      </c>
      <c r="H49" t="str">
        <f t="shared" si="3"/>
        <v>{ "id":"67f3d306-a06a-4f3a-b6f4-fabe4c1187a2", "name":"Hyundai Sonata", "vehicleMake":"Hyundai", "vehicleType":"Sonata" },</v>
      </c>
    </row>
    <row r="50" spans="1:8" x14ac:dyDescent="0.45">
      <c r="A50" s="3" t="s">
        <v>4657</v>
      </c>
      <c r="B50">
        <f t="shared" si="0"/>
        <v>49</v>
      </c>
      <c r="C50" t="s">
        <v>807</v>
      </c>
      <c r="D50" t="str">
        <f t="shared" si="1"/>
        <v>KiaCerato</v>
      </c>
      <c r="E50" t="s">
        <v>184</v>
      </c>
      <c r="F50" t="s">
        <v>808</v>
      </c>
      <c r="G50" t="str">
        <f t="shared" si="2"/>
        <v>Vehicle KiaCerato = new Vehicle() { Id = Guid.NewGuid(), Name = "Kia Cerato", VehicleMake = "Kia", VehicleType = "Cerato" };</v>
      </c>
      <c r="H50" t="str">
        <f t="shared" si="3"/>
        <v>{ "id":"128e822e-fb3b-4265-881a-33e984ac8625", "name":"Kia Cerato", "vehicleMake":"Kia", "vehicleType":"Cerato" },</v>
      </c>
    </row>
    <row r="51" spans="1:8" x14ac:dyDescent="0.45">
      <c r="A51" t="s">
        <v>4658</v>
      </c>
      <c r="B51">
        <f t="shared" si="0"/>
        <v>50</v>
      </c>
      <c r="C51" t="s">
        <v>839</v>
      </c>
      <c r="D51" t="str">
        <f t="shared" si="1"/>
        <v>FordKuga</v>
      </c>
      <c r="E51" t="s">
        <v>56</v>
      </c>
      <c r="F51" t="s">
        <v>840</v>
      </c>
      <c r="G51" t="str">
        <f t="shared" si="2"/>
        <v>Vehicle FordKuga = new Vehicle() { Id = Guid.NewGuid(), Name = "Ford Kuga", VehicleMake = "Ford", VehicleType = "Kuga" };</v>
      </c>
      <c r="H51" t="str">
        <f t="shared" si="3"/>
        <v>{ "id":"064a546d-8932-4510-9e51-4a38fd2946a1", "name":"Ford Kuga", "vehicleMake":"Ford", "vehicleType":"Kuga" },</v>
      </c>
    </row>
    <row r="52" spans="1:8" x14ac:dyDescent="0.45">
      <c r="A52" t="s">
        <v>4659</v>
      </c>
      <c r="B52">
        <f t="shared" si="0"/>
        <v>51</v>
      </c>
      <c r="C52" t="s">
        <v>941</v>
      </c>
      <c r="D52" t="str">
        <f t="shared" si="1"/>
        <v>AudiA3</v>
      </c>
      <c r="E52" t="s">
        <v>278</v>
      </c>
      <c r="F52" t="s">
        <v>942</v>
      </c>
      <c r="G52" t="str">
        <f t="shared" si="2"/>
        <v>Vehicle AudiA3 = new Vehicle() { Id = Guid.NewGuid(), Name = "Audi A3", VehicleMake = "Audi", VehicleType = "A3" };</v>
      </c>
      <c r="H52" t="str">
        <f t="shared" si="3"/>
        <v>{ "id":"f98e627b-d811-4474-a0dd-4b12e968d904", "name":"Audi A3", "vehicleMake":"Audi", "vehicleType":"A3" },</v>
      </c>
    </row>
    <row r="53" spans="1:8" x14ac:dyDescent="0.45">
      <c r="A53" t="s">
        <v>4660</v>
      </c>
      <c r="B53">
        <f t="shared" si="0"/>
        <v>52</v>
      </c>
      <c r="C53" t="s">
        <v>948</v>
      </c>
      <c r="D53" t="str">
        <f t="shared" si="1"/>
        <v>ToyotaCamry</v>
      </c>
      <c r="E53" t="s">
        <v>343</v>
      </c>
      <c r="F53" t="s">
        <v>949</v>
      </c>
      <c r="G53" t="str">
        <f t="shared" si="2"/>
        <v>Vehicle ToyotaCamry = new Vehicle() { Id = Guid.NewGuid(), Name = "Toyota Camry", VehicleMake = "Toyota", VehicleType = "Camry" };</v>
      </c>
      <c r="H53" t="str">
        <f t="shared" si="3"/>
        <v>{ "id":"25efe19c-49ff-41eb-859f-f47051e93a31", "name":"Toyota Camry", "vehicleMake":"Toyota", "vehicleType":"Camry" },</v>
      </c>
    </row>
    <row r="54" spans="1:8" x14ac:dyDescent="0.45">
      <c r="A54" t="s">
        <v>4661</v>
      </c>
      <c r="B54">
        <f t="shared" si="0"/>
        <v>53</v>
      </c>
      <c r="C54" t="s">
        <v>1053</v>
      </c>
      <c r="D54" t="str">
        <f t="shared" si="1"/>
        <v>VolvoXC70</v>
      </c>
      <c r="E54" t="s">
        <v>1054</v>
      </c>
      <c r="F54" t="s">
        <v>1055</v>
      </c>
      <c r="G54" t="str">
        <f t="shared" si="2"/>
        <v>Vehicle VolvoXC70 = new Vehicle() { Id = Guid.NewGuid(), Name = "Volvo XC70", VehicleMake = "Volvo", VehicleType = "XC70" };</v>
      </c>
      <c r="H54" t="str">
        <f t="shared" si="3"/>
        <v>{ "id":"d4f43a99-2481-4b21-98ef-5460baca26d1", "name":"Volvo XC70", "vehicleMake":"Volvo", "vehicleType":"XC70" },</v>
      </c>
    </row>
    <row r="55" spans="1:8" x14ac:dyDescent="0.45">
      <c r="A55" t="s">
        <v>4662</v>
      </c>
      <c r="B55">
        <f t="shared" si="0"/>
        <v>54</v>
      </c>
      <c r="C55" t="s">
        <v>1134</v>
      </c>
      <c r="D55" t="str">
        <f t="shared" si="1"/>
        <v>ChevroletCobalt</v>
      </c>
      <c r="E55" t="s">
        <v>220</v>
      </c>
      <c r="F55" t="s">
        <v>1136</v>
      </c>
      <c r="G55" t="str">
        <f t="shared" si="2"/>
        <v>Vehicle ChevroletCobalt = new Vehicle() { Id = Guid.NewGuid(), Name = "Chevrolet Cobalt", VehicleMake = "Chevrolet", VehicleType = "Cobalt" };</v>
      </c>
      <c r="H55" t="str">
        <f t="shared" si="3"/>
        <v>{ "id":"a29c78cc-06b4-40e4-bec9-a55ed2fc70c1", "name":"Chevrolet Cobalt", "vehicleMake":"Chevrolet", "vehicleType":"Cobalt" },</v>
      </c>
    </row>
    <row r="56" spans="1:8" x14ac:dyDescent="0.45">
      <c r="A56" t="s">
        <v>4663</v>
      </c>
      <c r="B56">
        <f t="shared" si="0"/>
        <v>55</v>
      </c>
      <c r="C56" t="s">
        <v>1147</v>
      </c>
      <c r="D56" t="str">
        <f t="shared" si="1"/>
        <v>NissanTeana</v>
      </c>
      <c r="E56" t="s">
        <v>193</v>
      </c>
      <c r="F56" t="s">
        <v>1148</v>
      </c>
      <c r="G56" t="str">
        <f t="shared" si="2"/>
        <v>Vehicle NissanTeana = new Vehicle() { Id = Guid.NewGuid(), Name = "Nissan Teana", VehicleMake = "Nissan", VehicleType = "Teana" };</v>
      </c>
      <c r="H56" t="str">
        <f t="shared" si="3"/>
        <v>{ "id":"b08af7a3-8fe3-4133-8c72-3dfc02b3774b", "name":"Nissan Teana", "vehicleMake":"Nissan", "vehicleType":"Teana" },</v>
      </c>
    </row>
    <row r="57" spans="1:8" x14ac:dyDescent="0.45">
      <c r="A57" t="s">
        <v>4664</v>
      </c>
      <c r="B57">
        <f t="shared" si="0"/>
        <v>56</v>
      </c>
      <c r="C57" t="s">
        <v>1159</v>
      </c>
      <c r="D57" t="str">
        <f t="shared" si="1"/>
        <v>RenaultSandero</v>
      </c>
      <c r="E57" t="s">
        <v>82</v>
      </c>
      <c r="F57" t="s">
        <v>1160</v>
      </c>
      <c r="G57" t="str">
        <f t="shared" si="2"/>
        <v>Vehicle RenaultSandero = new Vehicle() { Id = Guid.NewGuid(), Name = "Renault Sandero", VehicleMake = "Renault", VehicleType = "Sandero" };</v>
      </c>
      <c r="H57" t="str">
        <f t="shared" si="3"/>
        <v>{ "id":"7c8deac5-1fa7-4f5d-ae80-5bf247e3aa73", "name":"Renault Sandero", "vehicleMake":"Renault", "vehicleType":"Sandero" },</v>
      </c>
    </row>
    <row r="58" spans="1:8" x14ac:dyDescent="0.45">
      <c r="A58" t="s">
        <v>4665</v>
      </c>
      <c r="B58">
        <f t="shared" si="0"/>
        <v>57</v>
      </c>
      <c r="C58" t="s">
        <v>1165</v>
      </c>
      <c r="D58" t="str">
        <f t="shared" si="1"/>
        <v>SeatIbiza</v>
      </c>
      <c r="E58" t="s">
        <v>1166</v>
      </c>
      <c r="F58" t="s">
        <v>1167</v>
      </c>
      <c r="G58" t="str">
        <f t="shared" si="2"/>
        <v>Vehicle SeatIbiza = new Vehicle() { Id = Guid.NewGuid(), Name = "Seat Ibiza", VehicleMake = "Seat", VehicleType = "Ibiza" };</v>
      </c>
      <c r="H58" t="str">
        <f t="shared" si="3"/>
        <v>{ "id":"a80aaaf6-f558-4d7c-9a5e-38b0c5a5a5e0", "name":"Seat Ibiza", "vehicleMake":"Seat", "vehicleType":"Ibiza" },</v>
      </c>
    </row>
    <row r="59" spans="1:8" x14ac:dyDescent="0.45">
      <c r="A59" t="s">
        <v>4666</v>
      </c>
      <c r="B59">
        <f t="shared" si="0"/>
        <v>58</v>
      </c>
      <c r="C59" t="s">
        <v>1179</v>
      </c>
      <c r="D59" t="str">
        <f t="shared" si="1"/>
        <v>LadaVesta</v>
      </c>
      <c r="E59" t="s">
        <v>567</v>
      </c>
      <c r="F59" t="s">
        <v>1180</v>
      </c>
      <c r="G59" t="str">
        <f t="shared" si="2"/>
        <v>Vehicle LadaVesta = new Vehicle() { Id = Guid.NewGuid(), Name = "Lada Vesta", VehicleMake = "Lada", VehicleType = "Vesta" };</v>
      </c>
      <c r="H59" t="str">
        <f t="shared" si="3"/>
        <v>{ "id":"cf2f3d98-cc9b-4d68-8689-d3cecd64eb6c", "name":"Lada Vesta", "vehicleMake":"Lada", "vehicleType":"Vesta" },</v>
      </c>
    </row>
    <row r="60" spans="1:8" x14ac:dyDescent="0.45">
      <c r="A60" t="s">
        <v>4667</v>
      </c>
      <c r="B60">
        <f t="shared" si="0"/>
        <v>59</v>
      </c>
      <c r="C60" t="s">
        <v>1197</v>
      </c>
      <c r="D60" t="str">
        <f t="shared" si="1"/>
        <v>NissanTilda</v>
      </c>
      <c r="E60" t="s">
        <v>193</v>
      </c>
      <c r="F60" t="s">
        <v>1198</v>
      </c>
      <c r="G60" t="str">
        <f t="shared" si="2"/>
        <v>Vehicle NissanTilda = new Vehicle() { Id = Guid.NewGuid(), Name = "Nissan Tilda", VehicleMake = "Nissan", VehicleType = "Tilda" };</v>
      </c>
      <c r="H60" t="str">
        <f t="shared" si="3"/>
        <v>{ "id":"773180cb-588d-478c-9c78-6c19d1751659", "name":"Nissan Tilda", "vehicleMake":"Nissan", "vehicleType":"Tilda" },</v>
      </c>
    </row>
    <row r="61" spans="1:8" x14ac:dyDescent="0.45">
      <c r="A61" t="s">
        <v>4668</v>
      </c>
      <c r="B61">
        <f t="shared" si="0"/>
        <v>60</v>
      </c>
      <c r="C61" t="s">
        <v>1229</v>
      </c>
      <c r="D61" t="str">
        <f t="shared" si="1"/>
        <v>DatsunOnDo</v>
      </c>
      <c r="E61" t="s">
        <v>1231</v>
      </c>
      <c r="F61" t="s">
        <v>1232</v>
      </c>
      <c r="G61" t="str">
        <f t="shared" si="2"/>
        <v>Vehicle DatsunOnDo = new Vehicle() { Id = Guid.NewGuid(), Name = "Datsun On-Do", VehicleMake = "Datsun", VehicleType = "On-Do" };</v>
      </c>
      <c r="H61" t="str">
        <f t="shared" si="3"/>
        <v>{ "id":"2ce38f27-8d5b-4a1c-80a2-f3e014a0cff3", "name":"Datsun On-Do", "vehicleMake":"Datsun", "vehicleType":"On-Do" },</v>
      </c>
    </row>
    <row r="62" spans="1:8" x14ac:dyDescent="0.45">
      <c r="A62" t="s">
        <v>4669</v>
      </c>
      <c r="B62">
        <f t="shared" si="0"/>
        <v>61</v>
      </c>
      <c r="C62" t="s">
        <v>1264</v>
      </c>
      <c r="D62" t="str">
        <f t="shared" si="1"/>
        <v>SkodaRapid</v>
      </c>
      <c r="E62" t="s">
        <v>604</v>
      </c>
      <c r="F62" t="s">
        <v>1265</v>
      </c>
      <c r="G62" t="str">
        <f t="shared" si="2"/>
        <v>Vehicle SkodaRapid = new Vehicle() { Id = Guid.NewGuid(), Name = "Skoda Rapid", VehicleMake = "Skoda", VehicleType = "Rapid" };</v>
      </c>
      <c r="H62" t="str">
        <f t="shared" si="3"/>
        <v>{ "id":"a6aee5bd-5b7d-486c-aa95-fc2ed5ddd5b3", "name":"Skoda Rapid", "vehicleMake":"Skoda", "vehicleType":"Rapid" },</v>
      </c>
    </row>
    <row r="63" spans="1:8" x14ac:dyDescent="0.45">
      <c r="A63" t="s">
        <v>4670</v>
      </c>
      <c r="B63">
        <f t="shared" si="0"/>
        <v>62</v>
      </c>
      <c r="C63" t="s">
        <v>1382</v>
      </c>
      <c r="D63" t="str">
        <f t="shared" si="1"/>
        <v>KiaSorento</v>
      </c>
      <c r="E63" t="s">
        <v>184</v>
      </c>
      <c r="F63" t="s">
        <v>1383</v>
      </c>
      <c r="G63" t="str">
        <f t="shared" si="2"/>
        <v>Vehicle KiaSorento = new Vehicle() { Id = Guid.NewGuid(), Name = "Kia Sorento", VehicleMake = "Kia", VehicleType = "Sorento" };</v>
      </c>
      <c r="H63" t="str">
        <f t="shared" si="3"/>
        <v>{ "id":"762f0506-6c39-4323-b53e-23400f30a126", "name":"Kia Sorento", "vehicleMake":"Kia", "vehicleType":"Sorento" },</v>
      </c>
    </row>
    <row r="64" spans="1:8" x14ac:dyDescent="0.45">
      <c r="A64" t="s">
        <v>4671</v>
      </c>
      <c r="B64">
        <f t="shared" si="0"/>
        <v>63</v>
      </c>
      <c r="C64" t="s">
        <v>1398</v>
      </c>
      <c r="D64" t="str">
        <f t="shared" si="1"/>
        <v>SsangYongKyronII</v>
      </c>
      <c r="E64" t="s">
        <v>1399</v>
      </c>
      <c r="F64" t="s">
        <v>1400</v>
      </c>
      <c r="G64" t="str">
        <f t="shared" si="2"/>
        <v>Vehicle SsangYongKyronII = new Vehicle() { Id = Guid.NewGuid(), Name = "SsangYong Kyron II", VehicleMake = "SsangYong", VehicleType = "Kyron II" };</v>
      </c>
      <c r="H64" t="str">
        <f t="shared" si="3"/>
        <v>{ "id":"885d9f8d-e1d7-47dc-9ff5-871d72df4a38", "name":"SsangYong Kyron II", "vehicleMake":"SsangYong", "vehicleType":"Kyron II" },</v>
      </c>
    </row>
    <row r="65" spans="1:8" x14ac:dyDescent="0.45">
      <c r="A65" t="s">
        <v>4672</v>
      </c>
      <c r="B65">
        <f t="shared" si="0"/>
        <v>64</v>
      </c>
      <c r="C65" t="s">
        <v>1562</v>
      </c>
      <c r="D65" t="str">
        <f t="shared" si="1"/>
        <v>FordFiesta</v>
      </c>
      <c r="E65" t="s">
        <v>56</v>
      </c>
      <c r="F65" t="s">
        <v>1563</v>
      </c>
      <c r="G65" t="str">
        <f t="shared" si="2"/>
        <v>Vehicle FordFiesta = new Vehicle() { Id = Guid.NewGuid(), Name = "Ford Fiesta", VehicleMake = "Ford", VehicleType = "Fiesta" };</v>
      </c>
      <c r="H65" t="str">
        <f t="shared" si="3"/>
        <v>{ "id":"4ac01f4b-d032-44e1-bfff-443125395e15", "name":"Ford Fiesta", "vehicleMake":"Ford", "vehicleType":"Fiesta" },</v>
      </c>
    </row>
    <row r="66" spans="1:8" x14ac:dyDescent="0.45">
      <c r="A66" t="s">
        <v>4673</v>
      </c>
      <c r="B66">
        <f t="shared" si="0"/>
        <v>65</v>
      </c>
      <c r="C66" t="s">
        <v>1577</v>
      </c>
      <c r="D66" t="str">
        <f t="shared" si="1"/>
        <v>Peugeot408</v>
      </c>
      <c r="E66" t="s">
        <v>494</v>
      </c>
      <c r="F66">
        <v>408</v>
      </c>
      <c r="G66" t="str">
        <f t="shared" si="2"/>
        <v>Vehicle Peugeot408 = new Vehicle() { Id = Guid.NewGuid(), Name = "Peugeot 408", VehicleMake = "Peugeot", VehicleType = "408" };</v>
      </c>
      <c r="H66" t="str">
        <f t="shared" si="3"/>
        <v>{ "id":"d4e679d9-e73f-4d1c-bf74-20f7cb254cf7", "name":"Peugeot 408", "vehicleMake":"Peugeot", "vehicleType":"408" },</v>
      </c>
    </row>
    <row r="67" spans="1:8" x14ac:dyDescent="0.45">
      <c r="A67" t="s">
        <v>4674</v>
      </c>
      <c r="B67">
        <f t="shared" ref="B67:B122" si="4">ROW()-1</f>
        <v>66</v>
      </c>
      <c r="C67" t="s">
        <v>1582</v>
      </c>
      <c r="D67" t="str">
        <f t="shared" ref="D67:D122" si="5">SUBSTITUTE(SUBSTITUTE(SUBSTITUTE(SUBSTITUTE(SUBSTITUTE(SUBSTITUTE(SUBSTITUTE(SUBSTITUTE(SUBSTITUTE(SUBSTITUTE(SUBSTITUTE(C67," ",""),"(",""),")",""),"'",""),"&amp;",""),"-",""),"#",""),",",""),"!",""),".",""),"@","")</f>
        <v>HyundaiEquus</v>
      </c>
      <c r="E67" t="s">
        <v>72</v>
      </c>
      <c r="F67" t="s">
        <v>1583</v>
      </c>
      <c r="G67" t="str">
        <f t="shared" ref="G67:G122" si="6">_xlfn.CONCAT("Vehicle ",D67," = new Vehicle() { Id = Guid.NewGuid(), Name = """,C67,""", VehicleMake = """,E67,""", VehicleType = """,F67,""" };")</f>
        <v>Vehicle HyundaiEquus = new Vehicle() { Id = Guid.NewGuid(), Name = "Hyundai Equus", VehicleMake = "Hyundai", VehicleType = "Equus" };</v>
      </c>
      <c r="H67" t="str">
        <f t="shared" ref="H67:H122" si="7">_xlfn.CONCAT("{ ""id"":""",A67,""", ""name"":""",C67,""", ""vehicleMake"":""",E67,""", ""vehicleType"":""",F67,""" },")</f>
        <v>{ "id":"3d23ca3b-9186-4265-a753-1ddd3af14321", "name":"Hyundai Equus", "vehicleMake":"Hyundai", "vehicleType":"Equus" },</v>
      </c>
    </row>
    <row r="68" spans="1:8" x14ac:dyDescent="0.45">
      <c r="A68" t="s">
        <v>4675</v>
      </c>
      <c r="B68">
        <f t="shared" si="4"/>
        <v>67</v>
      </c>
      <c r="C68" t="s">
        <v>1630</v>
      </c>
      <c r="D68" t="str">
        <f t="shared" si="5"/>
        <v>LexusIS</v>
      </c>
      <c r="E68" t="s">
        <v>1631</v>
      </c>
      <c r="F68" t="s">
        <v>1632</v>
      </c>
      <c r="G68" t="str">
        <f t="shared" si="6"/>
        <v>Vehicle LexusIS = new Vehicle() { Id = Guid.NewGuid(), Name = "Lexus IS", VehicleMake = "Lexus", VehicleType = "IS" };</v>
      </c>
      <c r="H68" t="str">
        <f t="shared" si="7"/>
        <v>{ "id":"f54d0636-45fc-4f4f-b451-82f2021f0e87", "name":"Lexus IS", "vehicleMake":"Lexus", "vehicleType":"IS" },</v>
      </c>
    </row>
    <row r="69" spans="1:8" x14ac:dyDescent="0.45">
      <c r="A69" t="s">
        <v>4676</v>
      </c>
      <c r="B69">
        <f t="shared" si="4"/>
        <v>68</v>
      </c>
      <c r="C69" t="s">
        <v>1795</v>
      </c>
      <c r="D69" t="str">
        <f t="shared" si="5"/>
        <v>RenaultKoleos</v>
      </c>
      <c r="E69" t="s">
        <v>82</v>
      </c>
      <c r="F69" t="s">
        <v>1796</v>
      </c>
      <c r="G69" t="str">
        <f t="shared" si="6"/>
        <v>Vehicle RenaultKoleos = new Vehicle() { Id = Guid.NewGuid(), Name = "Renault Koleos", VehicleMake = "Renault", VehicleType = "Koleos" };</v>
      </c>
      <c r="H69" t="str">
        <f t="shared" si="7"/>
        <v>{ "id":"0bd9d8a4-0af6-450f-b400-7edf98e030c6", "name":"Renault Koleos", "vehicleMake":"Renault", "vehicleType":"Koleos" },</v>
      </c>
    </row>
    <row r="70" spans="1:8" x14ac:dyDescent="0.45">
      <c r="A70" t="s">
        <v>4677</v>
      </c>
      <c r="B70">
        <f t="shared" si="4"/>
        <v>69</v>
      </c>
      <c r="C70" t="s">
        <v>1879</v>
      </c>
      <c r="D70" t="str">
        <f t="shared" si="5"/>
        <v>GeelyEmgrandX7</v>
      </c>
      <c r="E70" t="s">
        <v>1881</v>
      </c>
      <c r="F70" t="s">
        <v>1882</v>
      </c>
      <c r="G70" t="str">
        <f t="shared" si="6"/>
        <v>Vehicle GeelyEmgrandX7 = new Vehicle() { Id = Guid.NewGuid(), Name = "Geely Emgrand X7", VehicleMake = "Geely", VehicleType = "Emgrand X7" };</v>
      </c>
      <c r="H70" t="str">
        <f t="shared" si="7"/>
        <v>{ "id":"86200691-c08b-4107-9e60-66c715c4fe25", "name":"Geely Emgrand X7", "vehicleMake":"Geely", "vehicleType":"Emgrand X7" },</v>
      </c>
    </row>
    <row r="71" spans="1:8" x14ac:dyDescent="0.45">
      <c r="A71" t="s">
        <v>4678</v>
      </c>
      <c r="B71">
        <f t="shared" si="4"/>
        <v>70</v>
      </c>
      <c r="C71" t="s">
        <v>1891</v>
      </c>
      <c r="D71" t="str">
        <f t="shared" si="5"/>
        <v>SkodaFabia</v>
      </c>
      <c r="E71" t="s">
        <v>604</v>
      </c>
      <c r="F71" t="s">
        <v>1893</v>
      </c>
      <c r="G71" t="str">
        <f t="shared" si="6"/>
        <v>Vehicle SkodaFabia = new Vehicle() { Id = Guid.NewGuid(), Name = "Skoda Fabia", VehicleMake = "Skoda", VehicleType = "Fabia" };</v>
      </c>
      <c r="H71" t="str">
        <f t="shared" si="7"/>
        <v>{ "id":"49d72e6f-c220-47bc-86d1-d8a7aa8f7ce8", "name":"Skoda Fabia", "vehicleMake":"Skoda", "vehicleType":"Fabia" },</v>
      </c>
    </row>
    <row r="72" spans="1:8" x14ac:dyDescent="0.45">
      <c r="A72" t="s">
        <v>4679</v>
      </c>
      <c r="B72">
        <f t="shared" si="4"/>
        <v>71</v>
      </c>
      <c r="C72" t="s">
        <v>1898</v>
      </c>
      <c r="D72" t="str">
        <f t="shared" si="5"/>
        <v>CitroenBerlingo</v>
      </c>
      <c r="E72" t="s">
        <v>392</v>
      </c>
      <c r="F72" t="s">
        <v>1899</v>
      </c>
      <c r="G72" t="str">
        <f t="shared" si="6"/>
        <v>Vehicle CitroenBerlingo = new Vehicle() { Id = Guid.NewGuid(), Name = "Citroen Berlingo", VehicleMake = "Citroen", VehicleType = "Berlingo" };</v>
      </c>
      <c r="H72" t="str">
        <f t="shared" si="7"/>
        <v>{ "id":"fe0d0c4e-ae1e-4fbd-ac22-0ab72365c1e5", "name":"Citroen Berlingo", "vehicleMake":"Citroen", "vehicleType":"Berlingo" },</v>
      </c>
    </row>
    <row r="73" spans="1:8" x14ac:dyDescent="0.45">
      <c r="A73" t="s">
        <v>4680</v>
      </c>
      <c r="B73">
        <f t="shared" si="4"/>
        <v>72</v>
      </c>
      <c r="C73" t="s">
        <v>1915</v>
      </c>
      <c r="D73" t="str">
        <f t="shared" si="5"/>
        <v>RenaultLogan</v>
      </c>
      <c r="E73" t="s">
        <v>82</v>
      </c>
      <c r="F73" t="s">
        <v>1917</v>
      </c>
      <c r="G73" t="str">
        <f t="shared" si="6"/>
        <v>Vehicle RenaultLogan = new Vehicle() { Id = Guid.NewGuid(), Name = "Renault Logan", VehicleMake = "Renault", VehicleType = "Logan" };</v>
      </c>
      <c r="H73" t="str">
        <f t="shared" si="7"/>
        <v>{ "id":"e90cf05e-29f9-4835-ada2-ddb5a2fd8d49", "name":"Renault Logan", "vehicleMake":"Renault", "vehicleType":"Logan" },</v>
      </c>
    </row>
    <row r="74" spans="1:8" x14ac:dyDescent="0.45">
      <c r="A74" t="s">
        <v>4681</v>
      </c>
      <c r="B74">
        <f t="shared" si="4"/>
        <v>73</v>
      </c>
      <c r="C74" t="s">
        <v>1927</v>
      </c>
      <c r="D74" t="str">
        <f t="shared" si="5"/>
        <v>RenaultKangoo</v>
      </c>
      <c r="E74" t="s">
        <v>82</v>
      </c>
      <c r="F74" t="s">
        <v>1928</v>
      </c>
      <c r="G74" t="str">
        <f t="shared" si="6"/>
        <v>Vehicle RenaultKangoo = new Vehicle() { Id = Guid.NewGuid(), Name = "Renault Kangoo", VehicleMake = "Renault", VehicleType = "Kangoo" };</v>
      </c>
      <c r="H74" t="str">
        <f t="shared" si="7"/>
        <v>{ "id":"6fcb7a4b-5f63-45c3-ac05-7e5ffcccfd5d", "name":"Renault Kangoo", "vehicleMake":"Renault", "vehicleType":"Kangoo" },</v>
      </c>
    </row>
    <row r="75" spans="1:8" x14ac:dyDescent="0.45">
      <c r="A75" t="s">
        <v>4682</v>
      </c>
      <c r="B75">
        <f t="shared" si="4"/>
        <v>74</v>
      </c>
      <c r="C75" t="s">
        <v>1980</v>
      </c>
      <c r="D75" t="str">
        <f t="shared" si="5"/>
        <v>GeelyMK</v>
      </c>
      <c r="E75" t="s">
        <v>1881</v>
      </c>
      <c r="F75" t="s">
        <v>1981</v>
      </c>
      <c r="G75" t="str">
        <f t="shared" si="6"/>
        <v>Vehicle GeelyMK = new Vehicle() { Id = Guid.NewGuid(), Name = "Geely MK", VehicleMake = "Geely", VehicleType = "MK" };</v>
      </c>
      <c r="H75" t="str">
        <f t="shared" si="7"/>
        <v>{ "id":"82dab2ca-6fe6-4172-af63-f3e222278a73", "name":"Geely MK", "vehicleMake":"Geely", "vehicleType":"MK" },</v>
      </c>
    </row>
    <row r="76" spans="1:8" x14ac:dyDescent="0.45">
      <c r="A76" t="s">
        <v>4683</v>
      </c>
      <c r="B76">
        <f t="shared" si="4"/>
        <v>75</v>
      </c>
      <c r="C76" t="s">
        <v>1991</v>
      </c>
      <c r="D76" t="str">
        <f t="shared" si="5"/>
        <v>HyundaiElantra</v>
      </c>
      <c r="E76" t="s">
        <v>72</v>
      </c>
      <c r="F76" t="s">
        <v>1993</v>
      </c>
      <c r="G76" t="str">
        <f t="shared" si="6"/>
        <v>Vehicle HyundaiElantra = new Vehicle() { Id = Guid.NewGuid(), Name = "Hyundai Elantra", VehicleMake = "Hyundai", VehicleType = "Elantra" };</v>
      </c>
      <c r="H76" t="str">
        <f t="shared" si="7"/>
        <v>{ "id":"ab590bdf-e207-48de-8f57-0a342d0b6d3c", "name":"Hyundai Elantra", "vehicleMake":"Hyundai", "vehicleType":"Elantra" },</v>
      </c>
    </row>
    <row r="77" spans="1:8" x14ac:dyDescent="0.45">
      <c r="A77" t="s">
        <v>4684</v>
      </c>
      <c r="B77">
        <f t="shared" si="4"/>
        <v>76</v>
      </c>
      <c r="C77" t="s">
        <v>1998</v>
      </c>
      <c r="D77" t="str">
        <f t="shared" si="5"/>
        <v>CitroenC5</v>
      </c>
      <c r="E77" t="s">
        <v>392</v>
      </c>
      <c r="F77" t="s">
        <v>1999</v>
      </c>
      <c r="G77" t="str">
        <f t="shared" si="6"/>
        <v>Vehicle CitroenC5 = new Vehicle() { Id = Guid.NewGuid(), Name = "Citroen C5", VehicleMake = "Citroen", VehicleType = "C5" };</v>
      </c>
      <c r="H77" t="str">
        <f t="shared" si="7"/>
        <v>{ "id":"083c3b4d-d242-4aed-9305-54279982b1ba", "name":"Citroen C5", "vehicleMake":"Citroen", "vehicleType":"C5" },</v>
      </c>
    </row>
    <row r="78" spans="1:8" x14ac:dyDescent="0.45">
      <c r="A78" t="s">
        <v>4685</v>
      </c>
      <c r="B78">
        <f t="shared" si="4"/>
        <v>77</v>
      </c>
      <c r="C78" t="s">
        <v>2029</v>
      </c>
      <c r="D78" t="str">
        <f t="shared" si="5"/>
        <v>VolkswagenTiguan</v>
      </c>
      <c r="E78" t="s">
        <v>118</v>
      </c>
      <c r="F78" t="s">
        <v>2030</v>
      </c>
      <c r="G78" t="str">
        <f t="shared" si="6"/>
        <v>Vehicle VolkswagenTiguan = new Vehicle() { Id = Guid.NewGuid(), Name = "Volkswagen Tiguan", VehicleMake = "Volkswagen", VehicleType = "Tiguan" };</v>
      </c>
      <c r="H78" t="str">
        <f t="shared" si="7"/>
        <v>{ "id":"f563eae4-b86b-4818-8f02-34b7c263aa71", "name":"Volkswagen Tiguan", "vehicleMake":"Volkswagen", "vehicleType":"Tiguan" },</v>
      </c>
    </row>
    <row r="79" spans="1:8" x14ac:dyDescent="0.45">
      <c r="A79" t="s">
        <v>4686</v>
      </c>
      <c r="B79">
        <f t="shared" si="4"/>
        <v>78</v>
      </c>
      <c r="C79" t="s">
        <v>2079</v>
      </c>
      <c r="D79" t="str">
        <f t="shared" si="5"/>
        <v>KiaSportage</v>
      </c>
      <c r="E79" t="s">
        <v>184</v>
      </c>
      <c r="F79" t="s">
        <v>2080</v>
      </c>
      <c r="G79" t="str">
        <f t="shared" si="6"/>
        <v>Vehicle KiaSportage = new Vehicle() { Id = Guid.NewGuid(), Name = "Kia Sportage", VehicleMake = "Kia", VehicleType = "Sportage" };</v>
      </c>
      <c r="H79" t="str">
        <f t="shared" si="7"/>
        <v>{ "id":"d5063c0f-76a4-44c8-ba7a-c57bc553bcfe", "name":"Kia Sportage", "vehicleMake":"Kia", "vehicleType":"Sportage" },</v>
      </c>
    </row>
    <row r="80" spans="1:8" x14ac:dyDescent="0.45">
      <c r="A80" t="s">
        <v>4687</v>
      </c>
      <c r="B80">
        <f t="shared" si="4"/>
        <v>79</v>
      </c>
      <c r="C80" t="s">
        <v>2117</v>
      </c>
      <c r="D80" t="str">
        <f t="shared" si="5"/>
        <v>FiatAlbea</v>
      </c>
      <c r="E80" t="s">
        <v>2118</v>
      </c>
      <c r="F80" t="s">
        <v>2119</v>
      </c>
      <c r="G80" t="str">
        <f t="shared" si="6"/>
        <v>Vehicle FiatAlbea = new Vehicle() { Id = Guid.NewGuid(), Name = "Fiat Albea", VehicleMake = "Fiat", VehicleType = "Albea" };</v>
      </c>
      <c r="H80" t="str">
        <f t="shared" si="7"/>
        <v>{ "id":"879abb9c-e8b4-45b8-a8eb-465752321127", "name":"Fiat Albea", "vehicleMake":"Fiat", "vehicleType":"Albea" },</v>
      </c>
    </row>
    <row r="81" spans="1:8" x14ac:dyDescent="0.45">
      <c r="A81" t="s">
        <v>4688</v>
      </c>
      <c r="B81">
        <f t="shared" si="4"/>
        <v>80</v>
      </c>
      <c r="C81" t="s">
        <v>2134</v>
      </c>
      <c r="D81" t="str">
        <f t="shared" si="5"/>
        <v>Peugeot307</v>
      </c>
      <c r="E81" t="s">
        <v>494</v>
      </c>
      <c r="F81">
        <v>307</v>
      </c>
      <c r="G81" t="str">
        <f t="shared" si="6"/>
        <v>Vehicle Peugeot307 = new Vehicle() { Id = Guid.NewGuid(), Name = "Peugeot 307", VehicleMake = "Peugeot", VehicleType = "307" };</v>
      </c>
      <c r="H81" t="str">
        <f t="shared" si="7"/>
        <v>{ "id":"b4985b63-c1b6-44e0-a3f3-e03fee914508", "name":"Peugeot 307", "vehicleMake":"Peugeot", "vehicleType":"307" },</v>
      </c>
    </row>
    <row r="82" spans="1:8" x14ac:dyDescent="0.45">
      <c r="A82" t="s">
        <v>4689</v>
      </c>
      <c r="B82">
        <f t="shared" si="4"/>
        <v>81</v>
      </c>
      <c r="C82" t="s">
        <v>2201</v>
      </c>
      <c r="D82" t="str">
        <f t="shared" si="5"/>
        <v>MazdaMAZDA6</v>
      </c>
      <c r="E82" t="s">
        <v>480</v>
      </c>
      <c r="F82" t="s">
        <v>2203</v>
      </c>
      <c r="G82" t="str">
        <f t="shared" si="6"/>
        <v>Vehicle MazdaMAZDA6 = new Vehicle() { Id = Guid.NewGuid(), Name = "Mazda MAZDA6", VehicleMake = "Mazda", VehicleType = "MAZDA6" };</v>
      </c>
      <c r="H82" t="str">
        <f t="shared" si="7"/>
        <v>{ "id":"b17f59a1-1638-4f87-b7fa-6d00f539894f", "name":"Mazda MAZDA6", "vehicleMake":"Mazda", "vehicleType":"MAZDA6" },</v>
      </c>
    </row>
    <row r="83" spans="1:8" x14ac:dyDescent="0.45">
      <c r="A83" t="s">
        <v>4690</v>
      </c>
      <c r="B83">
        <f t="shared" si="4"/>
        <v>82</v>
      </c>
      <c r="C83" t="s">
        <v>2257</v>
      </c>
      <c r="D83" t="str">
        <f t="shared" si="5"/>
        <v>Peugeot206</v>
      </c>
      <c r="E83" t="s">
        <v>494</v>
      </c>
      <c r="F83">
        <v>206</v>
      </c>
      <c r="G83" t="str">
        <f t="shared" si="6"/>
        <v>Vehicle Peugeot206 = new Vehicle() { Id = Guid.NewGuid(), Name = "Peugeot 206", VehicleMake = "Peugeot", VehicleType = "206" };</v>
      </c>
      <c r="H83" t="str">
        <f t="shared" si="7"/>
        <v>{ "id":"30af6d93-496c-4367-878c-25297521ccae", "name":"Peugeot 206", "vehicleMake":"Peugeot", "vehicleType":"206" },</v>
      </c>
    </row>
    <row r="84" spans="1:8" x14ac:dyDescent="0.45">
      <c r="A84" t="s">
        <v>4691</v>
      </c>
      <c r="B84">
        <f t="shared" si="4"/>
        <v>83</v>
      </c>
      <c r="C84" t="s">
        <v>2272</v>
      </c>
      <c r="D84" t="str">
        <f t="shared" si="5"/>
        <v>SsangyongActyon</v>
      </c>
      <c r="E84" t="s">
        <v>2273</v>
      </c>
      <c r="F84" t="s">
        <v>2274</v>
      </c>
      <c r="G84" t="str">
        <f t="shared" si="6"/>
        <v>Vehicle SsangyongActyon = new Vehicle() { Id = Guid.NewGuid(), Name = "Ssangyong Actyon", VehicleMake = "Ssangyong", VehicleType = "Actyon" };</v>
      </c>
      <c r="H84" t="str">
        <f t="shared" si="7"/>
        <v>{ "id":"6f381a80-e6d8-4749-a14a-170133202bbf", "name":"Ssangyong Actyon", "vehicleMake":"Ssangyong", "vehicleType":"Actyon" },</v>
      </c>
    </row>
    <row r="85" spans="1:8" x14ac:dyDescent="0.45">
      <c r="A85" t="s">
        <v>4692</v>
      </c>
      <c r="B85">
        <f t="shared" si="4"/>
        <v>84</v>
      </c>
      <c r="C85" t="s">
        <v>2314</v>
      </c>
      <c r="D85" t="str">
        <f t="shared" si="5"/>
        <v>GeelyEmgrandEC7</v>
      </c>
      <c r="E85" t="s">
        <v>1881</v>
      </c>
      <c r="F85" t="s">
        <v>2315</v>
      </c>
      <c r="G85" t="str">
        <f t="shared" si="6"/>
        <v>Vehicle GeelyEmgrandEC7 = new Vehicle() { Id = Guid.NewGuid(), Name = "Geely Emgrand EC7", VehicleMake = "Geely", VehicleType = "Emgrand EC7" };</v>
      </c>
      <c r="H85" t="str">
        <f t="shared" si="7"/>
        <v>{ "id":"c036173d-4440-44e3-9701-698cb50db64d", "name":"Geely Emgrand EC7", "vehicleMake":"Geely", "vehicleType":"Emgrand EC7" },</v>
      </c>
    </row>
    <row r="86" spans="1:8" x14ac:dyDescent="0.45">
      <c r="A86" t="s">
        <v>4693</v>
      </c>
      <c r="B86">
        <f t="shared" si="4"/>
        <v>85</v>
      </c>
      <c r="C86" t="s">
        <v>2391</v>
      </c>
      <c r="D86" t="str">
        <f t="shared" si="5"/>
        <v>ChevroletEpica</v>
      </c>
      <c r="E86" t="s">
        <v>220</v>
      </c>
      <c r="F86" t="s">
        <v>2393</v>
      </c>
      <c r="G86" t="str">
        <f t="shared" si="6"/>
        <v>Vehicle ChevroletEpica = new Vehicle() { Id = Guid.NewGuid(), Name = "Chevrolet Epica", VehicleMake = "Chevrolet", VehicleType = "Epica" };</v>
      </c>
      <c r="H86" t="str">
        <f t="shared" si="7"/>
        <v>{ "id":"da59e812-4970-42ae-b1cf-9f7cd40d2ead", "name":"Chevrolet Epica", "vehicleMake":"Chevrolet", "vehicleType":"Epica" },</v>
      </c>
    </row>
    <row r="87" spans="1:8" x14ac:dyDescent="0.45">
      <c r="A87" t="s">
        <v>4694</v>
      </c>
      <c r="B87">
        <f t="shared" si="4"/>
        <v>86</v>
      </c>
      <c r="C87" t="s">
        <v>2425</v>
      </c>
      <c r="D87" t="str">
        <f t="shared" si="5"/>
        <v>OpelMeriva</v>
      </c>
      <c r="E87" t="s">
        <v>364</v>
      </c>
      <c r="F87" t="s">
        <v>2426</v>
      </c>
      <c r="G87" t="str">
        <f t="shared" si="6"/>
        <v>Vehicle OpelMeriva = new Vehicle() { Id = Guid.NewGuid(), Name = "Opel Meriva", VehicleMake = "Opel", VehicleType = "Meriva" };</v>
      </c>
      <c r="H87" t="str">
        <f t="shared" si="7"/>
        <v>{ "id":"44ad8595-d742-48b7-9cb0-6e82a1f61f78", "name":"Opel Meriva", "vehicleMake":"Opel", "vehicleType":"Meriva" },</v>
      </c>
    </row>
    <row r="88" spans="1:8" x14ac:dyDescent="0.45">
      <c r="A88" t="s">
        <v>4695</v>
      </c>
      <c r="B88">
        <f t="shared" si="4"/>
        <v>87</v>
      </c>
      <c r="C88" t="s">
        <v>2529</v>
      </c>
      <c r="D88" t="str">
        <f t="shared" si="5"/>
        <v>LadaLargus</v>
      </c>
      <c r="E88" t="s">
        <v>567</v>
      </c>
      <c r="F88" t="s">
        <v>2530</v>
      </c>
      <c r="G88" t="str">
        <f t="shared" si="6"/>
        <v>Vehicle LadaLargus = new Vehicle() { Id = Guid.NewGuid(), Name = "Lada Largus", VehicleMake = "Lada", VehicleType = "Largus" };</v>
      </c>
      <c r="H88" t="str">
        <f t="shared" si="7"/>
        <v>{ "id":"bb54061f-75d7-48fe-a9f9-b2e71dc13121", "name":"Lada Largus", "vehicleMake":"Lada", "vehicleType":"Largus" },</v>
      </c>
    </row>
    <row r="89" spans="1:8" x14ac:dyDescent="0.45">
      <c r="A89" t="s">
        <v>4696</v>
      </c>
      <c r="B89">
        <f t="shared" si="4"/>
        <v>88</v>
      </c>
      <c r="C89" t="s">
        <v>2595</v>
      </c>
      <c r="D89" t="str">
        <f t="shared" si="5"/>
        <v>KiaSpectra</v>
      </c>
      <c r="E89" t="s">
        <v>184</v>
      </c>
      <c r="F89" t="s">
        <v>2596</v>
      </c>
      <c r="G89" t="str">
        <f t="shared" si="6"/>
        <v>Vehicle KiaSpectra = new Vehicle() { Id = Guid.NewGuid(), Name = "Kia Spectra", VehicleMake = "Kia", VehicleType = "Spectra" };</v>
      </c>
      <c r="H89" t="str">
        <f t="shared" si="7"/>
        <v>{ "id":"d460b9f2-02de-4010-8076-bc82e16faed9", "name":"Kia Spectra", "vehicleMake":"Kia", "vehicleType":"Spectra" },</v>
      </c>
    </row>
    <row r="90" spans="1:8" x14ac:dyDescent="0.45">
      <c r="A90" s="3" t="s">
        <v>4697</v>
      </c>
      <c r="B90">
        <f t="shared" si="4"/>
        <v>89</v>
      </c>
      <c r="C90" t="s">
        <v>2606</v>
      </c>
      <c r="D90" t="str">
        <f t="shared" si="5"/>
        <v>VolkswagenTransporter</v>
      </c>
      <c r="E90" t="s">
        <v>118</v>
      </c>
      <c r="F90" t="s">
        <v>2607</v>
      </c>
      <c r="G90" t="str">
        <f t="shared" si="6"/>
        <v>Vehicle VolkswagenTransporter = new Vehicle() { Id = Guid.NewGuid(), Name = "Volkswagen Transporter", VehicleMake = "Volkswagen", VehicleType = "Transporter" };</v>
      </c>
      <c r="H90" t="str">
        <f t="shared" si="7"/>
        <v>{ "id":"39e24846-0271-42ce-afc8-eb9bc7cdb81a", "name":"Volkswagen Transporter", "vehicleMake":"Volkswagen", "vehicleType":"Transporter" },</v>
      </c>
    </row>
    <row r="91" spans="1:8" x14ac:dyDescent="0.45">
      <c r="A91" t="s">
        <v>4698</v>
      </c>
      <c r="B91">
        <f t="shared" si="4"/>
        <v>90</v>
      </c>
      <c r="C91" t="s">
        <v>2688</v>
      </c>
      <c r="D91" t="str">
        <f t="shared" si="5"/>
        <v>BMWX6</v>
      </c>
      <c r="E91" t="s">
        <v>298</v>
      </c>
      <c r="F91" t="s">
        <v>2689</v>
      </c>
      <c r="G91" t="str">
        <f t="shared" si="6"/>
        <v>Vehicle BMWX6 = new Vehicle() { Id = Guid.NewGuid(), Name = "BMW X6", VehicleMake = "BMW", VehicleType = "X6" };</v>
      </c>
      <c r="H91" t="str">
        <f t="shared" si="7"/>
        <v>{ "id":"3ef3ac17-5bb7-4752-8436-b9ebe9c0c5ad", "name":"BMW X6", "vehicleMake":"BMW", "vehicleType":"X6" },</v>
      </c>
    </row>
    <row r="92" spans="1:8" x14ac:dyDescent="0.45">
      <c r="A92" t="s">
        <v>4699</v>
      </c>
      <c r="B92">
        <f t="shared" si="4"/>
        <v>91</v>
      </c>
      <c r="C92" t="s">
        <v>2701</v>
      </c>
      <c r="D92" t="str">
        <f t="shared" si="5"/>
        <v>RenaultSymbol</v>
      </c>
      <c r="E92" t="s">
        <v>82</v>
      </c>
      <c r="F92" t="s">
        <v>2703</v>
      </c>
      <c r="G92" t="str">
        <f t="shared" si="6"/>
        <v>Vehicle RenaultSymbol = new Vehicle() { Id = Guid.NewGuid(), Name = "Renault Symbol", VehicleMake = "Renault", VehicleType = "Symbol" };</v>
      </c>
      <c r="H92" t="str">
        <f t="shared" si="7"/>
        <v>{ "id":"fc35a7a5-7d4a-45b4-9129-b980205bc1b5", "name":"Renault Symbol", "vehicleMake":"Renault", "vehicleType":"Symbol" },</v>
      </c>
    </row>
    <row r="93" spans="1:8" x14ac:dyDescent="0.45">
      <c r="A93" t="s">
        <v>4700</v>
      </c>
      <c r="B93">
        <f t="shared" si="4"/>
        <v>92</v>
      </c>
      <c r="C93" t="s">
        <v>2713</v>
      </c>
      <c r="D93" t="str">
        <f t="shared" si="5"/>
        <v>KiaPicanto</v>
      </c>
      <c r="E93" t="s">
        <v>184</v>
      </c>
      <c r="F93" t="s">
        <v>2715</v>
      </c>
      <c r="G93" t="str">
        <f t="shared" si="6"/>
        <v>Vehicle KiaPicanto = new Vehicle() { Id = Guid.NewGuid(), Name = "Kia Picanto", VehicleMake = "Kia", VehicleType = "Picanto" };</v>
      </c>
      <c r="H93" t="str">
        <f t="shared" si="7"/>
        <v>{ "id":"a6f914ee-3d8b-4255-a2e9-7aeb90bfd3a4", "name":"Kia Picanto", "vehicleMake":"Kia", "vehicleType":"Picanto" },</v>
      </c>
    </row>
    <row r="94" spans="1:8" x14ac:dyDescent="0.45">
      <c r="A94" t="s">
        <v>4701</v>
      </c>
      <c r="B94">
        <f t="shared" si="4"/>
        <v>93</v>
      </c>
      <c r="C94" t="s">
        <v>2730</v>
      </c>
      <c r="D94" t="str">
        <f t="shared" si="5"/>
        <v>ChevroletAveo</v>
      </c>
      <c r="E94" t="s">
        <v>220</v>
      </c>
      <c r="F94" t="s">
        <v>2731</v>
      </c>
      <c r="G94" t="str">
        <f t="shared" si="6"/>
        <v>Vehicle ChevroletAveo = new Vehicle() { Id = Guid.NewGuid(), Name = "Chevrolet Aveo", VehicleMake = "Chevrolet", VehicleType = "Aveo" };</v>
      </c>
      <c r="H94" t="str">
        <f t="shared" si="7"/>
        <v>{ "id":"18325936-4f3c-4005-b50e-d76ab613d0bb", "name":"Chevrolet Aveo", "vehicleMake":"Chevrolet", "vehicleType":"Aveo" },</v>
      </c>
    </row>
    <row r="95" spans="1:8" x14ac:dyDescent="0.45">
      <c r="A95" t="s">
        <v>4702</v>
      </c>
      <c r="B95">
        <f t="shared" si="4"/>
        <v>94</v>
      </c>
      <c r="C95" t="s">
        <v>2797</v>
      </c>
      <c r="D95" t="str">
        <f t="shared" si="5"/>
        <v>NissanNote</v>
      </c>
      <c r="E95" t="s">
        <v>193</v>
      </c>
      <c r="F95" t="s">
        <v>2798</v>
      </c>
      <c r="G95" t="str">
        <f t="shared" si="6"/>
        <v>Vehicle NissanNote = new Vehicle() { Id = Guid.NewGuid(), Name = "Nissan Note", VehicleMake = "Nissan", VehicleType = "Note" };</v>
      </c>
      <c r="H95" t="str">
        <f t="shared" si="7"/>
        <v>{ "id":"c22649c8-470f-40d8-88fc-7296fbcbdbea", "name":"Nissan Note", "vehicleMake":"Nissan", "vehicleType":"Note" },</v>
      </c>
    </row>
    <row r="96" spans="1:8" x14ac:dyDescent="0.45">
      <c r="A96" t="s">
        <v>4703</v>
      </c>
      <c r="B96">
        <f t="shared" si="4"/>
        <v>95</v>
      </c>
      <c r="C96" t="s">
        <v>2828</v>
      </c>
      <c r="D96" t="str">
        <f t="shared" si="5"/>
        <v>RenaultClio</v>
      </c>
      <c r="E96" t="s">
        <v>82</v>
      </c>
      <c r="F96" t="s">
        <v>2829</v>
      </c>
      <c r="G96" t="str">
        <f t="shared" si="6"/>
        <v>Vehicle RenaultClio = new Vehicle() { Id = Guid.NewGuid(), Name = "Renault Clio", VehicleMake = "Renault", VehicleType = "Clio" };</v>
      </c>
      <c r="H96" t="str">
        <f t="shared" si="7"/>
        <v>{ "id":"138c1c6b-6261-4620-93e7-dc1dccb0cd2f", "name":"Renault Clio", "vehicleMake":"Renault", "vehicleType":"Clio" },</v>
      </c>
    </row>
    <row r="97" spans="1:8" x14ac:dyDescent="0.45">
      <c r="A97" t="s">
        <v>4704</v>
      </c>
      <c r="B97">
        <f t="shared" si="4"/>
        <v>96</v>
      </c>
      <c r="C97" t="s">
        <v>2843</v>
      </c>
      <c r="D97" t="str">
        <f t="shared" si="5"/>
        <v>ToyotaLandCruiser</v>
      </c>
      <c r="E97" t="s">
        <v>343</v>
      </c>
      <c r="F97" t="s">
        <v>2845</v>
      </c>
      <c r="G97" t="str">
        <f t="shared" si="6"/>
        <v>Vehicle ToyotaLandCruiser = new Vehicle() { Id = Guid.NewGuid(), Name = "Toyota Land Cruiser", VehicleMake = "Toyota", VehicleType = "Land Cruiser" };</v>
      </c>
      <c r="H97" t="str">
        <f t="shared" si="7"/>
        <v>{ "id":"9eba6e09-197b-4993-9728-b4c9dfb64a28", "name":"Toyota Land Cruiser", "vehicleMake":"Toyota", "vehicleType":"Land Cruiser" },</v>
      </c>
    </row>
    <row r="98" spans="1:8" x14ac:dyDescent="0.45">
      <c r="A98" t="s">
        <v>4705</v>
      </c>
      <c r="B98">
        <f t="shared" si="4"/>
        <v>97</v>
      </c>
      <c r="C98" t="s">
        <v>2907</v>
      </c>
      <c r="D98" t="str">
        <f t="shared" si="5"/>
        <v>NissanTerrano</v>
      </c>
      <c r="E98" t="s">
        <v>193</v>
      </c>
      <c r="F98" t="s">
        <v>2908</v>
      </c>
      <c r="G98" t="str">
        <f t="shared" si="6"/>
        <v>Vehicle NissanTerrano = new Vehicle() { Id = Guid.NewGuid(), Name = "Nissan Terrano", VehicleMake = "Nissan", VehicleType = "Terrano" };</v>
      </c>
      <c r="H98" t="str">
        <f t="shared" si="7"/>
        <v>{ "id":"e8a22b0e-6267-4c0c-9c26-542b0a69cee0", "name":"Nissan Terrano", "vehicleMake":"Nissan", "vehicleType":"Terrano" },</v>
      </c>
    </row>
    <row r="99" spans="1:8" x14ac:dyDescent="0.45">
      <c r="A99" t="s">
        <v>4706</v>
      </c>
      <c r="B99">
        <f t="shared" si="4"/>
        <v>98</v>
      </c>
      <c r="C99" t="s">
        <v>2913</v>
      </c>
      <c r="D99" t="str">
        <f t="shared" si="5"/>
        <v>VolkswagenTouran</v>
      </c>
      <c r="E99" t="s">
        <v>118</v>
      </c>
      <c r="F99" t="s">
        <v>2914</v>
      </c>
      <c r="G99" t="str">
        <f t="shared" si="6"/>
        <v>Vehicle VolkswagenTouran = new Vehicle() { Id = Guid.NewGuid(), Name = "Volkswagen Touran", VehicleMake = "Volkswagen", VehicleType = "Touran" };</v>
      </c>
      <c r="H99" t="str">
        <f t="shared" si="7"/>
        <v>{ "id":"63e98a74-1137-4ff6-a034-5447024c741b", "name":"Volkswagen Touran", "vehicleMake":"Volkswagen", "vehicleType":"Touran" },</v>
      </c>
    </row>
    <row r="100" spans="1:8" x14ac:dyDescent="0.45">
      <c r="A100" t="s">
        <v>4707</v>
      </c>
      <c r="B100">
        <f t="shared" si="4"/>
        <v>99</v>
      </c>
      <c r="C100" t="s">
        <v>2921</v>
      </c>
      <c r="D100" t="str">
        <f t="shared" si="5"/>
        <v>ToyotaAuris</v>
      </c>
      <c r="E100" t="s">
        <v>343</v>
      </c>
      <c r="F100" t="s">
        <v>2922</v>
      </c>
      <c r="G100" t="str">
        <f t="shared" si="6"/>
        <v>Vehicle ToyotaAuris = new Vehicle() { Id = Guid.NewGuid(), Name = "Toyota Auris", VehicleMake = "Toyota", VehicleType = "Auris" };</v>
      </c>
      <c r="H100" t="str">
        <f t="shared" si="7"/>
        <v>{ "id":"381ab2e5-aea4-4418-8f7c-c19910d75d22", "name":"Toyota Auris", "vehicleMake":"Toyota", "vehicleType":"Auris" },</v>
      </c>
    </row>
    <row r="101" spans="1:8" x14ac:dyDescent="0.45">
      <c r="A101" t="s">
        <v>4708</v>
      </c>
      <c r="B101">
        <f t="shared" si="4"/>
        <v>100</v>
      </c>
      <c r="C101" t="s">
        <v>2946</v>
      </c>
      <c r="D101" t="str">
        <f t="shared" si="5"/>
        <v>CheryTiggo</v>
      </c>
      <c r="E101" t="s">
        <v>2947</v>
      </c>
      <c r="F101" t="s">
        <v>2948</v>
      </c>
      <c r="G101" t="str">
        <f t="shared" si="6"/>
        <v>Vehicle CheryTiggo = new Vehicle() { Id = Guid.NewGuid(), Name = "Chery Tiggo", VehicleMake = "Chery", VehicleType = "Tiggo" };</v>
      </c>
      <c r="H101" t="str">
        <f t="shared" si="7"/>
        <v>{ "id":"68fc84b3-0931-4e83-8c4b-1e3ff5990b27", "name":"Chery Tiggo", "vehicleMake":"Chery", "vehicleType":"Tiggo" },</v>
      </c>
    </row>
    <row r="102" spans="1:8" x14ac:dyDescent="0.45">
      <c r="A102" t="s">
        <v>4709</v>
      </c>
      <c r="B102">
        <f t="shared" si="4"/>
        <v>101</v>
      </c>
      <c r="C102" t="s">
        <v>2974</v>
      </c>
      <c r="D102" t="str">
        <f t="shared" si="5"/>
        <v>CitroenCElysee</v>
      </c>
      <c r="E102" t="s">
        <v>392</v>
      </c>
      <c r="F102" t="s">
        <v>2975</v>
      </c>
      <c r="G102" t="str">
        <f t="shared" si="6"/>
        <v>Vehicle CitroenCElysee = new Vehicle() { Id = Guid.NewGuid(), Name = "Citroen C-Elysee", VehicleMake = "Citroen", VehicleType = "C-Elysee" };</v>
      </c>
      <c r="H102" t="str">
        <f t="shared" si="7"/>
        <v>{ "id":"4c78f6e7-e360-400f-a077-97ca019b5575", "name":"Citroen C-Elysee", "vehicleMake":"Citroen", "vehicleType":"C-Elysee" },</v>
      </c>
    </row>
    <row r="103" spans="1:8" x14ac:dyDescent="0.45">
      <c r="A103" t="s">
        <v>4710</v>
      </c>
      <c r="B103">
        <f t="shared" si="4"/>
        <v>102</v>
      </c>
      <c r="C103" t="s">
        <v>3030</v>
      </c>
      <c r="D103" t="str">
        <f t="shared" si="5"/>
        <v>HyundaiGetz</v>
      </c>
      <c r="E103" t="s">
        <v>72</v>
      </c>
      <c r="F103" t="s">
        <v>3031</v>
      </c>
      <c r="G103" t="str">
        <f t="shared" si="6"/>
        <v>Vehicle HyundaiGetz = new Vehicle() { Id = Guid.NewGuid(), Name = "Hyundai Getz", VehicleMake = "Hyundai", VehicleType = "Getz" };</v>
      </c>
      <c r="H103" t="str">
        <f t="shared" si="7"/>
        <v>{ "id":"5864ea22-4636-4087-8e85-e713511f8c2d", "name":"Hyundai Getz", "vehicleMake":"Hyundai", "vehicleType":"Getz" },</v>
      </c>
    </row>
    <row r="104" spans="1:8" x14ac:dyDescent="0.45">
      <c r="A104" t="s">
        <v>4711</v>
      </c>
      <c r="B104">
        <f t="shared" si="4"/>
        <v>103</v>
      </c>
      <c r="C104" t="s">
        <v>3040</v>
      </c>
      <c r="D104" t="str">
        <f t="shared" si="5"/>
        <v>RavonGentra</v>
      </c>
      <c r="E104" t="s">
        <v>3041</v>
      </c>
      <c r="F104" t="s">
        <v>3042</v>
      </c>
      <c r="G104" t="str">
        <f t="shared" si="6"/>
        <v>Vehicle RavonGentra = new Vehicle() { Id = Guid.NewGuid(), Name = "Ravon Gentra", VehicleMake = "Ravon", VehicleType = "Gentra" };</v>
      </c>
      <c r="H104" t="str">
        <f t="shared" si="7"/>
        <v>{ "id":"c411a91e-6435-4159-bb36-f9d83d4d5656", "name":"Ravon Gentra", "vehicleMake":"Ravon", "vehicleType":"Gentra" },</v>
      </c>
    </row>
    <row r="105" spans="1:8" x14ac:dyDescent="0.45">
      <c r="A105" t="s">
        <v>4712</v>
      </c>
      <c r="B105">
        <f t="shared" si="4"/>
        <v>104</v>
      </c>
      <c r="C105" t="s">
        <v>3052</v>
      </c>
      <c r="D105" t="str">
        <f t="shared" si="5"/>
        <v>VolkswagenPassat</v>
      </c>
      <c r="E105" t="s">
        <v>118</v>
      </c>
      <c r="F105" t="s">
        <v>3053</v>
      </c>
      <c r="G105" t="str">
        <f t="shared" si="6"/>
        <v>Vehicle VolkswagenPassat = new Vehicle() { Id = Guid.NewGuid(), Name = "Volkswagen Passat", VehicleMake = "Volkswagen", VehicleType = "Passat" };</v>
      </c>
      <c r="H105" t="str">
        <f t="shared" si="7"/>
        <v>{ "id":"f82bcc4b-9b99-4d4f-91e0-a4265bfc2ca2", "name":"Volkswagen Passat", "vehicleMake":"Volkswagen", "vehicleType":"Passat" },</v>
      </c>
    </row>
    <row r="106" spans="1:8" x14ac:dyDescent="0.45">
      <c r="A106" t="s">
        <v>4713</v>
      </c>
      <c r="B106">
        <f t="shared" si="4"/>
        <v>105</v>
      </c>
      <c r="C106" t="s">
        <v>3119</v>
      </c>
      <c r="D106" t="str">
        <f t="shared" si="5"/>
        <v>NissanTiida</v>
      </c>
      <c r="E106" t="s">
        <v>193</v>
      </c>
      <c r="F106" t="s">
        <v>3120</v>
      </c>
      <c r="G106" t="str">
        <f t="shared" si="6"/>
        <v>Vehicle NissanTiida = new Vehicle() { Id = Guid.NewGuid(), Name = "Nissan Tiida", VehicleMake = "Nissan", VehicleType = "Tiida" };</v>
      </c>
      <c r="H106" t="str">
        <f t="shared" si="7"/>
        <v>{ "id":"4add687f-20ca-44df-8dc3-b2b6af9cdcde", "name":"Nissan Tiida", "vehicleMake":"Nissan", "vehicleType":"Tiida" },</v>
      </c>
    </row>
    <row r="107" spans="1:8" x14ac:dyDescent="0.45">
      <c r="A107" t="s">
        <v>4714</v>
      </c>
      <c r="B107">
        <f t="shared" si="4"/>
        <v>106</v>
      </c>
      <c r="C107" t="s">
        <v>3209</v>
      </c>
      <c r="D107" t="str">
        <f t="shared" si="5"/>
        <v>VolvoXC90</v>
      </c>
      <c r="E107" t="s">
        <v>1054</v>
      </c>
      <c r="F107" t="s">
        <v>3210</v>
      </c>
      <c r="G107" t="str">
        <f t="shared" si="6"/>
        <v>Vehicle VolvoXC90 = new Vehicle() { Id = Guid.NewGuid(), Name = "Volvo XC90", VehicleMake = "Volvo", VehicleType = "XC90" };</v>
      </c>
      <c r="H107" t="str">
        <f t="shared" si="7"/>
        <v>{ "id":"e27e7e21-c15e-434b-8f0f-ca391d4cf48c", "name":"Volvo XC90", "vehicleMake":"Volvo", "vehicleType":"XC90" },</v>
      </c>
    </row>
    <row r="108" spans="1:8" x14ac:dyDescent="0.45">
      <c r="A108" t="s">
        <v>4715</v>
      </c>
      <c r="B108">
        <f t="shared" si="4"/>
        <v>107</v>
      </c>
      <c r="C108" t="s">
        <v>3232</v>
      </c>
      <c r="D108" t="str">
        <f t="shared" si="5"/>
        <v>BMWX1</v>
      </c>
      <c r="E108" t="s">
        <v>298</v>
      </c>
      <c r="F108" t="s">
        <v>3234</v>
      </c>
      <c r="G108" t="str">
        <f t="shared" si="6"/>
        <v>Vehicle BMWX1 = new Vehicle() { Id = Guid.NewGuid(), Name = "BMW X1", VehicleMake = "BMW", VehicleType = "X1" };</v>
      </c>
      <c r="H108" t="str">
        <f t="shared" si="7"/>
        <v>{ "id":"6b0734ac-6c2f-41d6-a6fc-7daa8bd4ad0c", "name":"BMW X1", "vehicleMake":"BMW", "vehicleType":"X1" },</v>
      </c>
    </row>
    <row r="109" spans="1:8" x14ac:dyDescent="0.45">
      <c r="A109" t="s">
        <v>4716</v>
      </c>
      <c r="B109">
        <f t="shared" si="4"/>
        <v>108</v>
      </c>
      <c r="C109" t="s">
        <v>3265</v>
      </c>
      <c r="D109" t="str">
        <f t="shared" si="5"/>
        <v>HondaAccord</v>
      </c>
      <c r="E109" t="s">
        <v>260</v>
      </c>
      <c r="F109" t="s">
        <v>3266</v>
      </c>
      <c r="G109" t="str">
        <f t="shared" si="6"/>
        <v>Vehicle HondaAccord = new Vehicle() { Id = Guid.NewGuid(), Name = "Honda Accord", VehicleMake = "Honda", VehicleType = "Accord" };</v>
      </c>
      <c r="H109" t="str">
        <f t="shared" si="7"/>
        <v>{ "id":"eaf67b7c-2007-4f46-8d7a-ad9ad37c6338", "name":"Honda Accord", "vehicleMake":"Honda", "vehicleType":"Accord" },</v>
      </c>
    </row>
    <row r="110" spans="1:8" x14ac:dyDescent="0.45">
      <c r="A110" t="s">
        <v>4717</v>
      </c>
      <c r="B110">
        <f t="shared" si="4"/>
        <v>109</v>
      </c>
      <c r="C110" t="s">
        <v>3276</v>
      </c>
      <c r="D110" t="str">
        <f t="shared" si="5"/>
        <v>HummerH3</v>
      </c>
      <c r="E110" t="s">
        <v>3277</v>
      </c>
      <c r="F110" t="s">
        <v>3278</v>
      </c>
      <c r="G110" t="str">
        <f t="shared" si="6"/>
        <v>Vehicle HummerH3 = new Vehicle() { Id = Guid.NewGuid(), Name = "Hummer H3", VehicleMake = "Hummer", VehicleType = "H3" };</v>
      </c>
      <c r="H110" t="str">
        <f t="shared" si="7"/>
        <v>{ "id":"5d988e51-2d39-4bf1-9571-61530f32792e", "name":"Hummer H3", "vehicleMake":"Hummer", "vehicleType":"H3" },</v>
      </c>
    </row>
    <row r="111" spans="1:8" x14ac:dyDescent="0.45">
      <c r="A111" t="s">
        <v>4718</v>
      </c>
      <c r="B111">
        <f t="shared" si="4"/>
        <v>110</v>
      </c>
      <c r="C111" t="s">
        <v>3378</v>
      </c>
      <c r="D111" t="str">
        <f t="shared" si="5"/>
        <v>NissanJuke</v>
      </c>
      <c r="E111" t="s">
        <v>193</v>
      </c>
      <c r="F111" t="s">
        <v>3379</v>
      </c>
      <c r="G111" t="str">
        <f t="shared" si="6"/>
        <v>Vehicle NissanJuke = new Vehicle() { Id = Guid.NewGuid(), Name = "Nissan Juke", VehicleMake = "Nissan", VehicleType = "Juke" };</v>
      </c>
      <c r="H111" t="str">
        <f t="shared" si="7"/>
        <v>{ "id":"2ffc94d6-66e9-44f4-ad6c-084e1ce41f7e", "name":"Nissan Juke", "vehicleMake":"Nissan", "vehicleType":"Juke" },</v>
      </c>
    </row>
    <row r="112" spans="1:8" x14ac:dyDescent="0.45">
      <c r="A112" t="s">
        <v>4719</v>
      </c>
      <c r="B112">
        <f t="shared" si="4"/>
        <v>111</v>
      </c>
      <c r="C112" t="s">
        <v>3433</v>
      </c>
      <c r="D112" t="str">
        <f t="shared" si="5"/>
        <v>MitsubishiL200</v>
      </c>
      <c r="E112" t="s">
        <v>244</v>
      </c>
      <c r="F112" t="s">
        <v>3434</v>
      </c>
      <c r="G112" t="str">
        <f t="shared" si="6"/>
        <v>Vehicle MitsubishiL200 = new Vehicle() { Id = Guid.NewGuid(), Name = "Mitsubishi L200", VehicleMake = "Mitsubishi", VehicleType = "L200" };</v>
      </c>
      <c r="H112" t="str">
        <f t="shared" si="7"/>
        <v>{ "id":"2280ec7a-36a9-4060-99b8-bcfec940dddb", "name":"Mitsubishi L200", "vehicleMake":"Mitsubishi", "vehicleType":"L200" },</v>
      </c>
    </row>
    <row r="113" spans="1:8" x14ac:dyDescent="0.45">
      <c r="A113" t="s">
        <v>4720</v>
      </c>
      <c r="B113">
        <f t="shared" si="4"/>
        <v>112</v>
      </c>
      <c r="C113" t="s">
        <v>3452</v>
      </c>
      <c r="D113" t="str">
        <f t="shared" si="5"/>
        <v>NissanSentra</v>
      </c>
      <c r="E113" t="s">
        <v>193</v>
      </c>
      <c r="F113" t="s">
        <v>3453</v>
      </c>
      <c r="G113" t="str">
        <f t="shared" si="6"/>
        <v>Vehicle NissanSentra = new Vehicle() { Id = Guid.NewGuid(), Name = "Nissan Sentra", VehicleMake = "Nissan", VehicleType = "Sentra" };</v>
      </c>
      <c r="H113" t="str">
        <f t="shared" si="7"/>
        <v>{ "id":"5a36150e-dde8-4c3b-ba09-050d27282d79", "name":"Nissan Sentra", "vehicleMake":"Nissan", "vehicleType":"Sentra" },</v>
      </c>
    </row>
    <row r="114" spans="1:8" x14ac:dyDescent="0.45">
      <c r="A114" t="s">
        <v>4721</v>
      </c>
      <c r="B114">
        <f t="shared" si="4"/>
        <v>113</v>
      </c>
      <c r="C114" t="s">
        <v>3500</v>
      </c>
      <c r="D114" t="str">
        <f t="shared" si="5"/>
        <v>SkodaYeti</v>
      </c>
      <c r="E114" t="s">
        <v>604</v>
      </c>
      <c r="F114" t="s">
        <v>3501</v>
      </c>
      <c r="G114" t="str">
        <f t="shared" si="6"/>
        <v>Vehicle SkodaYeti = new Vehicle() { Id = Guid.NewGuid(), Name = "Skoda Yeti", VehicleMake = "Skoda", VehicleType = "Yeti" };</v>
      </c>
      <c r="H114" t="str">
        <f t="shared" si="7"/>
        <v>{ "id":"19fdc811-01b9-42a4-af33-317a0343411a", "name":"Skoda Yeti", "vehicleMake":"Skoda", "vehicleType":"Yeti" },</v>
      </c>
    </row>
    <row r="115" spans="1:8" x14ac:dyDescent="0.45">
      <c r="A115" t="s">
        <v>4722</v>
      </c>
      <c r="B115">
        <f t="shared" si="4"/>
        <v>114</v>
      </c>
      <c r="C115" t="s">
        <v>3511</v>
      </c>
      <c r="D115" t="str">
        <f t="shared" si="5"/>
        <v>FordEcoSport</v>
      </c>
      <c r="E115" t="s">
        <v>56</v>
      </c>
      <c r="F115" t="s">
        <v>3512</v>
      </c>
      <c r="G115" t="str">
        <f t="shared" si="6"/>
        <v>Vehicle FordEcoSport = new Vehicle() { Id = Guid.NewGuid(), Name = "Ford EcoSport", VehicleMake = "Ford", VehicleType = "EcoSport" };</v>
      </c>
      <c r="H115" t="str">
        <f t="shared" si="7"/>
        <v>{ "id":"4f88d117-24f7-416c-82d6-4fc4ce13ac09", "name":"Ford EcoSport", "vehicleMake":"Ford", "vehicleType":"EcoSport" },</v>
      </c>
    </row>
    <row r="116" spans="1:8" x14ac:dyDescent="0.45">
      <c r="A116" t="s">
        <v>4723</v>
      </c>
      <c r="B116">
        <f t="shared" si="4"/>
        <v>115</v>
      </c>
      <c r="C116" t="s">
        <v>3518</v>
      </c>
      <c r="D116" t="str">
        <f t="shared" si="5"/>
        <v>FordTourneo</v>
      </c>
      <c r="E116" t="s">
        <v>56</v>
      </c>
      <c r="F116" t="s">
        <v>3520</v>
      </c>
      <c r="G116" t="str">
        <f t="shared" si="6"/>
        <v>Vehicle FordTourneo = new Vehicle() { Id = Guid.NewGuid(), Name = "Ford Tourneo", VehicleMake = "Ford", VehicleType = "Tourneo" };</v>
      </c>
      <c r="H116" t="str">
        <f t="shared" si="7"/>
        <v>{ "id":"378a2571-a797-41a0-afbc-aaac01df8d30", "name":"Ford Tourneo", "vehicleMake":"Ford", "vehicleType":"Tourneo" },</v>
      </c>
    </row>
    <row r="117" spans="1:8" x14ac:dyDescent="0.45">
      <c r="A117" t="s">
        <v>4724</v>
      </c>
      <c r="B117">
        <f t="shared" si="4"/>
        <v>116</v>
      </c>
      <c r="C117" t="s">
        <v>3535</v>
      </c>
      <c r="D117" t="str">
        <f t="shared" si="5"/>
        <v>GeelyMKCross</v>
      </c>
      <c r="E117" t="s">
        <v>1881</v>
      </c>
      <c r="F117" t="s">
        <v>3536</v>
      </c>
      <c r="G117" t="str">
        <f t="shared" si="6"/>
        <v>Vehicle GeelyMKCross = new Vehicle() { Id = Guid.NewGuid(), Name = "Geely MK Cross", VehicleMake = "Geely", VehicleType = "MK Cross" };</v>
      </c>
      <c r="H117" t="str">
        <f t="shared" si="7"/>
        <v>{ "id":"beafe92c-7d10-4a18-ac33-8cf338dc1d07", "name":"Geely MK Cross", "vehicleMake":"Geely", "vehicleType":"MK Cross" },</v>
      </c>
    </row>
    <row r="118" spans="1:8" x14ac:dyDescent="0.45">
      <c r="A118" t="s">
        <v>4725</v>
      </c>
      <c r="B118">
        <f t="shared" si="4"/>
        <v>117</v>
      </c>
      <c r="C118" t="s">
        <v>3551</v>
      </c>
      <c r="D118" t="str">
        <f t="shared" si="5"/>
        <v>SubaruImpreza</v>
      </c>
      <c r="E118" t="s">
        <v>3552</v>
      </c>
      <c r="F118" t="s">
        <v>3553</v>
      </c>
      <c r="G118" t="str">
        <f t="shared" si="6"/>
        <v>Vehicle SubaruImpreza = new Vehicle() { Id = Guid.NewGuid(), Name = "Subaru Impreza", VehicleMake = "Subaru", VehicleType = "Impreza" };</v>
      </c>
      <c r="H118" t="str">
        <f t="shared" si="7"/>
        <v>{ "id":"4efadd76-c61c-498d-9f13-ac898c33666a", "name":"Subaru Impreza", "vehicleMake":"Subaru", "vehicleType":"Impreza" },</v>
      </c>
    </row>
    <row r="119" spans="1:8" x14ac:dyDescent="0.45">
      <c r="A119" t="s">
        <v>4726</v>
      </c>
      <c r="B119">
        <f t="shared" si="4"/>
        <v>118</v>
      </c>
      <c r="C119" t="s">
        <v>3621</v>
      </c>
      <c r="D119" t="str">
        <f t="shared" si="5"/>
        <v>OpelZafira</v>
      </c>
      <c r="E119" t="s">
        <v>364</v>
      </c>
      <c r="F119" t="s">
        <v>3623</v>
      </c>
      <c r="G119" t="str">
        <f t="shared" si="6"/>
        <v>Vehicle OpelZafira = new Vehicle() { Id = Guid.NewGuid(), Name = "Opel Zafira", VehicleMake = "Opel", VehicleType = "Zafira" };</v>
      </c>
      <c r="H119" t="str">
        <f t="shared" si="7"/>
        <v>{ "id":"55dac57c-38a7-4057-ae6e-c477e816d301", "name":"Opel Zafira", "vehicleMake":"Opel", "vehicleType":"Zafira" },</v>
      </c>
    </row>
    <row r="120" spans="1:8" x14ac:dyDescent="0.45">
      <c r="A120" t="s">
        <v>4727</v>
      </c>
      <c r="B120">
        <f t="shared" si="4"/>
        <v>119</v>
      </c>
      <c r="C120" t="s">
        <v>3629</v>
      </c>
      <c r="D120" t="str">
        <f t="shared" si="5"/>
        <v>LifanX60</v>
      </c>
      <c r="E120" t="s">
        <v>685</v>
      </c>
      <c r="F120" t="s">
        <v>3631</v>
      </c>
      <c r="G120" t="str">
        <f t="shared" si="6"/>
        <v>Vehicle LifanX60 = new Vehicle() { Id = Guid.NewGuid(), Name = "Lifan X60", VehicleMake = "Lifan", VehicleType = "X60" };</v>
      </c>
      <c r="H120" t="str">
        <f t="shared" si="7"/>
        <v>{ "id":"f5d7da49-1903-48cb-b774-f8983ddedfef", "name":"Lifan X60", "vehicleMake":"Lifan", "vehicleType":"X60" },</v>
      </c>
    </row>
    <row r="121" spans="1:8" x14ac:dyDescent="0.45">
      <c r="A121" t="s">
        <v>4728</v>
      </c>
      <c r="B121">
        <f t="shared" si="4"/>
        <v>120</v>
      </c>
      <c r="C121" t="s">
        <v>3652</v>
      </c>
      <c r="D121" t="str">
        <f t="shared" si="5"/>
        <v>KiaCarens</v>
      </c>
      <c r="E121" t="s">
        <v>184</v>
      </c>
      <c r="F121" t="s">
        <v>3654</v>
      </c>
      <c r="G121" t="str">
        <f t="shared" si="6"/>
        <v>Vehicle KiaCarens = new Vehicle() { Id = Guid.NewGuid(), Name = "Kia Carens", VehicleMake = "Kia", VehicleType = "Carens" };</v>
      </c>
      <c r="H121" t="str">
        <f t="shared" si="7"/>
        <v>{ "id":"837a4e91-b5b5-46eb-8690-4366410f5a8e", "name":"Kia Carens", "vehicleMake":"Kia", "vehicleType":"Carens" },</v>
      </c>
    </row>
    <row r="122" spans="1:8" x14ac:dyDescent="0.45">
      <c r="A122" t="s">
        <v>4729</v>
      </c>
      <c r="B122">
        <f t="shared" si="4"/>
        <v>121</v>
      </c>
      <c r="C122" t="s">
        <v>3665</v>
      </c>
      <c r="D122" t="str">
        <f t="shared" si="5"/>
        <v>DongfengH30</v>
      </c>
      <c r="E122" t="s">
        <v>3666</v>
      </c>
      <c r="F122" t="s">
        <v>3667</v>
      </c>
      <c r="G122" t="str">
        <f t="shared" si="6"/>
        <v>Vehicle DongfengH30 = new Vehicle() { Id = Guid.NewGuid(), Name = "Dongfeng H30", VehicleMake = "Dongfeng", VehicleType = "H30" };</v>
      </c>
      <c r="H122" t="str">
        <f t="shared" si="7"/>
        <v>{ "id":"2b6da1cd-6398-4841-a0bb-69bbd121adba", "name":"Dongfeng H30", "vehicleMake":"Dongfeng", "vehicleType":"H30" 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</vt:lpstr>
      <vt:lpstr>uber-rides-dataset</vt:lpstr>
      <vt:lpstr>Sheet6</vt:lpstr>
      <vt:lpstr>Journeys</vt:lpstr>
      <vt:lpstr>Locations</vt:lpstr>
      <vt:lpstr>Drivers</vt:lpstr>
      <vt:lpstr>Vehicles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McDonnell</dc:creator>
  <cp:lastModifiedBy>Kevin McDonnell</cp:lastModifiedBy>
  <dcterms:created xsi:type="dcterms:W3CDTF">2020-01-11T21:58:15Z</dcterms:created>
  <dcterms:modified xsi:type="dcterms:W3CDTF">2020-01-12T08:31:21Z</dcterms:modified>
</cp:coreProperties>
</file>