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evywilly/Documents/robotics/workspace/bbb-python/"/>
    </mc:Choice>
  </mc:AlternateContent>
  <bookViews>
    <workbookView xWindow="9480" yWindow="1160" windowWidth="28800" windowHeight="17600" tabRatio="500"/>
  </bookViews>
  <sheets>
    <sheet name="Sheet1" sheetId="1" r:id="rId1"/>
  </sheets>
  <definedNames>
    <definedName name="InAir">Sheet1!$B$4</definedName>
    <definedName name="LiftSize">Sheet1!$B$2</definedName>
    <definedName name="OnGround">Sheet1!$B$5</definedName>
    <definedName name="StepSize">Sheet1!$B$1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19" i="1"/>
  <c r="H10" i="1"/>
  <c r="F8" i="1"/>
  <c r="F9" i="1"/>
  <c r="F10" i="1"/>
  <c r="F11" i="1"/>
  <c r="F12" i="1"/>
  <c r="F13" i="1"/>
  <c r="F14" i="1"/>
  <c r="F15" i="1"/>
  <c r="F16" i="1"/>
  <c r="F17" i="1"/>
  <c r="F1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8" i="1"/>
  <c r="B4" i="1"/>
  <c r="B8" i="1"/>
  <c r="C8" i="1"/>
  <c r="B5" i="1"/>
  <c r="C18" i="1"/>
  <c r="C9" i="1"/>
  <c r="C10" i="1"/>
  <c r="C11" i="1"/>
  <c r="C12" i="1"/>
  <c r="C13" i="1"/>
  <c r="C14" i="1"/>
  <c r="C15" i="1"/>
  <c r="C16" i="1"/>
  <c r="C17" i="1"/>
  <c r="B10" i="1"/>
  <c r="B11" i="1"/>
  <c r="B12" i="1"/>
  <c r="B13" i="1"/>
  <c r="B14" i="1"/>
  <c r="B15" i="1"/>
  <c r="B16" i="1"/>
  <c r="B17" i="1"/>
  <c r="B18" i="1"/>
  <c r="B29" i="1"/>
  <c r="B30" i="1"/>
  <c r="B31" i="1"/>
  <c r="B32" i="1"/>
  <c r="B33" i="1"/>
  <c r="B34" i="1"/>
  <c r="B35" i="1"/>
  <c r="B36" i="1"/>
  <c r="B37" i="1"/>
  <c r="B38" i="1"/>
  <c r="B9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B19" i="1"/>
  <c r="B20" i="1"/>
  <c r="B21" i="1"/>
  <c r="B22" i="1"/>
  <c r="B23" i="1"/>
  <c r="B24" i="1"/>
  <c r="B25" i="1"/>
  <c r="B26" i="1"/>
  <c r="B27" i="1"/>
  <c r="B28" i="1"/>
  <c r="B39" i="1"/>
  <c r="B40" i="1"/>
  <c r="B41" i="1"/>
  <c r="B42" i="1"/>
  <c r="B43" i="1"/>
  <c r="B44" i="1"/>
  <c r="B45" i="1"/>
  <c r="B46" i="1"/>
  <c r="B47" i="1"/>
  <c r="B48" i="1"/>
</calcChain>
</file>

<file path=xl/sharedStrings.xml><?xml version="1.0" encoding="utf-8"?>
<sst xmlns="http://schemas.openxmlformats.org/spreadsheetml/2006/main" count="11" uniqueCount="11">
  <si>
    <t>Step</t>
  </si>
  <si>
    <t>X</t>
  </si>
  <si>
    <t>StepSize</t>
  </si>
  <si>
    <t>LiftSize</t>
  </si>
  <si>
    <t>Steps</t>
  </si>
  <si>
    <t>Z</t>
  </si>
  <si>
    <t>InAir</t>
  </si>
  <si>
    <t>sin180</t>
  </si>
  <si>
    <t>sin90</t>
  </si>
  <si>
    <t>sin270</t>
  </si>
  <si>
    <t>OnGround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</si>
</sst>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I18" sqref="I18"/>
    </sheetView>
  </sheetViews>
  <sheetFormatPr baseColWidth="10" defaultRowHeight="16" x14ac:dyDescent="0.2"/>
  <cols>
    <col min="4" max="4" width="12" bestFit="1" customWidth="1"/>
  </cols>
  <sheetData>
    <row r="1" spans="1:8" x14ac:dyDescent="0.2">
      <c r="A1" t="s">
        <v>2</v>
      </c>
      <c r="B1">
        <v>50</v>
      </c>
    </row>
    <row r="2" spans="1:8" x14ac:dyDescent="0.2">
      <c r="A2" t="s">
        <v>3</v>
      </c>
      <c r="B2">
        <v>30</v>
      </c>
    </row>
    <row r="3" spans="1:8" x14ac:dyDescent="0.2">
      <c r="A3" t="s">
        <v>4</v>
      </c>
      <c r="B3">
        <v>40</v>
      </c>
    </row>
    <row r="4" spans="1:8" x14ac:dyDescent="0.2">
      <c r="A4" t="s">
        <v>6</v>
      </c>
      <c r="B4">
        <f>B3/4</f>
        <v>10</v>
      </c>
    </row>
    <row r="5" spans="1:8" x14ac:dyDescent="0.2">
      <c r="A5" t="s">
        <v>10</v>
      </c>
      <c r="B5">
        <f>B3*3/4</f>
        <v>30</v>
      </c>
    </row>
    <row r="7" spans="1:8" x14ac:dyDescent="0.2">
      <c r="A7" t="s">
        <v>0</v>
      </c>
      <c r="B7" t="s">
        <v>7</v>
      </c>
      <c r="C7" t="s">
        <v>8</v>
      </c>
      <c r="D7" t="s">
        <v>9</v>
      </c>
      <c r="E7" s="2" t="s">
        <v>5</v>
      </c>
      <c r="F7" s="1" t="s">
        <v>1</v>
      </c>
    </row>
    <row r="8" spans="1:8" x14ac:dyDescent="0.2">
      <c r="A8">
        <v>0</v>
      </c>
      <c r="B8">
        <f t="shared" ref="B8:B48" si="0">SIN(RADIANS($A8*180/$B$4))</f>
        <v>0</v>
      </c>
      <c r="C8">
        <f t="shared" ref="C8:C48" si="1">SIN(RADIANS($A8*90/$B$4))</f>
        <v>0</v>
      </c>
      <c r="D8">
        <f>COS(RADIANS(($A8-InAir)*90/OnGround))</f>
        <v>0.86602540378443871</v>
      </c>
      <c r="E8">
        <f>IF($A8&lt;=InAir,-SIN(RADIANS($A8*180/$B$4))*LiftSize,IF(AND($A8 &gt;(InAir*2),$A8&lt;=(InAir*3)),-SIN(RADIANS(($A8-$B$3/2-1)*180/$B$4))*LiftSize+LiftSize,0))</f>
        <v>0</v>
      </c>
      <c r="F8">
        <f>ROUND(IF($A8&lt;=InAir,$C8,$D8)*StepSize,2)</f>
        <v>0</v>
      </c>
    </row>
    <row r="9" spans="1:8" x14ac:dyDescent="0.2">
      <c r="A9">
        <v>1</v>
      </c>
      <c r="B9">
        <f t="shared" si="0"/>
        <v>0.3090169943749474</v>
      </c>
      <c r="C9">
        <f t="shared" si="1"/>
        <v>0.15643446504023087</v>
      </c>
      <c r="D9">
        <f>COS(RADIANS(($A9-InAir)*90/OnGround))</f>
        <v>0.8910065241883679</v>
      </c>
      <c r="E9">
        <f>IF($A9&lt;=InAir,-SIN(RADIANS($A9*180/$B$4))*LiftSize,IF(AND($A9 &gt;(InAir*2),$A9&lt;=(InAir*3)),-SIN(RADIANS(($A9-$B$3/2-1)*180/$B$4))*LiftSize+LiftSize,0))</f>
        <v>-9.2705098312484218</v>
      </c>
      <c r="F9">
        <f>ROUND(IF($A9&lt;=InAir,$C9,$D9)*StepSize,2)</f>
        <v>7.82</v>
      </c>
    </row>
    <row r="10" spans="1:8" x14ac:dyDescent="0.2">
      <c r="A10">
        <v>2</v>
      </c>
      <c r="B10">
        <f t="shared" si="0"/>
        <v>0.58778525229247314</v>
      </c>
      <c r="C10">
        <f t="shared" si="1"/>
        <v>0.3090169943749474</v>
      </c>
      <c r="D10">
        <f>COS(RADIANS(($A10-InAir)*90/OnGround))</f>
        <v>0.91354545764260087</v>
      </c>
      <c r="E10">
        <f>IF($A10&lt;=InAir,-SIN(RADIANS($A10*180/$B$4))*LiftSize,IF(AND($A10 &gt;(InAir*2),$A10&lt;=(InAir*3)),-SIN(RADIANS(($A10-$B$3/2-1)*180/$B$4))*LiftSize+LiftSize,0))</f>
        <v>-17.633557568774194</v>
      </c>
      <c r="F10">
        <f>ROUND(IF($A10&lt;=InAir,$C10,$D10)*StepSize,2)</f>
        <v>15.45</v>
      </c>
      <c r="H10">
        <f>ROUND(2/3,2)</f>
        <v>0.67</v>
      </c>
    </row>
    <row r="11" spans="1:8" x14ac:dyDescent="0.2">
      <c r="A11">
        <v>3</v>
      </c>
      <c r="B11">
        <f t="shared" si="0"/>
        <v>0.80901699437494745</v>
      </c>
      <c r="C11">
        <f t="shared" si="1"/>
        <v>0.45399049973954675</v>
      </c>
      <c r="D11">
        <f>COS(RADIANS(($A11-InAir)*90/OnGround))</f>
        <v>0.93358042649720174</v>
      </c>
      <c r="E11">
        <f>IF($A11&lt;=InAir,-SIN(RADIANS($A11*180/$B$4))*LiftSize,IF(AND($A11 &gt;(InAir*2),$A11&lt;=(InAir*3)),-SIN(RADIANS(($A11-$B$3/2-1)*180/$B$4))*LiftSize+LiftSize,0))</f>
        <v>-24.270509831248425</v>
      </c>
      <c r="F11">
        <f>ROUND(IF($A11&lt;=InAir,$C11,$D11)*StepSize,2)</f>
        <v>22.7</v>
      </c>
    </row>
    <row r="12" spans="1:8" x14ac:dyDescent="0.2">
      <c r="A12">
        <v>4</v>
      </c>
      <c r="B12">
        <f t="shared" si="0"/>
        <v>0.95105651629515353</v>
      </c>
      <c r="C12">
        <f t="shared" si="1"/>
        <v>0.58778525229247314</v>
      </c>
      <c r="D12">
        <f>COS(RADIANS(($A12-InAir)*90/OnGround))</f>
        <v>0.95105651629515353</v>
      </c>
      <c r="E12">
        <f>IF($A12&lt;=InAir,-SIN(RADIANS($A12*180/$B$4))*LiftSize,IF(AND($A12 &gt;(InAir*2),$A12&lt;=(InAir*3)),-SIN(RADIANS(($A12-$B$3/2-1)*180/$B$4))*LiftSize+LiftSize,0))</f>
        <v>-28.531695488854606</v>
      </c>
      <c r="F12">
        <f>ROUND(IF($A12&lt;=InAir,$C12,$D12)*StepSize,2)</f>
        <v>29.39</v>
      </c>
    </row>
    <row r="13" spans="1:8" x14ac:dyDescent="0.2">
      <c r="A13">
        <v>5</v>
      </c>
      <c r="B13">
        <f t="shared" si="0"/>
        <v>1</v>
      </c>
      <c r="C13">
        <f t="shared" si="1"/>
        <v>0.70710678118654746</v>
      </c>
      <c r="D13">
        <f>COS(RADIANS(($A13-InAir)*90/OnGround))</f>
        <v>0.96592582628906831</v>
      </c>
      <c r="E13">
        <f>IF($A13&lt;=InAir,-SIN(RADIANS($A13*180/$B$4))*LiftSize,IF(AND($A13 &gt;(InAir*2),$A13&lt;=(InAir*3)),-SIN(RADIANS(($A13-$B$3/2-1)*180/$B$4))*LiftSize+LiftSize,0))</f>
        <v>-30</v>
      </c>
      <c r="F13">
        <f>ROUND(IF($A13&lt;=InAir,$C13,$D13)*StepSize,2)</f>
        <v>35.36</v>
      </c>
    </row>
    <row r="14" spans="1:8" x14ac:dyDescent="0.2">
      <c r="A14">
        <v>6</v>
      </c>
      <c r="B14">
        <f t="shared" si="0"/>
        <v>0.95105651629515364</v>
      </c>
      <c r="C14">
        <f t="shared" si="1"/>
        <v>0.80901699437494745</v>
      </c>
      <c r="D14">
        <f>COS(RADIANS(($A14-InAir)*90/OnGround))</f>
        <v>0.97814760073380569</v>
      </c>
      <c r="E14">
        <f>IF($A14&lt;=InAir,-SIN(RADIANS($A14*180/$B$4))*LiftSize,IF(AND($A14 &gt;(InAir*2),$A14&lt;=(InAir*3)),-SIN(RADIANS(($A14-$B$3/2-1)*180/$B$4))*LiftSize+LiftSize,0))</f>
        <v>-28.531695488854609</v>
      </c>
      <c r="F14">
        <f>ROUND(IF($A14&lt;=InAir,$C14,$D14)*StepSize,2)</f>
        <v>40.450000000000003</v>
      </c>
    </row>
    <row r="15" spans="1:8" x14ac:dyDescent="0.2">
      <c r="A15">
        <v>7</v>
      </c>
      <c r="B15">
        <f t="shared" si="0"/>
        <v>0.80901699437494745</v>
      </c>
      <c r="C15">
        <f t="shared" si="1"/>
        <v>0.89100652418836779</v>
      </c>
      <c r="D15">
        <f>COS(RADIANS(($A15-InAir)*90/OnGround))</f>
        <v>0.98768834059513777</v>
      </c>
      <c r="E15">
        <f>IF($A15&lt;=InAir,-SIN(RADIANS($A15*180/$B$4))*LiftSize,IF(AND($A15 &gt;(InAir*2),$A15&lt;=(InAir*3)),-SIN(RADIANS(($A15-$B$3/2-1)*180/$B$4))*LiftSize+LiftSize,0))</f>
        <v>-24.270509831248425</v>
      </c>
      <c r="F15">
        <f>ROUND(IF($A15&lt;=InAir,$C15,$D15)*StepSize,2)</f>
        <v>44.55</v>
      </c>
    </row>
    <row r="16" spans="1:8" x14ac:dyDescent="0.2">
      <c r="A16">
        <v>8</v>
      </c>
      <c r="B16">
        <f t="shared" si="0"/>
        <v>0.58778525229247325</v>
      </c>
      <c r="C16">
        <f t="shared" si="1"/>
        <v>0.95105651629515353</v>
      </c>
      <c r="D16">
        <f>COS(RADIANS(($A16-InAir)*90/OnGround))</f>
        <v>0.99452189536827329</v>
      </c>
      <c r="E16">
        <f>IF($A16&lt;=InAir,-SIN(RADIANS($A16*180/$B$4))*LiftSize,IF(AND($A16 &gt;(InAir*2),$A16&lt;=(InAir*3)),-SIN(RADIANS(($A16-$B$3/2-1)*180/$B$4))*LiftSize+LiftSize,0))</f>
        <v>-17.633557568774197</v>
      </c>
      <c r="F16">
        <f>ROUND(IF($A16&lt;=InAir,$C16,$D16)*StepSize,2)</f>
        <v>47.55</v>
      </c>
    </row>
    <row r="17" spans="1:6" x14ac:dyDescent="0.2">
      <c r="A17">
        <v>9</v>
      </c>
      <c r="B17">
        <f t="shared" si="0"/>
        <v>0.30901699437494751</v>
      </c>
      <c r="C17">
        <f t="shared" si="1"/>
        <v>0.98768834059513777</v>
      </c>
      <c r="D17">
        <f>COS(RADIANS(($A17-InAir)*90/OnGround))</f>
        <v>0.99862953475457383</v>
      </c>
      <c r="E17">
        <f>IF($A17&lt;=InAir,-SIN(RADIANS($A17*180/$B$4))*LiftSize,IF(AND($A17 &gt;(InAir*2),$A17&lt;=(InAir*3)),-SIN(RADIANS(($A17-$B$3/2-1)*180/$B$4))*LiftSize+LiftSize,0))</f>
        <v>-9.2705098312484253</v>
      </c>
      <c r="F17">
        <f>ROUND(IF($A17&lt;=InAir,$C17,$D17)*StepSize,2)</f>
        <v>49.38</v>
      </c>
    </row>
    <row r="18" spans="1:6" x14ac:dyDescent="0.2">
      <c r="A18">
        <v>10</v>
      </c>
      <c r="B18">
        <f t="shared" si="0"/>
        <v>1.22514845490862E-16</v>
      </c>
      <c r="C18">
        <f t="shared" si="1"/>
        <v>1</v>
      </c>
      <c r="D18">
        <f>COS(RADIANS(($A18-InAir)*90/OnGround))</f>
        <v>1</v>
      </c>
      <c r="E18">
        <f>IF($A18&lt;=InAir,-SIN(RADIANS($A18*180/$B$4))*LiftSize,IF(AND($A18 &gt;(InAir*2),$A18&lt;=(InAir*3)),-SIN(RADIANS(($A18-$B$3/2-1)*180/$B$4))*LiftSize+LiftSize,0))</f>
        <v>-3.67544536472586E-15</v>
      </c>
      <c r="F18">
        <f>ROUND(IF($A18&lt;=InAir,$C18,$D18)*StepSize,2)</f>
        <v>50</v>
      </c>
    </row>
    <row r="19" spans="1:6" x14ac:dyDescent="0.2">
      <c r="A19">
        <v>11</v>
      </c>
      <c r="B19">
        <f t="shared" si="0"/>
        <v>-0.30901699437494728</v>
      </c>
      <c r="C19">
        <f t="shared" si="1"/>
        <v>0.98768834059513777</v>
      </c>
      <c r="D19">
        <f>COS(RADIANS(($A19-InAir)*90/OnGround))</f>
        <v>0.99862953475457383</v>
      </c>
      <c r="E19">
        <f>IF($A19&lt;=InAir,-SIN(RADIANS($A19*180/$B$4))*LiftSize,IF(AND($A19 &gt;(InAir*2),$A19&lt;=(InAir*3)),-SIN(RADIANS(($A19-$B$3/2-1)*180/$B$4))*LiftSize+LiftSize,0))</f>
        <v>0</v>
      </c>
      <c r="F19">
        <f>F18-(StepSize/OnGround)</f>
        <v>48.333333333333336</v>
      </c>
    </row>
    <row r="20" spans="1:6" x14ac:dyDescent="0.2">
      <c r="A20">
        <v>12</v>
      </c>
      <c r="B20">
        <f t="shared" si="0"/>
        <v>-0.58778525229247303</v>
      </c>
      <c r="C20">
        <f t="shared" si="1"/>
        <v>0.95105651629515364</v>
      </c>
      <c r="D20">
        <f>COS(RADIANS(($A20-InAir)*90/OnGround))</f>
        <v>0.99452189536827329</v>
      </c>
      <c r="E20">
        <f>IF($A20&lt;=InAir,-SIN(RADIANS($A20*180/$B$4))*LiftSize,IF(AND($A20 &gt;(InAir*2),$A20&lt;=(InAir*3)),-SIN(RADIANS(($A20-$B$3/2-1)*180/$B$4))*LiftSize+LiftSize,0))</f>
        <v>0</v>
      </c>
      <c r="F20">
        <f>F19-(StepSize/OnGround)</f>
        <v>46.666666666666671</v>
      </c>
    </row>
    <row r="21" spans="1:6" x14ac:dyDescent="0.2">
      <c r="A21">
        <v>14</v>
      </c>
      <c r="B21">
        <f t="shared" si="0"/>
        <v>-0.95105651629515353</v>
      </c>
      <c r="C21">
        <f t="shared" si="1"/>
        <v>0.80901699437494745</v>
      </c>
      <c r="D21">
        <f>COS(RADIANS(($A21-InAir)*90/OnGround))</f>
        <v>0.97814760073380569</v>
      </c>
      <c r="E21">
        <f>IF($A21&lt;=InAir,-SIN(RADIANS($A21*180/$B$4))*LiftSize,IF(AND($A21 &gt;(InAir*2),$A21&lt;=(InAir*3)),-SIN(RADIANS(($A21-$B$3/2-1)*180/$B$4))*LiftSize+LiftSize,0))</f>
        <v>0</v>
      </c>
      <c r="F21">
        <f>F20-(StepSize/OnGround)</f>
        <v>45.000000000000007</v>
      </c>
    </row>
    <row r="22" spans="1:6" x14ac:dyDescent="0.2">
      <c r="A22">
        <v>15</v>
      </c>
      <c r="B22">
        <f t="shared" si="0"/>
        <v>-1</v>
      </c>
      <c r="C22">
        <f t="shared" si="1"/>
        <v>0.70710678118654757</v>
      </c>
      <c r="D22">
        <f>COS(RADIANS(($A22-InAir)*90/OnGround))</f>
        <v>0.96592582628906831</v>
      </c>
      <c r="E22">
        <f>IF($A22&lt;=InAir,-SIN(RADIANS($A22*180/$B$4))*LiftSize,IF(AND($A22 &gt;(InAir*2),$A22&lt;=(InAir*3)),-SIN(RADIANS(($A22-$B$3/2-1)*180/$B$4))*LiftSize+LiftSize,0))</f>
        <v>0</v>
      </c>
      <c r="F22">
        <f>F21-(StepSize/OnGround)</f>
        <v>43.333333333333343</v>
      </c>
    </row>
    <row r="23" spans="1:6" x14ac:dyDescent="0.2">
      <c r="A23">
        <v>15</v>
      </c>
      <c r="B23">
        <f t="shared" si="0"/>
        <v>-1</v>
      </c>
      <c r="C23">
        <f t="shared" si="1"/>
        <v>0.70710678118654757</v>
      </c>
      <c r="D23">
        <f>COS(RADIANS(($A23-InAir)*90/OnGround))</f>
        <v>0.96592582628906831</v>
      </c>
      <c r="E23">
        <f>IF($A23&lt;=InAir,-SIN(RADIANS($A23*180/$B$4))*LiftSize,IF(AND($A23 &gt;(InAir*2),$A23&lt;=(InAir*3)),-SIN(RADIANS(($A23-$B$3/2-1)*180/$B$4))*LiftSize+LiftSize,0))</f>
        <v>0</v>
      </c>
      <c r="F23">
        <f>F22-(StepSize/OnGround)</f>
        <v>41.666666666666679</v>
      </c>
    </row>
    <row r="24" spans="1:6" x14ac:dyDescent="0.2">
      <c r="A24">
        <v>16</v>
      </c>
      <c r="B24">
        <f t="shared" si="0"/>
        <v>-0.95105651629515364</v>
      </c>
      <c r="C24">
        <f t="shared" si="1"/>
        <v>0.58778525229247325</v>
      </c>
      <c r="D24">
        <f>COS(RADIANS(($A24-InAir)*90/OnGround))</f>
        <v>0.95105651629515353</v>
      </c>
      <c r="E24">
        <f>IF($A24&lt;=InAir,-SIN(RADIANS($A24*180/$B$4))*LiftSize,IF(AND($A24 &gt;(InAir*2),$A24&lt;=(InAir*3)),-SIN(RADIANS(($A24-$B$3/2-1)*180/$B$4))*LiftSize+LiftSize,0))</f>
        <v>0</v>
      </c>
      <c r="F24">
        <f>F23-(StepSize/OnGround)</f>
        <v>40.000000000000014</v>
      </c>
    </row>
    <row r="25" spans="1:6" x14ac:dyDescent="0.2">
      <c r="A25">
        <v>17</v>
      </c>
      <c r="B25">
        <f t="shared" si="0"/>
        <v>-0.80901699437494756</v>
      </c>
      <c r="C25">
        <f t="shared" si="1"/>
        <v>0.45399049973954686</v>
      </c>
      <c r="D25">
        <f>COS(RADIANS(($A25-InAir)*90/OnGround))</f>
        <v>0.93358042649720174</v>
      </c>
      <c r="E25">
        <f>IF($A25&lt;=InAir,-SIN(RADIANS($A25*180/$B$4))*LiftSize,IF(AND($A25 &gt;(InAir*2),$A25&lt;=(InAir*3)),-SIN(RADIANS(($A25-$B$3/2-1)*180/$B$4))*LiftSize+LiftSize,0))</f>
        <v>0</v>
      </c>
      <c r="F25">
        <f>F24-(StepSize/OnGround)</f>
        <v>38.33333333333335</v>
      </c>
    </row>
    <row r="26" spans="1:6" x14ac:dyDescent="0.2">
      <c r="A26">
        <v>18</v>
      </c>
      <c r="B26">
        <f t="shared" si="0"/>
        <v>-0.58778525229247336</v>
      </c>
      <c r="C26">
        <f t="shared" si="1"/>
        <v>0.30901699437494751</v>
      </c>
      <c r="D26">
        <f>COS(RADIANS(($A26-InAir)*90/OnGround))</f>
        <v>0.91354545764260087</v>
      </c>
      <c r="E26">
        <f>IF($A26&lt;=InAir,-SIN(RADIANS($A26*180/$B$4))*LiftSize,IF(AND($A26 &gt;(InAir*2),$A26&lt;=(InAir*3)),-SIN(RADIANS(($A26-$B$3/2-1)*180/$B$4))*LiftSize+LiftSize,0))</f>
        <v>0</v>
      </c>
      <c r="F26">
        <f>F25-(StepSize/OnGround)</f>
        <v>36.666666666666686</v>
      </c>
    </row>
    <row r="27" spans="1:6" x14ac:dyDescent="0.2">
      <c r="A27">
        <v>19</v>
      </c>
      <c r="B27">
        <f t="shared" si="0"/>
        <v>-0.30901699437494762</v>
      </c>
      <c r="C27">
        <f t="shared" si="1"/>
        <v>0.15643446504023098</v>
      </c>
      <c r="D27">
        <f>COS(RADIANS(($A27-InAir)*90/OnGround))</f>
        <v>0.8910065241883679</v>
      </c>
      <c r="E27">
        <f>IF($A27&lt;=InAir,-SIN(RADIANS($A27*180/$B$4))*LiftSize,IF(AND($A27 &gt;(InAir*2),$A27&lt;=(InAir*3)),-SIN(RADIANS(($A27-$B$3/2-1)*180/$B$4))*LiftSize+LiftSize,0))</f>
        <v>0</v>
      </c>
      <c r="F27">
        <f>F26-(StepSize/OnGround)</f>
        <v>35.000000000000021</v>
      </c>
    </row>
    <row r="28" spans="1:6" x14ac:dyDescent="0.2">
      <c r="A28">
        <v>20</v>
      </c>
      <c r="B28">
        <f t="shared" si="0"/>
        <v>-2.45029690981724E-16</v>
      </c>
      <c r="C28">
        <f t="shared" si="1"/>
        <v>1.22514845490862E-16</v>
      </c>
      <c r="D28">
        <f>COS(RADIANS(($A28-InAir)*90/OnGround))</f>
        <v>0.86602540378443871</v>
      </c>
      <c r="E28">
        <f>IF($A28&lt;=InAir,-SIN(RADIANS($A28*180/$B$4))*LiftSize,IF(AND($A28 &gt;(InAir*2),$A28&lt;=(InAir*3)),-SIN(RADIANS(($A28-$B$3/2-1)*180/$B$4))*LiftSize+LiftSize,0))</f>
        <v>0</v>
      </c>
      <c r="F28">
        <f>F27-(StepSize/OnGround)</f>
        <v>33.333333333333357</v>
      </c>
    </row>
    <row r="29" spans="1:6" x14ac:dyDescent="0.2">
      <c r="A29">
        <v>21</v>
      </c>
      <c r="B29">
        <f t="shared" si="0"/>
        <v>0.30901699437494717</v>
      </c>
      <c r="C29">
        <f t="shared" si="1"/>
        <v>-0.15643446504023073</v>
      </c>
      <c r="D29">
        <f>COS(RADIANS(($A29-InAir)*90/OnGround))</f>
        <v>0.83867056794542405</v>
      </c>
      <c r="E29">
        <f>IF($A29&lt;=InAir,-SIN(RADIANS($A29*180/$B$4))*LiftSize,IF(AND($A29 &gt;(InAir*2),$A29&lt;=(InAir*3)),-SIN(RADIANS(($A29-$B$3/2-1)*180/$B$4))*LiftSize+LiftSize,0))</f>
        <v>30</v>
      </c>
      <c r="F29">
        <f>F28-(StepSize/OnGround)</f>
        <v>31.666666666666689</v>
      </c>
    </row>
    <row r="30" spans="1:6" x14ac:dyDescent="0.2">
      <c r="A30">
        <v>22</v>
      </c>
      <c r="B30">
        <f t="shared" si="0"/>
        <v>0.58778525229247292</v>
      </c>
      <c r="C30">
        <f t="shared" si="1"/>
        <v>-0.30901699437494728</v>
      </c>
      <c r="D30">
        <f>COS(RADIANS(($A30-InAir)*90/OnGround))</f>
        <v>0.80901699437494745</v>
      </c>
      <c r="E30">
        <f>IF($A30&lt;=InAir,-SIN(RADIANS($A30*180/$B$4))*LiftSize,IF(AND($A30 &gt;(InAir*2),$A30&lt;=(InAir*3)),-SIN(RADIANS(($A30-$B$3/2-1)*180/$B$4))*LiftSize+LiftSize,0))</f>
        <v>20.729490168751578</v>
      </c>
      <c r="F30">
        <f>F29-(StepSize/OnGround)</f>
        <v>30.000000000000021</v>
      </c>
    </row>
    <row r="31" spans="1:6" x14ac:dyDescent="0.2">
      <c r="A31">
        <v>23</v>
      </c>
      <c r="B31">
        <f t="shared" si="0"/>
        <v>0.80901699437494723</v>
      </c>
      <c r="C31">
        <f t="shared" si="1"/>
        <v>-0.45399049973954669</v>
      </c>
      <c r="D31">
        <f>COS(RADIANS(($A31-InAir)*90/OnGround))</f>
        <v>0.7771459614569709</v>
      </c>
      <c r="E31">
        <f>IF($A31&lt;=InAir,-SIN(RADIANS($A31*180/$B$4))*LiftSize,IF(AND($A31 &gt;(InAir*2),$A31&lt;=(InAir*3)),-SIN(RADIANS(($A31-$B$3/2-1)*180/$B$4))*LiftSize+LiftSize,0))</f>
        <v>12.366442431225806</v>
      </c>
      <c r="F31">
        <f>F30-(StepSize/OnGround)</f>
        <v>28.333333333333353</v>
      </c>
    </row>
    <row r="32" spans="1:6" x14ac:dyDescent="0.2">
      <c r="A32">
        <v>24</v>
      </c>
      <c r="B32">
        <f t="shared" si="0"/>
        <v>0.95105651629515353</v>
      </c>
      <c r="C32">
        <f t="shared" si="1"/>
        <v>-0.58778525229247303</v>
      </c>
      <c r="D32">
        <f>COS(RADIANS(($A32-InAir)*90/OnGround))</f>
        <v>0.74314482547739424</v>
      </c>
      <c r="E32">
        <f>IF($A32&lt;=InAir,-SIN(RADIANS($A32*180/$B$4))*LiftSize,IF(AND($A32 &gt;(InAir*2),$A32&lt;=(InAir*3)),-SIN(RADIANS(($A32-$B$3/2-1)*180/$B$4))*LiftSize+LiftSize,0))</f>
        <v>5.7294901687515747</v>
      </c>
      <c r="F32">
        <f>F31-(StepSize/OnGround)</f>
        <v>26.666666666666686</v>
      </c>
    </row>
    <row r="33" spans="1:6" x14ac:dyDescent="0.2">
      <c r="A33">
        <v>25</v>
      </c>
      <c r="B33">
        <f t="shared" si="0"/>
        <v>1</v>
      </c>
      <c r="C33">
        <f t="shared" si="1"/>
        <v>-0.70710678118654746</v>
      </c>
      <c r="D33">
        <f>COS(RADIANS(($A33-InAir)*90/OnGround))</f>
        <v>0.70710678118654757</v>
      </c>
      <c r="E33">
        <f>IF($A33&lt;=InAir,-SIN(RADIANS($A33*180/$B$4))*LiftSize,IF(AND($A33 &gt;(InAir*2),$A33&lt;=(InAir*3)),-SIN(RADIANS(($A33-$B$3/2-1)*180/$B$4))*LiftSize+LiftSize,0))</f>
        <v>1.4683045111453943</v>
      </c>
      <c r="F33">
        <f>F32-(StepSize/OnGround)</f>
        <v>25.000000000000018</v>
      </c>
    </row>
    <row r="34" spans="1:6" x14ac:dyDescent="0.2">
      <c r="A34">
        <v>26</v>
      </c>
      <c r="B34">
        <f t="shared" si="0"/>
        <v>0.95105651629515364</v>
      </c>
      <c r="C34">
        <f t="shared" si="1"/>
        <v>-0.80901699437494734</v>
      </c>
      <c r="D34">
        <f>COS(RADIANS(($A34-InAir)*90/OnGround))</f>
        <v>0.66913060635885824</v>
      </c>
      <c r="E34">
        <f>IF($A34&lt;=InAir,-SIN(RADIANS($A34*180/$B$4))*LiftSize,IF(AND($A34 &gt;(InAir*2),$A34&lt;=(InAir*3)),-SIN(RADIANS(($A34-$B$3/2-1)*180/$B$4))*LiftSize+LiftSize,0))</f>
        <v>0</v>
      </c>
      <c r="F34">
        <f>F33-(StepSize/OnGround)</f>
        <v>23.33333333333335</v>
      </c>
    </row>
    <row r="35" spans="1:6" x14ac:dyDescent="0.2">
      <c r="A35">
        <v>27</v>
      </c>
      <c r="B35">
        <f t="shared" si="0"/>
        <v>0.80901699437494767</v>
      </c>
      <c r="C35">
        <f t="shared" si="1"/>
        <v>-0.89100652418836779</v>
      </c>
      <c r="D35">
        <f>COS(RADIANS(($A35-InAir)*90/OnGround))</f>
        <v>0.6293203910498375</v>
      </c>
      <c r="E35">
        <f>IF($A35&lt;=InAir,-SIN(RADIANS($A35*180/$B$4))*LiftSize,IF(AND($A35 &gt;(InAir*2),$A35&lt;=(InAir*3)),-SIN(RADIANS(($A35-$B$3/2-1)*180/$B$4))*LiftSize+LiftSize,0))</f>
        <v>1.4683045111453907</v>
      </c>
      <c r="F35">
        <f>F34-(StepSize/OnGround)</f>
        <v>21.666666666666682</v>
      </c>
    </row>
    <row r="36" spans="1:6" x14ac:dyDescent="0.2">
      <c r="A36">
        <v>28</v>
      </c>
      <c r="B36">
        <f t="shared" si="0"/>
        <v>0.58778525229247336</v>
      </c>
      <c r="C36">
        <f t="shared" si="1"/>
        <v>-0.95105651629515353</v>
      </c>
      <c r="D36">
        <f>COS(RADIANS(($A36-InAir)*90/OnGround))</f>
        <v>0.58778525229247314</v>
      </c>
      <c r="E36">
        <f>IF($A36&lt;=InAir,-SIN(RADIANS($A36*180/$B$4))*LiftSize,IF(AND($A36 &gt;(InAir*2),$A36&lt;=(InAir*3)),-SIN(RADIANS(($A36-$B$3/2-1)*180/$B$4))*LiftSize+LiftSize,0))</f>
        <v>5.7294901687515747</v>
      </c>
      <c r="F36">
        <f>F35-(StepSize/OnGround)</f>
        <v>20.000000000000014</v>
      </c>
    </row>
    <row r="37" spans="1:6" x14ac:dyDescent="0.2">
      <c r="A37">
        <v>29</v>
      </c>
      <c r="B37">
        <f t="shared" si="0"/>
        <v>0.30901699437494778</v>
      </c>
      <c r="C37">
        <f t="shared" si="1"/>
        <v>-0.98768834059513766</v>
      </c>
      <c r="D37">
        <f>COS(RADIANS(($A37-InAir)*90/OnGround))</f>
        <v>0.54463903501502708</v>
      </c>
      <c r="E37">
        <f>IF($A37&lt;=InAir,-SIN(RADIANS($A37*180/$B$4))*LiftSize,IF(AND($A37 &gt;(InAir*2),$A37&lt;=(InAir*3)),-SIN(RADIANS(($A37-$B$3/2-1)*180/$B$4))*LiftSize+LiftSize,0))</f>
        <v>12.366442431225803</v>
      </c>
      <c r="F37">
        <f>F36-(StepSize/OnGround)</f>
        <v>18.333333333333346</v>
      </c>
    </row>
    <row r="38" spans="1:6" x14ac:dyDescent="0.2">
      <c r="A38">
        <v>30</v>
      </c>
      <c r="B38">
        <f t="shared" si="0"/>
        <v>3.67544536472586E-16</v>
      </c>
      <c r="C38">
        <f t="shared" si="1"/>
        <v>-1</v>
      </c>
      <c r="D38">
        <f>COS(RADIANS(($A38-InAir)*90/OnGround))</f>
        <v>0.50000000000000011</v>
      </c>
      <c r="E38">
        <f>IF($A38&lt;=InAir,-SIN(RADIANS($A38*180/$B$4))*LiftSize,IF(AND($A38 &gt;(InAir*2),$A38&lt;=(InAir*3)),-SIN(RADIANS(($A38-$B$3/2-1)*180/$B$4))*LiftSize+LiftSize,0))</f>
        <v>20.729490168751575</v>
      </c>
      <c r="F38">
        <f>F37-(StepSize/OnGround)</f>
        <v>16.666666666666679</v>
      </c>
    </row>
    <row r="39" spans="1:6" x14ac:dyDescent="0.2">
      <c r="A39">
        <v>31</v>
      </c>
      <c r="B39">
        <f t="shared" si="0"/>
        <v>-0.30901699437494706</v>
      </c>
      <c r="C39">
        <f t="shared" si="1"/>
        <v>-0.98768834059513777</v>
      </c>
      <c r="D39">
        <f>COS(RADIANS(($A39-InAir)*90/OnGround))</f>
        <v>0.4539904997395468</v>
      </c>
      <c r="E39">
        <f>IF($A39&lt;=InAir,-SIN(RADIANS($A39*180/$B$4))*LiftSize,IF(AND($A39 &gt;(InAir*2),$A39&lt;=(InAir*3)),-SIN(RADIANS(($A39-$B$3/2-1)*180/$B$4))*LiftSize+LiftSize,0))</f>
        <v>0</v>
      </c>
      <c r="F39">
        <f>F38-(StepSize/OnGround)</f>
        <v>15.000000000000012</v>
      </c>
    </row>
    <row r="40" spans="1:6" x14ac:dyDescent="0.2">
      <c r="A40">
        <v>32</v>
      </c>
      <c r="B40">
        <f t="shared" si="0"/>
        <v>-0.5877852522924728</v>
      </c>
      <c r="C40">
        <f t="shared" si="1"/>
        <v>-0.95105651629515364</v>
      </c>
      <c r="D40">
        <f>COS(RADIANS(($A40-InAir)*90/OnGround))</f>
        <v>0.40673664307580021</v>
      </c>
      <c r="E40">
        <f>IF($A40&lt;=InAir,-SIN(RADIANS($A40*180/$B$4))*LiftSize,IF(AND($A40 &gt;(InAir*2),$A40&lt;=(InAir*3)),-SIN(RADIANS(($A40-$B$3/2-1)*180/$B$4))*LiftSize+LiftSize,0))</f>
        <v>0</v>
      </c>
      <c r="F40">
        <f>F39-(StepSize/OnGround)</f>
        <v>13.333333333333346</v>
      </c>
    </row>
    <row r="41" spans="1:6" x14ac:dyDescent="0.2">
      <c r="A41">
        <v>33</v>
      </c>
      <c r="B41">
        <f t="shared" si="0"/>
        <v>-0.80901699437494723</v>
      </c>
      <c r="C41">
        <f t="shared" si="1"/>
        <v>-0.8910065241883679</v>
      </c>
      <c r="D41">
        <f>COS(RADIANS(($A41-InAir)*90/OnGround))</f>
        <v>0.35836794954530038</v>
      </c>
      <c r="E41">
        <f>IF($A41&lt;=InAir,-SIN(RADIANS($A41*180/$B$4))*LiftSize,IF(AND($A41 &gt;(InAir*2),$A41&lt;=(InAir*3)),-SIN(RADIANS(($A41-$B$3/2-1)*180/$B$4))*LiftSize+LiftSize,0))</f>
        <v>0</v>
      </c>
      <c r="F41">
        <f>F40-(StepSize/OnGround)</f>
        <v>11.66666666666668</v>
      </c>
    </row>
    <row r="42" spans="1:6" x14ac:dyDescent="0.2">
      <c r="A42">
        <v>34</v>
      </c>
      <c r="B42">
        <f t="shared" si="0"/>
        <v>-0.95105651629515342</v>
      </c>
      <c r="C42">
        <f t="shared" si="1"/>
        <v>-0.80901699437494756</v>
      </c>
      <c r="D42">
        <f>COS(RADIANS(($A42-InAir)*90/OnGround))</f>
        <v>0.30901699437494745</v>
      </c>
      <c r="E42">
        <f>IF($A42&lt;=InAir,-SIN(RADIANS($A42*180/$B$4))*LiftSize,IF(AND($A42 &gt;(InAir*2),$A42&lt;=(InAir*3)),-SIN(RADIANS(($A42-$B$3/2-1)*180/$B$4))*LiftSize+LiftSize,0))</f>
        <v>0</v>
      </c>
      <c r="F42">
        <f>F41-(StepSize/OnGround)</f>
        <v>10.000000000000014</v>
      </c>
    </row>
    <row r="43" spans="1:6" x14ac:dyDescent="0.2">
      <c r="A43">
        <v>35</v>
      </c>
      <c r="B43">
        <f t="shared" si="0"/>
        <v>-1</v>
      </c>
      <c r="C43">
        <f t="shared" si="1"/>
        <v>-0.70710678118654768</v>
      </c>
      <c r="D43">
        <f>COS(RADIANS(($A43-InAir)*90/OnGround))</f>
        <v>0.25881904510252074</v>
      </c>
      <c r="E43">
        <f>IF($A43&lt;=InAir,-SIN(RADIANS($A43*180/$B$4))*LiftSize,IF(AND($A43 &gt;(InAir*2),$A43&lt;=(InAir*3)),-SIN(RADIANS(($A43-$B$3/2-1)*180/$B$4))*LiftSize+LiftSize,0))</f>
        <v>0</v>
      </c>
      <c r="F43">
        <f>F42-(StepSize/OnGround)</f>
        <v>8.3333333333333481</v>
      </c>
    </row>
    <row r="44" spans="1:6" x14ac:dyDescent="0.2">
      <c r="A44">
        <v>36</v>
      </c>
      <c r="B44">
        <f t="shared" si="0"/>
        <v>-0.95105651629515375</v>
      </c>
      <c r="C44">
        <f t="shared" si="1"/>
        <v>-0.58778525229247336</v>
      </c>
      <c r="D44">
        <f>COS(RADIANS(($A44-InAir)*90/OnGround))</f>
        <v>0.20791169081775945</v>
      </c>
      <c r="E44">
        <f>IF($A44&lt;=InAir,-SIN(RADIANS($A44*180/$B$4))*LiftSize,IF(AND($A44 &gt;(InAir*2),$A44&lt;=(InAir*3)),-SIN(RADIANS(($A44-$B$3/2-1)*180/$B$4))*LiftSize+LiftSize,0))</f>
        <v>0</v>
      </c>
      <c r="F44">
        <f>F43-(StepSize/OnGround)</f>
        <v>6.6666666666666812</v>
      </c>
    </row>
    <row r="45" spans="1:6" x14ac:dyDescent="0.2">
      <c r="A45">
        <v>37</v>
      </c>
      <c r="B45">
        <f t="shared" si="0"/>
        <v>-0.80901699437494767</v>
      </c>
      <c r="C45">
        <f t="shared" si="1"/>
        <v>-0.45399049973954697</v>
      </c>
      <c r="D45">
        <f>COS(RADIANS(($A45-InAir)*90/OnGround))</f>
        <v>0.15643446504023092</v>
      </c>
      <c r="E45">
        <f>IF($A45&lt;=InAir,-SIN(RADIANS($A45*180/$B$4))*LiftSize,IF(AND($A45 &gt;(InAir*2),$A45&lt;=(InAir*3)),-SIN(RADIANS(($A45-$B$3/2-1)*180/$B$4))*LiftSize+LiftSize,0))</f>
        <v>0</v>
      </c>
      <c r="F45">
        <f>F44-(StepSize/OnGround)</f>
        <v>5.0000000000000142</v>
      </c>
    </row>
    <row r="46" spans="1:6" x14ac:dyDescent="0.2">
      <c r="A46">
        <v>38</v>
      </c>
      <c r="B46">
        <f t="shared" si="0"/>
        <v>-0.58778525229247347</v>
      </c>
      <c r="C46">
        <f t="shared" si="1"/>
        <v>-0.30901699437494762</v>
      </c>
      <c r="D46">
        <f>COS(RADIANS(($A46-InAir)*90/OnGround))</f>
        <v>0.10452846326765346</v>
      </c>
      <c r="E46">
        <f>IF($A46&lt;=InAir,-SIN(RADIANS($A46*180/$B$4))*LiftSize,IF(AND($A46 &gt;(InAir*2),$A46&lt;=(InAir*3)),-SIN(RADIANS(($A46-$B$3/2-1)*180/$B$4))*LiftSize+LiftSize,0))</f>
        <v>0</v>
      </c>
      <c r="F46">
        <f>F45-(StepSize/OnGround)</f>
        <v>3.3333333333333472</v>
      </c>
    </row>
    <row r="47" spans="1:6" x14ac:dyDescent="0.2">
      <c r="A47">
        <v>39</v>
      </c>
      <c r="B47">
        <f t="shared" si="0"/>
        <v>-0.3090169943749479</v>
      </c>
      <c r="C47">
        <f t="shared" si="1"/>
        <v>-0.15643446504023112</v>
      </c>
      <c r="D47">
        <f>COS(RADIANS(($A47-InAir)*90/OnGround))</f>
        <v>5.2335956242943966E-2</v>
      </c>
      <c r="E47">
        <f>IF($A47&lt;=InAir,-SIN(RADIANS($A47*180/$B$4))*LiftSize,IF(AND($A47 &gt;(InAir*2),$A47&lt;=(InAir*3)),-SIN(RADIANS(($A47-$B$3/2-1)*180/$B$4))*LiftSize+LiftSize,0))</f>
        <v>0</v>
      </c>
      <c r="F47">
        <f>F46-(StepSize/OnGround)</f>
        <v>1.6666666666666805</v>
      </c>
    </row>
    <row r="48" spans="1:6" x14ac:dyDescent="0.2">
      <c r="A48">
        <v>40</v>
      </c>
      <c r="B48">
        <f t="shared" si="0"/>
        <v>-4.90059381963448E-16</v>
      </c>
      <c r="C48">
        <f t="shared" si="1"/>
        <v>-2.45029690981724E-16</v>
      </c>
      <c r="D48">
        <f>COS(RADIANS(($A48-InAir)*90/OnGround))</f>
        <v>6.1257422745431001E-17</v>
      </c>
      <c r="E48">
        <f>IF($A48&lt;=InAir,-SIN(RADIANS($A48*180/$B$4))*LiftSize,IF(AND($A48 &gt;(InAir*2),$A48&lt;=(InAir*3)),-SIN(RADIANS(($A48-$B$3/2-1)*180/$B$4))*LiftSize+LiftSize,0))</f>
        <v>0</v>
      </c>
      <c r="F48">
        <f>F47-(StepSize/OnGround)</f>
        <v>1.3766765505351941E-14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2017-11-29T14:18:11Z</dcterms:created>
  <dcterms:modified xsi:type="dcterms:W3CDTF">2017-11-29T21:26:58Z</dcterms:modified>
</cp:coreProperties>
</file>