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work\coding\projects\timeline\appdata\"/>
    </mc:Choice>
  </mc:AlternateContent>
  <xr:revisionPtr revIDLastSave="0" documentId="13_ncr:1_{9A3D431A-ABF3-4F09-B1A8-D9E62CFFC86F}" xr6:coauthVersionLast="36" xr6:coauthVersionMax="36" xr10:uidLastSave="{00000000-0000-0000-0000-000000000000}"/>
  <bookViews>
    <workbookView xWindow="0" yWindow="0" windowWidth="28776" windowHeight="12108" xr2:uid="{00000000-000D-0000-FFFF-FFFF00000000}"/>
  </bookViews>
  <sheets>
    <sheet name="todos" sheetId="8" r:id="rId1"/>
  </sheets>
  <definedNames>
    <definedName name="Slicer_deadline">#N/A</definedName>
    <definedName name="Slicer_loc.">#N/A</definedName>
    <definedName name="Slicer_priority">#N/A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3" i="8"/>
  <c r="E11" i="8" l="1"/>
  <c r="E17" i="8"/>
  <c r="E13" i="8"/>
  <c r="E12" i="8"/>
  <c r="D41" i="8" l="1"/>
  <c r="E41" i="8" s="1"/>
  <c r="D14" i="8"/>
  <c r="E14" i="8" s="1"/>
</calcChain>
</file>

<file path=xl/sharedStrings.xml><?xml version="1.0" encoding="utf-8"?>
<sst xmlns="http://schemas.openxmlformats.org/spreadsheetml/2006/main" count="315" uniqueCount="109">
  <si>
    <t>status</t>
  </si>
  <si>
    <t>pending</t>
  </si>
  <si>
    <t>LR</t>
  </si>
  <si>
    <t>priority</t>
  </si>
  <si>
    <t>low</t>
  </si>
  <si>
    <t>medium</t>
  </si>
  <si>
    <t>high</t>
  </si>
  <si>
    <t>ER, LR</t>
  </si>
  <si>
    <t>wip</t>
  </si>
  <si>
    <t>Q-band on W1</t>
  </si>
  <si>
    <t>checking for leaks in BAC4</t>
  </si>
  <si>
    <t>building table extension for W1Q</t>
  </si>
  <si>
    <t>checking the old insert tube for leaks</t>
  </si>
  <si>
    <t>checking new insert tube for leaks</t>
  </si>
  <si>
    <t>upgrade the IF switching on W1 bridge</t>
  </si>
  <si>
    <t>W1 optimisation</t>
  </si>
  <si>
    <t xml:space="preserve">clean the cooling system of  solid state RF amp </t>
  </si>
  <si>
    <t>order 12T magnet maintenance</t>
  </si>
  <si>
    <t>order 6T magnet maintenance</t>
  </si>
  <si>
    <t>order turbo pump for Nikolai</t>
  </si>
  <si>
    <t>LR, NK</t>
  </si>
  <si>
    <t>done</t>
  </si>
  <si>
    <t>W1</t>
  </si>
  <si>
    <t>X3</t>
  </si>
  <si>
    <t>repair</t>
  </si>
  <si>
    <t>HZB</t>
  </si>
  <si>
    <t>maintenance</t>
  </si>
  <si>
    <t>purchase</t>
  </si>
  <si>
    <t>request additional cooling system on Q3 stage</t>
  </si>
  <si>
    <t>Q3</t>
  </si>
  <si>
    <t>order glassware for EPR tubes</t>
  </si>
  <si>
    <t>order and distribute SSD drives for backup</t>
  </si>
  <si>
    <t>Inst. Dienst</t>
  </si>
  <si>
    <t>LR, ID</t>
  </si>
  <si>
    <t>upgrade EPRoC PC, 2TB SSD</t>
  </si>
  <si>
    <t>EPRoC</t>
  </si>
  <si>
    <t>fix LOGS data representation issue</t>
  </si>
  <si>
    <t>JJ, LR</t>
  </si>
  <si>
    <t>order 'raaco' organizers for ED</t>
  </si>
  <si>
    <t>inventory</t>
  </si>
  <si>
    <t>LR, ER</t>
  </si>
  <si>
    <t>order He5.0 for compressor maintenance</t>
  </si>
  <si>
    <t>order Methyl Viologen</t>
  </si>
  <si>
    <t>get quotation on Quad Det CW</t>
  </si>
  <si>
    <t>glassblower</t>
  </si>
  <si>
    <t>order EPR tubes, 3.8mm, 1.6mm</t>
  </si>
  <si>
    <t>improve the sample loading procedure - pump-purge switch</t>
  </si>
  <si>
    <t>refill sample storages</t>
  </si>
  <si>
    <t>upgrade Matlab on EPRoC PC</t>
  </si>
  <si>
    <t>upgrade</t>
  </si>
  <si>
    <t>upgrade Matlab on X3</t>
  </si>
  <si>
    <t>update OS on W1</t>
  </si>
  <si>
    <t>bug fixes on EPR Simulator, all OS types</t>
  </si>
  <si>
    <t>station</t>
  </si>
  <si>
    <t>lab</t>
  </si>
  <si>
    <t>software</t>
  </si>
  <si>
    <t>personel</t>
  </si>
  <si>
    <t>set up an appointment with Cryogenic</t>
  </si>
  <si>
    <t>new coworker: Anna Scott</t>
  </si>
  <si>
    <t>check if oxford cryostat fits to MT</t>
  </si>
  <si>
    <t>MT</t>
  </si>
  <si>
    <t>get an offer from Bruker MT dewar, part #4104</t>
  </si>
  <si>
    <t>get an offer on Oxford cryos 45 and 90 degree</t>
  </si>
  <si>
    <t>bug fixes on EPR Simulator, all OS types (feedback after school/Exp parameters)</t>
  </si>
  <si>
    <t>get an offer on MT he cryos 45</t>
  </si>
  <si>
    <t>update the labstep-LOGS script</t>
  </si>
  <si>
    <t>check issues with Rf amp on X3</t>
  </si>
  <si>
    <t>X3 Q-band extension box, fan is not working, unstable phase</t>
  </si>
  <si>
    <t>get the repair number from Bruker, X3 mod ampm SPU</t>
  </si>
  <si>
    <t>comments</t>
  </si>
  <si>
    <t>not working as intended</t>
  </si>
  <si>
    <t>install Matlab on W1</t>
  </si>
  <si>
    <t>needs a newer OS</t>
  </si>
  <si>
    <t>require spectrometer downtime</t>
  </si>
  <si>
    <t>call Sam on Thursday 2.11.23</t>
  </si>
  <si>
    <t>it fits, needs an adapter</t>
  </si>
  <si>
    <t>doesn't exist</t>
  </si>
  <si>
    <t>seems to be working fine</t>
  </si>
  <si>
    <t>finish PSII story</t>
  </si>
  <si>
    <t>writing</t>
  </si>
  <si>
    <t>DONE!</t>
  </si>
  <si>
    <t>order some vacuum adapters and clams</t>
  </si>
  <si>
    <t>reprint the EC cell for Kaltum</t>
  </si>
  <si>
    <t>3D printing</t>
  </si>
  <si>
    <t>order new materials</t>
  </si>
  <si>
    <t>order resins and filaments for 3D printing</t>
  </si>
  <si>
    <t>tough 1500, rigid 10K, elastic 80A</t>
  </si>
  <si>
    <t>measure background on W1</t>
  </si>
  <si>
    <t>report to Einkauf that they can pay HZB magnet maintenance</t>
  </si>
  <si>
    <t>reinstall needed, permissions problem</t>
  </si>
  <si>
    <t>need vacuum parts and swagelock valve</t>
  </si>
  <si>
    <t>cleaned the filter, the flow is normal</t>
  </si>
  <si>
    <t>buy Swagelok valve and 0.5 bar pressure release valve</t>
  </si>
  <si>
    <t>switch for sample changing optimization</t>
  </si>
  <si>
    <t>order ESR5000 VT cryo tube</t>
  </si>
  <si>
    <t>order compatible with MT finger dewar</t>
  </si>
  <si>
    <t>request an offer again, there was no "magic" line in request</t>
  </si>
  <si>
    <t>arrange the 400 MHz RF amp for X3</t>
  </si>
  <si>
    <t>setup</t>
  </si>
  <si>
    <t>Mn ENDOR needed, TL project</t>
  </si>
  <si>
    <t>res = needs cleaning, strong BG</t>
  </si>
  <si>
    <t>redesign the EC cell for better printability/manufacturing</t>
  </si>
  <si>
    <t>leb</t>
  </si>
  <si>
    <t>task_id</t>
  </si>
  <si>
    <t>start_date</t>
  </si>
  <si>
    <t>end_date</t>
  </si>
  <si>
    <t>type</t>
  </si>
  <si>
    <t>assignee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</si>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</sst>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 x14ac:knownFonts="1">
    <font>
      <sz val="11"/>
      <color theme="1"/>
      <name val="Calibri"/>
      <family val="2"/>
      <scheme val="minor"/>
    </font>
    <font>
      <b/>
      <sz val="13"/>
      <color theme="3"/>
      <name val="Calibri"/>
      <family val="2"/>
      <scheme val="minor"/>
    </font>
    <font>
      <sz val="11"/>
      <color theme="1"/>
      <name val="Calibri"/>
      <scheme val="minor"/>
    </font>
  </fonts>
  <fills count="2">
    <fill>
      <patternFill patternType="none"/>
    </fill>
    <fill>
      <patternFill patternType="gray125"/>
    </fill>
  </fills>
  <borders count="5">
    <border>
      <left/>
      <right/>
      <top/>
      <bottom/>
      <diagonal/>
    </border>
    <border>
      <left/>
      <right/>
      <top/>
      <bottom style="thick">
        <color theme="4" tint="0.499984740745262"/>
      </bottom>
      <diagonal/>
    </border>
    <border>
      <left/>
      <right/>
      <top style="thin">
        <color theme="6" tint="0.39997558519241921"/>
      </top>
      <bottom/>
      <diagonal/>
    </border>
    <border>
      <left/>
      <right/>
      <top style="thin">
        <color theme="6" tint="0.39997558519241921"/>
      </top>
      <bottom style="thin">
        <color theme="6" tint="0.39997558519241921"/>
      </bottom>
      <diagonal/>
    </border>
    <border>
      <left/>
      <right/>
      <top/>
      <bottom style="thin">
        <color theme="6" tint="0.39997558519241921"/>
      </bottom>
      <diagonal/>
    </border>
  </borders>
  <cellStyleXfs count="2">
    <xf numFmtId="0" fontId="0" fillId="0" borderId="0"/>
    <xf numFmtId="0" fontId="1" fillId="0" borderId="1" applyNumberFormat="0" applyFill="0" applyAlignment="0" applyProtection="0"/>
  </cellStyleXfs>
  <cellXfs count="10">
    <xf numFmtId="0" fontId="0" fillId="0" borderId="0" xfId="0"/>
    <xf numFmtId="0" fontId="2" fillId="0" borderId="2" xfId="0" applyFont="1" applyFill="1" applyBorder="1" applyAlignment="1">
      <alignment horizontal="left" vertical="center" wrapText="1" indent="1" shrinkToFit="1"/>
    </xf>
    <xf numFmtId="0" fontId="0" fillId="0" borderId="0" xfId="0" applyFill="1"/>
    <xf numFmtId="164" fontId="2" fillId="0" borderId="2" xfId="0" applyNumberFormat="1" applyFont="1" applyFill="1" applyBorder="1" applyAlignment="1">
      <alignment horizontal="left" vertical="center" wrapText="1" indent="1" shrinkToFit="1"/>
    </xf>
    <xf numFmtId="0" fontId="1" fillId="0" borderId="1" xfId="1" applyFont="1" applyFill="1" applyBorder="1" applyAlignment="1">
      <alignment horizontal="left" vertical="center" wrapText="1" indent="1" shrinkToFit="1"/>
    </xf>
    <xf numFmtId="164" fontId="1" fillId="0" borderId="1" xfId="1" applyNumberFormat="1" applyFont="1" applyFill="1" applyBorder="1" applyAlignment="1">
      <alignment horizontal="left" vertical="center" wrapText="1" indent="1" shrinkToFit="1"/>
    </xf>
    <xf numFmtId="0" fontId="0" fillId="0" borderId="2" xfId="0" applyFont="1" applyFill="1" applyBorder="1" applyAlignment="1">
      <alignment horizontal="left" vertical="center" wrapText="1" indent="1" shrinkToFit="1"/>
    </xf>
    <xf numFmtId="164" fontId="0" fillId="0" borderId="2" xfId="0" applyNumberFormat="1" applyFont="1" applyFill="1" applyBorder="1" applyAlignment="1">
      <alignment horizontal="left" vertical="center" wrapText="1" indent="1" shrinkToFit="1"/>
    </xf>
    <xf numFmtId="0" fontId="2" fillId="0" borderId="3" xfId="0" applyFont="1" applyFill="1" applyBorder="1" applyAlignment="1">
      <alignment horizontal="left" vertical="center" wrapText="1" indent="1" shrinkToFit="1"/>
    </xf>
    <xf numFmtId="0" fontId="2" fillId="0" borderId="4" xfId="0" applyFont="1" applyFill="1" applyBorder="1" applyAlignment="1">
      <alignment horizontal="left" vertical="center" wrapText="1" indent="1" shrinkToFit="1"/>
    </xf>
  </cellXfs>
  <cellStyles count="2">
    <cellStyle name="Heading 2" xfId="1" builtinId="17"/>
    <cellStyle name="Normal" xfId="0" builtinId="0"/>
  </cellStyles>
  <dxfs count="22">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1" readingOrder="0"/>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numFmt numFmtId="164" formatCode="[$-409]d\-mmm\-yyyy;@"/>
      <fill>
        <patternFill patternType="none">
          <fgColor indexed="64"/>
          <bgColor indexed="65"/>
        </patternFill>
      </fill>
      <alignment horizontal="left" vertical="center" textRotation="0" wrapText="1" indent="1" justifyLastLine="0" shrinkToFit="1" readingOrder="0"/>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scheme val="minor"/>
      </font>
      <numFmt numFmtId="164" formatCode="[$-409]d\-mmm\-yyyy;@"/>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numFmt numFmtId="164" formatCode="[$-409]d\-mmm\-yyyy;@"/>
      <fill>
        <patternFill patternType="none">
          <fgColor indexed="64"/>
          <bgColor indexed="65"/>
        </patternFill>
      </fill>
      <alignment horizontal="left" vertical="center" textRotation="0" wrapText="1" indent="1" justifyLastLine="0" shrinkToFit="1" readingOrder="0"/>
      <border diagonalUp="0" diagonalDown="0">
        <left/>
        <right/>
        <top style="thin">
          <color theme="6"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outline="0">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border diagonalUp="0" diagonalDown="0">
        <left/>
        <right/>
        <top style="thin">
          <color theme="6" tint="0.39997558519241921"/>
        </top>
        <bottom style="thin">
          <color theme="6" tint="0.39997558519241921"/>
        </bottom>
      </border>
    </dxf>
    <dxf>
      <border outline="0">
        <top style="thin">
          <color theme="6" tint="0.39997558519241921"/>
        </top>
      </border>
    </dxf>
    <dxf>
      <border outline="0">
        <left style="thin">
          <color theme="6" tint="0.39997558519241921"/>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1" justifyLastLine="0" shrinkToFit="1" readingOrder="0"/>
    </dxf>
    <dxf>
      <border outline="0">
        <bottom style="thick">
          <color theme="4" tint="0.499984740745262"/>
        </bottom>
      </border>
    </dxf>
    <dxf>
      <font>
        <b/>
        <i val="0"/>
        <strike val="0"/>
        <condense val="0"/>
        <extend val="0"/>
        <outline val="0"/>
        <shadow val="0"/>
        <u val="none"/>
        <vertAlign val="baseline"/>
        <sz val="13"/>
        <color theme="3"/>
        <name val="Calibri"/>
        <scheme val="minor"/>
      </font>
      <fill>
        <patternFill patternType="none">
          <fgColor indexed="64"/>
          <bgColor auto="1"/>
        </patternFill>
      </fill>
      <alignment horizontal="left" vertical="center" textRotation="0" wrapText="1" indent="1" justifyLastLine="0" shrinkToFit="1" readingOrder="0"/>
    </dxf>
    <dxf>
      <fill>
        <patternFill>
          <fgColor theme="8"/>
        </patternFill>
      </fill>
    </dxf>
    <dxf>
      <fill>
        <patternFill>
          <bgColor theme="5"/>
        </patternFill>
      </fill>
    </dxf>
    <dxf>
      <fill>
        <patternFill>
          <bgColor theme="5" tint="0.39994506668294322"/>
        </patternFill>
      </fill>
    </dxf>
    <dxf>
      <fill>
        <patternFill>
          <bgColor theme="5"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4" Type="http://schemas.microsoft.com/office/2007/relationships/slicerCache" Target="slicerCaches/slicerCache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absoluteAnchor>
    <xdr:pos x="18554700" y="276225"/>
    <xdr:ext cx="1828800" cy="2524125"/>
    <mc:AlternateContent xmlns:mc="http://schemas.openxmlformats.org/markup-compatibility/2006" xmlns:sle15="http://schemas.microsoft.com/office/drawing/2012/slicer">
      <mc:Choice Requires="sle15">
        <xdr:graphicFrame macro="">
          <xdr:nvGraphicFramePr>
            <xdr:cNvPr id="3" name="priorit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8554700" y="276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8554700" y="2943225"/>
    <xdr:ext cx="1828800" cy="2524125"/>
    <mc:AlternateContent xmlns:mc="http://schemas.openxmlformats.org/markup-compatibility/2006" xmlns:sle15="http://schemas.microsoft.com/office/drawing/2012/slicer">
      <mc:Choice Requires="sle15">
        <xdr:graphicFrame macro="">
          <xdr:nvGraphicFramePr>
            <xdr:cNvPr id="4" name="deadlin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eadline"/>
            </a:graphicData>
          </a:graphic>
        </xdr:graphicFrame>
      </mc:Choice>
      <mc:Fallback xmlns="">
        <xdr:sp macro="" textlink="">
          <xdr:nvSpPr>
            <xdr:cNvPr id="0" name=""/>
            <xdr:cNvSpPr>
              <a:spLocks noTextEdit="1"/>
            </xdr:cNvSpPr>
          </xdr:nvSpPr>
          <xdr:spPr>
            <a:xfrm>
              <a:off x="18554700" y="2943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8554700" y="5591175"/>
    <xdr:ext cx="1828800" cy="2524125"/>
    <mc:AlternateContent xmlns:mc="http://schemas.openxmlformats.org/markup-compatibility/2006" xmlns:sle15="http://schemas.microsoft.com/office/drawing/2012/slicer">
      <mc:Choice Requires="sle15">
        <xdr:graphicFrame macro="">
          <xdr:nvGraphicFramePr>
            <xdr:cNvPr id="5" name="status">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54700" y="55911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23</xdr:col>
      <xdr:colOff>112395</xdr:colOff>
      <xdr:row>1</xdr:row>
      <xdr:rowOff>3810</xdr:rowOff>
    </xdr:from>
    <xdr:to>
      <xdr:col>26</xdr:col>
      <xdr:colOff>112395</xdr:colOff>
      <xdr:row>10</xdr:row>
      <xdr:rowOff>118110</xdr:rowOff>
    </xdr:to>
    <mc:AlternateContent xmlns:mc="http://schemas.openxmlformats.org/markup-compatibility/2006" xmlns:sle15="http://schemas.microsoft.com/office/drawing/2012/slicer">
      <mc:Choice Requires="sle15">
        <xdr:graphicFrame macro="">
          <xdr:nvGraphicFramePr>
            <xdr:cNvPr id="2" name="loc.">
              <a:extLst>
                <a:ext uri="{FF2B5EF4-FFF2-40B4-BE49-F238E27FC236}">
                  <a16:creationId xmlns:a16="http://schemas.microsoft.com/office/drawing/2014/main" id="{7BE03EE7-67B6-4E18-A3B2-1CD2E6BE935A}"/>
                </a:ext>
              </a:extLst>
            </xdr:cNvPr>
            <xdr:cNvGraphicFramePr/>
          </xdr:nvGraphicFramePr>
          <xdr:xfrm>
            <a:off x="0" y="0"/>
            <a:ext cx="0" cy="0"/>
          </xdr:xfrm>
          <a:graphic>
            <a:graphicData uri="http://schemas.microsoft.com/office/drawing/2010/slicer">
              <sle:slicer xmlns:sle="http://schemas.microsoft.com/office/drawing/2010/slicer" name="loc."/>
            </a:graphicData>
          </a:graphic>
        </xdr:graphicFrame>
      </mc:Choice>
      <mc:Fallback xmlns="">
        <xdr:sp macro="" textlink="">
          <xdr:nvSpPr>
            <xdr:cNvPr id="0" name=""/>
            <xdr:cNvSpPr>
              <a:spLocks noTextEdit="1"/>
            </xdr:cNvSpPr>
          </xdr:nvSpPr>
          <xdr:spPr>
            <a:xfrm>
              <a:off x="20996910" y="276225"/>
              <a:ext cx="1828800" cy="251841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line" xr10:uid="{00000000-0013-0000-FFFF-FFFF01000000}" sourceName="end_date">
  <extLst>
    <x:ext xmlns:x15="http://schemas.microsoft.com/office/spreadsheetml/2010/11/main" uri="{2F2917AC-EB37-4324-AD4E-5DD8C200BD13}">
      <x15:tableSlicerCache tableId="5"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00000000-0013-0000-FFFF-FFFF02000000}" sourceName="priority">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3000000}" sourceName="status">
  <extLst>
    <x:ext xmlns:x15="http://schemas.microsoft.com/office/spreadsheetml/2010/11/main" uri="{2F2917AC-EB37-4324-AD4E-5DD8C200BD13}">
      <x15:tableSlicerCache tableId="5"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 xr10:uid="{5C4A74EE-DCCC-48EE-90C9-5CB61C7AD72C}" sourceName="station">
  <extLst>
    <x:ext xmlns:x15="http://schemas.microsoft.com/office/spreadsheetml/2010/11/main" uri="{2F2917AC-EB37-4324-AD4E-5DD8C200BD13}">
      <x15:tableSlicerCache tableId="5"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line" xr10:uid="{00000000-0014-0000-FFFF-FFFF01000000}" cache="Slicer_deadline" caption="end_date" rowHeight="241300"/>
  <slicer name="priority" xr10:uid="{00000000-0014-0000-FFFF-FFFF02000000}" cache="Slicer_priority" caption="priority" rowHeight="241300"/>
  <slicer name="status" xr10:uid="{00000000-0014-0000-FFFF-FFFF03000000}" cache="Slicer_status" caption="status" rowHeight="241300"/>
  <slicer name="loc." xr10:uid="{0C3CFBA2-D7E0-4C08-BAD2-A5F9F7463D7E}" cache="Slicer_loc." caption="st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J50" totalsRowShown="0" headerRowDxfId="14" dataDxfId="12" headerRowBorderDxfId="13" tableBorderDxfId="11" totalsRowBorderDxfId="10" headerRowCellStyle="Heading 2">
  <autoFilter ref="A1:J50" xr:uid="{00000000-0009-0000-0100-000005000000}"/>
  <sortState ref="A2:J50">
    <sortCondition ref="E1:E50"/>
  </sortState>
  <tableColumns count="10">
    <tableColumn id="10" xr3:uid="{5E19753D-13D4-4A3E-97A9-0D429560E120}" name="task_id" dataDxfId="9"/>
    <tableColumn id="1" xr3:uid="{00000000-0010-0000-0000-000001000000}" name="description" dataDxfId="8"/>
    <tableColumn id="2" xr3:uid="{00000000-0010-0000-0000-000002000000}" name="priority" dataDxfId="7"/>
    <tableColumn id="7" xr3:uid="{21343EB9-D0C8-4943-9BF9-76D7CE85C832}" name="start_date" dataDxfId="6"/>
    <tableColumn id="3" xr3:uid="{00000000-0010-0000-0000-000003000000}" name="end_date" dataDxfId="5"/>
    <tableColumn id="8" xr3:uid="{1B37EBCE-1BC0-41CA-AE73-95C4C06D33A4}" name="station" dataDxfId="4"/>
    <tableColumn id="4" xr3:uid="{00000000-0010-0000-0000-000004000000}" name="type" dataDxfId="3"/>
    <tableColumn id="5" xr3:uid="{00000000-0010-0000-0000-000005000000}" name="assignee" dataDxfId="2"/>
    <tableColumn id="9" xr3:uid="{AA1BA30E-75F2-4281-A875-31143AB96A9C}" name="comments" dataDxfId="1"/>
    <tableColumn id="6" xr3:uid="{00000000-0010-0000-0000-000006000000}" name="statu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workbookViewId="0">
      <selection activeCell="I6" sqref="I6"/>
    </sheetView>
  </sheetViews>
  <sheetFormatPr defaultColWidth="9.109375" defaultRowHeight="21" customHeight="1" x14ac:dyDescent="0.3"/>
  <cols>
    <col min="1" max="1" width="12.6640625" style="2" customWidth="1"/>
    <col min="2" max="2" width="63.5546875" style="2" customWidth="1"/>
    <col min="3" max="3" width="18" style="2" bestFit="1" customWidth="1"/>
    <col min="4" max="4" width="13.5546875" style="2" bestFit="1" customWidth="1"/>
    <col min="5" max="5" width="11.88671875" style="2" bestFit="1" customWidth="1"/>
    <col min="6" max="6" width="16.6640625" style="2" customWidth="1"/>
    <col min="7" max="7" width="16" style="2" customWidth="1"/>
    <col min="8" max="8" width="13.21875" style="2" bestFit="1" customWidth="1"/>
    <col min="9" max="9" width="19.88671875" style="2" customWidth="1"/>
    <col min="10" max="16384" width="9.109375" style="2"/>
  </cols>
  <sheetData>
    <row r="1" spans="1:10" ht="21" customHeight="1" thickBot="1" x14ac:dyDescent="0.35">
      <c r="A1" s="4" t="s">
        <v>103</v>
      </c>
      <c r="B1" s="4" t="s">
        <v>108</v>
      </c>
      <c r="C1" s="4" t="s">
        <v>3</v>
      </c>
      <c r="D1" s="4" t="s">
        <v>104</v>
      </c>
      <c r="E1" s="5" t="s">
        <v>105</v>
      </c>
      <c r="F1" s="5" t="s">
        <v>53</v>
      </c>
      <c r="G1" s="4" t="s">
        <v>106</v>
      </c>
      <c r="H1" s="4" t="s">
        <v>107</v>
      </c>
      <c r="I1" s="4" t="s">
        <v>69</v>
      </c>
      <c r="J1" s="4" t="s">
        <v>0</v>
      </c>
    </row>
    <row r="2" spans="1:10" ht="21" customHeight="1" thickTop="1" x14ac:dyDescent="0.3">
      <c r="A2" s="9">
        <v>1</v>
      </c>
      <c r="B2" s="6" t="s">
        <v>34</v>
      </c>
      <c r="C2" s="6" t="s">
        <v>5</v>
      </c>
      <c r="D2" s="7">
        <v>45131</v>
      </c>
      <c r="E2" s="3">
        <v>45137</v>
      </c>
      <c r="F2" s="7" t="s">
        <v>35</v>
      </c>
      <c r="G2" s="6" t="s">
        <v>26</v>
      </c>
      <c r="H2" s="1" t="s">
        <v>2</v>
      </c>
      <c r="I2" s="1"/>
      <c r="J2" s="6" t="s">
        <v>21</v>
      </c>
    </row>
    <row r="3" spans="1:10" ht="21" customHeight="1" x14ac:dyDescent="0.3">
      <c r="A3" s="8">
        <f>A2+1</f>
        <v>2</v>
      </c>
      <c r="B3" s="6" t="s">
        <v>31</v>
      </c>
      <c r="C3" s="6" t="s">
        <v>6</v>
      </c>
      <c r="D3" s="7">
        <v>45125</v>
      </c>
      <c r="E3" s="3">
        <v>45137</v>
      </c>
      <c r="F3" s="7" t="s">
        <v>54</v>
      </c>
      <c r="G3" s="6" t="s">
        <v>27</v>
      </c>
      <c r="H3" s="6" t="s">
        <v>2</v>
      </c>
      <c r="I3" s="6"/>
      <c r="J3" s="6" t="s">
        <v>21</v>
      </c>
    </row>
    <row r="4" spans="1:10" ht="21" customHeight="1" x14ac:dyDescent="0.3">
      <c r="A4" s="8">
        <f t="shared" ref="A4:A49" si="0">A3+1</f>
        <v>3</v>
      </c>
      <c r="B4" s="6" t="s">
        <v>16</v>
      </c>
      <c r="C4" s="6" t="s">
        <v>6</v>
      </c>
      <c r="D4" s="7">
        <v>45139</v>
      </c>
      <c r="E4" s="3">
        <v>45140</v>
      </c>
      <c r="F4" s="7" t="s">
        <v>23</v>
      </c>
      <c r="G4" s="6" t="s">
        <v>24</v>
      </c>
      <c r="H4" s="6" t="s">
        <v>7</v>
      </c>
      <c r="I4" s="6"/>
      <c r="J4" s="6" t="s">
        <v>21</v>
      </c>
    </row>
    <row r="5" spans="1:10" ht="21" customHeight="1" x14ac:dyDescent="0.3">
      <c r="A5" s="8">
        <f t="shared" si="0"/>
        <v>4</v>
      </c>
      <c r="B5" s="6" t="s">
        <v>17</v>
      </c>
      <c r="C5" s="1" t="s">
        <v>6</v>
      </c>
      <c r="D5" s="3">
        <v>45145</v>
      </c>
      <c r="E5" s="3">
        <v>45146</v>
      </c>
      <c r="F5" s="7" t="s">
        <v>25</v>
      </c>
      <c r="G5" s="6" t="s">
        <v>26</v>
      </c>
      <c r="H5" s="6" t="s">
        <v>20</v>
      </c>
      <c r="I5" s="6"/>
      <c r="J5" s="6" t="s">
        <v>21</v>
      </c>
    </row>
    <row r="6" spans="1:10" ht="21" customHeight="1" x14ac:dyDescent="0.3">
      <c r="A6" s="8">
        <f t="shared" si="0"/>
        <v>5</v>
      </c>
      <c r="B6" s="6" t="s">
        <v>18</v>
      </c>
      <c r="C6" s="1" t="s">
        <v>6</v>
      </c>
      <c r="D6" s="3">
        <v>45145</v>
      </c>
      <c r="E6" s="3">
        <v>45146</v>
      </c>
      <c r="F6" s="7" t="s">
        <v>22</v>
      </c>
      <c r="G6" s="6" t="s">
        <v>26</v>
      </c>
      <c r="H6" s="1" t="s">
        <v>2</v>
      </c>
      <c r="I6" s="1"/>
      <c r="J6" s="6" t="s">
        <v>21</v>
      </c>
    </row>
    <row r="7" spans="1:10" ht="21" customHeight="1" x14ac:dyDescent="0.3">
      <c r="A7" s="8">
        <f t="shared" si="0"/>
        <v>6</v>
      </c>
      <c r="B7" s="6" t="s">
        <v>19</v>
      </c>
      <c r="C7" s="1" t="s">
        <v>6</v>
      </c>
      <c r="D7" s="3">
        <v>45145</v>
      </c>
      <c r="E7" s="3">
        <v>45146</v>
      </c>
      <c r="F7" s="7" t="s">
        <v>25</v>
      </c>
      <c r="G7" s="6" t="s">
        <v>27</v>
      </c>
      <c r="H7" s="6" t="s">
        <v>20</v>
      </c>
      <c r="I7" s="6"/>
      <c r="J7" s="6" t="s">
        <v>21</v>
      </c>
    </row>
    <row r="8" spans="1:10" ht="21" customHeight="1" x14ac:dyDescent="0.3">
      <c r="A8" s="8">
        <f t="shared" si="0"/>
        <v>7</v>
      </c>
      <c r="B8" s="6" t="s">
        <v>45</v>
      </c>
      <c r="C8" s="6" t="s">
        <v>6</v>
      </c>
      <c r="D8" s="7">
        <v>45145</v>
      </c>
      <c r="E8" s="3">
        <v>45159</v>
      </c>
      <c r="F8" s="7" t="s">
        <v>54</v>
      </c>
      <c r="G8" s="6" t="s">
        <v>44</v>
      </c>
      <c r="H8" s="6" t="s">
        <v>2</v>
      </c>
      <c r="I8" s="6"/>
      <c r="J8" s="6" t="s">
        <v>21</v>
      </c>
    </row>
    <row r="9" spans="1:10" ht="21" customHeight="1" x14ac:dyDescent="0.3">
      <c r="A9" s="8">
        <f t="shared" si="0"/>
        <v>8</v>
      </c>
      <c r="B9" s="6" t="s">
        <v>47</v>
      </c>
      <c r="C9" s="6" t="s">
        <v>5</v>
      </c>
      <c r="D9" s="7">
        <v>45159</v>
      </c>
      <c r="E9" s="3">
        <v>45160</v>
      </c>
      <c r="F9" s="7" t="s">
        <v>54</v>
      </c>
      <c r="G9" s="6" t="s">
        <v>26</v>
      </c>
      <c r="H9" s="6" t="s">
        <v>2</v>
      </c>
      <c r="I9" s="6"/>
      <c r="J9" s="6" t="s">
        <v>21</v>
      </c>
    </row>
    <row r="10" spans="1:10" ht="21" customHeight="1" x14ac:dyDescent="0.3">
      <c r="A10" s="8">
        <f t="shared" si="0"/>
        <v>9</v>
      </c>
      <c r="B10" s="6" t="s">
        <v>36</v>
      </c>
      <c r="C10" s="6" t="s">
        <v>6</v>
      </c>
      <c r="D10" s="7">
        <v>45139</v>
      </c>
      <c r="E10" s="3">
        <v>45160</v>
      </c>
      <c r="F10" s="7" t="s">
        <v>54</v>
      </c>
      <c r="G10" s="6" t="s">
        <v>55</v>
      </c>
      <c r="H10" s="6" t="s">
        <v>37</v>
      </c>
      <c r="I10" s="6"/>
      <c r="J10" s="6" t="s">
        <v>21</v>
      </c>
    </row>
    <row r="11" spans="1:10" ht="21" customHeight="1" x14ac:dyDescent="0.3">
      <c r="A11" s="8">
        <f t="shared" si="0"/>
        <v>10</v>
      </c>
      <c r="B11" s="6" t="s">
        <v>42</v>
      </c>
      <c r="C11" s="1" t="s">
        <v>5</v>
      </c>
      <c r="D11" s="3">
        <v>45162</v>
      </c>
      <c r="E11" s="3">
        <f>Table5[[#This Row],[start_date]]+1</f>
        <v>45163</v>
      </c>
      <c r="F11" s="7" t="s">
        <v>35</v>
      </c>
      <c r="G11" s="6" t="s">
        <v>27</v>
      </c>
      <c r="H11" s="1" t="s">
        <v>2</v>
      </c>
      <c r="I11" s="1"/>
      <c r="J11" s="6" t="s">
        <v>21</v>
      </c>
    </row>
    <row r="12" spans="1:10" ht="21" customHeight="1" x14ac:dyDescent="0.3">
      <c r="A12" s="8">
        <f t="shared" si="0"/>
        <v>11</v>
      </c>
      <c r="B12" s="6" t="s">
        <v>14</v>
      </c>
      <c r="C12" s="1" t="s">
        <v>5</v>
      </c>
      <c r="D12" s="3">
        <v>45131</v>
      </c>
      <c r="E12" s="3">
        <f>Table5[[#This Row],[start_date]]+37</f>
        <v>45168</v>
      </c>
      <c r="F12" s="7" t="s">
        <v>22</v>
      </c>
      <c r="G12" s="6" t="s">
        <v>9</v>
      </c>
      <c r="H12" s="1" t="s">
        <v>2</v>
      </c>
      <c r="I12" s="1"/>
      <c r="J12" s="6" t="s">
        <v>8</v>
      </c>
    </row>
    <row r="13" spans="1:10" ht="21" customHeight="1" x14ac:dyDescent="0.3">
      <c r="A13" s="8">
        <f t="shared" si="0"/>
        <v>12</v>
      </c>
      <c r="B13" s="6" t="s">
        <v>12</v>
      </c>
      <c r="C13" s="1" t="s">
        <v>5</v>
      </c>
      <c r="D13" s="3">
        <v>45124</v>
      </c>
      <c r="E13" s="3">
        <f>Table5[[#This Row],[start_date]]+50</f>
        <v>45174</v>
      </c>
      <c r="F13" s="7" t="s">
        <v>22</v>
      </c>
      <c r="G13" s="6" t="s">
        <v>9</v>
      </c>
      <c r="H13" s="1" t="s">
        <v>2</v>
      </c>
      <c r="I13" s="1"/>
      <c r="J13" s="6" t="s">
        <v>8</v>
      </c>
    </row>
    <row r="14" spans="1:10" ht="21" customHeight="1" x14ac:dyDescent="0.3">
      <c r="A14" s="8">
        <f t="shared" si="0"/>
        <v>13</v>
      </c>
      <c r="B14" s="6" t="s">
        <v>13</v>
      </c>
      <c r="C14" s="1" t="s">
        <v>5</v>
      </c>
      <c r="D14" s="3">
        <f>D13+1</f>
        <v>45125</v>
      </c>
      <c r="E14" s="3">
        <f>Table5[[#This Row],[start_date]]+50</f>
        <v>45175</v>
      </c>
      <c r="F14" s="7" t="s">
        <v>22</v>
      </c>
      <c r="G14" s="6" t="s">
        <v>9</v>
      </c>
      <c r="H14" s="1" t="s">
        <v>2</v>
      </c>
      <c r="I14" s="1"/>
      <c r="J14" s="6" t="s">
        <v>8</v>
      </c>
    </row>
    <row r="15" spans="1:10" ht="21" customHeight="1" x14ac:dyDescent="0.3">
      <c r="A15" s="8">
        <f t="shared" si="0"/>
        <v>14</v>
      </c>
      <c r="B15" s="6" t="s">
        <v>48</v>
      </c>
      <c r="C15" s="1" t="s">
        <v>5</v>
      </c>
      <c r="D15" s="7">
        <v>45170</v>
      </c>
      <c r="E15" s="3">
        <v>45176</v>
      </c>
      <c r="F15" s="7" t="s">
        <v>35</v>
      </c>
      <c r="G15" s="6" t="s">
        <v>55</v>
      </c>
      <c r="H15" s="6" t="s">
        <v>2</v>
      </c>
      <c r="I15" s="6"/>
      <c r="J15" s="6" t="s">
        <v>21</v>
      </c>
    </row>
    <row r="16" spans="1:10" ht="21" customHeight="1" x14ac:dyDescent="0.3">
      <c r="A16" s="8">
        <f t="shared" si="0"/>
        <v>15</v>
      </c>
      <c r="B16" s="6" t="s">
        <v>50</v>
      </c>
      <c r="C16" s="1" t="s">
        <v>5</v>
      </c>
      <c r="D16" s="7">
        <v>45170</v>
      </c>
      <c r="E16" s="3">
        <v>45176</v>
      </c>
      <c r="F16" s="7" t="s">
        <v>23</v>
      </c>
      <c r="G16" s="6" t="s">
        <v>55</v>
      </c>
      <c r="H16" s="6" t="s">
        <v>2</v>
      </c>
      <c r="I16" s="6" t="s">
        <v>89</v>
      </c>
      <c r="J16" s="6" t="s">
        <v>8</v>
      </c>
    </row>
    <row r="17" spans="1:10" ht="21" customHeight="1" x14ac:dyDescent="0.3">
      <c r="A17" s="8">
        <f t="shared" si="0"/>
        <v>16</v>
      </c>
      <c r="B17" s="6" t="s">
        <v>11</v>
      </c>
      <c r="C17" s="1" t="s">
        <v>5</v>
      </c>
      <c r="D17" s="3">
        <v>45127</v>
      </c>
      <c r="E17" s="3">
        <f>Table5[[#This Row],[start_date]]+50</f>
        <v>45177</v>
      </c>
      <c r="F17" s="7" t="s">
        <v>22</v>
      </c>
      <c r="G17" s="6" t="s">
        <v>9</v>
      </c>
      <c r="H17" s="1" t="s">
        <v>2</v>
      </c>
      <c r="I17" s="1"/>
      <c r="J17" s="6" t="s">
        <v>8</v>
      </c>
    </row>
    <row r="18" spans="1:10" ht="21" customHeight="1" x14ac:dyDescent="0.3">
      <c r="A18" s="8">
        <f t="shared" si="0"/>
        <v>17</v>
      </c>
      <c r="B18" s="6" t="s">
        <v>28</v>
      </c>
      <c r="C18" s="6" t="s">
        <v>6</v>
      </c>
      <c r="D18" s="7">
        <v>45154</v>
      </c>
      <c r="E18" s="3">
        <v>45179</v>
      </c>
      <c r="F18" s="7" t="s">
        <v>29</v>
      </c>
      <c r="G18" s="6" t="s">
        <v>32</v>
      </c>
      <c r="H18" s="6" t="s">
        <v>33</v>
      </c>
      <c r="I18" s="6"/>
      <c r="J18" s="6" t="s">
        <v>21</v>
      </c>
    </row>
    <row r="19" spans="1:10" ht="21" customHeight="1" x14ac:dyDescent="0.3">
      <c r="A19" s="8">
        <f t="shared" si="0"/>
        <v>18</v>
      </c>
      <c r="B19" s="6" t="s">
        <v>52</v>
      </c>
      <c r="C19" s="6" t="s">
        <v>6</v>
      </c>
      <c r="D19" s="7">
        <v>45170</v>
      </c>
      <c r="E19" s="3">
        <v>45180</v>
      </c>
      <c r="F19" s="7" t="s">
        <v>54</v>
      </c>
      <c r="G19" s="6" t="s">
        <v>55</v>
      </c>
      <c r="H19" s="6" t="s">
        <v>2</v>
      </c>
      <c r="I19" s="6"/>
      <c r="J19" s="6" t="s">
        <v>21</v>
      </c>
    </row>
    <row r="20" spans="1:10" ht="21" customHeight="1" x14ac:dyDescent="0.3">
      <c r="A20" s="8">
        <f t="shared" si="0"/>
        <v>19</v>
      </c>
      <c r="B20" s="6" t="s">
        <v>38</v>
      </c>
      <c r="C20" s="1" t="s">
        <v>5</v>
      </c>
      <c r="D20" s="3">
        <v>45152</v>
      </c>
      <c r="E20" s="3">
        <v>45184</v>
      </c>
      <c r="F20" s="7" t="s">
        <v>54</v>
      </c>
      <c r="G20" s="6" t="s">
        <v>39</v>
      </c>
      <c r="H20" s="6" t="s">
        <v>40</v>
      </c>
      <c r="I20" s="6"/>
      <c r="J20" s="6" t="s">
        <v>21</v>
      </c>
    </row>
    <row r="21" spans="1:10" ht="21" customHeight="1" x14ac:dyDescent="0.3">
      <c r="A21" s="8">
        <f t="shared" si="0"/>
        <v>20</v>
      </c>
      <c r="B21" s="6" t="s">
        <v>30</v>
      </c>
      <c r="C21" s="6" t="s">
        <v>6</v>
      </c>
      <c r="D21" s="7">
        <v>45161</v>
      </c>
      <c r="E21" s="3">
        <v>45189</v>
      </c>
      <c r="F21" s="7" t="s">
        <v>54</v>
      </c>
      <c r="G21" s="6" t="s">
        <v>27</v>
      </c>
      <c r="H21" s="6" t="s">
        <v>2</v>
      </c>
      <c r="I21" s="6"/>
      <c r="J21" s="6" t="s">
        <v>21</v>
      </c>
    </row>
    <row r="22" spans="1:10" ht="21" customHeight="1" x14ac:dyDescent="0.3">
      <c r="A22" s="8">
        <f t="shared" si="0"/>
        <v>21</v>
      </c>
      <c r="B22" s="6" t="s">
        <v>43</v>
      </c>
      <c r="C22" s="6" t="s">
        <v>5</v>
      </c>
      <c r="D22" s="7">
        <v>45158</v>
      </c>
      <c r="E22" s="3">
        <v>45189</v>
      </c>
      <c r="F22" s="7" t="s">
        <v>22</v>
      </c>
      <c r="G22" s="6" t="s">
        <v>27</v>
      </c>
      <c r="H22" s="1" t="s">
        <v>2</v>
      </c>
      <c r="I22" s="1"/>
      <c r="J22" s="6" t="s">
        <v>1</v>
      </c>
    </row>
    <row r="23" spans="1:10" ht="21" customHeight="1" x14ac:dyDescent="0.3">
      <c r="A23" s="8">
        <f t="shared" si="0"/>
        <v>22</v>
      </c>
      <c r="B23" s="6" t="s">
        <v>58</v>
      </c>
      <c r="C23" s="6" t="s">
        <v>6</v>
      </c>
      <c r="D23" s="7">
        <v>45196</v>
      </c>
      <c r="E23" s="3">
        <v>45198</v>
      </c>
      <c r="F23" s="7" t="s">
        <v>54</v>
      </c>
      <c r="G23" s="6" t="s">
        <v>56</v>
      </c>
      <c r="H23" s="6" t="s">
        <v>2</v>
      </c>
      <c r="I23" s="6"/>
      <c r="J23" s="6" t="s">
        <v>21</v>
      </c>
    </row>
    <row r="24" spans="1:10" ht="21" customHeight="1" x14ac:dyDescent="0.3">
      <c r="A24" s="8">
        <f t="shared" si="0"/>
        <v>23</v>
      </c>
      <c r="B24" s="6" t="s">
        <v>41</v>
      </c>
      <c r="C24" s="6" t="s">
        <v>5</v>
      </c>
      <c r="D24" s="7">
        <v>45162</v>
      </c>
      <c r="E24" s="7">
        <v>45199</v>
      </c>
      <c r="F24" s="7" t="s">
        <v>22</v>
      </c>
      <c r="G24" s="6" t="s">
        <v>26</v>
      </c>
      <c r="H24" s="6" t="s">
        <v>2</v>
      </c>
      <c r="I24" s="6"/>
      <c r="J24" s="6" t="s">
        <v>21</v>
      </c>
    </row>
    <row r="25" spans="1:10" ht="21" customHeight="1" x14ac:dyDescent="0.3">
      <c r="A25" s="8">
        <f t="shared" si="0"/>
        <v>24</v>
      </c>
      <c r="B25" s="6" t="s">
        <v>61</v>
      </c>
      <c r="C25" s="6" t="s">
        <v>6</v>
      </c>
      <c r="D25" s="7">
        <v>45205</v>
      </c>
      <c r="E25" s="3">
        <v>45205</v>
      </c>
      <c r="F25" s="7" t="s">
        <v>60</v>
      </c>
      <c r="G25" s="6" t="s">
        <v>24</v>
      </c>
      <c r="H25" s="6" t="s">
        <v>2</v>
      </c>
      <c r="I25" s="6"/>
      <c r="J25" s="6" t="s">
        <v>21</v>
      </c>
    </row>
    <row r="26" spans="1:10" ht="21" customHeight="1" x14ac:dyDescent="0.3">
      <c r="A26" s="8">
        <f t="shared" si="0"/>
        <v>25</v>
      </c>
      <c r="B26" s="6" t="s">
        <v>59</v>
      </c>
      <c r="C26" s="6" t="s">
        <v>6</v>
      </c>
      <c r="D26" s="7">
        <v>45208</v>
      </c>
      <c r="E26" s="3">
        <v>45208</v>
      </c>
      <c r="F26" s="7" t="s">
        <v>60</v>
      </c>
      <c r="G26" s="6" t="s">
        <v>26</v>
      </c>
      <c r="H26" s="6" t="s">
        <v>2</v>
      </c>
      <c r="I26" s="6" t="s">
        <v>75</v>
      </c>
      <c r="J26" s="6" t="s">
        <v>21</v>
      </c>
    </row>
    <row r="27" spans="1:10" ht="21" customHeight="1" x14ac:dyDescent="0.3">
      <c r="A27" s="8">
        <f t="shared" si="0"/>
        <v>26</v>
      </c>
      <c r="B27" s="1" t="s">
        <v>62</v>
      </c>
      <c r="C27" s="6" t="s">
        <v>6</v>
      </c>
      <c r="D27" s="7">
        <v>45208</v>
      </c>
      <c r="E27" s="3">
        <v>45212</v>
      </c>
      <c r="F27" s="7" t="s">
        <v>60</v>
      </c>
      <c r="G27" s="6" t="s">
        <v>49</v>
      </c>
      <c r="H27" s="6" t="s">
        <v>2</v>
      </c>
      <c r="I27" s="6"/>
      <c r="J27" s="6" t="s">
        <v>21</v>
      </c>
    </row>
    <row r="28" spans="1:10" ht="21" customHeight="1" x14ac:dyDescent="0.3">
      <c r="A28" s="8">
        <f t="shared" si="0"/>
        <v>27</v>
      </c>
      <c r="B28" s="6" t="s">
        <v>64</v>
      </c>
      <c r="C28" s="6" t="s">
        <v>6</v>
      </c>
      <c r="D28" s="7">
        <v>45208</v>
      </c>
      <c r="E28" s="3">
        <v>45212</v>
      </c>
      <c r="F28" s="7" t="s">
        <v>60</v>
      </c>
      <c r="G28" s="6" t="s">
        <v>49</v>
      </c>
      <c r="H28" s="6" t="s">
        <v>2</v>
      </c>
      <c r="I28" s="6" t="s">
        <v>76</v>
      </c>
      <c r="J28" s="6" t="s">
        <v>21</v>
      </c>
    </row>
    <row r="29" spans="1:10" ht="21" customHeight="1" x14ac:dyDescent="0.3">
      <c r="A29" s="8">
        <f t="shared" si="0"/>
        <v>28</v>
      </c>
      <c r="B29" s="6" t="s">
        <v>67</v>
      </c>
      <c r="C29" s="6" t="s">
        <v>6</v>
      </c>
      <c r="D29" s="7">
        <v>45219</v>
      </c>
      <c r="E29" s="3">
        <v>45219</v>
      </c>
      <c r="F29" s="7" t="s">
        <v>23</v>
      </c>
      <c r="G29" s="6" t="s">
        <v>24</v>
      </c>
      <c r="H29" s="6" t="s">
        <v>2</v>
      </c>
      <c r="I29" s="6" t="s">
        <v>77</v>
      </c>
      <c r="J29" s="6" t="s">
        <v>21</v>
      </c>
    </row>
    <row r="30" spans="1:10" ht="21" customHeight="1" x14ac:dyDescent="0.3">
      <c r="A30" s="8">
        <f t="shared" si="0"/>
        <v>29</v>
      </c>
      <c r="B30" s="6" t="s">
        <v>68</v>
      </c>
      <c r="C30" s="6" t="s">
        <v>6</v>
      </c>
      <c r="D30" s="7">
        <v>45219</v>
      </c>
      <c r="E30" s="3">
        <v>45222</v>
      </c>
      <c r="F30" s="7" t="s">
        <v>23</v>
      </c>
      <c r="G30" s="6" t="s">
        <v>24</v>
      </c>
      <c r="H30" s="6" t="s">
        <v>2</v>
      </c>
      <c r="I30" s="6"/>
      <c r="J30" s="6" t="s">
        <v>21</v>
      </c>
    </row>
    <row r="31" spans="1:10" ht="21" customHeight="1" x14ac:dyDescent="0.3">
      <c r="A31" s="8">
        <f t="shared" si="0"/>
        <v>30</v>
      </c>
      <c r="B31" s="1" t="s">
        <v>78</v>
      </c>
      <c r="C31" s="6" t="s">
        <v>6</v>
      </c>
      <c r="D31" s="7">
        <v>45170</v>
      </c>
      <c r="E31" s="7">
        <v>45230</v>
      </c>
      <c r="F31" s="7" t="s">
        <v>54</v>
      </c>
      <c r="G31" s="6" t="s">
        <v>79</v>
      </c>
      <c r="H31" s="6" t="s">
        <v>2</v>
      </c>
      <c r="I31" s="6" t="s">
        <v>80</v>
      </c>
      <c r="J31" s="6" t="s">
        <v>21</v>
      </c>
    </row>
    <row r="32" spans="1:10" ht="21" customHeight="1" x14ac:dyDescent="0.3">
      <c r="A32" s="8">
        <f t="shared" si="0"/>
        <v>31</v>
      </c>
      <c r="B32" s="6" t="s">
        <v>88</v>
      </c>
      <c r="C32" s="6" t="s">
        <v>6</v>
      </c>
      <c r="D32" s="7">
        <v>45216</v>
      </c>
      <c r="E32" s="3">
        <v>45231</v>
      </c>
      <c r="F32" s="7" t="s">
        <v>25</v>
      </c>
      <c r="G32" s="6" t="s">
        <v>26</v>
      </c>
      <c r="H32" s="6" t="s">
        <v>2</v>
      </c>
      <c r="I32" s="6"/>
      <c r="J32" s="6" t="s">
        <v>21</v>
      </c>
    </row>
    <row r="33" spans="1:10" ht="21" customHeight="1" x14ac:dyDescent="0.3">
      <c r="A33" s="8">
        <f t="shared" si="0"/>
        <v>32</v>
      </c>
      <c r="B33" s="6" t="s">
        <v>57</v>
      </c>
      <c r="C33" s="6" t="s">
        <v>6</v>
      </c>
      <c r="D33" s="7">
        <v>45196</v>
      </c>
      <c r="E33" s="3">
        <v>45233</v>
      </c>
      <c r="F33" s="7" t="s">
        <v>22</v>
      </c>
      <c r="G33" s="6" t="s">
        <v>26</v>
      </c>
      <c r="H33" s="6" t="s">
        <v>2</v>
      </c>
      <c r="I33" s="6" t="s">
        <v>74</v>
      </c>
      <c r="J33" s="6" t="s">
        <v>21</v>
      </c>
    </row>
    <row r="34" spans="1:10" ht="21" customHeight="1" x14ac:dyDescent="0.3">
      <c r="A34" s="8">
        <f t="shared" si="0"/>
        <v>33</v>
      </c>
      <c r="B34" s="6" t="s">
        <v>87</v>
      </c>
      <c r="C34" s="6" t="s">
        <v>6</v>
      </c>
      <c r="D34" s="7">
        <v>45236</v>
      </c>
      <c r="E34" s="3">
        <v>45236</v>
      </c>
      <c r="F34" s="7" t="s">
        <v>22</v>
      </c>
      <c r="G34" s="6" t="s">
        <v>26</v>
      </c>
      <c r="H34" s="6" t="s">
        <v>2</v>
      </c>
      <c r="I34" s="6" t="s">
        <v>100</v>
      </c>
      <c r="J34" s="6" t="s">
        <v>21</v>
      </c>
    </row>
    <row r="35" spans="1:10" ht="21" customHeight="1" x14ac:dyDescent="0.3">
      <c r="A35" s="8">
        <f t="shared" si="0"/>
        <v>34</v>
      </c>
      <c r="B35" s="6" t="s">
        <v>82</v>
      </c>
      <c r="C35" s="6" t="s">
        <v>6</v>
      </c>
      <c r="D35" s="7">
        <v>45236</v>
      </c>
      <c r="E35" s="3">
        <v>45237</v>
      </c>
      <c r="F35" s="7" t="s">
        <v>54</v>
      </c>
      <c r="G35" s="6" t="s">
        <v>83</v>
      </c>
      <c r="H35" s="6" t="s">
        <v>2</v>
      </c>
      <c r="I35" s="6" t="s">
        <v>84</v>
      </c>
      <c r="J35" s="6" t="s">
        <v>21</v>
      </c>
    </row>
    <row r="36" spans="1:10" ht="21" customHeight="1" x14ac:dyDescent="0.3">
      <c r="A36" s="8">
        <f t="shared" si="0"/>
        <v>35</v>
      </c>
      <c r="B36" s="6" t="s">
        <v>94</v>
      </c>
      <c r="C36" s="6" t="s">
        <v>6</v>
      </c>
      <c r="D36" s="7">
        <v>45231</v>
      </c>
      <c r="E36" s="3">
        <v>45238</v>
      </c>
      <c r="F36" s="7" t="s">
        <v>60</v>
      </c>
      <c r="G36" s="6" t="s">
        <v>27</v>
      </c>
      <c r="H36" s="6" t="s">
        <v>2</v>
      </c>
      <c r="I36" s="6"/>
      <c r="J36" s="6" t="s">
        <v>21</v>
      </c>
    </row>
    <row r="37" spans="1:10" ht="21" customHeight="1" x14ac:dyDescent="0.3">
      <c r="A37" s="8">
        <f t="shared" si="0"/>
        <v>36</v>
      </c>
      <c r="B37" s="6" t="s">
        <v>97</v>
      </c>
      <c r="C37" s="6" t="s">
        <v>6</v>
      </c>
      <c r="D37" s="7">
        <v>45244</v>
      </c>
      <c r="E37" s="3">
        <v>45244</v>
      </c>
      <c r="F37" s="7" t="s">
        <v>23</v>
      </c>
      <c r="G37" s="6" t="s">
        <v>98</v>
      </c>
      <c r="H37" s="6" t="s">
        <v>2</v>
      </c>
      <c r="I37" s="6" t="s">
        <v>99</v>
      </c>
      <c r="J37" s="6" t="s">
        <v>21</v>
      </c>
    </row>
    <row r="38" spans="1:10" ht="21" customHeight="1" x14ac:dyDescent="0.3">
      <c r="A38" s="8">
        <f t="shared" si="0"/>
        <v>37</v>
      </c>
      <c r="B38" s="1" t="s">
        <v>66</v>
      </c>
      <c r="C38" s="6" t="s">
        <v>6</v>
      </c>
      <c r="D38" s="7">
        <v>45215</v>
      </c>
      <c r="E38" s="3">
        <v>45245</v>
      </c>
      <c r="F38" s="7" t="s">
        <v>23</v>
      </c>
      <c r="G38" s="6" t="s">
        <v>24</v>
      </c>
      <c r="H38" s="6" t="s">
        <v>2</v>
      </c>
      <c r="I38" s="6" t="s">
        <v>91</v>
      </c>
      <c r="J38" s="6" t="s">
        <v>21</v>
      </c>
    </row>
    <row r="39" spans="1:10" ht="21" customHeight="1" x14ac:dyDescent="0.3">
      <c r="A39" s="8">
        <f t="shared" si="0"/>
        <v>38</v>
      </c>
      <c r="B39" s="1" t="s">
        <v>95</v>
      </c>
      <c r="C39" s="6" t="s">
        <v>6</v>
      </c>
      <c r="D39" s="7">
        <v>45244</v>
      </c>
      <c r="E39" s="3">
        <v>45246</v>
      </c>
      <c r="F39" s="7" t="s">
        <v>60</v>
      </c>
      <c r="G39" s="6" t="s">
        <v>27</v>
      </c>
      <c r="H39" s="6" t="s">
        <v>2</v>
      </c>
      <c r="I39" s="6" t="s">
        <v>96</v>
      </c>
      <c r="J39" s="6" t="s">
        <v>8</v>
      </c>
    </row>
    <row r="40" spans="1:10" ht="21" customHeight="1" x14ac:dyDescent="0.3">
      <c r="A40" s="8">
        <f t="shared" si="0"/>
        <v>39</v>
      </c>
      <c r="B40" s="1" t="s">
        <v>92</v>
      </c>
      <c r="C40" s="6" t="s">
        <v>6</v>
      </c>
      <c r="D40" s="7">
        <v>45243</v>
      </c>
      <c r="E40" s="3">
        <v>45247</v>
      </c>
      <c r="F40" s="7" t="s">
        <v>22</v>
      </c>
      <c r="G40" s="6" t="s">
        <v>49</v>
      </c>
      <c r="H40" s="6" t="s">
        <v>2</v>
      </c>
      <c r="I40" s="6" t="s">
        <v>93</v>
      </c>
      <c r="J40" s="6" t="s">
        <v>1</v>
      </c>
    </row>
    <row r="41" spans="1:10" ht="21" customHeight="1" x14ac:dyDescent="0.3">
      <c r="A41" s="8">
        <f t="shared" si="0"/>
        <v>40</v>
      </c>
      <c r="B41" s="6" t="s">
        <v>10</v>
      </c>
      <c r="C41" s="1" t="s">
        <v>5</v>
      </c>
      <c r="D41" s="3">
        <f>D42+2</f>
        <v>45238</v>
      </c>
      <c r="E41" s="3">
        <f>Table5[[#This Row],[start_date]]+50</f>
        <v>45288</v>
      </c>
      <c r="F41" s="7" t="s">
        <v>22</v>
      </c>
      <c r="G41" s="6" t="s">
        <v>9</v>
      </c>
      <c r="H41" s="1" t="s">
        <v>2</v>
      </c>
      <c r="I41" s="1"/>
      <c r="J41" s="6" t="s">
        <v>8</v>
      </c>
    </row>
    <row r="42" spans="1:10" ht="21" customHeight="1" x14ac:dyDescent="0.3">
      <c r="A42" s="8">
        <f t="shared" si="0"/>
        <v>41</v>
      </c>
      <c r="B42" s="6" t="s">
        <v>85</v>
      </c>
      <c r="C42" s="6" t="s">
        <v>5</v>
      </c>
      <c r="D42" s="7">
        <v>45236</v>
      </c>
      <c r="E42" s="3">
        <v>45250</v>
      </c>
      <c r="F42" s="7" t="s">
        <v>54</v>
      </c>
      <c r="G42" s="6" t="s">
        <v>83</v>
      </c>
      <c r="H42" s="6" t="s">
        <v>2</v>
      </c>
      <c r="I42" s="6" t="s">
        <v>86</v>
      </c>
      <c r="J42" s="6" t="s">
        <v>1</v>
      </c>
    </row>
    <row r="43" spans="1:10" ht="21" customHeight="1" x14ac:dyDescent="0.3">
      <c r="A43" s="8">
        <f t="shared" si="0"/>
        <v>42</v>
      </c>
      <c r="B43" s="1" t="s">
        <v>65</v>
      </c>
      <c r="C43" s="6" t="s">
        <v>6</v>
      </c>
      <c r="D43" s="7">
        <v>45208</v>
      </c>
      <c r="E43" s="3">
        <v>45260</v>
      </c>
      <c r="F43" s="7" t="s">
        <v>54</v>
      </c>
      <c r="G43" s="6" t="s">
        <v>55</v>
      </c>
      <c r="H43" s="6" t="s">
        <v>37</v>
      </c>
      <c r="I43" s="6" t="s">
        <v>70</v>
      </c>
      <c r="J43" s="6" t="s">
        <v>8</v>
      </c>
    </row>
    <row r="44" spans="1:10" ht="21" customHeight="1" x14ac:dyDescent="0.3">
      <c r="A44" s="8">
        <f t="shared" si="0"/>
        <v>43</v>
      </c>
      <c r="B44" s="1" t="s">
        <v>81</v>
      </c>
      <c r="C44" s="6" t="s">
        <v>6</v>
      </c>
      <c r="D44" s="7">
        <v>45230</v>
      </c>
      <c r="E44" s="3">
        <v>45260</v>
      </c>
      <c r="F44" s="7" t="s">
        <v>54</v>
      </c>
      <c r="G44" s="6" t="s">
        <v>27</v>
      </c>
      <c r="H44" s="6" t="s">
        <v>2</v>
      </c>
      <c r="I44" s="6"/>
      <c r="J44" s="6" t="s">
        <v>1</v>
      </c>
    </row>
    <row r="45" spans="1:10" ht="21" customHeight="1" x14ac:dyDescent="0.3">
      <c r="A45" s="8">
        <f t="shared" si="0"/>
        <v>44</v>
      </c>
      <c r="B45" s="6" t="s">
        <v>46</v>
      </c>
      <c r="C45" s="6" t="s">
        <v>4</v>
      </c>
      <c r="D45" s="3">
        <v>45131</v>
      </c>
      <c r="E45" s="3">
        <v>45291</v>
      </c>
      <c r="F45" s="7" t="s">
        <v>22</v>
      </c>
      <c r="G45" s="6" t="s">
        <v>15</v>
      </c>
      <c r="H45" s="1" t="s">
        <v>2</v>
      </c>
      <c r="I45" s="6" t="s">
        <v>90</v>
      </c>
      <c r="J45" s="6" t="s">
        <v>8</v>
      </c>
    </row>
    <row r="46" spans="1:10" ht="21" customHeight="1" x14ac:dyDescent="0.3">
      <c r="A46" s="8">
        <f t="shared" si="0"/>
        <v>45</v>
      </c>
      <c r="B46" s="6" t="s">
        <v>71</v>
      </c>
      <c r="C46" s="6" t="s">
        <v>4</v>
      </c>
      <c r="D46" s="7">
        <v>45261</v>
      </c>
      <c r="E46" s="3">
        <v>45291</v>
      </c>
      <c r="F46" s="7" t="s">
        <v>22</v>
      </c>
      <c r="G46" s="6" t="s">
        <v>49</v>
      </c>
      <c r="H46" s="6" t="s">
        <v>2</v>
      </c>
      <c r="I46" s="6" t="s">
        <v>72</v>
      </c>
      <c r="J46" s="6" t="s">
        <v>1</v>
      </c>
    </row>
    <row r="47" spans="1:10" ht="21" customHeight="1" x14ac:dyDescent="0.3">
      <c r="A47" s="8">
        <f t="shared" si="0"/>
        <v>46</v>
      </c>
      <c r="B47" s="6" t="s">
        <v>51</v>
      </c>
      <c r="C47" s="6" t="s">
        <v>4</v>
      </c>
      <c r="D47" s="7">
        <v>45261</v>
      </c>
      <c r="E47" s="3">
        <v>45291</v>
      </c>
      <c r="F47" s="7" t="s">
        <v>22</v>
      </c>
      <c r="G47" s="6" t="s">
        <v>49</v>
      </c>
      <c r="H47" s="6" t="s">
        <v>2</v>
      </c>
      <c r="I47" s="6" t="s">
        <v>73</v>
      </c>
      <c r="J47" s="6" t="s">
        <v>1</v>
      </c>
    </row>
    <row r="48" spans="1:10" ht="21" customHeight="1" x14ac:dyDescent="0.3">
      <c r="A48" s="8">
        <f t="shared" si="0"/>
        <v>47</v>
      </c>
      <c r="B48" s="6" t="s">
        <v>63</v>
      </c>
      <c r="C48" s="6" t="s">
        <v>4</v>
      </c>
      <c r="D48" s="7">
        <v>45231</v>
      </c>
      <c r="E48" s="3">
        <v>45291</v>
      </c>
      <c r="F48" s="7" t="s">
        <v>54</v>
      </c>
      <c r="G48" s="6" t="s">
        <v>55</v>
      </c>
      <c r="H48" s="6" t="s">
        <v>2</v>
      </c>
      <c r="I48" s="6"/>
      <c r="J48" s="6" t="s">
        <v>1</v>
      </c>
    </row>
    <row r="49" spans="1:10" ht="21" customHeight="1" x14ac:dyDescent="0.3">
      <c r="A49" s="8">
        <f t="shared" si="0"/>
        <v>48</v>
      </c>
      <c r="B49" s="6" t="s">
        <v>101</v>
      </c>
      <c r="C49" s="6" t="s">
        <v>5</v>
      </c>
      <c r="D49" s="7">
        <v>45244</v>
      </c>
      <c r="E49" s="7">
        <v>45291</v>
      </c>
      <c r="F49" s="7" t="s">
        <v>102</v>
      </c>
      <c r="G49" s="6" t="s">
        <v>83</v>
      </c>
      <c r="H49" s="6" t="s">
        <v>2</v>
      </c>
      <c r="I49" s="6"/>
      <c r="J49" s="6" t="s">
        <v>1</v>
      </c>
    </row>
    <row r="50" spans="1:10" ht="21" customHeight="1" x14ac:dyDescent="0.3">
      <c r="A50" s="1"/>
      <c r="B50" s="1"/>
      <c r="C50" s="1"/>
      <c r="D50" s="7"/>
      <c r="E50" s="3"/>
      <c r="F50" s="3"/>
      <c r="G50" s="1"/>
      <c r="H50" s="1"/>
      <c r="I50" s="6"/>
      <c r="J50" s="1"/>
    </row>
  </sheetData>
  <conditionalFormatting sqref="C1:D1 C2:C50 J1:J50">
    <cfRule type="cellIs" dxfId="21" priority="29" operator="equal">
      <formula>"pending"</formula>
    </cfRule>
    <cfRule type="cellIs" dxfId="20" priority="30" operator="equal">
      <formula>"wip"</formula>
    </cfRule>
    <cfRule type="cellIs" dxfId="19" priority="31" operator="equal">
      <formula>"done"</formula>
    </cfRule>
  </conditionalFormatting>
  <conditionalFormatting sqref="C1:D1 C2:C50">
    <cfRule type="cellIs" dxfId="18" priority="617" operator="equal">
      <formula>"low"</formula>
    </cfRule>
    <cfRule type="cellIs" dxfId="17" priority="618" operator="equal">
      <formula>"medium"</formula>
    </cfRule>
    <cfRule type="cellIs" dxfId="16" priority="619" operator="equal">
      <formula>"high"</formula>
    </cfRule>
    <cfRule type="iconSet" priority="620">
      <iconSet iconSet="4RedToBlack">
        <cfvo type="percent" val="0"/>
        <cfvo type="percent" val="25"/>
        <cfvo type="percent" val="50"/>
        <cfvo type="percent" val="75"/>
      </iconSet>
    </cfRule>
    <cfRule type="cellIs" dxfId="15" priority="621" operator="equal">
      <formula>"high"</formula>
    </cfRule>
  </conditionalFormatting>
  <conditionalFormatting sqref="E2:F50">
    <cfRule type="colorScale" priority="627">
      <colorScale>
        <cfvo type="min"/>
        <cfvo type="percentile" val="50"/>
        <cfvo type="max"/>
        <color rgb="FFF8696B"/>
        <color rgb="FFFCFCFF"/>
        <color rgb="FF5A8AC6"/>
      </colorScale>
    </cfRule>
  </conditionalFormatting>
  <pageMargins left="0.7" right="0.7" top="0.75" bottom="0.75" header="0.3" footer="0.3"/>
  <pageSetup orientation="portrait" horizontalDpi="30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todos</vt:lpstr>
    </vt:vector>
  </TitlesOfParts>
  <Company>MPI CEC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Leonid Rapatskiy</dc:creator>
  <cp:lastModifiedBy>Leonid Rapatskiy</cp:lastModifiedBy>
  <dcterms:created xsi:type="dcterms:W3CDTF">2019-07-18T16:07:42Z</dcterms:created>
  <dcterms:modified xsi:type="dcterms:W3CDTF">2023-12-09T20:50:25Z</dcterms:modified>
</cp:coreProperties>
</file>