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linkexin/Desktop/Project4/"/>
    </mc:Choice>
  </mc:AlternateContent>
  <bookViews>
    <workbookView xWindow="0" yWindow="460" windowWidth="25600" windowHeight="14240" tabRatio="500" activeTab="4"/>
  </bookViews>
  <sheets>
    <sheet name="Control" sheetId="1" r:id="rId1"/>
    <sheet name="Experiment" sheetId="2" r:id="rId2"/>
    <sheet name="sanity" sheetId="7" r:id="rId3"/>
    <sheet name="effect size" sheetId="5" r:id="rId4"/>
    <sheet name="sign test" sheetId="8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5" i="8" l="1"/>
  <c r="K25" i="8"/>
  <c r="M3" i="8"/>
  <c r="M4" i="8"/>
  <c r="M5" i="8"/>
  <c r="M6" i="8"/>
  <c r="M7" i="8"/>
  <c r="M8" i="8"/>
  <c r="M9" i="8"/>
  <c r="M10" i="8"/>
  <c r="M11" i="8"/>
  <c r="M12" i="8"/>
  <c r="M13" i="8"/>
  <c r="M14" i="8"/>
  <c r="M15" i="8"/>
  <c r="M16" i="8"/>
  <c r="M17" i="8"/>
  <c r="M18" i="8"/>
  <c r="M19" i="8"/>
  <c r="M20" i="8"/>
  <c r="M21" i="8"/>
  <c r="M22" i="8"/>
  <c r="M23" i="8"/>
  <c r="M24" i="8"/>
  <c r="M2" i="8"/>
  <c r="L3" i="8"/>
  <c r="L4" i="8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24" i="8"/>
  <c r="L2" i="8"/>
  <c r="J3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" i="8"/>
  <c r="I3" i="8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" i="8"/>
  <c r="P10" i="5"/>
  <c r="G13" i="5"/>
  <c r="P15" i="5"/>
  <c r="P14" i="5"/>
  <c r="P13" i="5"/>
  <c r="P12" i="5"/>
  <c r="P11" i="5"/>
  <c r="Q9" i="5"/>
  <c r="P9" i="5"/>
  <c r="G15" i="5"/>
  <c r="E26" i="5"/>
  <c r="D26" i="5"/>
  <c r="B26" i="5"/>
  <c r="A26" i="5"/>
  <c r="D42" i="7"/>
  <c r="A42" i="7"/>
  <c r="G44" i="7"/>
  <c r="G43" i="7"/>
  <c r="G42" i="7"/>
  <c r="G41" i="7"/>
  <c r="H40" i="7"/>
  <c r="G40" i="7"/>
  <c r="D43" i="7"/>
  <c r="D45" i="7"/>
  <c r="D44" i="7"/>
  <c r="D41" i="7"/>
  <c r="E40" i="7"/>
  <c r="D40" i="7"/>
  <c r="A43" i="7"/>
  <c r="A45" i="7"/>
  <c r="A44" i="7"/>
  <c r="A41" i="7"/>
  <c r="B40" i="7"/>
  <c r="A40" i="7"/>
  <c r="G12" i="5"/>
  <c r="H12" i="5"/>
  <c r="G14" i="5"/>
  <c r="G16" i="5"/>
  <c r="G18" i="5"/>
  <c r="G17" i="5"/>
  <c r="N26" i="5"/>
  <c r="M26" i="5"/>
  <c r="K26" i="5"/>
  <c r="J26" i="5"/>
</calcChain>
</file>

<file path=xl/sharedStrings.xml><?xml version="1.0" encoding="utf-8"?>
<sst xmlns="http://schemas.openxmlformats.org/spreadsheetml/2006/main" count="138" uniqueCount="87">
  <si>
    <t>Date</t>
  </si>
  <si>
    <t>Pageviews</t>
  </si>
  <si>
    <t>Clicks</t>
  </si>
  <si>
    <t>Enrollments</t>
  </si>
  <si>
    <t>Payments</t>
  </si>
  <si>
    <t>Sat, Oct 11</t>
  </si>
  <si>
    <t>Sun, Oct 12</t>
  </si>
  <si>
    <t>Mon, Oct 13</t>
  </si>
  <si>
    <t>Tue, Oct 14</t>
  </si>
  <si>
    <t>Wed, Oct 15</t>
  </si>
  <si>
    <t>Thu, Oct 16</t>
  </si>
  <si>
    <t>Fri, Oct 17</t>
  </si>
  <si>
    <t>Sat, Oct 18</t>
  </si>
  <si>
    <t>Sun, Oct 19</t>
  </si>
  <si>
    <t>Mon, Oct 20</t>
  </si>
  <si>
    <t>Tue, Oct 21</t>
  </si>
  <si>
    <t>Wed, Oct 22</t>
  </si>
  <si>
    <t>Thu, Oct 23</t>
  </si>
  <si>
    <t>Fri, Oct 24</t>
  </si>
  <si>
    <t>Sat, Oct 25</t>
  </si>
  <si>
    <t>Sun, Oct 26</t>
  </si>
  <si>
    <t>Mon, Oct 27</t>
  </si>
  <si>
    <t>Tue, Oct 28</t>
  </si>
  <si>
    <t>Wed, Oct 29</t>
  </si>
  <si>
    <t>Thu, Oct 30</t>
  </si>
  <si>
    <t>Fri, Oct 31</t>
  </si>
  <si>
    <t>Sat, Nov 1</t>
  </si>
  <si>
    <t>Sun, Nov 2</t>
  </si>
  <si>
    <t>Mon, Nov 3</t>
  </si>
  <si>
    <t>Tue, Nov 4</t>
  </si>
  <si>
    <t>Wed, Nov 5</t>
  </si>
  <si>
    <t>Thu, Nov 6</t>
  </si>
  <si>
    <t>Fri, Nov 7</t>
  </si>
  <si>
    <t>Sat, Nov 8</t>
  </si>
  <si>
    <t>Sun, Nov 9</t>
  </si>
  <si>
    <t>Mon, Nov 10</t>
  </si>
  <si>
    <t>Tue, Nov 11</t>
  </si>
  <si>
    <t>Wed, Nov 12</t>
  </si>
  <si>
    <t>Thu, Nov 13</t>
  </si>
  <si>
    <t>Fri, Nov 14</t>
  </si>
  <si>
    <t>Sat, Nov 15</t>
  </si>
  <si>
    <t>Sun, Nov 16</t>
  </si>
  <si>
    <t>Pageviews</t>
    <phoneticPr fontId="2" type="noConversion"/>
  </si>
  <si>
    <t>C - Clicks</t>
  </si>
  <si>
    <t>E - Clicks</t>
  </si>
  <si>
    <t>C - Pageviews</t>
  </si>
  <si>
    <t>E - Pageviews</t>
  </si>
  <si>
    <t>e</t>
    <phoneticPr fontId="2" type="noConversion"/>
  </si>
  <si>
    <t>c - Enrollments</t>
    <phoneticPr fontId="2" type="noConversion"/>
  </si>
  <si>
    <t>c - Payments</t>
    <phoneticPr fontId="2" type="noConversion"/>
  </si>
  <si>
    <t>e - Enrollments</t>
    <phoneticPr fontId="2" type="noConversion"/>
  </si>
  <si>
    <t>e - Payments</t>
    <phoneticPr fontId="2" type="noConversion"/>
  </si>
  <si>
    <t>gross conversion</t>
    <phoneticPr fontId="2" type="noConversion"/>
  </si>
  <si>
    <t>c</t>
    <phoneticPr fontId="2" type="noConversion"/>
  </si>
  <si>
    <t>difference</t>
    <phoneticPr fontId="2" type="noConversion"/>
  </si>
  <si>
    <t>pooled p</t>
    <phoneticPr fontId="2" type="noConversion"/>
  </si>
  <si>
    <t>stdv</t>
    <phoneticPr fontId="2" type="noConversion"/>
  </si>
  <si>
    <t>confidence</t>
    <phoneticPr fontId="2" type="noConversion"/>
  </si>
  <si>
    <t>upper</t>
    <phoneticPr fontId="2" type="noConversion"/>
  </si>
  <si>
    <t>lower</t>
    <phoneticPr fontId="2" type="noConversion"/>
  </si>
  <si>
    <t>dmin</t>
    <phoneticPr fontId="2" type="noConversion"/>
  </si>
  <si>
    <t>fraction</t>
    <phoneticPr fontId="2" type="noConversion"/>
  </si>
  <si>
    <t>stdv</t>
    <phoneticPr fontId="2" type="noConversion"/>
  </si>
  <si>
    <t>confidence interval</t>
    <phoneticPr fontId="2" type="noConversion"/>
  </si>
  <si>
    <t>fraction</t>
    <phoneticPr fontId="2" type="noConversion"/>
  </si>
  <si>
    <t>upper</t>
    <phoneticPr fontId="2" type="noConversion"/>
  </si>
  <si>
    <t>lower</t>
    <phoneticPr fontId="2" type="noConversion"/>
  </si>
  <si>
    <t>upper</t>
    <phoneticPr fontId="2" type="noConversion"/>
  </si>
  <si>
    <t>lower</t>
    <phoneticPr fontId="2" type="noConversion"/>
  </si>
  <si>
    <t>stdv</t>
    <phoneticPr fontId="2" type="noConversion"/>
  </si>
  <si>
    <t>confidence interval</t>
    <phoneticPr fontId="2" type="noConversion"/>
  </si>
  <si>
    <t>stdv</t>
    <phoneticPr fontId="2" type="noConversion"/>
  </si>
  <si>
    <t>confidence interval</t>
    <phoneticPr fontId="2" type="noConversion"/>
  </si>
  <si>
    <t>e</t>
    <phoneticPr fontId="2" type="noConversion"/>
  </si>
  <si>
    <t>net conversion</t>
    <phoneticPr fontId="2" type="noConversion"/>
  </si>
  <si>
    <t>c</t>
    <phoneticPr fontId="2" type="noConversion"/>
  </si>
  <si>
    <t>difference</t>
    <phoneticPr fontId="2" type="noConversion"/>
  </si>
  <si>
    <t>pooled p</t>
    <phoneticPr fontId="2" type="noConversion"/>
  </si>
  <si>
    <t>stdv</t>
    <phoneticPr fontId="2" type="noConversion"/>
  </si>
  <si>
    <t>confidence interval</t>
    <phoneticPr fontId="2" type="noConversion"/>
  </si>
  <si>
    <t>upper</t>
    <phoneticPr fontId="2" type="noConversion"/>
  </si>
  <si>
    <t>lower</t>
    <phoneticPr fontId="2" type="noConversion"/>
  </si>
  <si>
    <t>dmin</t>
    <phoneticPr fontId="2" type="noConversion"/>
  </si>
  <si>
    <t>c - gross conversion</t>
    <phoneticPr fontId="2" type="noConversion"/>
  </si>
  <si>
    <t>e - gross conversion</t>
    <phoneticPr fontId="2" type="noConversion"/>
  </si>
  <si>
    <t>c - net conversion</t>
    <phoneticPr fontId="2" type="noConversion"/>
  </si>
  <si>
    <t>e - net conversion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</si>
</sst>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</font>
    <font>
      <sz val="9"/>
      <name val="Arial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/>
  </cellXfs>
  <cellStyles count="2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>
      <pane ySplit="1" topLeftCell="A2" activePane="bottomLeft" state="frozen"/>
      <selection pane="bottomLeft" activeCell="A24" sqref="A24"/>
    </sheetView>
  </sheetViews>
  <sheetFormatPr baseColWidth="10" defaultColWidth="14.5" defaultRowHeight="15.75" customHeight="1" x14ac:dyDescent="0.15"/>
  <sheetData>
    <row r="1" spans="1:8" ht="15.75" customHeight="1" x14ac:dyDescent="0.15">
      <c r="A1" s="1" t="s">
        <v>0</v>
      </c>
      <c r="B1" s="1" t="s">
        <v>42</v>
      </c>
      <c r="C1" s="1" t="s">
        <v>2</v>
      </c>
      <c r="D1" s="1" t="s">
        <v>3</v>
      </c>
      <c r="E1" s="1" t="s">
        <v>4</v>
      </c>
      <c r="F1" s="4"/>
      <c r="G1" s="4"/>
      <c r="H1" s="4"/>
    </row>
    <row r="2" spans="1:8" ht="15.75" customHeight="1" x14ac:dyDescent="0.15">
      <c r="A2" s="1" t="s">
        <v>5</v>
      </c>
      <c r="B2" s="2">
        <v>7723</v>
      </c>
      <c r="C2" s="2">
        <v>687</v>
      </c>
      <c r="D2" s="2">
        <v>134</v>
      </c>
      <c r="E2" s="2">
        <v>70</v>
      </c>
    </row>
    <row r="3" spans="1:8" ht="15.75" customHeight="1" x14ac:dyDescent="0.15">
      <c r="A3" s="1" t="s">
        <v>6</v>
      </c>
      <c r="B3" s="2">
        <v>9102</v>
      </c>
      <c r="C3" s="2">
        <v>779</v>
      </c>
      <c r="D3" s="2">
        <v>147</v>
      </c>
      <c r="E3" s="2">
        <v>70</v>
      </c>
    </row>
    <row r="4" spans="1:8" ht="15.75" customHeight="1" x14ac:dyDescent="0.15">
      <c r="A4" s="1" t="s">
        <v>7</v>
      </c>
      <c r="B4" s="2">
        <v>10511</v>
      </c>
      <c r="C4" s="2">
        <v>909</v>
      </c>
      <c r="D4" s="2">
        <v>167</v>
      </c>
      <c r="E4" s="2">
        <v>95</v>
      </c>
    </row>
    <row r="5" spans="1:8" ht="15.75" customHeight="1" x14ac:dyDescent="0.15">
      <c r="A5" s="1" t="s">
        <v>8</v>
      </c>
      <c r="B5" s="2">
        <v>9871</v>
      </c>
      <c r="C5" s="2">
        <v>836</v>
      </c>
      <c r="D5" s="2">
        <v>156</v>
      </c>
      <c r="E5" s="2">
        <v>105</v>
      </c>
    </row>
    <row r="6" spans="1:8" ht="15.75" customHeight="1" x14ac:dyDescent="0.15">
      <c r="A6" s="1" t="s">
        <v>9</v>
      </c>
      <c r="B6" s="2">
        <v>10014</v>
      </c>
      <c r="C6" s="2">
        <v>837</v>
      </c>
      <c r="D6" s="2">
        <v>163</v>
      </c>
      <c r="E6" s="2">
        <v>64</v>
      </c>
    </row>
    <row r="7" spans="1:8" ht="15.75" customHeight="1" x14ac:dyDescent="0.15">
      <c r="A7" s="1" t="s">
        <v>10</v>
      </c>
      <c r="B7" s="2">
        <v>9670</v>
      </c>
      <c r="C7" s="2">
        <v>823</v>
      </c>
      <c r="D7" s="2">
        <v>138</v>
      </c>
      <c r="E7" s="2">
        <v>82</v>
      </c>
    </row>
    <row r="8" spans="1:8" ht="15.75" customHeight="1" x14ac:dyDescent="0.15">
      <c r="A8" s="1" t="s">
        <v>11</v>
      </c>
      <c r="B8" s="2">
        <v>9008</v>
      </c>
      <c r="C8" s="2">
        <v>748</v>
      </c>
      <c r="D8" s="2">
        <v>146</v>
      </c>
      <c r="E8" s="2">
        <v>76</v>
      </c>
    </row>
    <row r="9" spans="1:8" ht="15.75" customHeight="1" x14ac:dyDescent="0.15">
      <c r="A9" s="1" t="s">
        <v>12</v>
      </c>
      <c r="B9" s="2">
        <v>7434</v>
      </c>
      <c r="C9" s="2">
        <v>632</v>
      </c>
      <c r="D9" s="2">
        <v>110</v>
      </c>
      <c r="E9" s="2">
        <v>70</v>
      </c>
    </row>
    <row r="10" spans="1:8" ht="15.75" customHeight="1" x14ac:dyDescent="0.15">
      <c r="A10" s="1" t="s">
        <v>13</v>
      </c>
      <c r="B10" s="2">
        <v>8459</v>
      </c>
      <c r="C10" s="2">
        <v>691</v>
      </c>
      <c r="D10" s="2">
        <v>131</v>
      </c>
      <c r="E10" s="2">
        <v>60</v>
      </c>
    </row>
    <row r="11" spans="1:8" ht="15.75" customHeight="1" x14ac:dyDescent="0.15">
      <c r="A11" s="1" t="s">
        <v>14</v>
      </c>
      <c r="B11" s="2">
        <v>10667</v>
      </c>
      <c r="C11" s="2">
        <v>861</v>
      </c>
      <c r="D11" s="2">
        <v>165</v>
      </c>
      <c r="E11" s="2">
        <v>97</v>
      </c>
    </row>
    <row r="12" spans="1:8" ht="15.75" customHeight="1" x14ac:dyDescent="0.15">
      <c r="A12" s="1" t="s">
        <v>15</v>
      </c>
      <c r="B12" s="2">
        <v>10660</v>
      </c>
      <c r="C12" s="2">
        <v>867</v>
      </c>
      <c r="D12" s="2">
        <v>196</v>
      </c>
      <c r="E12" s="2">
        <v>105</v>
      </c>
    </row>
    <row r="13" spans="1:8" ht="15.75" customHeight="1" x14ac:dyDescent="0.15">
      <c r="A13" s="1" t="s">
        <v>16</v>
      </c>
      <c r="B13" s="2">
        <v>9947</v>
      </c>
      <c r="C13" s="2">
        <v>838</v>
      </c>
      <c r="D13" s="2">
        <v>162</v>
      </c>
      <c r="E13" s="2">
        <v>92</v>
      </c>
    </row>
    <row r="14" spans="1:8" ht="15.75" customHeight="1" x14ac:dyDescent="0.15">
      <c r="A14" s="1" t="s">
        <v>17</v>
      </c>
      <c r="B14" s="2">
        <v>8324</v>
      </c>
      <c r="C14" s="2">
        <v>665</v>
      </c>
      <c r="D14" s="2">
        <v>127</v>
      </c>
      <c r="E14" s="2">
        <v>56</v>
      </c>
    </row>
    <row r="15" spans="1:8" ht="15.75" customHeight="1" x14ac:dyDescent="0.15">
      <c r="A15" s="1" t="s">
        <v>18</v>
      </c>
      <c r="B15" s="2">
        <v>9434</v>
      </c>
      <c r="C15" s="2">
        <v>673</v>
      </c>
      <c r="D15" s="2">
        <v>220</v>
      </c>
      <c r="E15" s="2">
        <v>122</v>
      </c>
    </row>
    <row r="16" spans="1:8" ht="15.75" customHeight="1" x14ac:dyDescent="0.15">
      <c r="A16" s="1" t="s">
        <v>19</v>
      </c>
      <c r="B16" s="2">
        <v>8687</v>
      </c>
      <c r="C16" s="2">
        <v>691</v>
      </c>
      <c r="D16" s="2">
        <v>176</v>
      </c>
      <c r="E16" s="2">
        <v>128</v>
      </c>
    </row>
    <row r="17" spans="1:5" ht="15.75" customHeight="1" x14ac:dyDescent="0.15">
      <c r="A17" s="1" t="s">
        <v>20</v>
      </c>
      <c r="B17" s="2">
        <v>8896</v>
      </c>
      <c r="C17" s="2">
        <v>708</v>
      </c>
      <c r="D17" s="2">
        <v>161</v>
      </c>
      <c r="E17" s="2">
        <v>104</v>
      </c>
    </row>
    <row r="18" spans="1:5" ht="15.75" customHeight="1" x14ac:dyDescent="0.15">
      <c r="A18" s="1" t="s">
        <v>21</v>
      </c>
      <c r="B18" s="2">
        <v>9535</v>
      </c>
      <c r="C18" s="2">
        <v>759</v>
      </c>
      <c r="D18" s="2">
        <v>233</v>
      </c>
      <c r="E18" s="2">
        <v>124</v>
      </c>
    </row>
    <row r="19" spans="1:5" ht="15.75" customHeight="1" x14ac:dyDescent="0.15">
      <c r="A19" s="1" t="s">
        <v>22</v>
      </c>
      <c r="B19" s="2">
        <v>9363</v>
      </c>
      <c r="C19" s="2">
        <v>736</v>
      </c>
      <c r="D19" s="2">
        <v>154</v>
      </c>
      <c r="E19" s="2">
        <v>91</v>
      </c>
    </row>
    <row r="20" spans="1:5" ht="15.75" customHeight="1" x14ac:dyDescent="0.15">
      <c r="A20" s="1" t="s">
        <v>23</v>
      </c>
      <c r="B20" s="2">
        <v>9327</v>
      </c>
      <c r="C20" s="2">
        <v>739</v>
      </c>
      <c r="D20" s="2">
        <v>196</v>
      </c>
      <c r="E20" s="2">
        <v>86</v>
      </c>
    </row>
    <row r="21" spans="1:5" ht="15.75" customHeight="1" x14ac:dyDescent="0.15">
      <c r="A21" s="1" t="s">
        <v>24</v>
      </c>
      <c r="B21" s="2">
        <v>9345</v>
      </c>
      <c r="C21" s="2">
        <v>734</v>
      </c>
      <c r="D21" s="2">
        <v>167</v>
      </c>
      <c r="E21" s="2">
        <v>75</v>
      </c>
    </row>
    <row r="22" spans="1:5" ht="15.75" customHeight="1" x14ac:dyDescent="0.15">
      <c r="A22" s="1" t="s">
        <v>25</v>
      </c>
      <c r="B22" s="2">
        <v>8890</v>
      </c>
      <c r="C22" s="2">
        <v>706</v>
      </c>
      <c r="D22" s="2">
        <v>174</v>
      </c>
      <c r="E22" s="2">
        <v>101</v>
      </c>
    </row>
    <row r="23" spans="1:5" ht="15.75" customHeight="1" x14ac:dyDescent="0.15">
      <c r="A23" s="1" t="s">
        <v>26</v>
      </c>
      <c r="B23" s="2">
        <v>8460</v>
      </c>
      <c r="C23" s="2">
        <v>681</v>
      </c>
      <c r="D23" s="2">
        <v>156</v>
      </c>
      <c r="E23" s="2">
        <v>93</v>
      </c>
    </row>
    <row r="24" spans="1:5" ht="15.75" customHeight="1" x14ac:dyDescent="0.15">
      <c r="A24" s="1" t="s">
        <v>27</v>
      </c>
      <c r="B24" s="2">
        <v>8836</v>
      </c>
      <c r="C24" s="2">
        <v>693</v>
      </c>
      <c r="D24" s="2">
        <v>206</v>
      </c>
      <c r="E24" s="2">
        <v>67</v>
      </c>
    </row>
    <row r="25" spans="1:5" ht="15.75" customHeight="1" x14ac:dyDescent="0.15">
      <c r="A25" s="1" t="s">
        <v>28</v>
      </c>
      <c r="B25" s="2">
        <v>9437</v>
      </c>
      <c r="C25" s="2">
        <v>788</v>
      </c>
      <c r="D25" s="1"/>
      <c r="E25" s="3"/>
    </row>
    <row r="26" spans="1:5" ht="15.75" customHeight="1" x14ac:dyDescent="0.15">
      <c r="A26" s="1" t="s">
        <v>29</v>
      </c>
      <c r="B26" s="2">
        <v>9420</v>
      </c>
      <c r="C26" s="2">
        <v>781</v>
      </c>
      <c r="D26" s="1"/>
      <c r="E26" s="3"/>
    </row>
    <row r="27" spans="1:5" ht="15.75" customHeight="1" x14ac:dyDescent="0.15">
      <c r="A27" s="1" t="s">
        <v>30</v>
      </c>
      <c r="B27" s="2">
        <v>9570</v>
      </c>
      <c r="C27" s="2">
        <v>805</v>
      </c>
      <c r="D27" s="4"/>
      <c r="E27" s="3"/>
    </row>
    <row r="28" spans="1:5" ht="15.75" customHeight="1" x14ac:dyDescent="0.15">
      <c r="A28" s="1" t="s">
        <v>31</v>
      </c>
      <c r="B28" s="2">
        <v>9921</v>
      </c>
      <c r="C28" s="2">
        <v>830</v>
      </c>
      <c r="D28" s="1"/>
      <c r="E28" s="3"/>
    </row>
    <row r="29" spans="1:5" ht="15.75" customHeight="1" x14ac:dyDescent="0.15">
      <c r="A29" s="1" t="s">
        <v>32</v>
      </c>
      <c r="B29" s="2">
        <v>9424</v>
      </c>
      <c r="C29" s="2">
        <v>781</v>
      </c>
      <c r="D29" s="4"/>
      <c r="E29" s="3"/>
    </row>
    <row r="30" spans="1:5" ht="15.75" customHeight="1" x14ac:dyDescent="0.15">
      <c r="A30" s="1" t="s">
        <v>33</v>
      </c>
      <c r="B30" s="2">
        <v>9010</v>
      </c>
      <c r="C30" s="2">
        <v>756</v>
      </c>
      <c r="D30" s="1"/>
      <c r="E30" s="3"/>
    </row>
    <row r="31" spans="1:5" ht="15.75" customHeight="1" x14ac:dyDescent="0.15">
      <c r="A31" s="1" t="s">
        <v>34</v>
      </c>
      <c r="B31" s="2">
        <v>9656</v>
      </c>
      <c r="C31" s="2">
        <v>825</v>
      </c>
      <c r="D31" s="1"/>
      <c r="E31" s="3"/>
    </row>
    <row r="32" spans="1:5" ht="15.75" customHeight="1" x14ac:dyDescent="0.15">
      <c r="A32" s="1" t="s">
        <v>35</v>
      </c>
      <c r="B32" s="2">
        <v>10419</v>
      </c>
      <c r="C32" s="2">
        <v>874</v>
      </c>
      <c r="D32" s="4"/>
      <c r="E32" s="3"/>
    </row>
    <row r="33" spans="1:5" ht="15.75" customHeight="1" x14ac:dyDescent="0.15">
      <c r="A33" s="1" t="s">
        <v>36</v>
      </c>
      <c r="B33" s="2">
        <v>9880</v>
      </c>
      <c r="C33" s="2">
        <v>830</v>
      </c>
      <c r="D33" s="4"/>
      <c r="E33" s="3"/>
    </row>
    <row r="34" spans="1:5" ht="15.75" customHeight="1" x14ac:dyDescent="0.15">
      <c r="A34" s="1" t="s">
        <v>37</v>
      </c>
      <c r="B34" s="2">
        <v>10134</v>
      </c>
      <c r="C34" s="2">
        <v>801</v>
      </c>
      <c r="D34" s="1"/>
      <c r="E34" s="3"/>
    </row>
    <row r="35" spans="1:5" ht="15.75" customHeight="1" x14ac:dyDescent="0.15">
      <c r="A35" s="1" t="s">
        <v>38</v>
      </c>
      <c r="B35" s="2">
        <v>9717</v>
      </c>
      <c r="C35" s="2">
        <v>814</v>
      </c>
      <c r="D35" s="1"/>
      <c r="E35" s="3"/>
    </row>
    <row r="36" spans="1:5" ht="15.75" customHeight="1" x14ac:dyDescent="0.15">
      <c r="A36" s="1" t="s">
        <v>39</v>
      </c>
      <c r="B36" s="2">
        <v>9192</v>
      </c>
      <c r="C36" s="2">
        <v>735</v>
      </c>
      <c r="D36" s="4"/>
      <c r="E36" s="3"/>
    </row>
    <row r="37" spans="1:5" ht="15.75" customHeight="1" x14ac:dyDescent="0.15">
      <c r="A37" s="1" t="s">
        <v>40</v>
      </c>
      <c r="B37" s="2">
        <v>8630</v>
      </c>
      <c r="C37" s="2">
        <v>743</v>
      </c>
      <c r="D37" s="4"/>
      <c r="E37" s="3"/>
    </row>
    <row r="38" spans="1:5" ht="15.75" customHeight="1" x14ac:dyDescent="0.15">
      <c r="A38" s="1" t="s">
        <v>41</v>
      </c>
      <c r="B38" s="2">
        <v>8970</v>
      </c>
      <c r="C38" s="2">
        <v>722</v>
      </c>
      <c r="D38" s="4"/>
      <c r="E38" s="3"/>
    </row>
    <row r="39" spans="1:5" ht="15.75" customHeight="1" x14ac:dyDescent="0.15">
      <c r="A39" s="1"/>
      <c r="B39" s="2"/>
      <c r="C39" s="2"/>
      <c r="D39" s="1"/>
      <c r="E39" s="3"/>
    </row>
    <row r="40" spans="1:5" ht="15.75" customHeight="1" x14ac:dyDescent="0.15">
      <c r="A40" s="1"/>
      <c r="B40" s="2"/>
      <c r="C40" s="2"/>
      <c r="D40" s="1"/>
      <c r="E40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>
      <pane ySplit="1" topLeftCell="A2" activePane="bottomLeft" state="frozen"/>
      <selection pane="bottomLeft" activeCell="C1" sqref="C1:E24"/>
    </sheetView>
  </sheetViews>
  <sheetFormatPr baseColWidth="10" defaultColWidth="14.5" defaultRowHeight="15.75" customHeight="1" x14ac:dyDescent="0.15"/>
  <sheetData>
    <row r="1" spans="1:8" ht="15.75" customHeight="1" x14ac:dyDescent="0.15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4"/>
      <c r="G1" s="4"/>
      <c r="H1" s="4"/>
    </row>
    <row r="2" spans="1:8" ht="15.75" customHeight="1" x14ac:dyDescent="0.15">
      <c r="A2" s="1" t="s">
        <v>5</v>
      </c>
      <c r="B2" s="2">
        <v>7716</v>
      </c>
      <c r="C2" s="2">
        <v>686</v>
      </c>
      <c r="D2" s="2">
        <v>105</v>
      </c>
      <c r="E2" s="2">
        <v>34</v>
      </c>
    </row>
    <row r="3" spans="1:8" ht="15.75" customHeight="1" x14ac:dyDescent="0.15">
      <c r="A3" s="1" t="s">
        <v>6</v>
      </c>
      <c r="B3" s="2">
        <v>9288</v>
      </c>
      <c r="C3" s="2">
        <v>785</v>
      </c>
      <c r="D3" s="2">
        <v>116</v>
      </c>
      <c r="E3" s="2">
        <v>91</v>
      </c>
    </row>
    <row r="4" spans="1:8" ht="15.75" customHeight="1" x14ac:dyDescent="0.15">
      <c r="A4" s="1" t="s">
        <v>7</v>
      </c>
      <c r="B4" s="2">
        <v>10480</v>
      </c>
      <c r="C4" s="2">
        <v>884</v>
      </c>
      <c r="D4" s="2">
        <v>145</v>
      </c>
      <c r="E4" s="2">
        <v>79</v>
      </c>
    </row>
    <row r="5" spans="1:8" ht="15.75" customHeight="1" x14ac:dyDescent="0.15">
      <c r="A5" s="1" t="s">
        <v>8</v>
      </c>
      <c r="B5" s="2">
        <v>9867</v>
      </c>
      <c r="C5" s="2">
        <v>827</v>
      </c>
      <c r="D5" s="2">
        <v>138</v>
      </c>
      <c r="E5" s="2">
        <v>92</v>
      </c>
    </row>
    <row r="6" spans="1:8" ht="15.75" customHeight="1" x14ac:dyDescent="0.15">
      <c r="A6" s="1" t="s">
        <v>9</v>
      </c>
      <c r="B6" s="2">
        <v>9793</v>
      </c>
      <c r="C6" s="2">
        <v>832</v>
      </c>
      <c r="D6" s="2">
        <v>140</v>
      </c>
      <c r="E6" s="2">
        <v>94</v>
      </c>
    </row>
    <row r="7" spans="1:8" ht="15.75" customHeight="1" x14ac:dyDescent="0.15">
      <c r="A7" s="1" t="s">
        <v>10</v>
      </c>
      <c r="B7" s="2">
        <v>9500</v>
      </c>
      <c r="C7" s="2">
        <v>788</v>
      </c>
      <c r="D7" s="2">
        <v>129</v>
      </c>
      <c r="E7" s="2">
        <v>61</v>
      </c>
    </row>
    <row r="8" spans="1:8" ht="15.75" customHeight="1" x14ac:dyDescent="0.15">
      <c r="A8" s="1" t="s">
        <v>11</v>
      </c>
      <c r="B8" s="2">
        <v>9088</v>
      </c>
      <c r="C8" s="2">
        <v>780</v>
      </c>
      <c r="D8" s="2">
        <v>127</v>
      </c>
      <c r="E8" s="2">
        <v>44</v>
      </c>
    </row>
    <row r="9" spans="1:8" ht="15.75" customHeight="1" x14ac:dyDescent="0.15">
      <c r="A9" s="1" t="s">
        <v>12</v>
      </c>
      <c r="B9" s="2">
        <v>7664</v>
      </c>
      <c r="C9" s="2">
        <v>652</v>
      </c>
      <c r="D9" s="2">
        <v>94</v>
      </c>
      <c r="E9" s="2">
        <v>62</v>
      </c>
    </row>
    <row r="10" spans="1:8" ht="15.75" customHeight="1" x14ac:dyDescent="0.15">
      <c r="A10" s="1" t="s">
        <v>13</v>
      </c>
      <c r="B10" s="2">
        <v>8434</v>
      </c>
      <c r="C10" s="2">
        <v>697</v>
      </c>
      <c r="D10" s="2">
        <v>120</v>
      </c>
      <c r="E10" s="2">
        <v>77</v>
      </c>
    </row>
    <row r="11" spans="1:8" ht="15.75" customHeight="1" x14ac:dyDescent="0.15">
      <c r="A11" s="1" t="s">
        <v>14</v>
      </c>
      <c r="B11" s="2">
        <v>10496</v>
      </c>
      <c r="C11" s="2">
        <v>860</v>
      </c>
      <c r="D11" s="2">
        <v>153</v>
      </c>
      <c r="E11" s="2">
        <v>98</v>
      </c>
    </row>
    <row r="12" spans="1:8" ht="15.75" customHeight="1" x14ac:dyDescent="0.15">
      <c r="A12" s="1" t="s">
        <v>15</v>
      </c>
      <c r="B12" s="2">
        <v>10551</v>
      </c>
      <c r="C12" s="2">
        <v>864</v>
      </c>
      <c r="D12" s="2">
        <v>143</v>
      </c>
      <c r="E12" s="2">
        <v>71</v>
      </c>
    </row>
    <row r="13" spans="1:8" ht="15.75" customHeight="1" x14ac:dyDescent="0.15">
      <c r="A13" s="1" t="s">
        <v>16</v>
      </c>
      <c r="B13" s="2">
        <v>9737</v>
      </c>
      <c r="C13" s="2">
        <v>801</v>
      </c>
      <c r="D13" s="2">
        <v>128</v>
      </c>
      <c r="E13" s="2">
        <v>70</v>
      </c>
    </row>
    <row r="14" spans="1:8" ht="15.75" customHeight="1" x14ac:dyDescent="0.15">
      <c r="A14" s="1" t="s">
        <v>17</v>
      </c>
      <c r="B14" s="2">
        <v>8176</v>
      </c>
      <c r="C14" s="2">
        <v>642</v>
      </c>
      <c r="D14" s="2">
        <v>122</v>
      </c>
      <c r="E14" s="2">
        <v>68</v>
      </c>
    </row>
    <row r="15" spans="1:8" ht="15.75" customHeight="1" x14ac:dyDescent="0.15">
      <c r="A15" s="1" t="s">
        <v>18</v>
      </c>
      <c r="B15" s="2">
        <v>9402</v>
      </c>
      <c r="C15" s="2">
        <v>697</v>
      </c>
      <c r="D15" s="2">
        <v>194</v>
      </c>
      <c r="E15" s="2">
        <v>94</v>
      </c>
    </row>
    <row r="16" spans="1:8" ht="15.75" customHeight="1" x14ac:dyDescent="0.15">
      <c r="A16" s="1" t="s">
        <v>19</v>
      </c>
      <c r="B16" s="2">
        <v>8669</v>
      </c>
      <c r="C16" s="2">
        <v>669</v>
      </c>
      <c r="D16" s="2">
        <v>127</v>
      </c>
      <c r="E16" s="2">
        <v>81</v>
      </c>
    </row>
    <row r="17" spans="1:5" ht="15.75" customHeight="1" x14ac:dyDescent="0.15">
      <c r="A17" s="1" t="s">
        <v>20</v>
      </c>
      <c r="B17" s="2">
        <v>8881</v>
      </c>
      <c r="C17" s="2">
        <v>693</v>
      </c>
      <c r="D17" s="2">
        <v>153</v>
      </c>
      <c r="E17" s="2">
        <v>101</v>
      </c>
    </row>
    <row r="18" spans="1:5" ht="15.75" customHeight="1" x14ac:dyDescent="0.15">
      <c r="A18" s="1" t="s">
        <v>21</v>
      </c>
      <c r="B18" s="2">
        <v>9655</v>
      </c>
      <c r="C18" s="2">
        <v>771</v>
      </c>
      <c r="D18" s="2">
        <v>213</v>
      </c>
      <c r="E18" s="2">
        <v>119</v>
      </c>
    </row>
    <row r="19" spans="1:5" ht="15.75" customHeight="1" x14ac:dyDescent="0.15">
      <c r="A19" s="1" t="s">
        <v>22</v>
      </c>
      <c r="B19" s="2">
        <v>9396</v>
      </c>
      <c r="C19" s="2">
        <v>736</v>
      </c>
      <c r="D19" s="2">
        <v>162</v>
      </c>
      <c r="E19" s="2">
        <v>120</v>
      </c>
    </row>
    <row r="20" spans="1:5" ht="15.75" customHeight="1" x14ac:dyDescent="0.15">
      <c r="A20" s="1" t="s">
        <v>23</v>
      </c>
      <c r="B20" s="2">
        <v>9262</v>
      </c>
      <c r="C20" s="2">
        <v>727</v>
      </c>
      <c r="D20" s="2">
        <v>201</v>
      </c>
      <c r="E20" s="2">
        <v>96</v>
      </c>
    </row>
    <row r="21" spans="1:5" ht="15.75" customHeight="1" x14ac:dyDescent="0.15">
      <c r="A21" s="1" t="s">
        <v>24</v>
      </c>
      <c r="B21" s="2">
        <v>9308</v>
      </c>
      <c r="C21" s="2">
        <v>728</v>
      </c>
      <c r="D21" s="2">
        <v>207</v>
      </c>
      <c r="E21" s="2">
        <v>67</v>
      </c>
    </row>
    <row r="22" spans="1:5" ht="15.75" customHeight="1" x14ac:dyDescent="0.15">
      <c r="A22" s="1" t="s">
        <v>25</v>
      </c>
      <c r="B22" s="2">
        <v>8715</v>
      </c>
      <c r="C22" s="2">
        <v>722</v>
      </c>
      <c r="D22" s="2">
        <v>182</v>
      </c>
      <c r="E22" s="2">
        <v>123</v>
      </c>
    </row>
    <row r="23" spans="1:5" ht="15.75" customHeight="1" x14ac:dyDescent="0.15">
      <c r="A23" s="1" t="s">
        <v>26</v>
      </c>
      <c r="B23" s="2">
        <v>8448</v>
      </c>
      <c r="C23" s="2">
        <v>695</v>
      </c>
      <c r="D23" s="2">
        <v>142</v>
      </c>
      <c r="E23" s="2">
        <v>100</v>
      </c>
    </row>
    <row r="24" spans="1:5" ht="15.75" customHeight="1" x14ac:dyDescent="0.15">
      <c r="A24" s="1" t="s">
        <v>27</v>
      </c>
      <c r="B24" s="2">
        <v>8836</v>
      </c>
      <c r="C24" s="2">
        <v>724</v>
      </c>
      <c r="D24" s="2">
        <v>182</v>
      </c>
      <c r="E24" s="2">
        <v>103</v>
      </c>
    </row>
    <row r="25" spans="1:5" ht="15.75" customHeight="1" x14ac:dyDescent="0.15">
      <c r="A25" s="1" t="s">
        <v>28</v>
      </c>
      <c r="B25" s="2">
        <v>9359</v>
      </c>
      <c r="C25" s="2">
        <v>789</v>
      </c>
      <c r="D25" s="3"/>
      <c r="E25" s="3"/>
    </row>
    <row r="26" spans="1:5" ht="15.75" customHeight="1" x14ac:dyDescent="0.15">
      <c r="A26" s="1" t="s">
        <v>29</v>
      </c>
      <c r="B26" s="2">
        <v>9427</v>
      </c>
      <c r="C26" s="2">
        <v>743</v>
      </c>
      <c r="D26" s="3"/>
      <c r="E26" s="3"/>
    </row>
    <row r="27" spans="1:5" ht="15.75" customHeight="1" x14ac:dyDescent="0.15">
      <c r="A27" s="1" t="s">
        <v>30</v>
      </c>
      <c r="B27" s="2">
        <v>9633</v>
      </c>
      <c r="C27" s="2">
        <v>808</v>
      </c>
      <c r="D27" s="3"/>
      <c r="E27" s="3"/>
    </row>
    <row r="28" spans="1:5" ht="15.75" customHeight="1" x14ac:dyDescent="0.15">
      <c r="A28" s="1" t="s">
        <v>31</v>
      </c>
      <c r="B28" s="2">
        <v>9842</v>
      </c>
      <c r="C28" s="2">
        <v>831</v>
      </c>
      <c r="D28" s="3"/>
      <c r="E28" s="3"/>
    </row>
    <row r="29" spans="1:5" ht="15.75" customHeight="1" x14ac:dyDescent="0.15">
      <c r="A29" s="1" t="s">
        <v>32</v>
      </c>
      <c r="B29" s="2">
        <v>9272</v>
      </c>
      <c r="C29" s="2">
        <v>767</v>
      </c>
      <c r="D29" s="3"/>
      <c r="E29" s="3"/>
    </row>
    <row r="30" spans="1:5" ht="15.75" customHeight="1" x14ac:dyDescent="0.15">
      <c r="A30" s="1" t="s">
        <v>33</v>
      </c>
      <c r="B30" s="2">
        <v>8969</v>
      </c>
      <c r="C30" s="2">
        <v>760</v>
      </c>
      <c r="D30" s="3"/>
      <c r="E30" s="3"/>
    </row>
    <row r="31" spans="1:5" ht="15.75" customHeight="1" x14ac:dyDescent="0.15">
      <c r="A31" s="1" t="s">
        <v>34</v>
      </c>
      <c r="B31" s="2">
        <v>9697</v>
      </c>
      <c r="C31" s="2">
        <v>850</v>
      </c>
      <c r="D31" s="3"/>
      <c r="E31" s="3"/>
    </row>
    <row r="32" spans="1:5" ht="15.75" customHeight="1" x14ac:dyDescent="0.15">
      <c r="A32" s="1" t="s">
        <v>35</v>
      </c>
      <c r="B32" s="2">
        <v>10445</v>
      </c>
      <c r="C32" s="2">
        <v>851</v>
      </c>
      <c r="D32" s="3"/>
      <c r="E32" s="3"/>
    </row>
    <row r="33" spans="1:5" ht="15.75" customHeight="1" x14ac:dyDescent="0.15">
      <c r="A33" s="1" t="s">
        <v>36</v>
      </c>
      <c r="B33" s="2">
        <v>9931</v>
      </c>
      <c r="C33" s="2">
        <v>831</v>
      </c>
      <c r="D33" s="3"/>
      <c r="E33" s="3"/>
    </row>
    <row r="34" spans="1:5" ht="15.75" customHeight="1" x14ac:dyDescent="0.15">
      <c r="A34" s="1" t="s">
        <v>37</v>
      </c>
      <c r="B34" s="2">
        <v>10042</v>
      </c>
      <c r="C34" s="2">
        <v>802</v>
      </c>
      <c r="D34" s="3"/>
      <c r="E34" s="3"/>
    </row>
    <row r="35" spans="1:5" ht="15.75" customHeight="1" x14ac:dyDescent="0.15">
      <c r="A35" s="1" t="s">
        <v>38</v>
      </c>
      <c r="B35" s="2">
        <v>9721</v>
      </c>
      <c r="C35" s="2">
        <v>829</v>
      </c>
      <c r="D35" s="3"/>
      <c r="E35" s="3"/>
    </row>
    <row r="36" spans="1:5" ht="15.75" customHeight="1" x14ac:dyDescent="0.15">
      <c r="A36" s="1" t="s">
        <v>39</v>
      </c>
      <c r="B36" s="2">
        <v>9304</v>
      </c>
      <c r="C36" s="2">
        <v>770</v>
      </c>
      <c r="D36" s="3"/>
      <c r="E36" s="3"/>
    </row>
    <row r="37" spans="1:5" ht="15.75" customHeight="1" x14ac:dyDescent="0.15">
      <c r="A37" s="1" t="s">
        <v>40</v>
      </c>
      <c r="B37" s="2">
        <v>8668</v>
      </c>
      <c r="C37" s="2">
        <v>724</v>
      </c>
      <c r="D37" s="3"/>
      <c r="E37" s="3"/>
    </row>
    <row r="38" spans="1:5" ht="15.75" customHeight="1" x14ac:dyDescent="0.15">
      <c r="A38" s="1" t="s">
        <v>41</v>
      </c>
      <c r="B38" s="2">
        <v>8988</v>
      </c>
      <c r="C38" s="2">
        <v>710</v>
      </c>
      <c r="D38" s="3"/>
      <c r="E38" s="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opLeftCell="A24" workbookViewId="0">
      <selection activeCell="H40" sqref="H40"/>
    </sheetView>
  </sheetViews>
  <sheetFormatPr baseColWidth="10" defaultRowHeight="13" x14ac:dyDescent="0.15"/>
  <cols>
    <col min="7" max="7" width="12.5" customWidth="1"/>
  </cols>
  <sheetData>
    <row r="1" spans="1:5" x14ac:dyDescent="0.15">
      <c r="A1" s="4" t="s">
        <v>42</v>
      </c>
      <c r="B1" s="4" t="s">
        <v>1</v>
      </c>
      <c r="D1" s="4" t="s">
        <v>2</v>
      </c>
      <c r="E1" s="4" t="s">
        <v>2</v>
      </c>
    </row>
    <row r="2" spans="1:5" x14ac:dyDescent="0.15">
      <c r="A2" s="2">
        <v>7723</v>
      </c>
      <c r="B2" s="2">
        <v>7716</v>
      </c>
      <c r="D2" s="2">
        <v>687</v>
      </c>
      <c r="E2" s="2">
        <v>686</v>
      </c>
    </row>
    <row r="3" spans="1:5" x14ac:dyDescent="0.15">
      <c r="A3" s="2">
        <v>9102</v>
      </c>
      <c r="B3" s="2">
        <v>9288</v>
      </c>
      <c r="D3" s="2">
        <v>779</v>
      </c>
      <c r="E3" s="2">
        <v>785</v>
      </c>
    </row>
    <row r="4" spans="1:5" x14ac:dyDescent="0.15">
      <c r="A4" s="2">
        <v>10511</v>
      </c>
      <c r="B4" s="2">
        <v>10480</v>
      </c>
      <c r="D4" s="2">
        <v>909</v>
      </c>
      <c r="E4" s="2">
        <v>884</v>
      </c>
    </row>
    <row r="5" spans="1:5" x14ac:dyDescent="0.15">
      <c r="A5" s="2">
        <v>9871</v>
      </c>
      <c r="B5" s="2">
        <v>9867</v>
      </c>
      <c r="D5" s="2">
        <v>836</v>
      </c>
      <c r="E5" s="2">
        <v>827</v>
      </c>
    </row>
    <row r="6" spans="1:5" x14ac:dyDescent="0.15">
      <c r="A6" s="2">
        <v>10014</v>
      </c>
      <c r="B6" s="2">
        <v>9793</v>
      </c>
      <c r="D6" s="2">
        <v>837</v>
      </c>
      <c r="E6" s="2">
        <v>832</v>
      </c>
    </row>
    <row r="7" spans="1:5" x14ac:dyDescent="0.15">
      <c r="A7" s="2">
        <v>9670</v>
      </c>
      <c r="B7" s="2">
        <v>9500</v>
      </c>
      <c r="D7" s="2">
        <v>823</v>
      </c>
      <c r="E7" s="2">
        <v>788</v>
      </c>
    </row>
    <row r="8" spans="1:5" x14ac:dyDescent="0.15">
      <c r="A8" s="2">
        <v>9008</v>
      </c>
      <c r="B8" s="2">
        <v>9088</v>
      </c>
      <c r="D8" s="2">
        <v>748</v>
      </c>
      <c r="E8" s="2">
        <v>780</v>
      </c>
    </row>
    <row r="9" spans="1:5" x14ac:dyDescent="0.15">
      <c r="A9" s="2">
        <v>7434</v>
      </c>
      <c r="B9" s="2">
        <v>7664</v>
      </c>
      <c r="D9" s="2">
        <v>632</v>
      </c>
      <c r="E9" s="2">
        <v>652</v>
      </c>
    </row>
    <row r="10" spans="1:5" x14ac:dyDescent="0.15">
      <c r="A10" s="2">
        <v>8459</v>
      </c>
      <c r="B10" s="2">
        <v>8434</v>
      </c>
      <c r="D10" s="2">
        <v>691</v>
      </c>
      <c r="E10" s="2">
        <v>697</v>
      </c>
    </row>
    <row r="11" spans="1:5" x14ac:dyDescent="0.15">
      <c r="A11" s="2">
        <v>10667</v>
      </c>
      <c r="B11" s="2">
        <v>10496</v>
      </c>
      <c r="D11" s="2">
        <v>861</v>
      </c>
      <c r="E11" s="2">
        <v>860</v>
      </c>
    </row>
    <row r="12" spans="1:5" x14ac:dyDescent="0.15">
      <c r="A12" s="2">
        <v>10660</v>
      </c>
      <c r="B12" s="2">
        <v>10551</v>
      </c>
      <c r="D12" s="2">
        <v>867</v>
      </c>
      <c r="E12" s="2">
        <v>864</v>
      </c>
    </row>
    <row r="13" spans="1:5" x14ac:dyDescent="0.15">
      <c r="A13" s="2">
        <v>9947</v>
      </c>
      <c r="B13" s="2">
        <v>9737</v>
      </c>
      <c r="D13" s="2">
        <v>838</v>
      </c>
      <c r="E13" s="2">
        <v>801</v>
      </c>
    </row>
    <row r="14" spans="1:5" x14ac:dyDescent="0.15">
      <c r="A14" s="2">
        <v>8324</v>
      </c>
      <c r="B14" s="2">
        <v>8176</v>
      </c>
      <c r="D14" s="2">
        <v>665</v>
      </c>
      <c r="E14" s="2">
        <v>642</v>
      </c>
    </row>
    <row r="15" spans="1:5" x14ac:dyDescent="0.15">
      <c r="A15" s="2">
        <v>9434</v>
      </c>
      <c r="B15" s="2">
        <v>9402</v>
      </c>
      <c r="D15" s="2">
        <v>673</v>
      </c>
      <c r="E15" s="2">
        <v>697</v>
      </c>
    </row>
    <row r="16" spans="1:5" x14ac:dyDescent="0.15">
      <c r="A16" s="2">
        <v>8687</v>
      </c>
      <c r="B16" s="2">
        <v>8669</v>
      </c>
      <c r="D16" s="2">
        <v>691</v>
      </c>
      <c r="E16" s="2">
        <v>669</v>
      </c>
    </row>
    <row r="17" spans="1:5" x14ac:dyDescent="0.15">
      <c r="A17" s="2">
        <v>8896</v>
      </c>
      <c r="B17" s="2">
        <v>8881</v>
      </c>
      <c r="D17" s="2">
        <v>708</v>
      </c>
      <c r="E17" s="2">
        <v>693</v>
      </c>
    </row>
    <row r="18" spans="1:5" x14ac:dyDescent="0.15">
      <c r="A18" s="2">
        <v>9535</v>
      </c>
      <c r="B18" s="2">
        <v>9655</v>
      </c>
      <c r="D18" s="2">
        <v>759</v>
      </c>
      <c r="E18" s="2">
        <v>771</v>
      </c>
    </row>
    <row r="19" spans="1:5" x14ac:dyDescent="0.15">
      <c r="A19" s="2">
        <v>9363</v>
      </c>
      <c r="B19" s="2">
        <v>9396</v>
      </c>
      <c r="D19" s="2">
        <v>736</v>
      </c>
      <c r="E19" s="2">
        <v>736</v>
      </c>
    </row>
    <row r="20" spans="1:5" x14ac:dyDescent="0.15">
      <c r="A20" s="2">
        <v>9327</v>
      </c>
      <c r="B20" s="2">
        <v>9262</v>
      </c>
      <c r="D20" s="2">
        <v>739</v>
      </c>
      <c r="E20" s="2">
        <v>727</v>
      </c>
    </row>
    <row r="21" spans="1:5" x14ac:dyDescent="0.15">
      <c r="A21" s="2">
        <v>9345</v>
      </c>
      <c r="B21" s="2">
        <v>9308</v>
      </c>
      <c r="D21" s="2">
        <v>734</v>
      </c>
      <c r="E21" s="2">
        <v>728</v>
      </c>
    </row>
    <row r="22" spans="1:5" x14ac:dyDescent="0.15">
      <c r="A22" s="2">
        <v>8890</v>
      </c>
      <c r="B22" s="2">
        <v>8715</v>
      </c>
      <c r="D22" s="2">
        <v>706</v>
      </c>
      <c r="E22" s="2">
        <v>722</v>
      </c>
    </row>
    <row r="23" spans="1:5" x14ac:dyDescent="0.15">
      <c r="A23" s="2">
        <v>8460</v>
      </c>
      <c r="B23" s="2">
        <v>8448</v>
      </c>
      <c r="D23" s="2">
        <v>681</v>
      </c>
      <c r="E23" s="2">
        <v>695</v>
      </c>
    </row>
    <row r="24" spans="1:5" x14ac:dyDescent="0.15">
      <c r="A24" s="2">
        <v>8836</v>
      </c>
      <c r="B24" s="2">
        <v>8836</v>
      </c>
      <c r="D24" s="2">
        <v>693</v>
      </c>
      <c r="E24" s="2">
        <v>724</v>
      </c>
    </row>
    <row r="25" spans="1:5" x14ac:dyDescent="0.15">
      <c r="A25" s="2">
        <v>9437</v>
      </c>
      <c r="B25" s="2">
        <v>9359</v>
      </c>
      <c r="D25" s="2">
        <v>788</v>
      </c>
      <c r="E25" s="2">
        <v>789</v>
      </c>
    </row>
    <row r="26" spans="1:5" x14ac:dyDescent="0.15">
      <c r="A26" s="2">
        <v>9420</v>
      </c>
      <c r="B26" s="2">
        <v>9427</v>
      </c>
      <c r="D26" s="2">
        <v>781</v>
      </c>
      <c r="E26" s="2">
        <v>743</v>
      </c>
    </row>
    <row r="27" spans="1:5" x14ac:dyDescent="0.15">
      <c r="A27" s="2">
        <v>9570</v>
      </c>
      <c r="B27" s="2">
        <v>9633</v>
      </c>
      <c r="D27" s="2">
        <v>805</v>
      </c>
      <c r="E27" s="2">
        <v>808</v>
      </c>
    </row>
    <row r="28" spans="1:5" x14ac:dyDescent="0.15">
      <c r="A28" s="2">
        <v>9921</v>
      </c>
      <c r="B28" s="2">
        <v>9842</v>
      </c>
      <c r="D28" s="2">
        <v>830</v>
      </c>
      <c r="E28" s="2">
        <v>831</v>
      </c>
    </row>
    <row r="29" spans="1:5" x14ac:dyDescent="0.15">
      <c r="A29" s="2">
        <v>9424</v>
      </c>
      <c r="B29" s="2">
        <v>9272</v>
      </c>
      <c r="D29" s="2">
        <v>781</v>
      </c>
      <c r="E29" s="2">
        <v>767</v>
      </c>
    </row>
    <row r="30" spans="1:5" x14ac:dyDescent="0.15">
      <c r="A30" s="2">
        <v>9010</v>
      </c>
      <c r="B30" s="2">
        <v>8969</v>
      </c>
      <c r="D30" s="2">
        <v>756</v>
      </c>
      <c r="E30" s="2">
        <v>760</v>
      </c>
    </row>
    <row r="31" spans="1:5" x14ac:dyDescent="0.15">
      <c r="A31" s="2">
        <v>9656</v>
      </c>
      <c r="B31" s="2">
        <v>9697</v>
      </c>
      <c r="D31" s="2">
        <v>825</v>
      </c>
      <c r="E31" s="2">
        <v>850</v>
      </c>
    </row>
    <row r="32" spans="1:5" x14ac:dyDescent="0.15">
      <c r="A32" s="2">
        <v>10419</v>
      </c>
      <c r="B32" s="2">
        <v>10445</v>
      </c>
      <c r="D32" s="2">
        <v>874</v>
      </c>
      <c r="E32" s="2">
        <v>851</v>
      </c>
    </row>
    <row r="33" spans="1:8" x14ac:dyDescent="0.15">
      <c r="A33" s="2">
        <v>9880</v>
      </c>
      <c r="B33" s="2">
        <v>9931</v>
      </c>
      <c r="D33" s="2">
        <v>830</v>
      </c>
      <c r="E33" s="2">
        <v>831</v>
      </c>
    </row>
    <row r="34" spans="1:8" x14ac:dyDescent="0.15">
      <c r="A34" s="2">
        <v>10134</v>
      </c>
      <c r="B34" s="2">
        <v>10042</v>
      </c>
      <c r="D34" s="2">
        <v>801</v>
      </c>
      <c r="E34" s="2">
        <v>802</v>
      </c>
    </row>
    <row r="35" spans="1:8" x14ac:dyDescent="0.15">
      <c r="A35" s="2">
        <v>9717</v>
      </c>
      <c r="B35" s="2">
        <v>9721</v>
      </c>
      <c r="D35" s="2">
        <v>814</v>
      </c>
      <c r="E35" s="2">
        <v>829</v>
      </c>
    </row>
    <row r="36" spans="1:8" x14ac:dyDescent="0.15">
      <c r="A36" s="2">
        <v>9192</v>
      </c>
      <c r="B36" s="2">
        <v>9304</v>
      </c>
      <c r="D36" s="2">
        <v>735</v>
      </c>
      <c r="E36" s="2">
        <v>770</v>
      </c>
    </row>
    <row r="37" spans="1:8" x14ac:dyDescent="0.15">
      <c r="A37" s="2">
        <v>8630</v>
      </c>
      <c r="B37" s="2">
        <v>8668</v>
      </c>
      <c r="D37" s="2">
        <v>743</v>
      </c>
      <c r="E37" s="2">
        <v>724</v>
      </c>
    </row>
    <row r="38" spans="1:8" x14ac:dyDescent="0.15">
      <c r="A38" s="2">
        <v>8970</v>
      </c>
      <c r="B38" s="2">
        <v>8988</v>
      </c>
      <c r="D38" s="2">
        <v>722</v>
      </c>
      <c r="E38" s="2">
        <v>710</v>
      </c>
    </row>
    <row r="40" spans="1:8" x14ac:dyDescent="0.15">
      <c r="A40">
        <f>SUM(A2:A38)</f>
        <v>345543</v>
      </c>
      <c r="B40">
        <f>SUM(B2:B38)</f>
        <v>344660</v>
      </c>
      <c r="D40">
        <f>SUM(D2:D38)</f>
        <v>28378</v>
      </c>
      <c r="E40">
        <f>SUM(E2:E38)</f>
        <v>28325</v>
      </c>
      <c r="G40">
        <f>D40/A40</f>
        <v>8.2125813574576823E-2</v>
      </c>
      <c r="H40">
        <f>E40/B40</f>
        <v>8.2182440666163759E-2</v>
      </c>
    </row>
    <row r="41" spans="1:8" x14ac:dyDescent="0.15">
      <c r="A41">
        <f>A40/(A40+B40)</f>
        <v>0.50063966688061334</v>
      </c>
      <c r="B41" t="s">
        <v>61</v>
      </c>
      <c r="D41">
        <f>D40/(D40+E40)</f>
        <v>0.50046734740666277</v>
      </c>
      <c r="E41" t="s">
        <v>64</v>
      </c>
      <c r="G41">
        <f>((G40)*(1-G40)*(1/A40))^0.5</f>
        <v>4.6706827655464432E-4</v>
      </c>
      <c r="H41" t="s">
        <v>71</v>
      </c>
    </row>
    <row r="42" spans="1:8" x14ac:dyDescent="0.15">
      <c r="A42">
        <f>((0.5)*(0.5)/(A40+B40))^0.5</f>
        <v>6.0184074029432473E-4</v>
      </c>
      <c r="B42" t="s">
        <v>62</v>
      </c>
      <c r="D42">
        <f>((0.5)*(0.5)/(D40+E40))^0.5</f>
        <v>2.0997470796992519E-3</v>
      </c>
      <c r="E42" t="s">
        <v>69</v>
      </c>
      <c r="G42">
        <f>G41*1.96</f>
        <v>9.154538220471028E-4</v>
      </c>
      <c r="H42" t="s">
        <v>72</v>
      </c>
    </row>
    <row r="43" spans="1:8" x14ac:dyDescent="0.15">
      <c r="A43">
        <f>A42*1.96</f>
        <v>1.1796078509768765E-3</v>
      </c>
      <c r="B43" t="s">
        <v>63</v>
      </c>
      <c r="D43">
        <f>D42*1.96</f>
        <v>4.1155042762105335E-3</v>
      </c>
      <c r="E43" t="s">
        <v>70</v>
      </c>
      <c r="G43">
        <f>G40+G42</f>
        <v>8.304126739662393E-2</v>
      </c>
    </row>
    <row r="44" spans="1:8" x14ac:dyDescent="0.15">
      <c r="A44">
        <f>0.5+A43</f>
        <v>0.50117960785097693</v>
      </c>
      <c r="B44" t="s">
        <v>65</v>
      </c>
      <c r="D44">
        <f>0.5+D43</f>
        <v>0.50411550427621055</v>
      </c>
      <c r="E44" t="s">
        <v>67</v>
      </c>
      <c r="G44">
        <f>G40-G42</f>
        <v>8.1210359752529715E-2</v>
      </c>
    </row>
    <row r="45" spans="1:8" x14ac:dyDescent="0.15">
      <c r="A45">
        <f>0.5-A43</f>
        <v>0.49882039214902313</v>
      </c>
      <c r="B45" t="s">
        <v>66</v>
      </c>
      <c r="D45">
        <f>0.5-D43</f>
        <v>0.49588449572378945</v>
      </c>
      <c r="E45" t="s">
        <v>68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workbookViewId="0">
      <selection activeCell="A24" sqref="A24"/>
    </sheetView>
  </sheetViews>
  <sheetFormatPr baseColWidth="10" defaultRowHeight="13" x14ac:dyDescent="0.15"/>
  <cols>
    <col min="1" max="1" width="11.83203125" customWidth="1"/>
    <col min="7" max="7" width="12.83203125" customWidth="1"/>
  </cols>
  <sheetData>
    <row r="1" spans="1:17" x14ac:dyDescent="0.15">
      <c r="A1" s="4" t="s">
        <v>45</v>
      </c>
      <c r="B1" s="4" t="s">
        <v>46</v>
      </c>
      <c r="D1" s="4" t="s">
        <v>43</v>
      </c>
      <c r="E1" s="4" t="s">
        <v>44</v>
      </c>
      <c r="G1" s="4"/>
      <c r="H1" s="4"/>
      <c r="J1" s="4" t="s">
        <v>48</v>
      </c>
      <c r="K1" s="4" t="s">
        <v>49</v>
      </c>
      <c r="M1" s="4" t="s">
        <v>50</v>
      </c>
      <c r="N1" s="4" t="s">
        <v>51</v>
      </c>
    </row>
    <row r="2" spans="1:17" x14ac:dyDescent="0.15">
      <c r="A2" s="2">
        <v>7723</v>
      </c>
      <c r="B2" s="2">
        <v>7716</v>
      </c>
      <c r="D2" s="2">
        <v>687</v>
      </c>
      <c r="E2" s="2">
        <v>686</v>
      </c>
      <c r="J2" s="2">
        <v>134</v>
      </c>
      <c r="K2" s="2">
        <v>70</v>
      </c>
      <c r="M2" s="2">
        <v>105</v>
      </c>
      <c r="N2" s="2">
        <v>34</v>
      </c>
    </row>
    <row r="3" spans="1:17" x14ac:dyDescent="0.15">
      <c r="A3" s="2">
        <v>9102</v>
      </c>
      <c r="B3" s="2">
        <v>9288</v>
      </c>
      <c r="D3" s="2">
        <v>779</v>
      </c>
      <c r="E3" s="2">
        <v>785</v>
      </c>
      <c r="J3" s="2">
        <v>147</v>
      </c>
      <c r="K3" s="2">
        <v>70</v>
      </c>
      <c r="M3" s="2">
        <v>116</v>
      </c>
      <c r="N3" s="2">
        <v>91</v>
      </c>
    </row>
    <row r="4" spans="1:17" x14ac:dyDescent="0.15">
      <c r="A4" s="2">
        <v>10511</v>
      </c>
      <c r="B4" s="2">
        <v>10480</v>
      </c>
      <c r="D4" s="2">
        <v>909</v>
      </c>
      <c r="E4" s="2">
        <v>884</v>
      </c>
      <c r="J4" s="2">
        <v>167</v>
      </c>
      <c r="K4" s="2">
        <v>95</v>
      </c>
      <c r="M4" s="2">
        <v>145</v>
      </c>
      <c r="N4" s="2">
        <v>79</v>
      </c>
    </row>
    <row r="5" spans="1:17" x14ac:dyDescent="0.15">
      <c r="A5" s="2">
        <v>9871</v>
      </c>
      <c r="B5" s="2">
        <v>9867</v>
      </c>
      <c r="D5" s="2">
        <v>836</v>
      </c>
      <c r="E5" s="2">
        <v>827</v>
      </c>
      <c r="J5" s="2">
        <v>156</v>
      </c>
      <c r="K5" s="2">
        <v>105</v>
      </c>
      <c r="M5" s="2">
        <v>138</v>
      </c>
      <c r="N5" s="2">
        <v>92</v>
      </c>
    </row>
    <row r="6" spans="1:17" x14ac:dyDescent="0.15">
      <c r="A6" s="2">
        <v>10014</v>
      </c>
      <c r="B6" s="2">
        <v>9793</v>
      </c>
      <c r="D6" s="2">
        <v>837</v>
      </c>
      <c r="E6" s="2">
        <v>832</v>
      </c>
      <c r="J6" s="2">
        <v>163</v>
      </c>
      <c r="K6" s="2">
        <v>64</v>
      </c>
      <c r="M6" s="2">
        <v>140</v>
      </c>
      <c r="N6" s="2">
        <v>94</v>
      </c>
    </row>
    <row r="7" spans="1:17" x14ac:dyDescent="0.15">
      <c r="A7" s="2">
        <v>9670</v>
      </c>
      <c r="B7" s="2">
        <v>9500</v>
      </c>
      <c r="D7" s="2">
        <v>823</v>
      </c>
      <c r="E7" s="2">
        <v>788</v>
      </c>
      <c r="J7" s="2">
        <v>138</v>
      </c>
      <c r="K7" s="2">
        <v>82</v>
      </c>
      <c r="M7" s="2">
        <v>129</v>
      </c>
      <c r="N7" s="2">
        <v>61</v>
      </c>
      <c r="P7" t="s">
        <v>74</v>
      </c>
    </row>
    <row r="8" spans="1:17" x14ac:dyDescent="0.15">
      <c r="A8" s="2">
        <v>9008</v>
      </c>
      <c r="B8" s="2">
        <v>9088</v>
      </c>
      <c r="D8" s="2">
        <v>748</v>
      </c>
      <c r="E8" s="2">
        <v>780</v>
      </c>
      <c r="J8" s="2">
        <v>146</v>
      </c>
      <c r="K8" s="2">
        <v>76</v>
      </c>
      <c r="M8" s="2">
        <v>127</v>
      </c>
      <c r="N8" s="2">
        <v>44</v>
      </c>
      <c r="P8" t="s">
        <v>75</v>
      </c>
      <c r="Q8" t="s">
        <v>73</v>
      </c>
    </row>
    <row r="9" spans="1:17" x14ac:dyDescent="0.15">
      <c r="A9" s="2">
        <v>7434</v>
      </c>
      <c r="B9" s="2">
        <v>7664</v>
      </c>
      <c r="D9" s="2">
        <v>632</v>
      </c>
      <c r="E9" s="2">
        <v>652</v>
      </c>
      <c r="J9" s="2">
        <v>110</v>
      </c>
      <c r="K9" s="2">
        <v>70</v>
      </c>
      <c r="M9" s="2">
        <v>94</v>
      </c>
      <c r="N9" s="2">
        <v>62</v>
      </c>
      <c r="P9">
        <f>K26/D26</f>
        <v>0.11756201931417337</v>
      </c>
      <c r="Q9">
        <f>N26/E26</f>
        <v>0.1126882966396292</v>
      </c>
    </row>
    <row r="10" spans="1:17" x14ac:dyDescent="0.15">
      <c r="A10" s="2">
        <v>8459</v>
      </c>
      <c r="B10" s="2">
        <v>8434</v>
      </c>
      <c r="D10" s="2">
        <v>691</v>
      </c>
      <c r="E10" s="2">
        <v>697</v>
      </c>
      <c r="G10" t="s">
        <v>52</v>
      </c>
      <c r="J10" s="2">
        <v>131</v>
      </c>
      <c r="K10" s="2">
        <v>60</v>
      </c>
      <c r="M10" s="2">
        <v>120</v>
      </c>
      <c r="N10" s="2">
        <v>77</v>
      </c>
      <c r="P10">
        <f>Q9-P9</f>
        <v>-4.8737226745441675E-3</v>
      </c>
      <c r="Q10" t="s">
        <v>76</v>
      </c>
    </row>
    <row r="11" spans="1:17" x14ac:dyDescent="0.15">
      <c r="A11" s="2">
        <v>10667</v>
      </c>
      <c r="B11" s="2">
        <v>10496</v>
      </c>
      <c r="D11" s="2">
        <v>861</v>
      </c>
      <c r="E11" s="2">
        <v>860</v>
      </c>
      <c r="G11" t="s">
        <v>53</v>
      </c>
      <c r="H11" t="s">
        <v>47</v>
      </c>
      <c r="J11" s="2">
        <v>165</v>
      </c>
      <c r="K11" s="2">
        <v>97</v>
      </c>
      <c r="M11" s="2">
        <v>153</v>
      </c>
      <c r="N11" s="2">
        <v>98</v>
      </c>
      <c r="P11">
        <f>(K26+N26)/(D26+E26)</f>
        <v>0.11512748531241861</v>
      </c>
      <c r="Q11" t="s">
        <v>77</v>
      </c>
    </row>
    <row r="12" spans="1:17" x14ac:dyDescent="0.15">
      <c r="A12" s="2">
        <v>10660</v>
      </c>
      <c r="B12" s="2">
        <v>10551</v>
      </c>
      <c r="D12" s="2">
        <v>867</v>
      </c>
      <c r="E12" s="2">
        <v>864</v>
      </c>
      <c r="G12">
        <f>J26/D26</f>
        <v>0.2188746891805933</v>
      </c>
      <c r="H12">
        <f>M26/E26</f>
        <v>0.19831981460023174</v>
      </c>
      <c r="J12" s="2">
        <v>196</v>
      </c>
      <c r="K12" s="2">
        <v>105</v>
      </c>
      <c r="M12" s="2">
        <v>143</v>
      </c>
      <c r="N12" s="2">
        <v>71</v>
      </c>
      <c r="P12">
        <f>((P11)*(1-P11)*(1/D26+1/E26))^0.5</f>
        <v>3.4341335129324238E-3</v>
      </c>
      <c r="Q12" t="s">
        <v>78</v>
      </c>
    </row>
    <row r="13" spans="1:17" x14ac:dyDescent="0.15">
      <c r="A13" s="2">
        <v>9947</v>
      </c>
      <c r="B13" s="2">
        <v>9737</v>
      </c>
      <c r="D13" s="2">
        <v>838</v>
      </c>
      <c r="E13" s="2">
        <v>801</v>
      </c>
      <c r="G13">
        <f>H12-G12</f>
        <v>-2.0554874580361565E-2</v>
      </c>
      <c r="H13" t="s">
        <v>54</v>
      </c>
      <c r="J13" s="2">
        <v>162</v>
      </c>
      <c r="K13" s="2">
        <v>92</v>
      </c>
      <c r="M13" s="2">
        <v>128</v>
      </c>
      <c r="N13" s="2">
        <v>70</v>
      </c>
      <c r="P13">
        <f>1.96*P12</f>
        <v>6.7309016853475505E-3</v>
      </c>
      <c r="Q13" t="s">
        <v>79</v>
      </c>
    </row>
    <row r="14" spans="1:17" x14ac:dyDescent="0.15">
      <c r="A14" s="2">
        <v>8324</v>
      </c>
      <c r="B14" s="2">
        <v>8176</v>
      </c>
      <c r="D14" s="2">
        <v>665</v>
      </c>
      <c r="E14" s="2">
        <v>642</v>
      </c>
      <c r="G14">
        <f>(J26+M26)/(D26+E26)</f>
        <v>0.20860706740369866</v>
      </c>
      <c r="H14" t="s">
        <v>55</v>
      </c>
      <c r="J14" s="2">
        <v>127</v>
      </c>
      <c r="K14" s="2">
        <v>56</v>
      </c>
      <c r="M14" s="2">
        <v>122</v>
      </c>
      <c r="N14" s="2">
        <v>68</v>
      </c>
      <c r="P14">
        <f>P10+P13</f>
        <v>1.857179010803383E-3</v>
      </c>
      <c r="Q14" t="s">
        <v>80</v>
      </c>
    </row>
    <row r="15" spans="1:17" x14ac:dyDescent="0.15">
      <c r="A15" s="2">
        <v>9434</v>
      </c>
      <c r="B15" s="2">
        <v>9402</v>
      </c>
      <c r="D15" s="2">
        <v>673</v>
      </c>
      <c r="E15" s="2">
        <v>697</v>
      </c>
      <c r="G15">
        <f>(G14*(1-G14)*(1/D26+1/E26))^0.5</f>
        <v>4.3716753852259364E-3</v>
      </c>
      <c r="H15" t="s">
        <v>56</v>
      </c>
      <c r="J15" s="2">
        <v>220</v>
      </c>
      <c r="K15" s="2">
        <v>122</v>
      </c>
      <c r="M15" s="2">
        <v>194</v>
      </c>
      <c r="N15" s="2">
        <v>94</v>
      </c>
      <c r="P15">
        <f>P10-P13</f>
        <v>-1.1604624359891718E-2</v>
      </c>
      <c r="Q15" t="s">
        <v>81</v>
      </c>
    </row>
    <row r="16" spans="1:17" x14ac:dyDescent="0.15">
      <c r="A16" s="2">
        <v>8687</v>
      </c>
      <c r="B16" s="2">
        <v>8669</v>
      </c>
      <c r="D16" s="2">
        <v>691</v>
      </c>
      <c r="E16" s="2">
        <v>669</v>
      </c>
      <c r="G16">
        <f>G15*1.96</f>
        <v>8.5684837550428355E-3</v>
      </c>
      <c r="H16" t="s">
        <v>57</v>
      </c>
      <c r="J16" s="2">
        <v>176</v>
      </c>
      <c r="K16" s="2">
        <v>128</v>
      </c>
      <c r="M16" s="2">
        <v>127</v>
      </c>
      <c r="N16" s="2">
        <v>81</v>
      </c>
      <c r="P16" s="2">
        <v>7.4999999999999997E-3</v>
      </c>
      <c r="Q16" t="s">
        <v>82</v>
      </c>
    </row>
    <row r="17" spans="1:14" x14ac:dyDescent="0.15">
      <c r="A17" s="2">
        <v>8896</v>
      </c>
      <c r="B17" s="2">
        <v>8881</v>
      </c>
      <c r="D17" s="2">
        <v>708</v>
      </c>
      <c r="E17" s="2">
        <v>693</v>
      </c>
      <c r="G17">
        <f>G13+G16</f>
        <v>-1.198639082531873E-2</v>
      </c>
      <c r="H17" t="s">
        <v>58</v>
      </c>
      <c r="J17" s="2">
        <v>161</v>
      </c>
      <c r="K17" s="2">
        <v>104</v>
      </c>
      <c r="M17" s="2">
        <v>153</v>
      </c>
      <c r="N17" s="2">
        <v>101</v>
      </c>
    </row>
    <row r="18" spans="1:14" x14ac:dyDescent="0.15">
      <c r="A18" s="2">
        <v>9535</v>
      </c>
      <c r="B18" s="2">
        <v>9655</v>
      </c>
      <c r="D18" s="2">
        <v>759</v>
      </c>
      <c r="E18" s="2">
        <v>771</v>
      </c>
      <c r="G18">
        <f>G13-G16</f>
        <v>-2.9123358335404401E-2</v>
      </c>
      <c r="H18" t="s">
        <v>59</v>
      </c>
      <c r="J18" s="2">
        <v>233</v>
      </c>
      <c r="K18" s="2">
        <v>124</v>
      </c>
      <c r="M18" s="2">
        <v>213</v>
      </c>
      <c r="N18" s="2">
        <v>119</v>
      </c>
    </row>
    <row r="19" spans="1:14" x14ac:dyDescent="0.15">
      <c r="A19" s="2">
        <v>9363</v>
      </c>
      <c r="B19" s="2">
        <v>9396</v>
      </c>
      <c r="D19" s="2">
        <v>736</v>
      </c>
      <c r="E19" s="2">
        <v>736</v>
      </c>
      <c r="G19" s="2">
        <v>0.01</v>
      </c>
      <c r="H19" t="s">
        <v>60</v>
      </c>
      <c r="J19" s="2">
        <v>154</v>
      </c>
      <c r="K19" s="2">
        <v>91</v>
      </c>
      <c r="M19" s="2">
        <v>162</v>
      </c>
      <c r="N19" s="2">
        <v>120</v>
      </c>
    </row>
    <row r="20" spans="1:14" x14ac:dyDescent="0.15">
      <c r="A20" s="2">
        <v>9327</v>
      </c>
      <c r="B20" s="2">
        <v>9262</v>
      </c>
      <c r="D20" s="2">
        <v>739</v>
      </c>
      <c r="E20" s="2">
        <v>727</v>
      </c>
      <c r="J20" s="2">
        <v>196</v>
      </c>
      <c r="K20" s="2">
        <v>86</v>
      </c>
      <c r="M20" s="2">
        <v>201</v>
      </c>
      <c r="N20" s="2">
        <v>96</v>
      </c>
    </row>
    <row r="21" spans="1:14" x14ac:dyDescent="0.15">
      <c r="A21" s="2">
        <v>9345</v>
      </c>
      <c r="B21" s="2">
        <v>9308</v>
      </c>
      <c r="D21" s="2">
        <v>734</v>
      </c>
      <c r="E21" s="2">
        <v>728</v>
      </c>
      <c r="J21" s="2">
        <v>167</v>
      </c>
      <c r="K21" s="2">
        <v>75</v>
      </c>
      <c r="M21" s="2">
        <v>207</v>
      </c>
      <c r="N21" s="2">
        <v>67</v>
      </c>
    </row>
    <row r="22" spans="1:14" x14ac:dyDescent="0.15">
      <c r="A22" s="2">
        <v>8890</v>
      </c>
      <c r="B22" s="2">
        <v>8715</v>
      </c>
      <c r="D22" s="2">
        <v>706</v>
      </c>
      <c r="E22" s="2">
        <v>722</v>
      </c>
      <c r="J22" s="2">
        <v>174</v>
      </c>
      <c r="K22" s="2">
        <v>101</v>
      </c>
      <c r="M22" s="2">
        <v>182</v>
      </c>
      <c r="N22" s="2">
        <v>123</v>
      </c>
    </row>
    <row r="23" spans="1:14" x14ac:dyDescent="0.15">
      <c r="A23" s="2">
        <v>8460</v>
      </c>
      <c r="B23" s="2">
        <v>8448</v>
      </c>
      <c r="D23" s="2">
        <v>681</v>
      </c>
      <c r="E23" s="2">
        <v>695</v>
      </c>
      <c r="J23" s="2">
        <v>156</v>
      </c>
      <c r="K23" s="2">
        <v>93</v>
      </c>
      <c r="M23" s="2">
        <v>142</v>
      </c>
      <c r="N23" s="2">
        <v>100</v>
      </c>
    </row>
    <row r="24" spans="1:14" x14ac:dyDescent="0.15">
      <c r="A24" s="2">
        <v>8836</v>
      </c>
      <c r="B24" s="2">
        <v>8836</v>
      </c>
      <c r="D24" s="2">
        <v>693</v>
      </c>
      <c r="E24" s="2">
        <v>724</v>
      </c>
      <c r="J24" s="2">
        <v>206</v>
      </c>
      <c r="K24" s="2">
        <v>67</v>
      </c>
      <c r="M24" s="2">
        <v>182</v>
      </c>
      <c r="N24" s="2">
        <v>103</v>
      </c>
    </row>
    <row r="26" spans="1:14" x14ac:dyDescent="0.15">
      <c r="A26">
        <f>SUM(A2:A24)</f>
        <v>212163</v>
      </c>
      <c r="B26">
        <f>SUM(B2:B24)</f>
        <v>211362</v>
      </c>
      <c r="D26">
        <f>SUM(D2:D24)</f>
        <v>17293</v>
      </c>
      <c r="E26">
        <f>SUM(E2:E24)</f>
        <v>17260</v>
      </c>
      <c r="J26">
        <f>SUM(J2:J24)</f>
        <v>3785</v>
      </c>
      <c r="K26">
        <f>SUM(K2:K24)</f>
        <v>2033</v>
      </c>
      <c r="M26">
        <f>SUM(M2:M24)</f>
        <v>3423</v>
      </c>
      <c r="N26">
        <f>SUM(N2:N24)</f>
        <v>1945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workbookViewId="0">
      <selection activeCell="N27" sqref="N27"/>
    </sheetView>
  </sheetViews>
  <sheetFormatPr baseColWidth="10" defaultRowHeight="13" x14ac:dyDescent="0.15"/>
  <cols>
    <col min="9" max="9" width="15.6640625" customWidth="1"/>
    <col min="10" max="10" width="15.83203125" customWidth="1"/>
    <col min="12" max="13" width="14.33203125" customWidth="1"/>
  </cols>
  <sheetData>
    <row r="1" spans="1:14" x14ac:dyDescent="0.15">
      <c r="A1" s="4" t="s">
        <v>2</v>
      </c>
      <c r="B1" s="4" t="s">
        <v>3</v>
      </c>
      <c r="C1" s="4" t="s">
        <v>4</v>
      </c>
      <c r="E1" s="4" t="s">
        <v>2</v>
      </c>
      <c r="F1" s="4" t="s">
        <v>3</v>
      </c>
      <c r="G1" s="4" t="s">
        <v>4</v>
      </c>
      <c r="I1" s="4" t="s">
        <v>83</v>
      </c>
      <c r="J1" s="4" t="s">
        <v>84</v>
      </c>
      <c r="L1" s="4" t="s">
        <v>85</v>
      </c>
      <c r="M1" s="4" t="s">
        <v>86</v>
      </c>
    </row>
    <row r="2" spans="1:14" x14ac:dyDescent="0.15">
      <c r="A2" s="2">
        <v>687</v>
      </c>
      <c r="B2" s="2">
        <v>134</v>
      </c>
      <c r="C2" s="2">
        <v>70</v>
      </c>
      <c r="E2" s="2">
        <v>686</v>
      </c>
      <c r="F2" s="2">
        <v>105</v>
      </c>
      <c r="G2" s="2">
        <v>34</v>
      </c>
      <c r="I2">
        <f>B2/A2</f>
        <v>0.1950509461426492</v>
      </c>
      <c r="J2">
        <f>F2/E2</f>
        <v>0.15306122448979592</v>
      </c>
      <c r="K2">
        <v>1</v>
      </c>
      <c r="L2">
        <f>C2/A2</f>
        <v>0.10189228529839883</v>
      </c>
      <c r="M2">
        <f>G2/E2</f>
        <v>4.9562682215743441E-2</v>
      </c>
      <c r="N2">
        <v>1</v>
      </c>
    </row>
    <row r="3" spans="1:14" x14ac:dyDescent="0.15">
      <c r="A3" s="2">
        <v>779</v>
      </c>
      <c r="B3" s="2">
        <v>147</v>
      </c>
      <c r="C3" s="2">
        <v>70</v>
      </c>
      <c r="E3" s="2">
        <v>785</v>
      </c>
      <c r="F3" s="2">
        <v>116</v>
      </c>
      <c r="G3" s="2">
        <v>91</v>
      </c>
      <c r="I3">
        <f t="shared" ref="I3:I24" si="0">B3/A3</f>
        <v>0.18870346598202825</v>
      </c>
      <c r="J3">
        <f t="shared" ref="J3:J24" si="1">F3/E3</f>
        <v>0.14777070063694267</v>
      </c>
      <c r="K3">
        <v>1</v>
      </c>
      <c r="L3">
        <f t="shared" ref="L3:L24" si="2">C3/A3</f>
        <v>8.9858793324775352E-2</v>
      </c>
      <c r="M3">
        <f t="shared" ref="M3:M24" si="3">G3/E3</f>
        <v>0.11592356687898089</v>
      </c>
      <c r="N3">
        <v>0</v>
      </c>
    </row>
    <row r="4" spans="1:14" x14ac:dyDescent="0.15">
      <c r="A4" s="2">
        <v>909</v>
      </c>
      <c r="B4" s="2">
        <v>167</v>
      </c>
      <c r="C4" s="2">
        <v>95</v>
      </c>
      <c r="E4" s="2">
        <v>884</v>
      </c>
      <c r="F4" s="2">
        <v>145</v>
      </c>
      <c r="G4" s="2">
        <v>79</v>
      </c>
      <c r="I4">
        <f t="shared" si="0"/>
        <v>0.18371837183718373</v>
      </c>
      <c r="J4">
        <f t="shared" si="1"/>
        <v>0.16402714932126697</v>
      </c>
      <c r="K4">
        <v>1</v>
      </c>
      <c r="L4">
        <f t="shared" si="2"/>
        <v>0.10451045104510451</v>
      </c>
      <c r="M4">
        <f t="shared" si="3"/>
        <v>8.9366515837104074E-2</v>
      </c>
      <c r="N4">
        <v>1</v>
      </c>
    </row>
    <row r="5" spans="1:14" x14ac:dyDescent="0.15">
      <c r="A5" s="2">
        <v>836</v>
      </c>
      <c r="B5" s="2">
        <v>156</v>
      </c>
      <c r="C5" s="2">
        <v>105</v>
      </c>
      <c r="E5" s="2">
        <v>827</v>
      </c>
      <c r="F5" s="2">
        <v>138</v>
      </c>
      <c r="G5" s="2">
        <v>92</v>
      </c>
      <c r="I5">
        <f t="shared" si="0"/>
        <v>0.18660287081339713</v>
      </c>
      <c r="J5">
        <f t="shared" si="1"/>
        <v>0.16686819830713423</v>
      </c>
      <c r="K5">
        <v>1</v>
      </c>
      <c r="L5">
        <f t="shared" si="2"/>
        <v>0.1255980861244019</v>
      </c>
      <c r="M5">
        <f t="shared" si="3"/>
        <v>0.11124546553808948</v>
      </c>
      <c r="N5">
        <v>1</v>
      </c>
    </row>
    <row r="6" spans="1:14" x14ac:dyDescent="0.15">
      <c r="A6" s="2">
        <v>837</v>
      </c>
      <c r="B6" s="2">
        <v>163</v>
      </c>
      <c r="C6" s="2">
        <v>64</v>
      </c>
      <c r="E6" s="2">
        <v>832</v>
      </c>
      <c r="F6" s="2">
        <v>140</v>
      </c>
      <c r="G6" s="2">
        <v>94</v>
      </c>
      <c r="I6">
        <f t="shared" si="0"/>
        <v>0.19474313022700118</v>
      </c>
      <c r="J6">
        <f t="shared" si="1"/>
        <v>0.16826923076923078</v>
      </c>
      <c r="K6">
        <v>1</v>
      </c>
      <c r="L6">
        <f t="shared" si="2"/>
        <v>7.6463560334528072E-2</v>
      </c>
      <c r="M6">
        <f t="shared" si="3"/>
        <v>0.11298076923076923</v>
      </c>
      <c r="N6">
        <v>0</v>
      </c>
    </row>
    <row r="7" spans="1:14" x14ac:dyDescent="0.15">
      <c r="A7" s="2">
        <v>823</v>
      </c>
      <c r="B7" s="2">
        <v>138</v>
      </c>
      <c r="C7" s="2">
        <v>82</v>
      </c>
      <c r="E7" s="2">
        <v>788</v>
      </c>
      <c r="F7" s="2">
        <v>129</v>
      </c>
      <c r="G7" s="2">
        <v>61</v>
      </c>
      <c r="I7">
        <f t="shared" si="0"/>
        <v>0.16767922235722965</v>
      </c>
      <c r="J7">
        <f t="shared" si="1"/>
        <v>0.16370558375634517</v>
      </c>
      <c r="K7">
        <v>1</v>
      </c>
      <c r="L7">
        <f t="shared" si="2"/>
        <v>9.9635479951397321E-2</v>
      </c>
      <c r="M7">
        <f t="shared" si="3"/>
        <v>7.7411167512690351E-2</v>
      </c>
      <c r="N7">
        <v>1</v>
      </c>
    </row>
    <row r="8" spans="1:14" x14ac:dyDescent="0.15">
      <c r="A8" s="2">
        <v>748</v>
      </c>
      <c r="B8" s="2">
        <v>146</v>
      </c>
      <c r="C8" s="2">
        <v>76</v>
      </c>
      <c r="E8" s="2">
        <v>780</v>
      </c>
      <c r="F8" s="2">
        <v>127</v>
      </c>
      <c r="G8" s="2">
        <v>44</v>
      </c>
      <c r="I8">
        <f t="shared" si="0"/>
        <v>0.19518716577540107</v>
      </c>
      <c r="J8">
        <f t="shared" si="1"/>
        <v>0.16282051282051282</v>
      </c>
      <c r="K8">
        <v>1</v>
      </c>
      <c r="L8">
        <f t="shared" si="2"/>
        <v>0.10160427807486631</v>
      </c>
      <c r="M8">
        <f t="shared" si="3"/>
        <v>5.6410256410256411E-2</v>
      </c>
      <c r="N8">
        <v>1</v>
      </c>
    </row>
    <row r="9" spans="1:14" x14ac:dyDescent="0.15">
      <c r="A9" s="2">
        <v>632</v>
      </c>
      <c r="B9" s="2">
        <v>110</v>
      </c>
      <c r="C9" s="2">
        <v>70</v>
      </c>
      <c r="E9" s="2">
        <v>652</v>
      </c>
      <c r="F9" s="2">
        <v>94</v>
      </c>
      <c r="G9" s="2">
        <v>62</v>
      </c>
      <c r="I9">
        <f t="shared" si="0"/>
        <v>0.17405063291139242</v>
      </c>
      <c r="J9">
        <f t="shared" si="1"/>
        <v>0.14417177914110429</v>
      </c>
      <c r="K9">
        <v>1</v>
      </c>
      <c r="L9">
        <f t="shared" si="2"/>
        <v>0.11075949367088607</v>
      </c>
      <c r="M9">
        <f t="shared" si="3"/>
        <v>9.5092024539877307E-2</v>
      </c>
      <c r="N9">
        <v>1</v>
      </c>
    </row>
    <row r="10" spans="1:14" x14ac:dyDescent="0.15">
      <c r="A10" s="2">
        <v>691</v>
      </c>
      <c r="B10" s="2">
        <v>131</v>
      </c>
      <c r="C10" s="2">
        <v>60</v>
      </c>
      <c r="E10" s="2">
        <v>697</v>
      </c>
      <c r="F10" s="2">
        <v>120</v>
      </c>
      <c r="G10" s="2">
        <v>77</v>
      </c>
      <c r="I10">
        <f t="shared" si="0"/>
        <v>0.18958031837916064</v>
      </c>
      <c r="J10">
        <f t="shared" si="1"/>
        <v>0.17216642754662842</v>
      </c>
      <c r="K10">
        <v>1</v>
      </c>
      <c r="L10">
        <f t="shared" si="2"/>
        <v>8.6830680173661356E-2</v>
      </c>
      <c r="M10">
        <f t="shared" si="3"/>
        <v>0.11047345767575323</v>
      </c>
      <c r="N10">
        <v>0</v>
      </c>
    </row>
    <row r="11" spans="1:14" x14ac:dyDescent="0.15">
      <c r="A11" s="2">
        <v>861</v>
      </c>
      <c r="B11" s="2">
        <v>165</v>
      </c>
      <c r="C11" s="2">
        <v>97</v>
      </c>
      <c r="E11" s="2">
        <v>860</v>
      </c>
      <c r="F11" s="2">
        <v>153</v>
      </c>
      <c r="G11" s="2">
        <v>98</v>
      </c>
      <c r="I11">
        <f t="shared" si="0"/>
        <v>0.19163763066202091</v>
      </c>
      <c r="J11">
        <f t="shared" si="1"/>
        <v>0.17790697674418604</v>
      </c>
      <c r="K11">
        <v>1</v>
      </c>
      <c r="L11">
        <f t="shared" si="2"/>
        <v>0.11265969802555169</v>
      </c>
      <c r="M11">
        <f t="shared" si="3"/>
        <v>0.11395348837209303</v>
      </c>
      <c r="N11">
        <v>0</v>
      </c>
    </row>
    <row r="12" spans="1:14" x14ac:dyDescent="0.15">
      <c r="A12" s="2">
        <v>867</v>
      </c>
      <c r="B12" s="2">
        <v>196</v>
      </c>
      <c r="C12" s="2">
        <v>105</v>
      </c>
      <c r="E12" s="2">
        <v>864</v>
      </c>
      <c r="F12" s="2">
        <v>143</v>
      </c>
      <c r="G12" s="2">
        <v>71</v>
      </c>
      <c r="I12">
        <f t="shared" si="0"/>
        <v>0.22606689734717417</v>
      </c>
      <c r="J12">
        <f t="shared" si="1"/>
        <v>0.16550925925925927</v>
      </c>
      <c r="K12">
        <v>1</v>
      </c>
      <c r="L12">
        <f t="shared" si="2"/>
        <v>0.12110726643598616</v>
      </c>
      <c r="M12">
        <f t="shared" si="3"/>
        <v>8.217592592592593E-2</v>
      </c>
      <c r="N12">
        <v>1</v>
      </c>
    </row>
    <row r="13" spans="1:14" x14ac:dyDescent="0.15">
      <c r="A13" s="2">
        <v>838</v>
      </c>
      <c r="B13" s="2">
        <v>162</v>
      </c>
      <c r="C13" s="2">
        <v>92</v>
      </c>
      <c r="E13" s="2">
        <v>801</v>
      </c>
      <c r="F13" s="2">
        <v>128</v>
      </c>
      <c r="G13" s="2">
        <v>70</v>
      </c>
      <c r="I13">
        <f t="shared" si="0"/>
        <v>0.19331742243436753</v>
      </c>
      <c r="J13">
        <f t="shared" si="1"/>
        <v>0.15980024968789014</v>
      </c>
      <c r="K13">
        <v>1</v>
      </c>
      <c r="L13">
        <f t="shared" si="2"/>
        <v>0.10978520286396182</v>
      </c>
      <c r="M13">
        <f t="shared" si="3"/>
        <v>8.7390761548064924E-2</v>
      </c>
      <c r="N13">
        <v>1</v>
      </c>
    </row>
    <row r="14" spans="1:14" x14ac:dyDescent="0.15">
      <c r="A14" s="2">
        <v>665</v>
      </c>
      <c r="B14" s="2">
        <v>127</v>
      </c>
      <c r="C14" s="2">
        <v>56</v>
      </c>
      <c r="E14" s="2">
        <v>642</v>
      </c>
      <c r="F14" s="2">
        <v>122</v>
      </c>
      <c r="G14" s="2">
        <v>68</v>
      </c>
      <c r="I14">
        <f t="shared" si="0"/>
        <v>0.19097744360902255</v>
      </c>
      <c r="J14">
        <f t="shared" si="1"/>
        <v>0.19003115264797507</v>
      </c>
      <c r="K14">
        <v>1</v>
      </c>
      <c r="L14">
        <f t="shared" si="2"/>
        <v>8.4210526315789472E-2</v>
      </c>
      <c r="M14">
        <f t="shared" si="3"/>
        <v>0.1059190031152648</v>
      </c>
      <c r="N14">
        <v>0</v>
      </c>
    </row>
    <row r="15" spans="1:14" x14ac:dyDescent="0.15">
      <c r="A15" s="2">
        <v>673</v>
      </c>
      <c r="B15" s="2">
        <v>220</v>
      </c>
      <c r="C15" s="2">
        <v>122</v>
      </c>
      <c r="E15" s="2">
        <v>697</v>
      </c>
      <c r="F15" s="2">
        <v>194</v>
      </c>
      <c r="G15" s="2">
        <v>94</v>
      </c>
      <c r="I15">
        <f t="shared" si="0"/>
        <v>0.32689450222882616</v>
      </c>
      <c r="J15">
        <f t="shared" si="1"/>
        <v>0.27833572453371591</v>
      </c>
      <c r="K15">
        <v>1</v>
      </c>
      <c r="L15">
        <f t="shared" si="2"/>
        <v>0.1812778603268945</v>
      </c>
      <c r="M15">
        <f t="shared" si="3"/>
        <v>0.13486370157819225</v>
      </c>
      <c r="N15">
        <v>1</v>
      </c>
    </row>
    <row r="16" spans="1:14" x14ac:dyDescent="0.15">
      <c r="A16" s="2">
        <v>691</v>
      </c>
      <c r="B16" s="2">
        <v>176</v>
      </c>
      <c r="C16" s="2">
        <v>128</v>
      </c>
      <c r="E16" s="2">
        <v>669</v>
      </c>
      <c r="F16" s="2">
        <v>127</v>
      </c>
      <c r="G16" s="2">
        <v>81</v>
      </c>
      <c r="I16">
        <f t="shared" si="0"/>
        <v>0.25470332850940663</v>
      </c>
      <c r="J16">
        <f t="shared" si="1"/>
        <v>0.18983557548579971</v>
      </c>
      <c r="K16">
        <v>1</v>
      </c>
      <c r="L16">
        <f t="shared" si="2"/>
        <v>0.18523878437047755</v>
      </c>
      <c r="M16">
        <f t="shared" si="3"/>
        <v>0.1210762331838565</v>
      </c>
      <c r="N16">
        <v>1</v>
      </c>
    </row>
    <row r="17" spans="1:14" x14ac:dyDescent="0.15">
      <c r="A17" s="2">
        <v>708</v>
      </c>
      <c r="B17" s="2">
        <v>161</v>
      </c>
      <c r="C17" s="2">
        <v>104</v>
      </c>
      <c r="E17" s="2">
        <v>693</v>
      </c>
      <c r="F17" s="2">
        <v>153</v>
      </c>
      <c r="G17" s="2">
        <v>101</v>
      </c>
      <c r="I17">
        <f t="shared" si="0"/>
        <v>0.22740112994350281</v>
      </c>
      <c r="J17">
        <f t="shared" si="1"/>
        <v>0.22077922077922077</v>
      </c>
      <c r="K17">
        <v>1</v>
      </c>
      <c r="L17">
        <f t="shared" si="2"/>
        <v>0.14689265536723164</v>
      </c>
      <c r="M17">
        <f t="shared" si="3"/>
        <v>0.14574314574314573</v>
      </c>
      <c r="N17">
        <v>1</v>
      </c>
    </row>
    <row r="18" spans="1:14" x14ac:dyDescent="0.15">
      <c r="A18" s="2">
        <v>759</v>
      </c>
      <c r="B18" s="2">
        <v>233</v>
      </c>
      <c r="C18" s="2">
        <v>124</v>
      </c>
      <c r="E18" s="2">
        <v>771</v>
      </c>
      <c r="F18" s="2">
        <v>213</v>
      </c>
      <c r="G18" s="2">
        <v>119</v>
      </c>
      <c r="I18">
        <f t="shared" si="0"/>
        <v>0.30698287220026349</v>
      </c>
      <c r="J18">
        <f t="shared" si="1"/>
        <v>0.27626459143968873</v>
      </c>
      <c r="K18">
        <v>1</v>
      </c>
      <c r="L18">
        <f t="shared" si="2"/>
        <v>0.16337285902503293</v>
      </c>
      <c r="M18">
        <f t="shared" si="3"/>
        <v>0.15434500648508431</v>
      </c>
      <c r="N18">
        <v>1</v>
      </c>
    </row>
    <row r="19" spans="1:14" x14ac:dyDescent="0.15">
      <c r="A19" s="2">
        <v>736</v>
      </c>
      <c r="B19" s="2">
        <v>154</v>
      </c>
      <c r="C19" s="2">
        <v>91</v>
      </c>
      <c r="E19" s="2">
        <v>736</v>
      </c>
      <c r="F19" s="2">
        <v>162</v>
      </c>
      <c r="G19" s="2">
        <v>120</v>
      </c>
      <c r="I19">
        <f t="shared" si="0"/>
        <v>0.20923913043478262</v>
      </c>
      <c r="J19">
        <f t="shared" si="1"/>
        <v>0.22010869565217392</v>
      </c>
      <c r="K19">
        <v>0</v>
      </c>
      <c r="L19">
        <f t="shared" si="2"/>
        <v>0.12364130434782608</v>
      </c>
      <c r="M19">
        <f t="shared" si="3"/>
        <v>0.16304347826086957</v>
      </c>
      <c r="N19">
        <v>0</v>
      </c>
    </row>
    <row r="20" spans="1:14" x14ac:dyDescent="0.15">
      <c r="A20" s="2">
        <v>739</v>
      </c>
      <c r="B20" s="2">
        <v>196</v>
      </c>
      <c r="C20" s="2">
        <v>86</v>
      </c>
      <c r="E20" s="2">
        <v>727</v>
      </c>
      <c r="F20" s="2">
        <v>201</v>
      </c>
      <c r="G20" s="2">
        <v>96</v>
      </c>
      <c r="I20">
        <f t="shared" si="0"/>
        <v>0.26522327469553453</v>
      </c>
      <c r="J20">
        <f t="shared" si="1"/>
        <v>0.27647867950481431</v>
      </c>
      <c r="K20">
        <v>0</v>
      </c>
      <c r="L20">
        <f t="shared" si="2"/>
        <v>0.11637347767253045</v>
      </c>
      <c r="M20">
        <f t="shared" si="3"/>
        <v>0.13204951856946354</v>
      </c>
      <c r="N20">
        <v>0</v>
      </c>
    </row>
    <row r="21" spans="1:14" x14ac:dyDescent="0.15">
      <c r="A21" s="2">
        <v>734</v>
      </c>
      <c r="B21" s="2">
        <v>167</v>
      </c>
      <c r="C21" s="2">
        <v>75</v>
      </c>
      <c r="E21" s="2">
        <v>728</v>
      </c>
      <c r="F21" s="2">
        <v>207</v>
      </c>
      <c r="G21" s="2">
        <v>67</v>
      </c>
      <c r="I21">
        <f t="shared" si="0"/>
        <v>0.22752043596730245</v>
      </c>
      <c r="J21">
        <f t="shared" si="1"/>
        <v>0.28434065934065933</v>
      </c>
      <c r="K21">
        <v>0</v>
      </c>
      <c r="L21">
        <f t="shared" si="2"/>
        <v>0.10217983651226158</v>
      </c>
      <c r="M21">
        <f t="shared" si="3"/>
        <v>9.2032967032967039E-2</v>
      </c>
      <c r="N21">
        <v>1</v>
      </c>
    </row>
    <row r="22" spans="1:14" x14ac:dyDescent="0.15">
      <c r="A22" s="2">
        <v>706</v>
      </c>
      <c r="B22" s="2">
        <v>174</v>
      </c>
      <c r="C22" s="2">
        <v>101</v>
      </c>
      <c r="E22" s="2">
        <v>722</v>
      </c>
      <c r="F22" s="2">
        <v>182</v>
      </c>
      <c r="G22" s="2">
        <v>123</v>
      </c>
      <c r="I22">
        <f t="shared" si="0"/>
        <v>0.24645892351274787</v>
      </c>
      <c r="J22">
        <f t="shared" si="1"/>
        <v>0.25207756232686979</v>
      </c>
      <c r="K22">
        <v>0</v>
      </c>
      <c r="L22">
        <f t="shared" si="2"/>
        <v>0.14305949008498584</v>
      </c>
      <c r="M22">
        <f t="shared" si="3"/>
        <v>0.17036011080332411</v>
      </c>
      <c r="N22">
        <v>0</v>
      </c>
    </row>
    <row r="23" spans="1:14" x14ac:dyDescent="0.15">
      <c r="A23" s="2">
        <v>681</v>
      </c>
      <c r="B23" s="2">
        <v>156</v>
      </c>
      <c r="C23" s="2">
        <v>93</v>
      </c>
      <c r="E23" s="2">
        <v>695</v>
      </c>
      <c r="F23" s="2">
        <v>142</v>
      </c>
      <c r="G23" s="2">
        <v>100</v>
      </c>
      <c r="I23">
        <f t="shared" si="0"/>
        <v>0.22907488986784141</v>
      </c>
      <c r="J23">
        <f t="shared" si="1"/>
        <v>0.20431654676258992</v>
      </c>
      <c r="K23">
        <v>1</v>
      </c>
      <c r="L23">
        <f t="shared" si="2"/>
        <v>0.13656387665198239</v>
      </c>
      <c r="M23">
        <f t="shared" si="3"/>
        <v>0.14388489208633093</v>
      </c>
      <c r="N23">
        <v>0</v>
      </c>
    </row>
    <row r="24" spans="1:14" x14ac:dyDescent="0.15">
      <c r="A24" s="2">
        <v>693</v>
      </c>
      <c r="B24" s="2">
        <v>206</v>
      </c>
      <c r="C24" s="2">
        <v>67</v>
      </c>
      <c r="E24" s="2">
        <v>724</v>
      </c>
      <c r="F24" s="2">
        <v>182</v>
      </c>
      <c r="G24" s="2">
        <v>103</v>
      </c>
      <c r="I24">
        <f t="shared" si="0"/>
        <v>0.29725829725829728</v>
      </c>
      <c r="J24">
        <f t="shared" si="1"/>
        <v>0.25138121546961328</v>
      </c>
      <c r="K24">
        <v>1</v>
      </c>
      <c r="L24">
        <f t="shared" si="2"/>
        <v>9.6681096681096687E-2</v>
      </c>
      <c r="M24">
        <f t="shared" si="3"/>
        <v>0.14226519337016574</v>
      </c>
      <c r="N24">
        <v>0</v>
      </c>
    </row>
    <row r="25" spans="1:14" x14ac:dyDescent="0.15">
      <c r="K25">
        <f>SUM(K2:K24)</f>
        <v>19</v>
      </c>
      <c r="N25">
        <f>SUM(N2:N24)</f>
        <v>13</v>
      </c>
    </row>
    <row r="26" spans="1:14" x14ac:dyDescent="0.15">
      <c r="K26">
        <v>23</v>
      </c>
      <c r="N26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Control</vt:lpstr>
      <vt:lpstr>Experiment</vt:lpstr>
      <vt:lpstr>sanity</vt:lpstr>
      <vt:lpstr>effect size</vt:lpstr>
      <vt:lpstr>sign 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2018-02-04T15:17:29Z</dcterms:modified>
</cp:coreProperties>
</file>