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34.xml" ContentType="application/vnd.openxmlformats-officedocument.drawingml.chart+xml"/>
  <Override PartName="/xl/charts/chart27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1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<sst xmlns="http://schemas.openxmlformats.org/spreadsheetml/2006/main" count="61" uniqueCount="36">
  <si>
    <t>I_0</t>
  </si>
  <si>
    <t>一回目</t>
  </si>
  <si>
    <t>二回目</t>
  </si>
  <si>
    <t>三回目</t>
  </si>
  <si>
    <t>平均値</t>
  </si>
  <si>
    <t>486nm/nW</t>
  </si>
  <si>
    <t>588nm/μW</t>
  </si>
  <si>
    <t>656nm/μW</t>
  </si>
  <si>
    <t>nW</t>
  </si>
  <si>
    <t>１回目</t>
  </si>
  <si>
    <t>μW</t>
  </si>
  <si>
    <t>２回目</t>
  </si>
  <si>
    <t>３回目</t>
  </si>
  <si>
    <t>I_1</t>
  </si>
  <si>
    <t>R</t>
  </si>
  <si>
    <t>n</t>
  </si>
  <si>
    <t>vd</t>
  </si>
  <si>
    <t>400-450nm=5nm</t>
  </si>
  <si>
    <t>450-600nm=2nm</t>
  </si>
  <si>
    <t>600-700nm=5nm</t>
  </si>
  <si>
    <t>nm</t>
  </si>
  <si>
    <t>CdInGaS4</t>
  </si>
  <si>
    <t>500nm/nW</t>
  </si>
  <si>
    <t>600nm/nW</t>
  </si>
  <si>
    <t>700nm/nW</t>
  </si>
  <si>
    <t>λ/μm</t>
  </si>
  <si>
    <r>
      <t>波長</t>
    </r>
    <r>
      <rPr>
        <sz val="11"/>
        <color rgb="FF000000"/>
        <rFont val="ＭＳ Ｐゴシック"/>
        <family val="2"/>
        <charset val="128"/>
      </rPr>
      <t>λ/nm</t>
    </r>
  </si>
  <si>
    <t>I_0/μW</t>
  </si>
  <si>
    <t>I_2/μW</t>
  </si>
  <si>
    <t>T</t>
  </si>
  <si>
    <t>αcm^-1</t>
  </si>
  <si>
    <r>
      <t>光子エネルギー</t>
    </r>
    <r>
      <rPr>
        <sz val="11"/>
        <color rgb="FF000000"/>
        <rFont val="ＭＳ Ｐゴシック"/>
        <family val="2"/>
        <charset val="128"/>
      </rPr>
      <t>/eV</t>
    </r>
  </si>
  <si>
    <r>
      <t>(α</t>
    </r>
    <r>
      <rPr>
        <sz val="11"/>
        <color rgb="FF000000"/>
        <rFont val="Droid Sans Fallback"/>
        <family val="2"/>
        <charset val="1"/>
      </rPr>
      <t>ｈｖ）＾</t>
    </r>
    <r>
      <rPr>
        <sz val="11"/>
        <color rgb="FF000000"/>
        <rFont val="ＭＳ Ｐゴシック"/>
        <family val="2"/>
        <charset val="128"/>
      </rPr>
      <t>1/2</t>
    </r>
  </si>
  <si>
    <t>Eg</t>
  </si>
  <si>
    <t>文献</t>
  </si>
  <si>
    <t>相対誤差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</si>
</sst>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0"/>
  </numFmts>
  <fonts count="9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0"/>
      <name val="Arial"/>
      <family val="2"/>
    </font>
    <font>
      <sz val="11"/>
      <color rgb="FF000000"/>
      <name val="Droid Sans Fallback"/>
      <family val="2"/>
    </font>
    <font>
      <sz val="9"/>
      <name val="Droid Sans Fallback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Sheet2!$A$3:$A$108</c:f>
              <c:numCache>
                <c:formatCode>General</c:formatCode>
                <c:ptCount val="106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452</c:v>
                </c:pt>
                <c:pt idx="12">
                  <c:v>454</c:v>
                </c:pt>
                <c:pt idx="13">
                  <c:v>456</c:v>
                </c:pt>
                <c:pt idx="14">
                  <c:v>458</c:v>
                </c:pt>
                <c:pt idx="15">
                  <c:v>460</c:v>
                </c:pt>
                <c:pt idx="16">
                  <c:v>462</c:v>
                </c:pt>
                <c:pt idx="17">
                  <c:v>464</c:v>
                </c:pt>
                <c:pt idx="18">
                  <c:v>466</c:v>
                </c:pt>
                <c:pt idx="19">
                  <c:v>468</c:v>
                </c:pt>
                <c:pt idx="20">
                  <c:v>470</c:v>
                </c:pt>
                <c:pt idx="21">
                  <c:v>472</c:v>
                </c:pt>
                <c:pt idx="22">
                  <c:v>474</c:v>
                </c:pt>
                <c:pt idx="23">
                  <c:v>476</c:v>
                </c:pt>
                <c:pt idx="24">
                  <c:v>478</c:v>
                </c:pt>
                <c:pt idx="25">
                  <c:v>480</c:v>
                </c:pt>
                <c:pt idx="26">
                  <c:v>482</c:v>
                </c:pt>
                <c:pt idx="27">
                  <c:v>484</c:v>
                </c:pt>
                <c:pt idx="28">
                  <c:v>486</c:v>
                </c:pt>
                <c:pt idx="29">
                  <c:v>488</c:v>
                </c:pt>
                <c:pt idx="30">
                  <c:v>490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498</c:v>
                </c:pt>
                <c:pt idx="35">
                  <c:v>500</c:v>
                </c:pt>
                <c:pt idx="36">
                  <c:v>502</c:v>
                </c:pt>
                <c:pt idx="37">
                  <c:v>504</c:v>
                </c:pt>
                <c:pt idx="38">
                  <c:v>506</c:v>
                </c:pt>
                <c:pt idx="39">
                  <c:v>508</c:v>
                </c:pt>
                <c:pt idx="40">
                  <c:v>510</c:v>
                </c:pt>
                <c:pt idx="41">
                  <c:v>512</c:v>
                </c:pt>
                <c:pt idx="42">
                  <c:v>514</c:v>
                </c:pt>
                <c:pt idx="43">
                  <c:v>516</c:v>
                </c:pt>
                <c:pt idx="44">
                  <c:v>518</c:v>
                </c:pt>
                <c:pt idx="45">
                  <c:v>520</c:v>
                </c:pt>
                <c:pt idx="46">
                  <c:v>522</c:v>
                </c:pt>
                <c:pt idx="47">
                  <c:v>524</c:v>
                </c:pt>
                <c:pt idx="48">
                  <c:v>526</c:v>
                </c:pt>
                <c:pt idx="49">
                  <c:v>528</c:v>
                </c:pt>
                <c:pt idx="50">
                  <c:v>530</c:v>
                </c:pt>
                <c:pt idx="51">
                  <c:v>532</c:v>
                </c:pt>
                <c:pt idx="52">
                  <c:v>534</c:v>
                </c:pt>
                <c:pt idx="53">
                  <c:v>536</c:v>
                </c:pt>
                <c:pt idx="54">
                  <c:v>538</c:v>
                </c:pt>
                <c:pt idx="55">
                  <c:v>540</c:v>
                </c:pt>
                <c:pt idx="56">
                  <c:v>542</c:v>
                </c:pt>
                <c:pt idx="57">
                  <c:v>544</c:v>
                </c:pt>
                <c:pt idx="58">
                  <c:v>546</c:v>
                </c:pt>
                <c:pt idx="59">
                  <c:v>548</c:v>
                </c:pt>
                <c:pt idx="60">
                  <c:v>550</c:v>
                </c:pt>
                <c:pt idx="61">
                  <c:v>552</c:v>
                </c:pt>
                <c:pt idx="62">
                  <c:v>554</c:v>
                </c:pt>
                <c:pt idx="63">
                  <c:v>556</c:v>
                </c:pt>
                <c:pt idx="64">
                  <c:v>558</c:v>
                </c:pt>
                <c:pt idx="65">
                  <c:v>560</c:v>
                </c:pt>
                <c:pt idx="66">
                  <c:v>562</c:v>
                </c:pt>
                <c:pt idx="67">
                  <c:v>564</c:v>
                </c:pt>
                <c:pt idx="68">
                  <c:v>566</c:v>
                </c:pt>
                <c:pt idx="69">
                  <c:v>568</c:v>
                </c:pt>
                <c:pt idx="70">
                  <c:v>570</c:v>
                </c:pt>
                <c:pt idx="71">
                  <c:v>572</c:v>
                </c:pt>
                <c:pt idx="72">
                  <c:v>574</c:v>
                </c:pt>
                <c:pt idx="73">
                  <c:v>576</c:v>
                </c:pt>
                <c:pt idx="74">
                  <c:v>578</c:v>
                </c:pt>
                <c:pt idx="75">
                  <c:v>580</c:v>
                </c:pt>
                <c:pt idx="76">
                  <c:v>582</c:v>
                </c:pt>
                <c:pt idx="77">
                  <c:v>584</c:v>
                </c:pt>
                <c:pt idx="78">
                  <c:v>586</c:v>
                </c:pt>
                <c:pt idx="79">
                  <c:v>588</c:v>
                </c:pt>
                <c:pt idx="80">
                  <c:v>590</c:v>
                </c:pt>
                <c:pt idx="81">
                  <c:v>592</c:v>
                </c:pt>
                <c:pt idx="82">
                  <c:v>594</c:v>
                </c:pt>
                <c:pt idx="83">
                  <c:v>596</c:v>
                </c:pt>
                <c:pt idx="84">
                  <c:v>598</c:v>
                </c:pt>
                <c:pt idx="85">
                  <c:v>600</c:v>
                </c:pt>
                <c:pt idx="86">
                  <c:v>605</c:v>
                </c:pt>
                <c:pt idx="87">
                  <c:v>610</c:v>
                </c:pt>
                <c:pt idx="88">
                  <c:v>615</c:v>
                </c:pt>
                <c:pt idx="89">
                  <c:v>620</c:v>
                </c:pt>
                <c:pt idx="90">
                  <c:v>625</c:v>
                </c:pt>
                <c:pt idx="91">
                  <c:v>630</c:v>
                </c:pt>
                <c:pt idx="92">
                  <c:v>635</c:v>
                </c:pt>
                <c:pt idx="93">
                  <c:v>640</c:v>
                </c:pt>
                <c:pt idx="94">
                  <c:v>645</c:v>
                </c:pt>
                <c:pt idx="95">
                  <c:v>650</c:v>
                </c:pt>
                <c:pt idx="96">
                  <c:v>655</c:v>
                </c:pt>
                <c:pt idx="97">
                  <c:v>660</c:v>
                </c:pt>
                <c:pt idx="98">
                  <c:v>665</c:v>
                </c:pt>
                <c:pt idx="99">
                  <c:v>670</c:v>
                </c:pt>
                <c:pt idx="100">
                  <c:v>675</c:v>
                </c:pt>
                <c:pt idx="101">
                  <c:v>680</c:v>
                </c:pt>
                <c:pt idx="102">
                  <c:v>685</c:v>
                </c:pt>
                <c:pt idx="103">
                  <c:v>690</c:v>
                </c:pt>
                <c:pt idx="104">
                  <c:v>695</c:v>
                </c:pt>
                <c:pt idx="105">
                  <c:v>700</c:v>
                </c:pt>
              </c:numCache>
            </c:numRef>
          </c:xVal>
          <c:yVal>
            <c:numRef>
              <c:f>Sheet2!$B$3:$B$108</c:f>
              <c:numCache>
                <c:formatCode>General</c:formatCode>
                <c:ptCount val="106"/>
                <c:pt idx="0">
                  <c:v>331.3</c:v>
                </c:pt>
                <c:pt idx="1">
                  <c:v>392.5</c:v>
                </c:pt>
                <c:pt idx="2">
                  <c:v>454.3</c:v>
                </c:pt>
                <c:pt idx="3">
                  <c:v>511.9</c:v>
                </c:pt>
                <c:pt idx="4">
                  <c:v>547.2</c:v>
                </c:pt>
                <c:pt idx="5">
                  <c:v>588.4</c:v>
                </c:pt>
                <c:pt idx="6">
                  <c:v>647</c:v>
                </c:pt>
                <c:pt idx="7">
                  <c:v>752.3</c:v>
                </c:pt>
                <c:pt idx="8">
                  <c:v>843.5</c:v>
                </c:pt>
                <c:pt idx="9">
                  <c:v>903.4</c:v>
                </c:pt>
                <c:pt idx="10">
                  <c:v>955.2</c:v>
                </c:pt>
                <c:pt idx="11">
                  <c:v>974.4</c:v>
                </c:pt>
                <c:pt idx="12">
                  <c:v>993</c:v>
                </c:pt>
                <c:pt idx="13">
                  <c:v>1017.1</c:v>
                </c:pt>
                <c:pt idx="14">
                  <c:v>1046</c:v>
                </c:pt>
                <c:pt idx="15">
                  <c:v>1074.5</c:v>
                </c:pt>
                <c:pt idx="16">
                  <c:v>1118.2</c:v>
                </c:pt>
                <c:pt idx="17">
                  <c:v>1157.6</c:v>
                </c:pt>
                <c:pt idx="18">
                  <c:v>1198.3</c:v>
                </c:pt>
                <c:pt idx="19">
                  <c:v>1242.6</c:v>
                </c:pt>
                <c:pt idx="20">
                  <c:v>1277.6</c:v>
                </c:pt>
                <c:pt idx="21">
                  <c:v>1309.1</c:v>
                </c:pt>
                <c:pt idx="22">
                  <c:v>1337.4</c:v>
                </c:pt>
                <c:pt idx="23">
                  <c:v>1370.1</c:v>
                </c:pt>
                <c:pt idx="24">
                  <c:v>1395.4</c:v>
                </c:pt>
                <c:pt idx="25">
                  <c:v>1426.4</c:v>
                </c:pt>
                <c:pt idx="26">
                  <c:v>1446.6</c:v>
                </c:pt>
                <c:pt idx="27">
                  <c:v>1476.5</c:v>
                </c:pt>
                <c:pt idx="28">
                  <c:v>1517.5</c:v>
                </c:pt>
                <c:pt idx="29">
                  <c:v>1555.3</c:v>
                </c:pt>
                <c:pt idx="30">
                  <c:v>1592.8</c:v>
                </c:pt>
                <c:pt idx="31">
                  <c:v>1631.8</c:v>
                </c:pt>
                <c:pt idx="32">
                  <c:v>1665.4</c:v>
                </c:pt>
                <c:pt idx="33">
                  <c:v>1702.2</c:v>
                </c:pt>
                <c:pt idx="34">
                  <c:v>1735.4</c:v>
                </c:pt>
                <c:pt idx="35">
                  <c:v>1758.3</c:v>
                </c:pt>
                <c:pt idx="36">
                  <c:v>1779.2</c:v>
                </c:pt>
                <c:pt idx="37">
                  <c:v>1793.3</c:v>
                </c:pt>
                <c:pt idx="38">
                  <c:v>1804.4</c:v>
                </c:pt>
                <c:pt idx="39">
                  <c:v>1811</c:v>
                </c:pt>
                <c:pt idx="40">
                  <c:v>1815.7</c:v>
                </c:pt>
                <c:pt idx="41">
                  <c:v>1820.5</c:v>
                </c:pt>
                <c:pt idx="42">
                  <c:v>1825.4</c:v>
                </c:pt>
                <c:pt idx="43">
                  <c:v>1831.2</c:v>
                </c:pt>
                <c:pt idx="44">
                  <c:v>1838.5</c:v>
                </c:pt>
                <c:pt idx="45">
                  <c:v>1848.5</c:v>
                </c:pt>
                <c:pt idx="46">
                  <c:v>1862.6</c:v>
                </c:pt>
                <c:pt idx="47">
                  <c:v>1878</c:v>
                </c:pt>
                <c:pt idx="48">
                  <c:v>1896.7</c:v>
                </c:pt>
                <c:pt idx="49">
                  <c:v>1917.5</c:v>
                </c:pt>
                <c:pt idx="50">
                  <c:v>1937.9</c:v>
                </c:pt>
                <c:pt idx="51">
                  <c:v>1957.6</c:v>
                </c:pt>
                <c:pt idx="52">
                  <c:v>1980.6</c:v>
                </c:pt>
                <c:pt idx="53">
                  <c:v>1994.3</c:v>
                </c:pt>
                <c:pt idx="54">
                  <c:v>2001</c:v>
                </c:pt>
                <c:pt idx="55">
                  <c:v>2008</c:v>
                </c:pt>
                <c:pt idx="56">
                  <c:v>2014</c:v>
                </c:pt>
                <c:pt idx="57">
                  <c:v>2023</c:v>
                </c:pt>
                <c:pt idx="58">
                  <c:v>2035</c:v>
                </c:pt>
                <c:pt idx="59">
                  <c:v>2050</c:v>
                </c:pt>
                <c:pt idx="60">
                  <c:v>2080</c:v>
                </c:pt>
                <c:pt idx="61">
                  <c:v>2108</c:v>
                </c:pt>
                <c:pt idx="62">
                  <c:v>2181</c:v>
                </c:pt>
                <c:pt idx="63">
                  <c:v>2232</c:v>
                </c:pt>
                <c:pt idx="64">
                  <c:v>2306</c:v>
                </c:pt>
                <c:pt idx="65">
                  <c:v>2368</c:v>
                </c:pt>
                <c:pt idx="66">
                  <c:v>2436</c:v>
                </c:pt>
                <c:pt idx="67">
                  <c:v>2491</c:v>
                </c:pt>
                <c:pt idx="68">
                  <c:v>2549</c:v>
                </c:pt>
                <c:pt idx="69">
                  <c:v>2600</c:v>
                </c:pt>
                <c:pt idx="70">
                  <c:v>2640</c:v>
                </c:pt>
                <c:pt idx="71">
                  <c:v>2677</c:v>
                </c:pt>
                <c:pt idx="72">
                  <c:v>2710</c:v>
                </c:pt>
                <c:pt idx="73">
                  <c:v>2743</c:v>
                </c:pt>
                <c:pt idx="74">
                  <c:v>2773</c:v>
                </c:pt>
                <c:pt idx="75">
                  <c:v>2800</c:v>
                </c:pt>
                <c:pt idx="76">
                  <c:v>2825</c:v>
                </c:pt>
                <c:pt idx="77">
                  <c:v>2843</c:v>
                </c:pt>
                <c:pt idx="78">
                  <c:v>2868</c:v>
                </c:pt>
                <c:pt idx="79">
                  <c:v>2888</c:v>
                </c:pt>
                <c:pt idx="80">
                  <c:v>2906</c:v>
                </c:pt>
                <c:pt idx="81">
                  <c:v>2917</c:v>
                </c:pt>
                <c:pt idx="82">
                  <c:v>2925</c:v>
                </c:pt>
                <c:pt idx="83">
                  <c:v>2932</c:v>
                </c:pt>
                <c:pt idx="84">
                  <c:v>2936</c:v>
                </c:pt>
                <c:pt idx="85">
                  <c:v>2934</c:v>
                </c:pt>
                <c:pt idx="86">
                  <c:v>2916</c:v>
                </c:pt>
                <c:pt idx="87">
                  <c:v>2882</c:v>
                </c:pt>
                <c:pt idx="88">
                  <c:v>2842</c:v>
                </c:pt>
                <c:pt idx="89">
                  <c:v>2794</c:v>
                </c:pt>
                <c:pt idx="90">
                  <c:v>2753</c:v>
                </c:pt>
                <c:pt idx="91">
                  <c:v>2716</c:v>
                </c:pt>
                <c:pt idx="92">
                  <c:v>2681</c:v>
                </c:pt>
                <c:pt idx="93">
                  <c:v>2650</c:v>
                </c:pt>
                <c:pt idx="94">
                  <c:v>2620</c:v>
                </c:pt>
                <c:pt idx="95">
                  <c:v>2574</c:v>
                </c:pt>
                <c:pt idx="96">
                  <c:v>2520</c:v>
                </c:pt>
                <c:pt idx="97">
                  <c:v>2452</c:v>
                </c:pt>
                <c:pt idx="98">
                  <c:v>2369</c:v>
                </c:pt>
                <c:pt idx="99">
                  <c:v>2261</c:v>
                </c:pt>
                <c:pt idx="100">
                  <c:v>2166</c:v>
                </c:pt>
                <c:pt idx="101">
                  <c:v>2064</c:v>
                </c:pt>
                <c:pt idx="102">
                  <c:v>1977.6</c:v>
                </c:pt>
                <c:pt idx="103">
                  <c:v>1867.3</c:v>
                </c:pt>
                <c:pt idx="104">
                  <c:v>1787.5</c:v>
                </c:pt>
                <c:pt idx="105">
                  <c:v>1715.1</c:v>
                </c:pt>
              </c:numCache>
            </c:numRef>
          </c:yVal>
          <c:smooth val="1"/>
        </c:ser>
        <c:axId val="41269410"/>
        <c:axId val="4509354"/>
      </c:scatterChart>
      <c:valAx>
        <c:axId val="41269410"/>
        <c:scaling>
          <c:orientation val="minMax"/>
          <c:min val="38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09354"/>
        <c:crosses val="autoZero"/>
      </c:valAx>
      <c:valAx>
        <c:axId val="45093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26941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Sheet3!$A$9:$A$114</c:f>
              <c:numCache>
                <c:formatCode>General</c:formatCode>
                <c:ptCount val="106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452</c:v>
                </c:pt>
                <c:pt idx="12">
                  <c:v>454</c:v>
                </c:pt>
                <c:pt idx="13">
                  <c:v>456</c:v>
                </c:pt>
                <c:pt idx="14">
                  <c:v>458</c:v>
                </c:pt>
                <c:pt idx="15">
                  <c:v>460</c:v>
                </c:pt>
                <c:pt idx="16">
                  <c:v>462</c:v>
                </c:pt>
                <c:pt idx="17">
                  <c:v>464</c:v>
                </c:pt>
                <c:pt idx="18">
                  <c:v>466</c:v>
                </c:pt>
                <c:pt idx="19">
                  <c:v>468</c:v>
                </c:pt>
                <c:pt idx="20">
                  <c:v>470</c:v>
                </c:pt>
                <c:pt idx="21">
                  <c:v>472</c:v>
                </c:pt>
                <c:pt idx="22">
                  <c:v>474</c:v>
                </c:pt>
                <c:pt idx="23">
                  <c:v>476</c:v>
                </c:pt>
                <c:pt idx="24">
                  <c:v>478</c:v>
                </c:pt>
                <c:pt idx="25">
                  <c:v>480</c:v>
                </c:pt>
                <c:pt idx="26">
                  <c:v>482</c:v>
                </c:pt>
                <c:pt idx="27">
                  <c:v>484</c:v>
                </c:pt>
                <c:pt idx="28">
                  <c:v>486</c:v>
                </c:pt>
                <c:pt idx="29">
                  <c:v>488</c:v>
                </c:pt>
                <c:pt idx="30">
                  <c:v>490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498</c:v>
                </c:pt>
                <c:pt idx="35">
                  <c:v>500</c:v>
                </c:pt>
                <c:pt idx="36">
                  <c:v>502</c:v>
                </c:pt>
                <c:pt idx="37">
                  <c:v>504</c:v>
                </c:pt>
                <c:pt idx="38">
                  <c:v>506</c:v>
                </c:pt>
                <c:pt idx="39">
                  <c:v>508</c:v>
                </c:pt>
                <c:pt idx="40">
                  <c:v>510</c:v>
                </c:pt>
                <c:pt idx="41">
                  <c:v>512</c:v>
                </c:pt>
                <c:pt idx="42">
                  <c:v>514</c:v>
                </c:pt>
                <c:pt idx="43">
                  <c:v>516</c:v>
                </c:pt>
                <c:pt idx="44">
                  <c:v>518</c:v>
                </c:pt>
                <c:pt idx="45">
                  <c:v>520</c:v>
                </c:pt>
                <c:pt idx="46">
                  <c:v>522</c:v>
                </c:pt>
                <c:pt idx="47">
                  <c:v>524</c:v>
                </c:pt>
                <c:pt idx="48">
                  <c:v>526</c:v>
                </c:pt>
                <c:pt idx="49">
                  <c:v>528</c:v>
                </c:pt>
                <c:pt idx="50">
                  <c:v>530</c:v>
                </c:pt>
                <c:pt idx="51">
                  <c:v>532</c:v>
                </c:pt>
                <c:pt idx="52">
                  <c:v>534</c:v>
                </c:pt>
                <c:pt idx="53">
                  <c:v>536</c:v>
                </c:pt>
                <c:pt idx="54">
                  <c:v>538</c:v>
                </c:pt>
                <c:pt idx="55">
                  <c:v>540</c:v>
                </c:pt>
                <c:pt idx="56">
                  <c:v>542</c:v>
                </c:pt>
                <c:pt idx="57">
                  <c:v>544</c:v>
                </c:pt>
                <c:pt idx="58">
                  <c:v>546</c:v>
                </c:pt>
                <c:pt idx="59">
                  <c:v>548</c:v>
                </c:pt>
                <c:pt idx="60">
                  <c:v>550</c:v>
                </c:pt>
                <c:pt idx="61">
                  <c:v>552</c:v>
                </c:pt>
                <c:pt idx="62">
                  <c:v>554</c:v>
                </c:pt>
                <c:pt idx="63">
                  <c:v>556</c:v>
                </c:pt>
                <c:pt idx="64">
                  <c:v>558</c:v>
                </c:pt>
                <c:pt idx="65">
                  <c:v>560</c:v>
                </c:pt>
                <c:pt idx="66">
                  <c:v>562</c:v>
                </c:pt>
                <c:pt idx="67">
                  <c:v>564</c:v>
                </c:pt>
                <c:pt idx="68">
                  <c:v>566</c:v>
                </c:pt>
                <c:pt idx="69">
                  <c:v>568</c:v>
                </c:pt>
                <c:pt idx="70">
                  <c:v>570</c:v>
                </c:pt>
                <c:pt idx="71">
                  <c:v>572</c:v>
                </c:pt>
                <c:pt idx="72">
                  <c:v>574</c:v>
                </c:pt>
                <c:pt idx="73">
                  <c:v>576</c:v>
                </c:pt>
                <c:pt idx="74">
                  <c:v>578</c:v>
                </c:pt>
                <c:pt idx="75">
                  <c:v>580</c:v>
                </c:pt>
                <c:pt idx="76">
                  <c:v>582</c:v>
                </c:pt>
                <c:pt idx="77">
                  <c:v>584</c:v>
                </c:pt>
                <c:pt idx="78">
                  <c:v>586</c:v>
                </c:pt>
                <c:pt idx="79">
                  <c:v>588</c:v>
                </c:pt>
                <c:pt idx="80">
                  <c:v>590</c:v>
                </c:pt>
                <c:pt idx="81">
                  <c:v>592</c:v>
                </c:pt>
                <c:pt idx="82">
                  <c:v>594</c:v>
                </c:pt>
                <c:pt idx="83">
                  <c:v>596</c:v>
                </c:pt>
                <c:pt idx="84">
                  <c:v>598</c:v>
                </c:pt>
                <c:pt idx="85">
                  <c:v>600</c:v>
                </c:pt>
                <c:pt idx="86">
                  <c:v>605</c:v>
                </c:pt>
                <c:pt idx="87">
                  <c:v>610</c:v>
                </c:pt>
                <c:pt idx="88">
                  <c:v>615</c:v>
                </c:pt>
                <c:pt idx="89">
                  <c:v>620</c:v>
                </c:pt>
                <c:pt idx="90">
                  <c:v>625</c:v>
                </c:pt>
                <c:pt idx="91">
                  <c:v>630</c:v>
                </c:pt>
                <c:pt idx="92">
                  <c:v>635</c:v>
                </c:pt>
                <c:pt idx="93">
                  <c:v>640</c:v>
                </c:pt>
                <c:pt idx="94">
                  <c:v>645</c:v>
                </c:pt>
                <c:pt idx="95">
                  <c:v>650</c:v>
                </c:pt>
                <c:pt idx="96">
                  <c:v>655</c:v>
                </c:pt>
                <c:pt idx="97">
                  <c:v>660</c:v>
                </c:pt>
                <c:pt idx="98">
                  <c:v>665</c:v>
                </c:pt>
                <c:pt idx="99">
                  <c:v>670</c:v>
                </c:pt>
                <c:pt idx="100">
                  <c:v>675</c:v>
                </c:pt>
                <c:pt idx="101">
                  <c:v>680</c:v>
                </c:pt>
                <c:pt idx="102">
                  <c:v>685</c:v>
                </c:pt>
                <c:pt idx="103">
                  <c:v>690</c:v>
                </c:pt>
                <c:pt idx="104">
                  <c:v>695</c:v>
                </c:pt>
                <c:pt idx="105">
                  <c:v>700</c:v>
                </c:pt>
              </c:numCache>
            </c:numRef>
          </c:xVal>
          <c:yVal>
            <c:numRef>
              <c:f>Sheet3!$B$9:$B$114</c:f>
              <c:numCache>
                <c:formatCode>General</c:formatCode>
                <c:ptCount val="106"/>
                <c:pt idx="0">
                  <c:v>1.987</c:v>
                </c:pt>
                <c:pt idx="1">
                  <c:v>2.03</c:v>
                </c:pt>
                <c:pt idx="2">
                  <c:v>2.05</c:v>
                </c:pt>
                <c:pt idx="3">
                  <c:v>2.133</c:v>
                </c:pt>
                <c:pt idx="4">
                  <c:v>2.185</c:v>
                </c:pt>
                <c:pt idx="5">
                  <c:v>1.935</c:v>
                </c:pt>
                <c:pt idx="6">
                  <c:v>2.3</c:v>
                </c:pt>
                <c:pt idx="7">
                  <c:v>2.4</c:v>
                </c:pt>
                <c:pt idx="8">
                  <c:v>2.486</c:v>
                </c:pt>
                <c:pt idx="9">
                  <c:v>2.55</c:v>
                </c:pt>
                <c:pt idx="10">
                  <c:v>2.155</c:v>
                </c:pt>
                <c:pt idx="11">
                  <c:v>2.584</c:v>
                </c:pt>
                <c:pt idx="12">
                  <c:v>2.612</c:v>
                </c:pt>
                <c:pt idx="13">
                  <c:v>2.628</c:v>
                </c:pt>
                <c:pt idx="14">
                  <c:v>2.65</c:v>
                </c:pt>
                <c:pt idx="15">
                  <c:v>2.686</c:v>
                </c:pt>
                <c:pt idx="16">
                  <c:v>2.654</c:v>
                </c:pt>
                <c:pt idx="17">
                  <c:v>2.71</c:v>
                </c:pt>
                <c:pt idx="18">
                  <c:v>2.93</c:v>
                </c:pt>
                <c:pt idx="19">
                  <c:v>3.421</c:v>
                </c:pt>
                <c:pt idx="20">
                  <c:v>4.202</c:v>
                </c:pt>
                <c:pt idx="21">
                  <c:v>4.981</c:v>
                </c:pt>
                <c:pt idx="22">
                  <c:v>7.82</c:v>
                </c:pt>
                <c:pt idx="23">
                  <c:v>11.65</c:v>
                </c:pt>
                <c:pt idx="24">
                  <c:v>18.105</c:v>
                </c:pt>
                <c:pt idx="25">
                  <c:v>27.71</c:v>
                </c:pt>
                <c:pt idx="26">
                  <c:v>41.24</c:v>
                </c:pt>
                <c:pt idx="27">
                  <c:v>56.17</c:v>
                </c:pt>
                <c:pt idx="28">
                  <c:v>79.22</c:v>
                </c:pt>
                <c:pt idx="29">
                  <c:v>104.24</c:v>
                </c:pt>
                <c:pt idx="30">
                  <c:v>134.6</c:v>
                </c:pt>
                <c:pt idx="31">
                  <c:v>153.26</c:v>
                </c:pt>
                <c:pt idx="32">
                  <c:v>197.62</c:v>
                </c:pt>
                <c:pt idx="33">
                  <c:v>237.7</c:v>
                </c:pt>
                <c:pt idx="34">
                  <c:v>276.2</c:v>
                </c:pt>
                <c:pt idx="35">
                  <c:v>307.2</c:v>
                </c:pt>
                <c:pt idx="36">
                  <c:v>342</c:v>
                </c:pt>
                <c:pt idx="37">
                  <c:v>373.1</c:v>
                </c:pt>
                <c:pt idx="38">
                  <c:v>400</c:v>
                </c:pt>
                <c:pt idx="39">
                  <c:v>424.7</c:v>
                </c:pt>
                <c:pt idx="40">
                  <c:v>447.1</c:v>
                </c:pt>
                <c:pt idx="41">
                  <c:v>462.9</c:v>
                </c:pt>
                <c:pt idx="42">
                  <c:v>490.1</c:v>
                </c:pt>
                <c:pt idx="43">
                  <c:v>508.3</c:v>
                </c:pt>
                <c:pt idx="44">
                  <c:v>525</c:v>
                </c:pt>
                <c:pt idx="45">
                  <c:v>540.7</c:v>
                </c:pt>
                <c:pt idx="46">
                  <c:v>553.9</c:v>
                </c:pt>
                <c:pt idx="47">
                  <c:v>567.9</c:v>
                </c:pt>
                <c:pt idx="48">
                  <c:v>582.6</c:v>
                </c:pt>
                <c:pt idx="49">
                  <c:v>595.9</c:v>
                </c:pt>
                <c:pt idx="50">
                  <c:v>609.7</c:v>
                </c:pt>
                <c:pt idx="51">
                  <c:v>621.1</c:v>
                </c:pt>
                <c:pt idx="52">
                  <c:v>631.5</c:v>
                </c:pt>
                <c:pt idx="53">
                  <c:v>640.9</c:v>
                </c:pt>
                <c:pt idx="54">
                  <c:v>646.7</c:v>
                </c:pt>
                <c:pt idx="55">
                  <c:v>651.2</c:v>
                </c:pt>
                <c:pt idx="56">
                  <c:v>655.3</c:v>
                </c:pt>
                <c:pt idx="57">
                  <c:v>659.2</c:v>
                </c:pt>
                <c:pt idx="58">
                  <c:v>655.7</c:v>
                </c:pt>
                <c:pt idx="59">
                  <c:v>673.3</c:v>
                </c:pt>
                <c:pt idx="60">
                  <c:v>686.3</c:v>
                </c:pt>
                <c:pt idx="61">
                  <c:v>703.6</c:v>
                </c:pt>
                <c:pt idx="62">
                  <c:v>723.8</c:v>
                </c:pt>
                <c:pt idx="63">
                  <c:v>747.9</c:v>
                </c:pt>
                <c:pt idx="64">
                  <c:v>770.9</c:v>
                </c:pt>
                <c:pt idx="65">
                  <c:v>795.6</c:v>
                </c:pt>
                <c:pt idx="66">
                  <c:v>816.1</c:v>
                </c:pt>
                <c:pt idx="67">
                  <c:v>836.7</c:v>
                </c:pt>
                <c:pt idx="68">
                  <c:v>856.2</c:v>
                </c:pt>
                <c:pt idx="69">
                  <c:v>875.1</c:v>
                </c:pt>
                <c:pt idx="70">
                  <c:v>891</c:v>
                </c:pt>
                <c:pt idx="71">
                  <c:v>905.7</c:v>
                </c:pt>
                <c:pt idx="72">
                  <c:v>917.5</c:v>
                </c:pt>
                <c:pt idx="73">
                  <c:v>929.1</c:v>
                </c:pt>
                <c:pt idx="74">
                  <c:v>940.9</c:v>
                </c:pt>
                <c:pt idx="75">
                  <c:v>950.1</c:v>
                </c:pt>
                <c:pt idx="76">
                  <c:v>962.3</c:v>
                </c:pt>
                <c:pt idx="77">
                  <c:v>970.5</c:v>
                </c:pt>
                <c:pt idx="78">
                  <c:v>979.7</c:v>
                </c:pt>
                <c:pt idx="79">
                  <c:v>987.2</c:v>
                </c:pt>
                <c:pt idx="80">
                  <c:v>993.7</c:v>
                </c:pt>
                <c:pt idx="81">
                  <c:v>998.6</c:v>
                </c:pt>
                <c:pt idx="82">
                  <c:v>1001.7</c:v>
                </c:pt>
                <c:pt idx="83">
                  <c:v>1004.5</c:v>
                </c:pt>
                <c:pt idx="84">
                  <c:v>1005.8</c:v>
                </c:pt>
                <c:pt idx="85">
                  <c:v>1004.9</c:v>
                </c:pt>
                <c:pt idx="86">
                  <c:v>998.6</c:v>
                </c:pt>
                <c:pt idx="87">
                  <c:v>988.7</c:v>
                </c:pt>
                <c:pt idx="88">
                  <c:v>974.7</c:v>
                </c:pt>
                <c:pt idx="89">
                  <c:v>957.3</c:v>
                </c:pt>
                <c:pt idx="90">
                  <c:v>945.6</c:v>
                </c:pt>
                <c:pt idx="91">
                  <c:v>933.6</c:v>
                </c:pt>
                <c:pt idx="92">
                  <c:v>920.7</c:v>
                </c:pt>
                <c:pt idx="93">
                  <c:v>909.9</c:v>
                </c:pt>
                <c:pt idx="94">
                  <c:v>899.2</c:v>
                </c:pt>
                <c:pt idx="95">
                  <c:v>886.4</c:v>
                </c:pt>
                <c:pt idx="96">
                  <c:v>868.1</c:v>
                </c:pt>
                <c:pt idx="97">
                  <c:v>843.7</c:v>
                </c:pt>
                <c:pt idx="98">
                  <c:v>814</c:v>
                </c:pt>
                <c:pt idx="99">
                  <c:v>778.7</c:v>
                </c:pt>
                <c:pt idx="100">
                  <c:v>747.2</c:v>
                </c:pt>
                <c:pt idx="101">
                  <c:v>714.3</c:v>
                </c:pt>
                <c:pt idx="102">
                  <c:v>679.2</c:v>
                </c:pt>
                <c:pt idx="103">
                  <c:v>648.4</c:v>
                </c:pt>
                <c:pt idx="104">
                  <c:v>621.2</c:v>
                </c:pt>
                <c:pt idx="105">
                  <c:v>597.6</c:v>
                </c:pt>
              </c:numCache>
            </c:numRef>
          </c:yVal>
          <c:smooth val="1"/>
        </c:ser>
        <c:axId val="31773525"/>
        <c:axId val="64041550"/>
      </c:scatterChart>
      <c:valAx>
        <c:axId val="317735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041550"/>
        <c:crosses val="autoZero"/>
      </c:valAx>
      <c:valAx>
        <c:axId val="640415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773525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Sheet4!$A$4:$A$109</c:f>
              <c:numCache>
                <c:formatCode>General</c:formatCode>
                <c:ptCount val="106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452</c:v>
                </c:pt>
                <c:pt idx="12">
                  <c:v>454</c:v>
                </c:pt>
                <c:pt idx="13">
                  <c:v>456</c:v>
                </c:pt>
                <c:pt idx="14">
                  <c:v>458</c:v>
                </c:pt>
                <c:pt idx="15">
                  <c:v>460</c:v>
                </c:pt>
                <c:pt idx="16">
                  <c:v>462</c:v>
                </c:pt>
                <c:pt idx="17">
                  <c:v>464</c:v>
                </c:pt>
                <c:pt idx="18">
                  <c:v>466</c:v>
                </c:pt>
                <c:pt idx="19">
                  <c:v>468</c:v>
                </c:pt>
                <c:pt idx="20">
                  <c:v>470</c:v>
                </c:pt>
                <c:pt idx="21">
                  <c:v>472</c:v>
                </c:pt>
                <c:pt idx="22">
                  <c:v>474</c:v>
                </c:pt>
                <c:pt idx="23">
                  <c:v>476</c:v>
                </c:pt>
                <c:pt idx="24">
                  <c:v>478</c:v>
                </c:pt>
                <c:pt idx="25">
                  <c:v>480</c:v>
                </c:pt>
                <c:pt idx="26">
                  <c:v>482</c:v>
                </c:pt>
                <c:pt idx="27">
                  <c:v>484</c:v>
                </c:pt>
                <c:pt idx="28">
                  <c:v>486</c:v>
                </c:pt>
                <c:pt idx="29">
                  <c:v>488</c:v>
                </c:pt>
                <c:pt idx="30">
                  <c:v>490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498</c:v>
                </c:pt>
                <c:pt idx="35">
                  <c:v>500</c:v>
                </c:pt>
                <c:pt idx="36">
                  <c:v>502</c:v>
                </c:pt>
                <c:pt idx="37">
                  <c:v>504</c:v>
                </c:pt>
                <c:pt idx="38">
                  <c:v>506</c:v>
                </c:pt>
                <c:pt idx="39">
                  <c:v>508</c:v>
                </c:pt>
                <c:pt idx="40">
                  <c:v>510</c:v>
                </c:pt>
                <c:pt idx="41">
                  <c:v>512</c:v>
                </c:pt>
                <c:pt idx="42">
                  <c:v>514</c:v>
                </c:pt>
                <c:pt idx="43">
                  <c:v>516</c:v>
                </c:pt>
                <c:pt idx="44">
                  <c:v>518</c:v>
                </c:pt>
                <c:pt idx="45">
                  <c:v>520</c:v>
                </c:pt>
                <c:pt idx="46">
                  <c:v>522</c:v>
                </c:pt>
                <c:pt idx="47">
                  <c:v>524</c:v>
                </c:pt>
                <c:pt idx="48">
                  <c:v>526</c:v>
                </c:pt>
                <c:pt idx="49">
                  <c:v>528</c:v>
                </c:pt>
                <c:pt idx="50">
                  <c:v>530</c:v>
                </c:pt>
                <c:pt idx="51">
                  <c:v>532</c:v>
                </c:pt>
                <c:pt idx="52">
                  <c:v>534</c:v>
                </c:pt>
                <c:pt idx="53">
                  <c:v>536</c:v>
                </c:pt>
                <c:pt idx="54">
                  <c:v>538</c:v>
                </c:pt>
                <c:pt idx="55">
                  <c:v>540</c:v>
                </c:pt>
                <c:pt idx="56">
                  <c:v>542</c:v>
                </c:pt>
                <c:pt idx="57">
                  <c:v>544</c:v>
                </c:pt>
                <c:pt idx="58">
                  <c:v>546</c:v>
                </c:pt>
                <c:pt idx="59">
                  <c:v>548</c:v>
                </c:pt>
                <c:pt idx="60">
                  <c:v>550</c:v>
                </c:pt>
                <c:pt idx="61">
                  <c:v>552</c:v>
                </c:pt>
                <c:pt idx="62">
                  <c:v>554</c:v>
                </c:pt>
                <c:pt idx="63">
                  <c:v>556</c:v>
                </c:pt>
                <c:pt idx="64">
                  <c:v>558</c:v>
                </c:pt>
                <c:pt idx="65">
                  <c:v>560</c:v>
                </c:pt>
                <c:pt idx="66">
                  <c:v>562</c:v>
                </c:pt>
                <c:pt idx="67">
                  <c:v>564</c:v>
                </c:pt>
                <c:pt idx="68">
                  <c:v>566</c:v>
                </c:pt>
                <c:pt idx="69">
                  <c:v>568</c:v>
                </c:pt>
                <c:pt idx="70">
                  <c:v>570</c:v>
                </c:pt>
                <c:pt idx="71">
                  <c:v>572</c:v>
                </c:pt>
                <c:pt idx="72">
                  <c:v>574</c:v>
                </c:pt>
                <c:pt idx="73">
                  <c:v>576</c:v>
                </c:pt>
                <c:pt idx="74">
                  <c:v>578</c:v>
                </c:pt>
                <c:pt idx="75">
                  <c:v>580</c:v>
                </c:pt>
                <c:pt idx="76">
                  <c:v>582</c:v>
                </c:pt>
                <c:pt idx="77">
                  <c:v>584</c:v>
                </c:pt>
                <c:pt idx="78">
                  <c:v>586</c:v>
                </c:pt>
                <c:pt idx="79">
                  <c:v>588</c:v>
                </c:pt>
                <c:pt idx="80">
                  <c:v>590</c:v>
                </c:pt>
                <c:pt idx="81">
                  <c:v>592</c:v>
                </c:pt>
                <c:pt idx="82">
                  <c:v>594</c:v>
                </c:pt>
                <c:pt idx="83">
                  <c:v>596</c:v>
                </c:pt>
                <c:pt idx="84">
                  <c:v>598</c:v>
                </c:pt>
                <c:pt idx="85">
                  <c:v>600</c:v>
                </c:pt>
                <c:pt idx="86">
                  <c:v>605</c:v>
                </c:pt>
                <c:pt idx="87">
                  <c:v>610</c:v>
                </c:pt>
                <c:pt idx="88">
                  <c:v>615</c:v>
                </c:pt>
                <c:pt idx="89">
                  <c:v>620</c:v>
                </c:pt>
                <c:pt idx="90">
                  <c:v>625</c:v>
                </c:pt>
                <c:pt idx="91">
                  <c:v>630</c:v>
                </c:pt>
                <c:pt idx="92">
                  <c:v>635</c:v>
                </c:pt>
                <c:pt idx="93">
                  <c:v>640</c:v>
                </c:pt>
                <c:pt idx="94">
                  <c:v>645</c:v>
                </c:pt>
                <c:pt idx="95">
                  <c:v>650</c:v>
                </c:pt>
                <c:pt idx="96">
                  <c:v>655</c:v>
                </c:pt>
                <c:pt idx="97">
                  <c:v>660</c:v>
                </c:pt>
                <c:pt idx="98">
                  <c:v>665</c:v>
                </c:pt>
                <c:pt idx="99">
                  <c:v>670</c:v>
                </c:pt>
                <c:pt idx="100">
                  <c:v>675</c:v>
                </c:pt>
                <c:pt idx="101">
                  <c:v>680</c:v>
                </c:pt>
                <c:pt idx="102">
                  <c:v>685</c:v>
                </c:pt>
                <c:pt idx="103">
                  <c:v>690</c:v>
                </c:pt>
                <c:pt idx="104">
                  <c:v>695</c:v>
                </c:pt>
                <c:pt idx="105">
                  <c:v>700</c:v>
                </c:pt>
              </c:numCache>
            </c:numRef>
          </c:xVal>
          <c:yVal>
            <c:numRef>
              <c:f>Sheet4!$D$4:$D$109</c:f>
              <c:numCache>
                <c:formatCode>General</c:formatCode>
                <c:ptCount val="106"/>
                <c:pt idx="0">
                  <c:v>0.0059975852701479</c:v>
                </c:pt>
                <c:pt idx="1">
                  <c:v>0.00517197452229299</c:v>
                </c:pt>
                <c:pt idx="2">
                  <c:v>0.00451243671582655</c:v>
                </c:pt>
                <c:pt idx="3">
                  <c:v>0.00416682945887869</c:v>
                </c:pt>
                <c:pt idx="4">
                  <c:v>0.00399305555555556</c:v>
                </c:pt>
                <c:pt idx="5">
                  <c:v>0.00328857919782461</c:v>
                </c:pt>
                <c:pt idx="6">
                  <c:v>0.0035548686244204</c:v>
                </c:pt>
                <c:pt idx="7">
                  <c:v>0.00319021666888209</c:v>
                </c:pt>
                <c:pt idx="8">
                  <c:v>0.00294724362774155</c:v>
                </c:pt>
                <c:pt idx="9">
                  <c:v>0.00282266991365951</c:v>
                </c:pt>
                <c:pt idx="10">
                  <c:v>0.00225607202680067</c:v>
                </c:pt>
                <c:pt idx="11">
                  <c:v>0.00265188834154351</c:v>
                </c:pt>
                <c:pt idx="12">
                  <c:v>0.00263041289023162</c:v>
                </c:pt>
                <c:pt idx="13">
                  <c:v>0.00258381673385115</c:v>
                </c:pt>
                <c:pt idx="14">
                  <c:v>0.00253346080305927</c:v>
                </c:pt>
                <c:pt idx="15">
                  <c:v>0.00249976733364355</c:v>
                </c:pt>
                <c:pt idx="16">
                  <c:v>0.00237345734215704</c:v>
                </c:pt>
                <c:pt idx="17">
                  <c:v>0.00234105044920525</c:v>
                </c:pt>
                <c:pt idx="18">
                  <c:v>0.00244513060168572</c:v>
                </c:pt>
                <c:pt idx="19">
                  <c:v>0.00275309834218574</c:v>
                </c:pt>
                <c:pt idx="20">
                  <c:v>0.00328897933625548</c:v>
                </c:pt>
                <c:pt idx="21">
                  <c:v>0.00380490413261019</c:v>
                </c:pt>
                <c:pt idx="22">
                  <c:v>0.00584716614326305</c:v>
                </c:pt>
                <c:pt idx="23">
                  <c:v>0.00850302897598716</c:v>
                </c:pt>
                <c:pt idx="24">
                  <c:v>0.0129747742582772</c:v>
                </c:pt>
                <c:pt idx="25">
                  <c:v>0.019426528323051</c:v>
                </c:pt>
                <c:pt idx="26">
                  <c:v>0.0285082261855385</c:v>
                </c:pt>
                <c:pt idx="27">
                  <c:v>0.0380426684727396</c:v>
                </c:pt>
                <c:pt idx="28">
                  <c:v>0.0522042833607908</c:v>
                </c:pt>
                <c:pt idx="29">
                  <c:v>0.0670224394007587</c:v>
                </c:pt>
                <c:pt idx="30">
                  <c:v>0.0845052737317931</c:v>
                </c:pt>
                <c:pt idx="31">
                  <c:v>0.0939208236303469</c:v>
                </c:pt>
                <c:pt idx="32">
                  <c:v>0.118662183259277</c:v>
                </c:pt>
                <c:pt idx="33">
                  <c:v>0.139642815180355</c:v>
                </c:pt>
                <c:pt idx="34">
                  <c:v>0.159156390457531</c:v>
                </c:pt>
                <c:pt idx="35">
                  <c:v>0.174714212591708</c:v>
                </c:pt>
                <c:pt idx="36">
                  <c:v>0.192221223021583</c:v>
                </c:pt>
                <c:pt idx="37">
                  <c:v>0.208052194278704</c:v>
                </c:pt>
                <c:pt idx="38">
                  <c:v>0.221680336954112</c:v>
                </c:pt>
                <c:pt idx="39">
                  <c:v>0.234511319712866</c:v>
                </c:pt>
                <c:pt idx="40">
                  <c:v>0.246241119127609</c:v>
                </c:pt>
                <c:pt idx="41">
                  <c:v>0.254270804723977</c:v>
                </c:pt>
                <c:pt idx="42">
                  <c:v>0.268489098279829</c:v>
                </c:pt>
                <c:pt idx="43">
                  <c:v>0.27757754477938</c:v>
                </c:pt>
                <c:pt idx="44">
                  <c:v>0.285558879521349</c:v>
                </c:pt>
                <c:pt idx="45">
                  <c:v>0.292507438463619</c:v>
                </c:pt>
                <c:pt idx="46">
                  <c:v>0.297380006442607</c:v>
                </c:pt>
                <c:pt idx="47">
                  <c:v>0.302396166134185</c:v>
                </c:pt>
                <c:pt idx="48">
                  <c:v>0.307165076184953</c:v>
                </c:pt>
                <c:pt idx="49">
                  <c:v>0.310769230769231</c:v>
                </c:pt>
                <c:pt idx="50">
                  <c:v>0.314618917384798</c:v>
                </c:pt>
                <c:pt idx="51">
                  <c:v>0.317276256640785</c:v>
                </c:pt>
                <c:pt idx="52">
                  <c:v>0.318842774916692</c:v>
                </c:pt>
                <c:pt idx="53">
                  <c:v>0.321365892794464</c:v>
                </c:pt>
                <c:pt idx="54">
                  <c:v>0.323188405797102</c:v>
                </c:pt>
                <c:pt idx="55">
                  <c:v>0.324302788844622</c:v>
                </c:pt>
                <c:pt idx="56">
                  <c:v>0.325372393247269</c:v>
                </c:pt>
                <c:pt idx="57">
                  <c:v>0.325852694018784</c:v>
                </c:pt>
                <c:pt idx="58">
                  <c:v>0.322211302211302</c:v>
                </c:pt>
                <c:pt idx="59">
                  <c:v>0.328439024390244</c:v>
                </c:pt>
                <c:pt idx="60">
                  <c:v>0.329951923076923</c:v>
                </c:pt>
                <c:pt idx="61">
                  <c:v>0.333776091081594</c:v>
                </c:pt>
                <c:pt idx="62">
                  <c:v>0.331866116460339</c:v>
                </c:pt>
                <c:pt idx="63">
                  <c:v>0.33508064516129</c:v>
                </c:pt>
                <c:pt idx="64">
                  <c:v>0.334301821335646</c:v>
                </c:pt>
                <c:pt idx="65">
                  <c:v>0.33597972972973</c:v>
                </c:pt>
                <c:pt idx="66">
                  <c:v>0.335016420361248</c:v>
                </c:pt>
                <c:pt idx="67">
                  <c:v>0.335889201124047</c:v>
                </c:pt>
                <c:pt idx="68">
                  <c:v>0.335896429972538</c:v>
                </c:pt>
                <c:pt idx="69">
                  <c:v>0.336576923076923</c:v>
                </c:pt>
                <c:pt idx="70">
                  <c:v>0.3375</c:v>
                </c:pt>
                <c:pt idx="71">
                  <c:v>0.338326484871124</c:v>
                </c:pt>
                <c:pt idx="72">
                  <c:v>0.338560885608856</c:v>
                </c:pt>
                <c:pt idx="73">
                  <c:v>0.338716733503463</c:v>
                </c:pt>
                <c:pt idx="74">
                  <c:v>0.339307609087631</c:v>
                </c:pt>
                <c:pt idx="75">
                  <c:v>0.339321428571429</c:v>
                </c:pt>
                <c:pt idx="76">
                  <c:v>0.340637168141593</c:v>
                </c:pt>
                <c:pt idx="77">
                  <c:v>0.341364755539923</c:v>
                </c:pt>
                <c:pt idx="78">
                  <c:v>0.341596931659693</c:v>
                </c:pt>
                <c:pt idx="79">
                  <c:v>0.341828254847645</c:v>
                </c:pt>
                <c:pt idx="80">
                  <c:v>0.341947694425327</c:v>
                </c:pt>
                <c:pt idx="81">
                  <c:v>0.34233801851217</c:v>
                </c:pt>
                <c:pt idx="82">
                  <c:v>0.342461538461538</c:v>
                </c:pt>
                <c:pt idx="83">
                  <c:v>0.342598908594816</c:v>
                </c:pt>
                <c:pt idx="84">
                  <c:v>0.342574931880109</c:v>
                </c:pt>
                <c:pt idx="85">
                  <c:v>0.342501704158146</c:v>
                </c:pt>
                <c:pt idx="86">
                  <c:v>0.342455418381344</c:v>
                </c:pt>
                <c:pt idx="87">
                  <c:v>0.343060374739764</c:v>
                </c:pt>
                <c:pt idx="88">
                  <c:v>0.342962702322308</c:v>
                </c:pt>
                <c:pt idx="89">
                  <c:v>0.342627057981389</c:v>
                </c:pt>
                <c:pt idx="90">
                  <c:v>0.343479840174355</c:v>
                </c:pt>
                <c:pt idx="91">
                  <c:v>0.343740795287187</c:v>
                </c:pt>
                <c:pt idx="92">
                  <c:v>0.343416635583737</c:v>
                </c:pt>
                <c:pt idx="93">
                  <c:v>0.343358490566038</c:v>
                </c:pt>
                <c:pt idx="94">
                  <c:v>0.343206106870229</c:v>
                </c:pt>
                <c:pt idx="95">
                  <c:v>0.344366744366744</c:v>
                </c:pt>
                <c:pt idx="96">
                  <c:v>0.344484126984127</c:v>
                </c:pt>
                <c:pt idx="97">
                  <c:v>0.344086460032627</c:v>
                </c:pt>
                <c:pt idx="98">
                  <c:v>0.343604896580836</c:v>
                </c:pt>
                <c:pt idx="99">
                  <c:v>0.344405130473242</c:v>
                </c:pt>
                <c:pt idx="100">
                  <c:v>0.344967682363804</c:v>
                </c:pt>
                <c:pt idx="101">
                  <c:v>0.346075581395349</c:v>
                </c:pt>
                <c:pt idx="102">
                  <c:v>0.343446601941748</c:v>
                </c:pt>
                <c:pt idx="103">
                  <c:v>0.347239329513201</c:v>
                </c:pt>
                <c:pt idx="104">
                  <c:v>0.347524475524476</c:v>
                </c:pt>
                <c:pt idx="105">
                  <c:v>0.348434493615533</c:v>
                </c:pt>
              </c:numCache>
            </c:numRef>
          </c:yVal>
          <c:smooth val="1"/>
        </c:ser>
        <c:axId val="40251100"/>
        <c:axId val="83549565"/>
      </c:scatterChart>
      <c:valAx>
        <c:axId val="40251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波長λ/nm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549565"/>
        <c:crosses val="autoZero"/>
      </c:valAx>
      <c:valAx>
        <c:axId val="835495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透過率T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25110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Sheet4!$G$3</c:f>
              <c:strCache>
                <c:ptCount val="1"/>
                <c:pt idx="0">
                  <c:v>αcm^-1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Sheet4!$A$4:$A$109</c:f>
              <c:numCache>
                <c:formatCode>General</c:formatCode>
                <c:ptCount val="106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452</c:v>
                </c:pt>
                <c:pt idx="12">
                  <c:v>454</c:v>
                </c:pt>
                <c:pt idx="13">
                  <c:v>456</c:v>
                </c:pt>
                <c:pt idx="14">
                  <c:v>458</c:v>
                </c:pt>
                <c:pt idx="15">
                  <c:v>460</c:v>
                </c:pt>
                <c:pt idx="16">
                  <c:v>462</c:v>
                </c:pt>
                <c:pt idx="17">
                  <c:v>464</c:v>
                </c:pt>
                <c:pt idx="18">
                  <c:v>466</c:v>
                </c:pt>
                <c:pt idx="19">
                  <c:v>468</c:v>
                </c:pt>
                <c:pt idx="20">
                  <c:v>470</c:v>
                </c:pt>
                <c:pt idx="21">
                  <c:v>472</c:v>
                </c:pt>
                <c:pt idx="22">
                  <c:v>474</c:v>
                </c:pt>
                <c:pt idx="23">
                  <c:v>476</c:v>
                </c:pt>
                <c:pt idx="24">
                  <c:v>478</c:v>
                </c:pt>
                <c:pt idx="25">
                  <c:v>480</c:v>
                </c:pt>
                <c:pt idx="26">
                  <c:v>482</c:v>
                </c:pt>
                <c:pt idx="27">
                  <c:v>484</c:v>
                </c:pt>
                <c:pt idx="28">
                  <c:v>486</c:v>
                </c:pt>
                <c:pt idx="29">
                  <c:v>488</c:v>
                </c:pt>
                <c:pt idx="30">
                  <c:v>490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498</c:v>
                </c:pt>
                <c:pt idx="35">
                  <c:v>500</c:v>
                </c:pt>
                <c:pt idx="36">
                  <c:v>502</c:v>
                </c:pt>
                <c:pt idx="37">
                  <c:v>504</c:v>
                </c:pt>
                <c:pt idx="38">
                  <c:v>506</c:v>
                </c:pt>
                <c:pt idx="39">
                  <c:v>508</c:v>
                </c:pt>
                <c:pt idx="40">
                  <c:v>510</c:v>
                </c:pt>
                <c:pt idx="41">
                  <c:v>512</c:v>
                </c:pt>
                <c:pt idx="42">
                  <c:v>514</c:v>
                </c:pt>
                <c:pt idx="43">
                  <c:v>516</c:v>
                </c:pt>
                <c:pt idx="44">
                  <c:v>518</c:v>
                </c:pt>
                <c:pt idx="45">
                  <c:v>520</c:v>
                </c:pt>
                <c:pt idx="46">
                  <c:v>522</c:v>
                </c:pt>
                <c:pt idx="47">
                  <c:v>524</c:v>
                </c:pt>
                <c:pt idx="48">
                  <c:v>526</c:v>
                </c:pt>
                <c:pt idx="49">
                  <c:v>528</c:v>
                </c:pt>
                <c:pt idx="50">
                  <c:v>530</c:v>
                </c:pt>
                <c:pt idx="51">
                  <c:v>532</c:v>
                </c:pt>
                <c:pt idx="52">
                  <c:v>534</c:v>
                </c:pt>
                <c:pt idx="53">
                  <c:v>536</c:v>
                </c:pt>
                <c:pt idx="54">
                  <c:v>538</c:v>
                </c:pt>
                <c:pt idx="55">
                  <c:v>540</c:v>
                </c:pt>
                <c:pt idx="56">
                  <c:v>542</c:v>
                </c:pt>
                <c:pt idx="57">
                  <c:v>544</c:v>
                </c:pt>
                <c:pt idx="58">
                  <c:v>546</c:v>
                </c:pt>
                <c:pt idx="59">
                  <c:v>548</c:v>
                </c:pt>
                <c:pt idx="60">
                  <c:v>550</c:v>
                </c:pt>
                <c:pt idx="61">
                  <c:v>552</c:v>
                </c:pt>
                <c:pt idx="62">
                  <c:v>554</c:v>
                </c:pt>
                <c:pt idx="63">
                  <c:v>556</c:v>
                </c:pt>
                <c:pt idx="64">
                  <c:v>558</c:v>
                </c:pt>
                <c:pt idx="65">
                  <c:v>560</c:v>
                </c:pt>
                <c:pt idx="66">
                  <c:v>562</c:v>
                </c:pt>
                <c:pt idx="67">
                  <c:v>564</c:v>
                </c:pt>
                <c:pt idx="68">
                  <c:v>566</c:v>
                </c:pt>
                <c:pt idx="69">
                  <c:v>568</c:v>
                </c:pt>
                <c:pt idx="70">
                  <c:v>570</c:v>
                </c:pt>
                <c:pt idx="71">
                  <c:v>572</c:v>
                </c:pt>
                <c:pt idx="72">
                  <c:v>574</c:v>
                </c:pt>
                <c:pt idx="73">
                  <c:v>576</c:v>
                </c:pt>
                <c:pt idx="74">
                  <c:v>578</c:v>
                </c:pt>
                <c:pt idx="75">
                  <c:v>580</c:v>
                </c:pt>
                <c:pt idx="76">
                  <c:v>582</c:v>
                </c:pt>
                <c:pt idx="77">
                  <c:v>584</c:v>
                </c:pt>
                <c:pt idx="78">
                  <c:v>586</c:v>
                </c:pt>
                <c:pt idx="79">
                  <c:v>588</c:v>
                </c:pt>
                <c:pt idx="80">
                  <c:v>590</c:v>
                </c:pt>
                <c:pt idx="81">
                  <c:v>592</c:v>
                </c:pt>
                <c:pt idx="82">
                  <c:v>594</c:v>
                </c:pt>
                <c:pt idx="83">
                  <c:v>596</c:v>
                </c:pt>
                <c:pt idx="84">
                  <c:v>598</c:v>
                </c:pt>
                <c:pt idx="85">
                  <c:v>600</c:v>
                </c:pt>
                <c:pt idx="86">
                  <c:v>605</c:v>
                </c:pt>
                <c:pt idx="87">
                  <c:v>610</c:v>
                </c:pt>
                <c:pt idx="88">
                  <c:v>615</c:v>
                </c:pt>
                <c:pt idx="89">
                  <c:v>620</c:v>
                </c:pt>
                <c:pt idx="90">
                  <c:v>625</c:v>
                </c:pt>
                <c:pt idx="91">
                  <c:v>630</c:v>
                </c:pt>
                <c:pt idx="92">
                  <c:v>635</c:v>
                </c:pt>
                <c:pt idx="93">
                  <c:v>640</c:v>
                </c:pt>
                <c:pt idx="94">
                  <c:v>645</c:v>
                </c:pt>
                <c:pt idx="95">
                  <c:v>650</c:v>
                </c:pt>
                <c:pt idx="96">
                  <c:v>655</c:v>
                </c:pt>
                <c:pt idx="97">
                  <c:v>660</c:v>
                </c:pt>
                <c:pt idx="98">
                  <c:v>665</c:v>
                </c:pt>
                <c:pt idx="99">
                  <c:v>670</c:v>
                </c:pt>
                <c:pt idx="100">
                  <c:v>675</c:v>
                </c:pt>
                <c:pt idx="101">
                  <c:v>680</c:v>
                </c:pt>
                <c:pt idx="102">
                  <c:v>685</c:v>
                </c:pt>
                <c:pt idx="103">
                  <c:v>690</c:v>
                </c:pt>
                <c:pt idx="104">
                  <c:v>695</c:v>
                </c:pt>
                <c:pt idx="105">
                  <c:v>700</c:v>
                </c:pt>
              </c:numCache>
            </c:numRef>
          </c:xVal>
          <c:yVal>
            <c:numRef>
              <c:f>Sheet4!$G$4:$G$109</c:f>
              <c:numCache>
                <c:formatCode>General</c:formatCode>
                <c:ptCount val="106"/>
                <c:pt idx="0">
                  <c:v>58.8091763877721</c:v>
                </c:pt>
                <c:pt idx="1">
                  <c:v>60.5115028065376</c:v>
                </c:pt>
                <c:pt idx="2">
                  <c:v>62.0795170070694</c:v>
                </c:pt>
                <c:pt idx="3">
                  <c:v>62.9954006203945</c:v>
                </c:pt>
                <c:pt idx="4">
                  <c:v>63.4850406639171</c:v>
                </c:pt>
                <c:pt idx="5">
                  <c:v>65.7160880717878</c:v>
                </c:pt>
                <c:pt idx="6">
                  <c:v>64.8211169145494</c:v>
                </c:pt>
                <c:pt idx="7">
                  <c:v>66.0651315311756</c:v>
                </c:pt>
                <c:pt idx="8">
                  <c:v>66.9756886080173</c:v>
                </c:pt>
                <c:pt idx="9">
                  <c:v>67.4720926902318</c:v>
                </c:pt>
                <c:pt idx="10">
                  <c:v>70.0474714837084</c:v>
                </c:pt>
                <c:pt idx="11">
                  <c:v>68.1894633452331</c:v>
                </c:pt>
                <c:pt idx="12">
                  <c:v>68.2829247428849</c:v>
                </c:pt>
                <c:pt idx="13">
                  <c:v>68.4883634368872</c:v>
                </c:pt>
                <c:pt idx="14">
                  <c:v>68.7145862600774</c:v>
                </c:pt>
                <c:pt idx="15">
                  <c:v>68.8684783676037</c:v>
                </c:pt>
                <c:pt idx="16">
                  <c:v>69.464455088305</c:v>
                </c:pt>
                <c:pt idx="17">
                  <c:v>69.6224774761571</c:v>
                </c:pt>
                <c:pt idx="18">
                  <c:v>69.1224912834425</c:v>
                </c:pt>
                <c:pt idx="19">
                  <c:v>67.7589463406221</c:v>
                </c:pt>
                <c:pt idx="20">
                  <c:v>65.7146895917011</c:v>
                </c:pt>
                <c:pt idx="21">
                  <c:v>64.0398216447691</c:v>
                </c:pt>
                <c:pt idx="22">
                  <c:v>59.101128219111</c:v>
                </c:pt>
                <c:pt idx="23">
                  <c:v>54.796929067211</c:v>
                </c:pt>
                <c:pt idx="24">
                  <c:v>49.9396350377877</c:v>
                </c:pt>
                <c:pt idx="25">
                  <c:v>45.3001805479775</c:v>
                </c:pt>
                <c:pt idx="26">
                  <c:v>40.8915240835221</c:v>
                </c:pt>
                <c:pt idx="27">
                  <c:v>37.5752516625246</c:v>
                </c:pt>
                <c:pt idx="28">
                  <c:v>33.937824491263</c:v>
                </c:pt>
                <c:pt idx="29">
                  <c:v>31.0658367728037</c:v>
                </c:pt>
                <c:pt idx="30">
                  <c:v>28.4016245464294</c:v>
                </c:pt>
                <c:pt idx="31">
                  <c:v>27.1873925684189</c:v>
                </c:pt>
                <c:pt idx="32">
                  <c:v>24.499708264769</c:v>
                </c:pt>
                <c:pt idx="33">
                  <c:v>22.6283613411116</c:v>
                </c:pt>
                <c:pt idx="34">
                  <c:v>21.1249192228069</c:v>
                </c:pt>
                <c:pt idx="35">
                  <c:v>20.0529162169767</c:v>
                </c:pt>
                <c:pt idx="36">
                  <c:v>18.955268586134</c:v>
                </c:pt>
                <c:pt idx="37">
                  <c:v>18.0455896175548</c:v>
                </c:pt>
                <c:pt idx="38">
                  <c:v>17.3163087175432</c:v>
                </c:pt>
                <c:pt idx="39">
                  <c:v>16.6695565582091</c:v>
                </c:pt>
                <c:pt idx="40">
                  <c:v>16.1085524601918</c:v>
                </c:pt>
                <c:pt idx="41">
                  <c:v>15.7397174664168</c:v>
                </c:pt>
                <c:pt idx="42">
                  <c:v>15.1143099789342</c:v>
                </c:pt>
                <c:pt idx="43">
                  <c:v>14.7316660251207</c:v>
                </c:pt>
                <c:pt idx="44">
                  <c:v>14.4058280247092</c:v>
                </c:pt>
                <c:pt idx="45">
                  <c:v>14.1294848504451</c:v>
                </c:pt>
                <c:pt idx="46">
                  <c:v>13.9395916672241</c:v>
                </c:pt>
                <c:pt idx="47">
                  <c:v>13.7473254354577</c:v>
                </c:pt>
                <c:pt idx="48">
                  <c:v>13.5674709018959</c:v>
                </c:pt>
                <c:pt idx="49">
                  <c:v>13.4333869596377</c:v>
                </c:pt>
                <c:pt idx="50">
                  <c:v>13.2918753864188</c:v>
                </c:pt>
                <c:pt idx="51">
                  <c:v>13.1952001444047</c:v>
                </c:pt>
                <c:pt idx="52">
                  <c:v>13.1385881183524</c:v>
                </c:pt>
                <c:pt idx="53">
                  <c:v>13.0479879545861</c:v>
                </c:pt>
                <c:pt idx="54">
                  <c:v>12.982986507255</c:v>
                </c:pt>
                <c:pt idx="55">
                  <c:v>12.943421449693</c:v>
                </c:pt>
                <c:pt idx="56">
                  <c:v>12.905573876242</c:v>
                </c:pt>
                <c:pt idx="57">
                  <c:v>12.8886190640515</c:v>
                </c:pt>
                <c:pt idx="58">
                  <c:v>13.0177900069784</c:v>
                </c:pt>
                <c:pt idx="59">
                  <c:v>12.7977480066807</c:v>
                </c:pt>
                <c:pt idx="60">
                  <c:v>12.7449232503537</c:v>
                </c:pt>
                <c:pt idx="61">
                  <c:v>12.6124700781362</c:v>
                </c:pt>
                <c:pt idx="62">
                  <c:v>12.6784328169194</c:v>
                </c:pt>
                <c:pt idx="63">
                  <c:v>12.5676326931446</c:v>
                </c:pt>
                <c:pt idx="64">
                  <c:v>12.5943797398137</c:v>
                </c:pt>
                <c:pt idx="65">
                  <c:v>12.5368327474032</c:v>
                </c:pt>
                <c:pt idx="66">
                  <c:v>12.5698360040758</c:v>
                </c:pt>
                <c:pt idx="67">
                  <c:v>12.539930252421</c:v>
                </c:pt>
                <c:pt idx="68">
                  <c:v>12.53968288121</c:v>
                </c:pt>
                <c:pt idx="69">
                  <c:v>12.5164202122734</c:v>
                </c:pt>
                <c:pt idx="70">
                  <c:v>12.484939869765</c:v>
                </c:pt>
                <c:pt idx="71">
                  <c:v>12.456826645281</c:v>
                </c:pt>
                <c:pt idx="72">
                  <c:v>12.448865907414</c:v>
                </c:pt>
                <c:pt idx="73">
                  <c:v>12.44357603782</c:v>
                </c:pt>
                <c:pt idx="74">
                  <c:v>12.4235423172765</c:v>
                </c:pt>
                <c:pt idx="75">
                  <c:v>12.4230741833401</c:v>
                </c:pt>
                <c:pt idx="76">
                  <c:v>12.3785907036573</c:v>
                </c:pt>
                <c:pt idx="77">
                  <c:v>12.3540656211717</c:v>
                </c:pt>
                <c:pt idx="78">
                  <c:v>12.3462505674588</c:v>
                </c:pt>
                <c:pt idx="79">
                  <c:v>12.3384695041562</c:v>
                </c:pt>
                <c:pt idx="80">
                  <c:v>12.3344539527921</c:v>
                </c:pt>
                <c:pt idx="81">
                  <c:v>12.3213410551864</c:v>
                </c:pt>
                <c:pt idx="82">
                  <c:v>12.3171945292901</c:v>
                </c:pt>
                <c:pt idx="83">
                  <c:v>12.3125848132362</c:v>
                </c:pt>
                <c:pt idx="84">
                  <c:v>12.3133892643281</c:v>
                </c:pt>
                <c:pt idx="85">
                  <c:v>12.3158465017013</c:v>
                </c:pt>
                <c:pt idx="86">
                  <c:v>12.3173999432418</c:v>
                </c:pt>
                <c:pt idx="87">
                  <c:v>12.2971129615676</c:v>
                </c:pt>
                <c:pt idx="88">
                  <c:v>12.3003859461366</c:v>
                </c:pt>
                <c:pt idx="89">
                  <c:v>12.3116404352253</c:v>
                </c:pt>
                <c:pt idx="90">
                  <c:v>12.2830673389744</c:v>
                </c:pt>
                <c:pt idx="91">
                  <c:v>12.274338019612</c:v>
                </c:pt>
                <c:pt idx="92">
                  <c:v>12.2851826200248</c:v>
                </c:pt>
                <c:pt idx="93">
                  <c:v>12.2871289151451</c:v>
                </c:pt>
                <c:pt idx="94">
                  <c:v>12.2922312369623</c:v>
                </c:pt>
                <c:pt idx="95">
                  <c:v>12.2534261168167</c:v>
                </c:pt>
                <c:pt idx="96">
                  <c:v>12.2495087943415</c:v>
                </c:pt>
                <c:pt idx="97">
                  <c:v>12.262785240052</c:v>
                </c:pt>
                <c:pt idx="98">
                  <c:v>12.2788831971982</c:v>
                </c:pt>
                <c:pt idx="99">
                  <c:v>12.2521449390233</c:v>
                </c:pt>
                <c:pt idx="100">
                  <c:v>12.2333855246701</c:v>
                </c:pt>
                <c:pt idx="101">
                  <c:v>12.1965297062129</c:v>
                </c:pt>
                <c:pt idx="102">
                  <c:v>12.2841796812211</c:v>
                </c:pt>
                <c:pt idx="103">
                  <c:v>12.1579428317645</c:v>
                </c:pt>
                <c:pt idx="104">
                  <c:v>12.1485078539498</c:v>
                </c:pt>
                <c:pt idx="105">
                  <c:v>12.1184486565451</c:v>
                </c:pt>
              </c:numCache>
            </c:numRef>
          </c:yVal>
          <c:smooth val="1"/>
        </c:ser>
        <c:axId val="2847047"/>
        <c:axId val="84038356"/>
      </c:scatterChart>
      <c:valAx>
        <c:axId val="2847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波長λ/nm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038356"/>
        <c:crosses val="autoZero"/>
      </c:valAx>
      <c:valAx>
        <c:axId val="840383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光吸収係数α/cm^-1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47047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Sheet4!$I$3</c:f>
              <c:strCache>
                <c:ptCount val="1"/>
                <c:pt idx="0">
                  <c:v>(αｈｖ）＾1/2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Sheet4!$H$4:$H$109</c:f>
              <c:numCache>
                <c:formatCode>General</c:formatCode>
                <c:ptCount val="106"/>
                <c:pt idx="0">
                  <c:v>3.1</c:v>
                </c:pt>
                <c:pt idx="1">
                  <c:v>3.06172839506173</c:v>
                </c:pt>
                <c:pt idx="2">
                  <c:v>3.02439024390244</c:v>
                </c:pt>
                <c:pt idx="3">
                  <c:v>2.98795180722892</c:v>
                </c:pt>
                <c:pt idx="4">
                  <c:v>2.95238095238095</c:v>
                </c:pt>
                <c:pt idx="5">
                  <c:v>2.91764705882353</c:v>
                </c:pt>
                <c:pt idx="6">
                  <c:v>2.88372093023256</c:v>
                </c:pt>
                <c:pt idx="7">
                  <c:v>2.85057471264368</c:v>
                </c:pt>
                <c:pt idx="8">
                  <c:v>2.81818181818182</c:v>
                </c:pt>
                <c:pt idx="9">
                  <c:v>2.78651685393258</c:v>
                </c:pt>
                <c:pt idx="10">
                  <c:v>2.75555555555556</c:v>
                </c:pt>
                <c:pt idx="11">
                  <c:v>2.74336283185841</c:v>
                </c:pt>
                <c:pt idx="12">
                  <c:v>2.73127753303965</c:v>
                </c:pt>
                <c:pt idx="13">
                  <c:v>2.71929824561403</c:v>
                </c:pt>
                <c:pt idx="14">
                  <c:v>2.70742358078603</c:v>
                </c:pt>
                <c:pt idx="15">
                  <c:v>2.69565217391304</c:v>
                </c:pt>
                <c:pt idx="16">
                  <c:v>2.68398268398268</c:v>
                </c:pt>
                <c:pt idx="17">
                  <c:v>2.67241379310345</c:v>
                </c:pt>
                <c:pt idx="18">
                  <c:v>2.66094420600858</c:v>
                </c:pt>
                <c:pt idx="19">
                  <c:v>2.64957264957265</c:v>
                </c:pt>
                <c:pt idx="20">
                  <c:v>2.63829787234043</c:v>
                </c:pt>
                <c:pt idx="21">
                  <c:v>2.6271186440678</c:v>
                </c:pt>
                <c:pt idx="22">
                  <c:v>2.61603375527426</c:v>
                </c:pt>
                <c:pt idx="23">
                  <c:v>2.60504201680672</c:v>
                </c:pt>
                <c:pt idx="24">
                  <c:v>2.59414225941423</c:v>
                </c:pt>
                <c:pt idx="25">
                  <c:v>2.58333333333333</c:v>
                </c:pt>
                <c:pt idx="26">
                  <c:v>2.57261410788382</c:v>
                </c:pt>
                <c:pt idx="27">
                  <c:v>2.56198347107438</c:v>
                </c:pt>
                <c:pt idx="28">
                  <c:v>2.55144032921811</c:v>
                </c:pt>
                <c:pt idx="29">
                  <c:v>2.54098360655738</c:v>
                </c:pt>
                <c:pt idx="30">
                  <c:v>2.53061224489796</c:v>
                </c:pt>
                <c:pt idx="31">
                  <c:v>2.52032520325203</c:v>
                </c:pt>
                <c:pt idx="32">
                  <c:v>2.51012145748988</c:v>
                </c:pt>
                <c:pt idx="33">
                  <c:v>2.5</c:v>
                </c:pt>
                <c:pt idx="34">
                  <c:v>2.48995983935743</c:v>
                </c:pt>
                <c:pt idx="35">
                  <c:v>2.48</c:v>
                </c:pt>
                <c:pt idx="36">
                  <c:v>2.47011952191235</c:v>
                </c:pt>
                <c:pt idx="37">
                  <c:v>2.46031746031746</c:v>
                </c:pt>
                <c:pt idx="38">
                  <c:v>2.45059288537549</c:v>
                </c:pt>
                <c:pt idx="39">
                  <c:v>2.44094488188976</c:v>
                </c:pt>
                <c:pt idx="40">
                  <c:v>2.43137254901961</c:v>
                </c:pt>
                <c:pt idx="41">
                  <c:v>2.421875</c:v>
                </c:pt>
                <c:pt idx="42">
                  <c:v>2.4124513618677</c:v>
                </c:pt>
                <c:pt idx="43">
                  <c:v>2.4031007751938</c:v>
                </c:pt>
                <c:pt idx="44">
                  <c:v>2.39382239382239</c:v>
                </c:pt>
                <c:pt idx="45">
                  <c:v>2.38461538461538</c:v>
                </c:pt>
                <c:pt idx="46">
                  <c:v>2.37547892720307</c:v>
                </c:pt>
                <c:pt idx="47">
                  <c:v>2.36641221374046</c:v>
                </c:pt>
                <c:pt idx="48">
                  <c:v>2.3574144486692</c:v>
                </c:pt>
                <c:pt idx="49">
                  <c:v>2.34848484848485</c:v>
                </c:pt>
                <c:pt idx="50">
                  <c:v>2.33962264150943</c:v>
                </c:pt>
                <c:pt idx="51">
                  <c:v>2.33082706766917</c:v>
                </c:pt>
                <c:pt idx="52">
                  <c:v>2.32209737827715</c:v>
                </c:pt>
                <c:pt idx="53">
                  <c:v>2.3134328358209</c:v>
                </c:pt>
                <c:pt idx="54">
                  <c:v>2.30483271375465</c:v>
                </c:pt>
                <c:pt idx="55">
                  <c:v>2.2962962962963</c:v>
                </c:pt>
                <c:pt idx="56">
                  <c:v>2.28782287822878</c:v>
                </c:pt>
                <c:pt idx="57">
                  <c:v>2.27941176470588</c:v>
                </c:pt>
                <c:pt idx="58">
                  <c:v>2.27106227106227</c:v>
                </c:pt>
                <c:pt idx="59">
                  <c:v>2.26277372262774</c:v>
                </c:pt>
                <c:pt idx="60">
                  <c:v>2.25454545454545</c:v>
                </c:pt>
                <c:pt idx="61">
                  <c:v>2.2463768115942</c:v>
                </c:pt>
                <c:pt idx="62">
                  <c:v>2.23826714801444</c:v>
                </c:pt>
                <c:pt idx="63">
                  <c:v>2.23021582733813</c:v>
                </c:pt>
                <c:pt idx="64">
                  <c:v>2.22222222222222</c:v>
                </c:pt>
                <c:pt idx="65">
                  <c:v>2.21428571428571</c:v>
                </c:pt>
                <c:pt idx="66">
                  <c:v>2.20640569395018</c:v>
                </c:pt>
                <c:pt idx="67">
                  <c:v>2.19858156028369</c:v>
                </c:pt>
                <c:pt idx="68">
                  <c:v>2.19081272084806</c:v>
                </c:pt>
                <c:pt idx="69">
                  <c:v>2.1830985915493</c:v>
                </c:pt>
                <c:pt idx="70">
                  <c:v>2.17543859649123</c:v>
                </c:pt>
                <c:pt idx="71">
                  <c:v>2.16783216783217</c:v>
                </c:pt>
                <c:pt idx="72">
                  <c:v>2.1602787456446</c:v>
                </c:pt>
                <c:pt idx="73">
                  <c:v>2.15277777777778</c:v>
                </c:pt>
                <c:pt idx="74">
                  <c:v>2.14532871972318</c:v>
                </c:pt>
                <c:pt idx="75">
                  <c:v>2.13793103448276</c:v>
                </c:pt>
                <c:pt idx="76">
                  <c:v>2.13058419243986</c:v>
                </c:pt>
                <c:pt idx="77">
                  <c:v>2.12328767123288</c:v>
                </c:pt>
                <c:pt idx="78">
                  <c:v>2.1160409556314</c:v>
                </c:pt>
                <c:pt idx="79">
                  <c:v>2.10884353741497</c:v>
                </c:pt>
                <c:pt idx="80">
                  <c:v>2.10169491525424</c:v>
                </c:pt>
                <c:pt idx="81">
                  <c:v>2.09459459459459</c:v>
                </c:pt>
                <c:pt idx="82">
                  <c:v>2.08754208754209</c:v>
                </c:pt>
                <c:pt idx="83">
                  <c:v>2.08053691275168</c:v>
                </c:pt>
                <c:pt idx="84">
                  <c:v>2.07357859531773</c:v>
                </c:pt>
                <c:pt idx="85">
                  <c:v>2.06666666666667</c:v>
                </c:pt>
                <c:pt idx="86">
                  <c:v>2.0495867768595</c:v>
                </c:pt>
                <c:pt idx="87">
                  <c:v>2.0327868852459</c:v>
                </c:pt>
                <c:pt idx="88">
                  <c:v>2.01626016260163</c:v>
                </c:pt>
                <c:pt idx="89">
                  <c:v>2</c:v>
                </c:pt>
                <c:pt idx="90">
                  <c:v>1.984</c:v>
                </c:pt>
                <c:pt idx="91">
                  <c:v>1.96825396825397</c:v>
                </c:pt>
                <c:pt idx="92">
                  <c:v>1.95275590551181</c:v>
                </c:pt>
                <c:pt idx="93">
                  <c:v>1.9375</c:v>
                </c:pt>
                <c:pt idx="94">
                  <c:v>1.92248062015504</c:v>
                </c:pt>
                <c:pt idx="95">
                  <c:v>1.90769230769231</c:v>
                </c:pt>
                <c:pt idx="96">
                  <c:v>1.89312977099237</c:v>
                </c:pt>
                <c:pt idx="97">
                  <c:v>1.87878787878788</c:v>
                </c:pt>
                <c:pt idx="98">
                  <c:v>1.86466165413534</c:v>
                </c:pt>
                <c:pt idx="99">
                  <c:v>1.85074626865672</c:v>
                </c:pt>
                <c:pt idx="100">
                  <c:v>1.83703703703704</c:v>
                </c:pt>
                <c:pt idx="101">
                  <c:v>1.82352941176471</c:v>
                </c:pt>
                <c:pt idx="102">
                  <c:v>1.81021897810219</c:v>
                </c:pt>
                <c:pt idx="103">
                  <c:v>1.79710144927536</c:v>
                </c:pt>
                <c:pt idx="104">
                  <c:v>1.7841726618705</c:v>
                </c:pt>
                <c:pt idx="105">
                  <c:v>1.77142857142857</c:v>
                </c:pt>
              </c:numCache>
            </c:numRef>
          </c:xVal>
          <c:yVal>
            <c:numRef>
              <c:f>Sheet4!$I$4:$I$109</c:f>
              <c:numCache>
                <c:formatCode>General</c:formatCode>
                <c:ptCount val="106"/>
                <c:pt idx="0">
                  <c:v>13.5021645228494</c:v>
                </c:pt>
                <c:pt idx="1">
                  <c:v>13.6113844398957</c:v>
                </c:pt>
                <c:pt idx="2">
                  <c:v>13.7022876039863</c:v>
                </c:pt>
                <c:pt idx="3">
                  <c:v>13.7195926007596</c:v>
                </c:pt>
                <c:pt idx="4">
                  <c:v>13.6905816098981</c:v>
                </c:pt>
                <c:pt idx="5">
                  <c:v>13.8468895814201</c:v>
                </c:pt>
                <c:pt idx="6">
                  <c:v>13.6720887785129</c:v>
                </c:pt>
                <c:pt idx="7">
                  <c:v>13.7231043619965</c:v>
                </c:pt>
                <c:pt idx="8">
                  <c:v>13.738619577502</c:v>
                </c:pt>
                <c:pt idx="9">
                  <c:v>13.71175129046</c:v>
                </c:pt>
                <c:pt idx="10">
                  <c:v>13.8931529610651</c:v>
                </c:pt>
                <c:pt idx="11">
                  <c:v>13.677296489646</c:v>
                </c:pt>
                <c:pt idx="12">
                  <c:v>13.6564863065314</c:v>
                </c:pt>
                <c:pt idx="13">
                  <c:v>13.6469881856366</c:v>
                </c:pt>
                <c:pt idx="14">
                  <c:v>13.6396294372131</c:v>
                </c:pt>
                <c:pt idx="15">
                  <c:v>13.62517755575</c:v>
                </c:pt>
                <c:pt idx="16">
                  <c:v>13.6543544193529</c:v>
                </c:pt>
                <c:pt idx="17">
                  <c:v>13.640383759899</c:v>
                </c:pt>
                <c:pt idx="18">
                  <c:v>13.5621197710961</c:v>
                </c:pt>
                <c:pt idx="19">
                  <c:v>13.3989645490976</c:v>
                </c:pt>
                <c:pt idx="20">
                  <c:v>13.1671912620458</c:v>
                </c:pt>
                <c:pt idx="21">
                  <c:v>12.9707443659086</c:v>
                </c:pt>
                <c:pt idx="22">
                  <c:v>12.4342489276991</c:v>
                </c:pt>
                <c:pt idx="23">
                  <c:v>11.947732111663</c:v>
                </c:pt>
                <c:pt idx="24">
                  <c:v>11.3820260793608</c:v>
                </c:pt>
                <c:pt idx="25">
                  <c:v>10.8178309478198</c:v>
                </c:pt>
                <c:pt idx="26">
                  <c:v>10.2566130740191</c:v>
                </c:pt>
                <c:pt idx="27">
                  <c:v>9.81158364795653</c:v>
                </c:pt>
                <c:pt idx="28">
                  <c:v>9.30539274254098</c:v>
                </c:pt>
                <c:pt idx="29">
                  <c:v>8.88469368991873</c:v>
                </c:pt>
                <c:pt idx="30">
                  <c:v>8.47782394557641</c:v>
                </c:pt>
                <c:pt idx="31">
                  <c:v>8.27774550834302</c:v>
                </c:pt>
                <c:pt idx="32">
                  <c:v>7.84201781543748</c:v>
                </c:pt>
                <c:pt idx="33">
                  <c:v>7.52136313129336</c:v>
                </c:pt>
                <c:pt idx="34">
                  <c:v>7.25259956666979</c:v>
                </c:pt>
                <c:pt idx="35">
                  <c:v>7.05203745155273</c:v>
                </c:pt>
                <c:pt idx="36">
                  <c:v>6.84264415103559</c:v>
                </c:pt>
                <c:pt idx="37">
                  <c:v>6.66317335942819</c:v>
                </c:pt>
                <c:pt idx="38">
                  <c:v>6.51423233728864</c:v>
                </c:pt>
                <c:pt idx="39">
                  <c:v>6.37882973311973</c:v>
                </c:pt>
                <c:pt idx="40">
                  <c:v>6.25826591446485</c:v>
                </c:pt>
                <c:pt idx="41">
                  <c:v>6.17410950979801</c:v>
                </c:pt>
                <c:pt idx="42">
                  <c:v>6.03842178821341</c:v>
                </c:pt>
                <c:pt idx="43">
                  <c:v>5.94993092773888</c:v>
                </c:pt>
                <c:pt idx="44">
                  <c:v>5.87239250451664</c:v>
                </c:pt>
                <c:pt idx="45">
                  <c:v>5.80460049883379</c:v>
                </c:pt>
                <c:pt idx="46">
                  <c:v>5.75440755067855</c:v>
                </c:pt>
                <c:pt idx="47">
                  <c:v>5.70366889087472</c:v>
                </c:pt>
                <c:pt idx="48">
                  <c:v>5.65545329182625</c:v>
                </c:pt>
                <c:pt idx="49">
                  <c:v>5.6167700450119</c:v>
                </c:pt>
                <c:pt idx="50">
                  <c:v>5.57655562172452</c:v>
                </c:pt>
                <c:pt idx="51">
                  <c:v>5.54578485517519</c:v>
                </c:pt>
                <c:pt idx="52">
                  <c:v>5.52350260467843</c:v>
                </c:pt>
                <c:pt idx="53">
                  <c:v>5.49414631908681</c:v>
                </c:pt>
                <c:pt idx="54">
                  <c:v>5.47024789421435</c:v>
                </c:pt>
                <c:pt idx="55">
                  <c:v>5.45178234491547</c:v>
                </c:pt>
                <c:pt idx="56">
                  <c:v>5.43375258644873</c:v>
                </c:pt>
                <c:pt idx="57">
                  <c:v>5.42019094916513</c:v>
                </c:pt>
                <c:pt idx="58">
                  <c:v>5.43729820199887</c:v>
                </c:pt>
                <c:pt idx="59">
                  <c:v>5.38130169181477</c:v>
                </c:pt>
                <c:pt idx="60">
                  <c:v>5.36041125125822</c:v>
                </c:pt>
                <c:pt idx="61">
                  <c:v>5.32281507479368</c:v>
                </c:pt>
                <c:pt idx="62">
                  <c:v>5.32707421221245</c:v>
                </c:pt>
                <c:pt idx="63">
                  <c:v>5.29419808322499</c:v>
                </c:pt>
                <c:pt idx="64">
                  <c:v>5.2903223467875</c:v>
                </c:pt>
                <c:pt idx="65">
                  <c:v>5.26878825300128</c:v>
                </c:pt>
                <c:pt idx="66">
                  <c:v>5.26632298016488</c:v>
                </c:pt>
                <c:pt idx="67">
                  <c:v>5.25071989542543</c:v>
                </c:pt>
                <c:pt idx="68">
                  <c:v>5.24138309719443</c:v>
                </c:pt>
                <c:pt idx="69">
                  <c:v>5.22729177841196</c:v>
                </c:pt>
                <c:pt idx="70">
                  <c:v>5.21154680181987</c:v>
                </c:pt>
                <c:pt idx="71">
                  <c:v>5.19656708902609</c:v>
                </c:pt>
                <c:pt idx="72">
                  <c:v>5.1858480914086</c:v>
                </c:pt>
                <c:pt idx="73">
                  <c:v>5.17573704609371</c:v>
                </c:pt>
                <c:pt idx="74">
                  <c:v>5.16261388580917</c:v>
                </c:pt>
                <c:pt idx="75">
                  <c:v>5.1536080409985</c:v>
                </c:pt>
                <c:pt idx="76">
                  <c:v>5.13552623183791</c:v>
                </c:pt>
                <c:pt idx="77">
                  <c:v>5.12164380087445</c:v>
                </c:pt>
                <c:pt idx="78">
                  <c:v>5.11127888587878</c:v>
                </c:pt>
                <c:pt idx="79">
                  <c:v>5.1009706601226</c:v>
                </c:pt>
                <c:pt idx="80">
                  <c:v>5.09148889373439</c:v>
                </c:pt>
                <c:pt idx="81">
                  <c:v>5.08017857681694</c:v>
                </c:pt>
                <c:pt idx="82">
                  <c:v>5.07076542351707</c:v>
                </c:pt>
                <c:pt idx="83">
                  <c:v>5.06130291479612</c:v>
                </c:pt>
                <c:pt idx="84">
                  <c:v>5.05299717141478</c:v>
                </c:pt>
                <c:pt idx="85">
                  <c:v>5.04507179699649</c:v>
                </c:pt>
                <c:pt idx="86">
                  <c:v>5.02449798974569</c:v>
                </c:pt>
                <c:pt idx="87">
                  <c:v>4.99974098875752</c:v>
                </c:pt>
                <c:pt idx="88">
                  <c:v>4.98003796851189</c:v>
                </c:pt>
                <c:pt idx="89">
                  <c:v>4.96218509030554</c:v>
                </c:pt>
                <c:pt idx="90">
                  <c:v>4.93655807223264</c:v>
                </c:pt>
                <c:pt idx="91">
                  <c:v>4.91518204289442</c:v>
                </c:pt>
                <c:pt idx="92">
                  <c:v>4.89795497238843</c:v>
                </c:pt>
                <c:pt idx="93">
                  <c:v>4.87917126908798</c:v>
                </c:pt>
                <c:pt idx="94">
                  <c:v>4.86123197672404</c:v>
                </c:pt>
                <c:pt idx="95">
                  <c:v>4.83484919577925</c:v>
                </c:pt>
                <c:pt idx="96">
                  <c:v>4.81559028350633</c:v>
                </c:pt>
                <c:pt idx="97">
                  <c:v>4.79991377726606</c:v>
                </c:pt>
                <c:pt idx="98">
                  <c:v>4.78497258648597</c:v>
                </c:pt>
                <c:pt idx="99">
                  <c:v>4.76189159147273</c:v>
                </c:pt>
                <c:pt idx="100">
                  <c:v>4.74058881334079</c:v>
                </c:pt>
                <c:pt idx="101">
                  <c:v>4.71600791355796</c:v>
                </c:pt>
                <c:pt idx="102">
                  <c:v>4.71561821921195</c:v>
                </c:pt>
                <c:pt idx="103">
                  <c:v>4.67429745343308</c:v>
                </c:pt>
                <c:pt idx="104">
                  <c:v>4.6556455616312</c:v>
                </c:pt>
                <c:pt idx="105">
                  <c:v>4.63324575126274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.2"/>
            <c:backward val="0.35"/>
            <c:dispRSqr val="0"/>
            <c:dispEq val="1"/>
          </c:trendline>
          <c:xVal>
            <c:numRef>
              <c:f>Sheet4!$H$27:$H$32</c:f>
              <c:numCache>
                <c:formatCode>General</c:formatCode>
                <c:ptCount val="6"/>
                <c:pt idx="0">
                  <c:v>2.60504201680672</c:v>
                </c:pt>
                <c:pt idx="1">
                  <c:v>2.59414225941423</c:v>
                </c:pt>
                <c:pt idx="2">
                  <c:v>2.58333333333333</c:v>
                </c:pt>
                <c:pt idx="3">
                  <c:v>2.57261410788382</c:v>
                </c:pt>
                <c:pt idx="4">
                  <c:v>2.56198347107438</c:v>
                </c:pt>
                <c:pt idx="5">
                  <c:v>2.55144032921811</c:v>
                </c:pt>
              </c:numCache>
            </c:numRef>
          </c:xVal>
          <c:yVal>
            <c:numRef>
              <c:f>Sheet4!$I$27:$I$32</c:f>
              <c:numCache>
                <c:formatCode>General</c:formatCode>
                <c:ptCount val="6"/>
                <c:pt idx="0">
                  <c:v>11.947732111663</c:v>
                </c:pt>
                <c:pt idx="1">
                  <c:v>11.3820260793608</c:v>
                </c:pt>
                <c:pt idx="2">
                  <c:v>10.8178309478198</c:v>
                </c:pt>
                <c:pt idx="3">
                  <c:v>10.2566130740191</c:v>
                </c:pt>
                <c:pt idx="4">
                  <c:v>9.81158364795653</c:v>
                </c:pt>
                <c:pt idx="5">
                  <c:v>9.30539274254098</c:v>
                </c:pt>
              </c:numCache>
            </c:numRef>
          </c:yVal>
          <c:smooth val="1"/>
        </c:ser>
        <c:axId val="4623853"/>
        <c:axId val="99872500"/>
      </c:scatterChart>
      <c:valAx>
        <c:axId val="4623853"/>
        <c:scaling>
          <c:orientation val="minMax"/>
          <c:max val="3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光子エネルギーhv/eV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872500"/>
        <c:crosses val="autoZero"/>
      </c:valAx>
      <c:valAx>
        <c:axId val="99872500"/>
        <c:scaling>
          <c:orientation val="minMax"/>
          <c:max val="16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(αhv)^1/2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23853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Sheet4!$H$27:$H$32</c:f>
              <c:numCache>
                <c:formatCode>General</c:formatCode>
                <c:ptCount val="6"/>
                <c:pt idx="0">
                  <c:v>2.60504201680672</c:v>
                </c:pt>
                <c:pt idx="1">
                  <c:v>2.59414225941423</c:v>
                </c:pt>
                <c:pt idx="2">
                  <c:v>2.58333333333333</c:v>
                </c:pt>
                <c:pt idx="3">
                  <c:v>2.57261410788382</c:v>
                </c:pt>
                <c:pt idx="4">
                  <c:v>2.56198347107438</c:v>
                </c:pt>
                <c:pt idx="5">
                  <c:v>2.55144032921811</c:v>
                </c:pt>
              </c:numCache>
            </c:numRef>
          </c:xVal>
          <c:yVal>
            <c:numRef>
              <c:f>Sheet4!$I$27:$I$32</c:f>
              <c:numCache>
                <c:formatCode>General</c:formatCode>
                <c:ptCount val="6"/>
                <c:pt idx="0">
                  <c:v>11.947732111663</c:v>
                </c:pt>
                <c:pt idx="1">
                  <c:v>11.3820260793608</c:v>
                </c:pt>
                <c:pt idx="2">
                  <c:v>10.8178309478198</c:v>
                </c:pt>
                <c:pt idx="3">
                  <c:v>10.2566130740191</c:v>
                </c:pt>
                <c:pt idx="4">
                  <c:v>9.81158364795653</c:v>
                </c:pt>
                <c:pt idx="5">
                  <c:v>9.30539274254098</c:v>
                </c:pt>
              </c:numCache>
            </c:numRef>
          </c:yVal>
          <c:smooth val="1"/>
        </c:ser>
        <c:axId val="76848000"/>
        <c:axId val="61745487"/>
      </c:scatterChart>
      <c:valAx>
        <c:axId val="7684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745487"/>
        <c:crosses val="autoZero"/>
      </c:valAx>
      <c:valAx>
        <c:axId val="617454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8480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αcm^-1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Sheet5!$A$3:$A$108</c:f>
              <c:numCache>
                <c:formatCode>General</c:formatCode>
                <c:ptCount val="106"/>
                <c:pt idx="0">
                  <c:v>3.1</c:v>
                </c:pt>
                <c:pt idx="1">
                  <c:v>3.06172839506173</c:v>
                </c:pt>
                <c:pt idx="2">
                  <c:v>3.02439024390244</c:v>
                </c:pt>
                <c:pt idx="3">
                  <c:v>2.98795180722892</c:v>
                </c:pt>
                <c:pt idx="4">
                  <c:v>2.95238095238095</c:v>
                </c:pt>
                <c:pt idx="5">
                  <c:v>2.91764705882353</c:v>
                </c:pt>
                <c:pt idx="6">
                  <c:v>2.88372093023256</c:v>
                </c:pt>
                <c:pt idx="7">
                  <c:v>2.85057471264368</c:v>
                </c:pt>
                <c:pt idx="8">
                  <c:v>2.81818181818182</c:v>
                </c:pt>
                <c:pt idx="9">
                  <c:v>2.78651685393258</c:v>
                </c:pt>
                <c:pt idx="10">
                  <c:v>2.75555555555556</c:v>
                </c:pt>
                <c:pt idx="11">
                  <c:v>2.74336283185841</c:v>
                </c:pt>
                <c:pt idx="12">
                  <c:v>2.73127753303965</c:v>
                </c:pt>
                <c:pt idx="13">
                  <c:v>2.71929824561403</c:v>
                </c:pt>
                <c:pt idx="14">
                  <c:v>2.70742358078603</c:v>
                </c:pt>
                <c:pt idx="15">
                  <c:v>2.69565217391304</c:v>
                </c:pt>
                <c:pt idx="16">
                  <c:v>2.68398268398268</c:v>
                </c:pt>
                <c:pt idx="17">
                  <c:v>2.67241379310345</c:v>
                </c:pt>
                <c:pt idx="18">
                  <c:v>2.66094420600858</c:v>
                </c:pt>
                <c:pt idx="19">
                  <c:v>2.64957264957265</c:v>
                </c:pt>
                <c:pt idx="20">
                  <c:v>2.63829787234043</c:v>
                </c:pt>
                <c:pt idx="21">
                  <c:v>2.6271186440678</c:v>
                </c:pt>
                <c:pt idx="22">
                  <c:v>2.61603375527426</c:v>
                </c:pt>
                <c:pt idx="23">
                  <c:v>2.60504201680672</c:v>
                </c:pt>
                <c:pt idx="24">
                  <c:v>2.59414225941423</c:v>
                </c:pt>
                <c:pt idx="25">
                  <c:v>2.58333333333333</c:v>
                </c:pt>
                <c:pt idx="26">
                  <c:v>2.57261410788382</c:v>
                </c:pt>
                <c:pt idx="27">
                  <c:v>2.56198347107438</c:v>
                </c:pt>
                <c:pt idx="28">
                  <c:v>2.55144032921811</c:v>
                </c:pt>
                <c:pt idx="29">
                  <c:v>2.54098360655738</c:v>
                </c:pt>
                <c:pt idx="30">
                  <c:v>2.53061224489796</c:v>
                </c:pt>
                <c:pt idx="31">
                  <c:v>2.52032520325203</c:v>
                </c:pt>
                <c:pt idx="32">
                  <c:v>2.51012145748988</c:v>
                </c:pt>
                <c:pt idx="33">
                  <c:v>2.5</c:v>
                </c:pt>
                <c:pt idx="34">
                  <c:v>2.48995983935743</c:v>
                </c:pt>
                <c:pt idx="35">
                  <c:v>2.48</c:v>
                </c:pt>
                <c:pt idx="36">
                  <c:v>2.47011952191235</c:v>
                </c:pt>
                <c:pt idx="37">
                  <c:v>2.46031746031746</c:v>
                </c:pt>
                <c:pt idx="38">
                  <c:v>2.45059288537549</c:v>
                </c:pt>
                <c:pt idx="39">
                  <c:v>2.44094488188976</c:v>
                </c:pt>
                <c:pt idx="40">
                  <c:v>2.43137254901961</c:v>
                </c:pt>
                <c:pt idx="41">
                  <c:v>2.421875</c:v>
                </c:pt>
                <c:pt idx="42">
                  <c:v>2.4124513618677</c:v>
                </c:pt>
                <c:pt idx="43">
                  <c:v>2.4031007751938</c:v>
                </c:pt>
                <c:pt idx="44">
                  <c:v>2.39382239382239</c:v>
                </c:pt>
                <c:pt idx="45">
                  <c:v>2.38461538461538</c:v>
                </c:pt>
                <c:pt idx="46">
                  <c:v>2.37547892720307</c:v>
                </c:pt>
                <c:pt idx="47">
                  <c:v>2.36641221374046</c:v>
                </c:pt>
                <c:pt idx="48">
                  <c:v>2.3574144486692</c:v>
                </c:pt>
                <c:pt idx="49">
                  <c:v>2.34848484848485</c:v>
                </c:pt>
                <c:pt idx="50">
                  <c:v>2.33962264150943</c:v>
                </c:pt>
                <c:pt idx="51">
                  <c:v>2.33082706766917</c:v>
                </c:pt>
                <c:pt idx="52">
                  <c:v>2.32209737827715</c:v>
                </c:pt>
                <c:pt idx="53">
                  <c:v>2.3134328358209</c:v>
                </c:pt>
                <c:pt idx="54">
                  <c:v>2.30483271375465</c:v>
                </c:pt>
                <c:pt idx="55">
                  <c:v>2.2962962962963</c:v>
                </c:pt>
                <c:pt idx="56">
                  <c:v>2.28782287822878</c:v>
                </c:pt>
                <c:pt idx="57">
                  <c:v>2.27941176470588</c:v>
                </c:pt>
                <c:pt idx="58">
                  <c:v>2.27106227106227</c:v>
                </c:pt>
                <c:pt idx="59">
                  <c:v>2.26277372262774</c:v>
                </c:pt>
                <c:pt idx="60">
                  <c:v>2.25454545454545</c:v>
                </c:pt>
                <c:pt idx="61">
                  <c:v>2.2463768115942</c:v>
                </c:pt>
                <c:pt idx="62">
                  <c:v>2.23826714801444</c:v>
                </c:pt>
                <c:pt idx="63">
                  <c:v>2.23021582733813</c:v>
                </c:pt>
                <c:pt idx="64">
                  <c:v>2.22222222222222</c:v>
                </c:pt>
                <c:pt idx="65">
                  <c:v>2.21428571428571</c:v>
                </c:pt>
                <c:pt idx="66">
                  <c:v>2.20640569395018</c:v>
                </c:pt>
                <c:pt idx="67">
                  <c:v>2.19858156028369</c:v>
                </c:pt>
                <c:pt idx="68">
                  <c:v>2.19081272084806</c:v>
                </c:pt>
                <c:pt idx="69">
                  <c:v>2.1830985915493</c:v>
                </c:pt>
                <c:pt idx="70">
                  <c:v>2.17543859649123</c:v>
                </c:pt>
                <c:pt idx="71">
                  <c:v>2.16783216783217</c:v>
                </c:pt>
                <c:pt idx="72">
                  <c:v>2.1602787456446</c:v>
                </c:pt>
                <c:pt idx="73">
                  <c:v>2.15277777777778</c:v>
                </c:pt>
                <c:pt idx="74">
                  <c:v>2.14532871972318</c:v>
                </c:pt>
                <c:pt idx="75">
                  <c:v>2.13793103448276</c:v>
                </c:pt>
                <c:pt idx="76">
                  <c:v>2.13058419243986</c:v>
                </c:pt>
                <c:pt idx="77">
                  <c:v>2.12328767123288</c:v>
                </c:pt>
                <c:pt idx="78">
                  <c:v>2.1160409556314</c:v>
                </c:pt>
                <c:pt idx="79">
                  <c:v>2.10884353741497</c:v>
                </c:pt>
                <c:pt idx="80">
                  <c:v>2.10169491525424</c:v>
                </c:pt>
                <c:pt idx="81">
                  <c:v>2.09459459459459</c:v>
                </c:pt>
                <c:pt idx="82">
                  <c:v>2.08754208754209</c:v>
                </c:pt>
                <c:pt idx="83">
                  <c:v>2.08053691275168</c:v>
                </c:pt>
                <c:pt idx="84">
                  <c:v>2.07357859531773</c:v>
                </c:pt>
                <c:pt idx="85">
                  <c:v>2.06666666666667</c:v>
                </c:pt>
                <c:pt idx="86">
                  <c:v>2.0495867768595</c:v>
                </c:pt>
                <c:pt idx="87">
                  <c:v>2.0327868852459</c:v>
                </c:pt>
                <c:pt idx="88">
                  <c:v>2.01626016260163</c:v>
                </c:pt>
                <c:pt idx="89">
                  <c:v>2</c:v>
                </c:pt>
                <c:pt idx="90">
                  <c:v>1.984</c:v>
                </c:pt>
                <c:pt idx="91">
                  <c:v>1.96825396825397</c:v>
                </c:pt>
                <c:pt idx="92">
                  <c:v>1.95275590551181</c:v>
                </c:pt>
                <c:pt idx="93">
                  <c:v>1.9375</c:v>
                </c:pt>
                <c:pt idx="94">
                  <c:v>1.92248062015504</c:v>
                </c:pt>
                <c:pt idx="95">
                  <c:v>1.90769230769231</c:v>
                </c:pt>
                <c:pt idx="96">
                  <c:v>1.89312977099237</c:v>
                </c:pt>
                <c:pt idx="97">
                  <c:v>1.87878787878788</c:v>
                </c:pt>
                <c:pt idx="98">
                  <c:v>1.86466165413534</c:v>
                </c:pt>
                <c:pt idx="99">
                  <c:v>1.85074626865672</c:v>
                </c:pt>
                <c:pt idx="100">
                  <c:v>1.83703703703704</c:v>
                </c:pt>
                <c:pt idx="101">
                  <c:v>1.82352941176471</c:v>
                </c:pt>
                <c:pt idx="102">
                  <c:v>1.81021897810219</c:v>
                </c:pt>
                <c:pt idx="103">
                  <c:v>1.79710144927536</c:v>
                </c:pt>
                <c:pt idx="104">
                  <c:v>1.7841726618705</c:v>
                </c:pt>
                <c:pt idx="105">
                  <c:v>1.77142857142857</c:v>
                </c:pt>
              </c:numCache>
            </c:numRef>
          </c:xVal>
          <c:yVal>
            <c:numRef>
              <c:f>Sheet5!$B$3:$B$108</c:f>
              <c:numCache>
                <c:formatCode>General</c:formatCode>
                <c:ptCount val="106"/>
                <c:pt idx="0">
                  <c:v>58.8091763877721</c:v>
                </c:pt>
                <c:pt idx="1">
                  <c:v>60.5115028065376</c:v>
                </c:pt>
                <c:pt idx="2">
                  <c:v>62.0795170070694</c:v>
                </c:pt>
                <c:pt idx="3">
                  <c:v>62.9954006203945</c:v>
                </c:pt>
                <c:pt idx="4">
                  <c:v>63.4850406639171</c:v>
                </c:pt>
                <c:pt idx="5">
                  <c:v>65.7160880717878</c:v>
                </c:pt>
                <c:pt idx="6">
                  <c:v>64.8211169145494</c:v>
                </c:pt>
                <c:pt idx="7">
                  <c:v>66.0651315311756</c:v>
                </c:pt>
                <c:pt idx="8">
                  <c:v>66.9756886080173</c:v>
                </c:pt>
                <c:pt idx="9">
                  <c:v>67.4720926902318</c:v>
                </c:pt>
                <c:pt idx="10">
                  <c:v>70.0474714837084</c:v>
                </c:pt>
                <c:pt idx="11">
                  <c:v>68.1894633452331</c:v>
                </c:pt>
                <c:pt idx="12">
                  <c:v>68.2829247428849</c:v>
                </c:pt>
                <c:pt idx="13">
                  <c:v>68.4883634368872</c:v>
                </c:pt>
                <c:pt idx="14">
                  <c:v>68.7145862600774</c:v>
                </c:pt>
                <c:pt idx="15">
                  <c:v>68.8684783676037</c:v>
                </c:pt>
                <c:pt idx="16">
                  <c:v>69.464455088305</c:v>
                </c:pt>
                <c:pt idx="17">
                  <c:v>69.6224774761571</c:v>
                </c:pt>
                <c:pt idx="18">
                  <c:v>69.1224912834425</c:v>
                </c:pt>
                <c:pt idx="19">
                  <c:v>67.7589463406221</c:v>
                </c:pt>
                <c:pt idx="20">
                  <c:v>65.7146895917011</c:v>
                </c:pt>
                <c:pt idx="21">
                  <c:v>64.0398216447691</c:v>
                </c:pt>
                <c:pt idx="22">
                  <c:v>59.101128219111</c:v>
                </c:pt>
                <c:pt idx="23">
                  <c:v>54.796929067211</c:v>
                </c:pt>
                <c:pt idx="24">
                  <c:v>49.9396350377877</c:v>
                </c:pt>
                <c:pt idx="25">
                  <c:v>45.3001805479775</c:v>
                </c:pt>
                <c:pt idx="26">
                  <c:v>40.8915240835221</c:v>
                </c:pt>
                <c:pt idx="27">
                  <c:v>37.5752516625246</c:v>
                </c:pt>
                <c:pt idx="28">
                  <c:v>33.937824491263</c:v>
                </c:pt>
                <c:pt idx="29">
                  <c:v>31.0658367728037</c:v>
                </c:pt>
                <c:pt idx="30">
                  <c:v>28.4016245464294</c:v>
                </c:pt>
                <c:pt idx="31">
                  <c:v>27.1873925684189</c:v>
                </c:pt>
                <c:pt idx="32">
                  <c:v>24.499708264769</c:v>
                </c:pt>
                <c:pt idx="33">
                  <c:v>22.6283613411116</c:v>
                </c:pt>
                <c:pt idx="34">
                  <c:v>21.1249192228069</c:v>
                </c:pt>
                <c:pt idx="35">
                  <c:v>20.0529162169767</c:v>
                </c:pt>
                <c:pt idx="36">
                  <c:v>18.955268586134</c:v>
                </c:pt>
                <c:pt idx="37">
                  <c:v>18.0455896175548</c:v>
                </c:pt>
                <c:pt idx="38">
                  <c:v>17.3163087175432</c:v>
                </c:pt>
                <c:pt idx="39">
                  <c:v>16.6695565582091</c:v>
                </c:pt>
                <c:pt idx="40">
                  <c:v>16.1085524601918</c:v>
                </c:pt>
                <c:pt idx="41">
                  <c:v>15.7397174664168</c:v>
                </c:pt>
                <c:pt idx="42">
                  <c:v>15.1143099789342</c:v>
                </c:pt>
                <c:pt idx="43">
                  <c:v>14.7316660251207</c:v>
                </c:pt>
                <c:pt idx="44">
                  <c:v>14.4058280247092</c:v>
                </c:pt>
                <c:pt idx="45">
                  <c:v>14.1294848504451</c:v>
                </c:pt>
                <c:pt idx="46">
                  <c:v>13.9395916672241</c:v>
                </c:pt>
                <c:pt idx="47">
                  <c:v>13.7473254354577</c:v>
                </c:pt>
                <c:pt idx="48">
                  <c:v>13.5674709018959</c:v>
                </c:pt>
                <c:pt idx="49">
                  <c:v>13.4333869596377</c:v>
                </c:pt>
                <c:pt idx="50">
                  <c:v>13.2918753864188</c:v>
                </c:pt>
                <c:pt idx="51">
                  <c:v>13.1952001444047</c:v>
                </c:pt>
                <c:pt idx="52">
                  <c:v>13.1385881183524</c:v>
                </c:pt>
                <c:pt idx="53">
                  <c:v>13.0479879545861</c:v>
                </c:pt>
                <c:pt idx="54">
                  <c:v>12.982986507255</c:v>
                </c:pt>
                <c:pt idx="55">
                  <c:v>12.943421449693</c:v>
                </c:pt>
                <c:pt idx="56">
                  <c:v>12.905573876242</c:v>
                </c:pt>
                <c:pt idx="57">
                  <c:v>12.8886190640515</c:v>
                </c:pt>
                <c:pt idx="58">
                  <c:v>13.0177900069784</c:v>
                </c:pt>
                <c:pt idx="59">
                  <c:v>12.7977480066807</c:v>
                </c:pt>
                <c:pt idx="60">
                  <c:v>12.7449232503537</c:v>
                </c:pt>
                <c:pt idx="61">
                  <c:v>12.6124700781362</c:v>
                </c:pt>
                <c:pt idx="62">
                  <c:v>12.6784328169194</c:v>
                </c:pt>
                <c:pt idx="63">
                  <c:v>12.5676326931446</c:v>
                </c:pt>
                <c:pt idx="64">
                  <c:v>12.5943797398137</c:v>
                </c:pt>
                <c:pt idx="65">
                  <c:v>12.5368327474032</c:v>
                </c:pt>
                <c:pt idx="66">
                  <c:v>12.5698360040758</c:v>
                </c:pt>
                <c:pt idx="67">
                  <c:v>12.539930252421</c:v>
                </c:pt>
                <c:pt idx="68">
                  <c:v>12.53968288121</c:v>
                </c:pt>
                <c:pt idx="69">
                  <c:v>12.5164202122734</c:v>
                </c:pt>
                <c:pt idx="70">
                  <c:v>12.484939869765</c:v>
                </c:pt>
                <c:pt idx="71">
                  <c:v>12.456826645281</c:v>
                </c:pt>
                <c:pt idx="72">
                  <c:v>12.448865907414</c:v>
                </c:pt>
                <c:pt idx="73">
                  <c:v>12.44357603782</c:v>
                </c:pt>
                <c:pt idx="74">
                  <c:v>12.4235423172765</c:v>
                </c:pt>
                <c:pt idx="75">
                  <c:v>12.4230741833401</c:v>
                </c:pt>
                <c:pt idx="76">
                  <c:v>12.3785907036573</c:v>
                </c:pt>
                <c:pt idx="77">
                  <c:v>12.3540656211717</c:v>
                </c:pt>
                <c:pt idx="78">
                  <c:v>12.3462505674588</c:v>
                </c:pt>
                <c:pt idx="79">
                  <c:v>12.3384695041562</c:v>
                </c:pt>
                <c:pt idx="80">
                  <c:v>12.3344539527921</c:v>
                </c:pt>
                <c:pt idx="81">
                  <c:v>12.3213410551864</c:v>
                </c:pt>
                <c:pt idx="82">
                  <c:v>12.3171945292901</c:v>
                </c:pt>
                <c:pt idx="83">
                  <c:v>12.3125848132362</c:v>
                </c:pt>
                <c:pt idx="84">
                  <c:v>12.3133892643281</c:v>
                </c:pt>
                <c:pt idx="85">
                  <c:v>12.3158465017013</c:v>
                </c:pt>
                <c:pt idx="86">
                  <c:v>12.3173999432418</c:v>
                </c:pt>
                <c:pt idx="87">
                  <c:v>12.2971129615676</c:v>
                </c:pt>
                <c:pt idx="88">
                  <c:v>12.3003859461366</c:v>
                </c:pt>
                <c:pt idx="89">
                  <c:v>12.3116404352253</c:v>
                </c:pt>
                <c:pt idx="90">
                  <c:v>12.2830673389744</c:v>
                </c:pt>
                <c:pt idx="91">
                  <c:v>12.274338019612</c:v>
                </c:pt>
                <c:pt idx="92">
                  <c:v>12.2851826200248</c:v>
                </c:pt>
                <c:pt idx="93">
                  <c:v>12.2871289151451</c:v>
                </c:pt>
                <c:pt idx="94">
                  <c:v>12.2922312369623</c:v>
                </c:pt>
                <c:pt idx="95">
                  <c:v>12.2534261168167</c:v>
                </c:pt>
                <c:pt idx="96">
                  <c:v>12.2495087943415</c:v>
                </c:pt>
                <c:pt idx="97">
                  <c:v>12.262785240052</c:v>
                </c:pt>
                <c:pt idx="98">
                  <c:v>12.2788831971982</c:v>
                </c:pt>
                <c:pt idx="99">
                  <c:v>12.2521449390233</c:v>
                </c:pt>
                <c:pt idx="100">
                  <c:v>12.2333855246701</c:v>
                </c:pt>
                <c:pt idx="101">
                  <c:v>12.1965297062129</c:v>
                </c:pt>
                <c:pt idx="102">
                  <c:v>12.2841796812211</c:v>
                </c:pt>
                <c:pt idx="103">
                  <c:v>12.1579428317645</c:v>
                </c:pt>
                <c:pt idx="104">
                  <c:v>12.1485078539498</c:v>
                </c:pt>
                <c:pt idx="105">
                  <c:v>12.1184486565451</c:v>
                </c:pt>
              </c:numCache>
            </c:numRef>
          </c:yVal>
          <c:smooth val="1"/>
        </c:ser>
        <c:axId val="76667299"/>
        <c:axId val="80963931"/>
      </c:scatterChart>
      <c:valAx>
        <c:axId val="76667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光子エネルギーhv/eV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963931"/>
        <c:crosses val="autoZero"/>
      </c:valAx>
      <c:valAx>
        <c:axId val="809639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光吸収係数α/cm^-1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66729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Sheet5!$A$3:$A$108</c:f>
              <c:numCache>
                <c:formatCode>General</c:formatCode>
                <c:ptCount val="106"/>
                <c:pt idx="0">
                  <c:v>3.1</c:v>
                </c:pt>
                <c:pt idx="1">
                  <c:v>3.06172839506173</c:v>
                </c:pt>
                <c:pt idx="2">
                  <c:v>3.02439024390244</c:v>
                </c:pt>
                <c:pt idx="3">
                  <c:v>2.98795180722892</c:v>
                </c:pt>
                <c:pt idx="4">
                  <c:v>2.95238095238095</c:v>
                </c:pt>
                <c:pt idx="5">
                  <c:v>2.91764705882353</c:v>
                </c:pt>
                <c:pt idx="6">
                  <c:v>2.88372093023256</c:v>
                </c:pt>
                <c:pt idx="7">
                  <c:v>2.85057471264368</c:v>
                </c:pt>
                <c:pt idx="8">
                  <c:v>2.81818181818182</c:v>
                </c:pt>
                <c:pt idx="9">
                  <c:v>2.78651685393258</c:v>
                </c:pt>
                <c:pt idx="10">
                  <c:v>2.75555555555556</c:v>
                </c:pt>
                <c:pt idx="11">
                  <c:v>2.74336283185841</c:v>
                </c:pt>
                <c:pt idx="12">
                  <c:v>2.73127753303965</c:v>
                </c:pt>
                <c:pt idx="13">
                  <c:v>2.71929824561403</c:v>
                </c:pt>
                <c:pt idx="14">
                  <c:v>2.70742358078603</c:v>
                </c:pt>
                <c:pt idx="15">
                  <c:v>2.69565217391304</c:v>
                </c:pt>
                <c:pt idx="16">
                  <c:v>2.68398268398268</c:v>
                </c:pt>
                <c:pt idx="17">
                  <c:v>2.67241379310345</c:v>
                </c:pt>
                <c:pt idx="18">
                  <c:v>2.66094420600858</c:v>
                </c:pt>
                <c:pt idx="19">
                  <c:v>2.64957264957265</c:v>
                </c:pt>
                <c:pt idx="20">
                  <c:v>2.63829787234043</c:v>
                </c:pt>
                <c:pt idx="21">
                  <c:v>2.6271186440678</c:v>
                </c:pt>
                <c:pt idx="22">
                  <c:v>2.61603375527426</c:v>
                </c:pt>
                <c:pt idx="23">
                  <c:v>2.60504201680672</c:v>
                </c:pt>
                <c:pt idx="24">
                  <c:v>2.59414225941423</c:v>
                </c:pt>
                <c:pt idx="25">
                  <c:v>2.58333333333333</c:v>
                </c:pt>
                <c:pt idx="26">
                  <c:v>2.57261410788382</c:v>
                </c:pt>
                <c:pt idx="27">
                  <c:v>2.56198347107438</c:v>
                </c:pt>
                <c:pt idx="28">
                  <c:v>2.55144032921811</c:v>
                </c:pt>
                <c:pt idx="29">
                  <c:v>2.54098360655738</c:v>
                </c:pt>
                <c:pt idx="30">
                  <c:v>2.53061224489796</c:v>
                </c:pt>
                <c:pt idx="31">
                  <c:v>2.52032520325203</c:v>
                </c:pt>
                <c:pt idx="32">
                  <c:v>2.51012145748988</c:v>
                </c:pt>
                <c:pt idx="33">
                  <c:v>2.5</c:v>
                </c:pt>
                <c:pt idx="34">
                  <c:v>2.48995983935743</c:v>
                </c:pt>
                <c:pt idx="35">
                  <c:v>2.48</c:v>
                </c:pt>
                <c:pt idx="36">
                  <c:v>2.47011952191235</c:v>
                </c:pt>
                <c:pt idx="37">
                  <c:v>2.46031746031746</c:v>
                </c:pt>
                <c:pt idx="38">
                  <c:v>2.45059288537549</c:v>
                </c:pt>
                <c:pt idx="39">
                  <c:v>2.44094488188976</c:v>
                </c:pt>
                <c:pt idx="40">
                  <c:v>2.43137254901961</c:v>
                </c:pt>
                <c:pt idx="41">
                  <c:v>2.421875</c:v>
                </c:pt>
                <c:pt idx="42">
                  <c:v>2.4124513618677</c:v>
                </c:pt>
                <c:pt idx="43">
                  <c:v>2.4031007751938</c:v>
                </c:pt>
                <c:pt idx="44">
                  <c:v>2.39382239382239</c:v>
                </c:pt>
                <c:pt idx="45">
                  <c:v>2.38461538461538</c:v>
                </c:pt>
                <c:pt idx="46">
                  <c:v>2.37547892720307</c:v>
                </c:pt>
                <c:pt idx="47">
                  <c:v>2.36641221374046</c:v>
                </c:pt>
                <c:pt idx="48">
                  <c:v>2.3574144486692</c:v>
                </c:pt>
                <c:pt idx="49">
                  <c:v>2.34848484848485</c:v>
                </c:pt>
                <c:pt idx="50">
                  <c:v>2.33962264150943</c:v>
                </c:pt>
                <c:pt idx="51">
                  <c:v>2.33082706766917</c:v>
                </c:pt>
                <c:pt idx="52">
                  <c:v>2.32209737827715</c:v>
                </c:pt>
                <c:pt idx="53">
                  <c:v>2.3134328358209</c:v>
                </c:pt>
                <c:pt idx="54">
                  <c:v>2.30483271375465</c:v>
                </c:pt>
                <c:pt idx="55">
                  <c:v>2.2962962962963</c:v>
                </c:pt>
                <c:pt idx="56">
                  <c:v>2.28782287822878</c:v>
                </c:pt>
                <c:pt idx="57">
                  <c:v>2.27941176470588</c:v>
                </c:pt>
                <c:pt idx="58">
                  <c:v>2.27106227106227</c:v>
                </c:pt>
                <c:pt idx="59">
                  <c:v>2.26277372262774</c:v>
                </c:pt>
                <c:pt idx="60">
                  <c:v>2.25454545454545</c:v>
                </c:pt>
                <c:pt idx="61">
                  <c:v>2.2463768115942</c:v>
                </c:pt>
                <c:pt idx="62">
                  <c:v>2.23826714801444</c:v>
                </c:pt>
                <c:pt idx="63">
                  <c:v>2.23021582733813</c:v>
                </c:pt>
                <c:pt idx="64">
                  <c:v>2.22222222222222</c:v>
                </c:pt>
                <c:pt idx="65">
                  <c:v>2.21428571428571</c:v>
                </c:pt>
                <c:pt idx="66">
                  <c:v>2.20640569395018</c:v>
                </c:pt>
                <c:pt idx="67">
                  <c:v>2.19858156028369</c:v>
                </c:pt>
                <c:pt idx="68">
                  <c:v>2.19081272084806</c:v>
                </c:pt>
                <c:pt idx="69">
                  <c:v>2.1830985915493</c:v>
                </c:pt>
                <c:pt idx="70">
                  <c:v>2.17543859649123</c:v>
                </c:pt>
                <c:pt idx="71">
                  <c:v>2.16783216783217</c:v>
                </c:pt>
                <c:pt idx="72">
                  <c:v>2.1602787456446</c:v>
                </c:pt>
                <c:pt idx="73">
                  <c:v>2.15277777777778</c:v>
                </c:pt>
                <c:pt idx="74">
                  <c:v>2.14532871972318</c:v>
                </c:pt>
                <c:pt idx="75">
                  <c:v>2.13793103448276</c:v>
                </c:pt>
                <c:pt idx="76">
                  <c:v>2.13058419243986</c:v>
                </c:pt>
                <c:pt idx="77">
                  <c:v>2.12328767123288</c:v>
                </c:pt>
                <c:pt idx="78">
                  <c:v>2.1160409556314</c:v>
                </c:pt>
                <c:pt idx="79">
                  <c:v>2.10884353741497</c:v>
                </c:pt>
                <c:pt idx="80">
                  <c:v>2.10169491525424</c:v>
                </c:pt>
                <c:pt idx="81">
                  <c:v>2.09459459459459</c:v>
                </c:pt>
                <c:pt idx="82">
                  <c:v>2.08754208754209</c:v>
                </c:pt>
                <c:pt idx="83">
                  <c:v>2.08053691275168</c:v>
                </c:pt>
                <c:pt idx="84">
                  <c:v>2.07357859531773</c:v>
                </c:pt>
                <c:pt idx="85">
                  <c:v>2.06666666666667</c:v>
                </c:pt>
                <c:pt idx="86">
                  <c:v>2.0495867768595</c:v>
                </c:pt>
                <c:pt idx="87">
                  <c:v>2.0327868852459</c:v>
                </c:pt>
                <c:pt idx="88">
                  <c:v>2.01626016260163</c:v>
                </c:pt>
                <c:pt idx="89">
                  <c:v>2</c:v>
                </c:pt>
                <c:pt idx="90">
                  <c:v>1.984</c:v>
                </c:pt>
                <c:pt idx="91">
                  <c:v>1.96825396825397</c:v>
                </c:pt>
                <c:pt idx="92">
                  <c:v>1.95275590551181</c:v>
                </c:pt>
                <c:pt idx="93">
                  <c:v>1.9375</c:v>
                </c:pt>
                <c:pt idx="94">
                  <c:v>1.92248062015504</c:v>
                </c:pt>
                <c:pt idx="95">
                  <c:v>1.90769230769231</c:v>
                </c:pt>
                <c:pt idx="96">
                  <c:v>1.89312977099237</c:v>
                </c:pt>
                <c:pt idx="97">
                  <c:v>1.87878787878788</c:v>
                </c:pt>
                <c:pt idx="98">
                  <c:v>1.86466165413534</c:v>
                </c:pt>
                <c:pt idx="99">
                  <c:v>1.85074626865672</c:v>
                </c:pt>
                <c:pt idx="100">
                  <c:v>1.83703703703704</c:v>
                </c:pt>
                <c:pt idx="101">
                  <c:v>1.82352941176471</c:v>
                </c:pt>
                <c:pt idx="102">
                  <c:v>1.81021897810219</c:v>
                </c:pt>
                <c:pt idx="103">
                  <c:v>1.79710144927536</c:v>
                </c:pt>
                <c:pt idx="104">
                  <c:v>1.7841726618705</c:v>
                </c:pt>
                <c:pt idx="105">
                  <c:v>1.77142857142857</c:v>
                </c:pt>
              </c:numCache>
            </c:numRef>
          </c:xVal>
          <c:yVal>
            <c:numRef>
              <c:f>Sheet5!$C$3:$C$108</c:f>
              <c:numCache>
                <c:formatCode>General</c:formatCode>
                <c:ptCount val="106"/>
                <c:pt idx="0">
                  <c:v>0.0059975852701479</c:v>
                </c:pt>
                <c:pt idx="1">
                  <c:v>0.00517197452229299</c:v>
                </c:pt>
                <c:pt idx="2">
                  <c:v>0.00451243671582655</c:v>
                </c:pt>
                <c:pt idx="3">
                  <c:v>0.00416682945887869</c:v>
                </c:pt>
                <c:pt idx="4">
                  <c:v>0.00399305555555556</c:v>
                </c:pt>
                <c:pt idx="5">
                  <c:v>0.00328857919782461</c:v>
                </c:pt>
                <c:pt idx="6">
                  <c:v>0.0035548686244204</c:v>
                </c:pt>
                <c:pt idx="7">
                  <c:v>0.00319021666888209</c:v>
                </c:pt>
                <c:pt idx="8">
                  <c:v>0.00294724362774155</c:v>
                </c:pt>
                <c:pt idx="9">
                  <c:v>0.00282266991365951</c:v>
                </c:pt>
                <c:pt idx="10">
                  <c:v>0.00225607202680067</c:v>
                </c:pt>
                <c:pt idx="11">
                  <c:v>0.00265188834154351</c:v>
                </c:pt>
                <c:pt idx="12">
                  <c:v>0.00263041289023162</c:v>
                </c:pt>
                <c:pt idx="13">
                  <c:v>0.00258381673385115</c:v>
                </c:pt>
                <c:pt idx="14">
                  <c:v>0.00253346080305927</c:v>
                </c:pt>
                <c:pt idx="15">
                  <c:v>0.00249976733364355</c:v>
                </c:pt>
                <c:pt idx="16">
                  <c:v>0.00237345734215704</c:v>
                </c:pt>
                <c:pt idx="17">
                  <c:v>0.00234105044920525</c:v>
                </c:pt>
                <c:pt idx="18">
                  <c:v>0.00244513060168572</c:v>
                </c:pt>
                <c:pt idx="19">
                  <c:v>0.00275309834218574</c:v>
                </c:pt>
                <c:pt idx="20">
                  <c:v>0.00328897933625548</c:v>
                </c:pt>
                <c:pt idx="21">
                  <c:v>0.00380490413261019</c:v>
                </c:pt>
                <c:pt idx="22">
                  <c:v>0.00584716614326305</c:v>
                </c:pt>
                <c:pt idx="23">
                  <c:v>0.00850302897598716</c:v>
                </c:pt>
                <c:pt idx="24">
                  <c:v>0.0129747742582772</c:v>
                </c:pt>
                <c:pt idx="25">
                  <c:v>0.019426528323051</c:v>
                </c:pt>
                <c:pt idx="26">
                  <c:v>0.0285082261855385</c:v>
                </c:pt>
                <c:pt idx="27">
                  <c:v>0.0380426684727396</c:v>
                </c:pt>
                <c:pt idx="28">
                  <c:v>0.0522042833607908</c:v>
                </c:pt>
                <c:pt idx="29">
                  <c:v>0.0670224394007587</c:v>
                </c:pt>
                <c:pt idx="30">
                  <c:v>0.0845052737317931</c:v>
                </c:pt>
                <c:pt idx="31">
                  <c:v>0.0939208236303469</c:v>
                </c:pt>
                <c:pt idx="32">
                  <c:v>0.118662183259277</c:v>
                </c:pt>
                <c:pt idx="33">
                  <c:v>0.139642815180355</c:v>
                </c:pt>
                <c:pt idx="34">
                  <c:v>0.159156390457531</c:v>
                </c:pt>
                <c:pt idx="35">
                  <c:v>0.174714212591708</c:v>
                </c:pt>
                <c:pt idx="36">
                  <c:v>0.192221223021583</c:v>
                </c:pt>
                <c:pt idx="37">
                  <c:v>0.208052194278704</c:v>
                </c:pt>
                <c:pt idx="38">
                  <c:v>0.221680336954112</c:v>
                </c:pt>
                <c:pt idx="39">
                  <c:v>0.234511319712866</c:v>
                </c:pt>
                <c:pt idx="40">
                  <c:v>0.246241119127609</c:v>
                </c:pt>
                <c:pt idx="41">
                  <c:v>0.254270804723977</c:v>
                </c:pt>
                <c:pt idx="42">
                  <c:v>0.268489098279829</c:v>
                </c:pt>
                <c:pt idx="43">
                  <c:v>0.27757754477938</c:v>
                </c:pt>
                <c:pt idx="44">
                  <c:v>0.285558879521349</c:v>
                </c:pt>
                <c:pt idx="45">
                  <c:v>0.292507438463619</c:v>
                </c:pt>
                <c:pt idx="46">
                  <c:v>0.297380006442607</c:v>
                </c:pt>
                <c:pt idx="47">
                  <c:v>0.302396166134185</c:v>
                </c:pt>
                <c:pt idx="48">
                  <c:v>0.307165076184953</c:v>
                </c:pt>
                <c:pt idx="49">
                  <c:v>0.310769230769231</c:v>
                </c:pt>
                <c:pt idx="50">
                  <c:v>0.314618917384798</c:v>
                </c:pt>
                <c:pt idx="51">
                  <c:v>0.317276256640785</c:v>
                </c:pt>
                <c:pt idx="52">
                  <c:v>0.318842774916692</c:v>
                </c:pt>
                <c:pt idx="53">
                  <c:v>0.321365892794464</c:v>
                </c:pt>
                <c:pt idx="54">
                  <c:v>0.323188405797102</c:v>
                </c:pt>
                <c:pt idx="55">
                  <c:v>0.324302788844622</c:v>
                </c:pt>
                <c:pt idx="56">
                  <c:v>0.325372393247269</c:v>
                </c:pt>
                <c:pt idx="57">
                  <c:v>0.325852694018784</c:v>
                </c:pt>
                <c:pt idx="58">
                  <c:v>0.322211302211302</c:v>
                </c:pt>
                <c:pt idx="59">
                  <c:v>0.328439024390244</c:v>
                </c:pt>
                <c:pt idx="60">
                  <c:v>0.329951923076923</c:v>
                </c:pt>
                <c:pt idx="61">
                  <c:v>0.333776091081594</c:v>
                </c:pt>
                <c:pt idx="62">
                  <c:v>0.331866116460339</c:v>
                </c:pt>
                <c:pt idx="63">
                  <c:v>0.33508064516129</c:v>
                </c:pt>
                <c:pt idx="64">
                  <c:v>0.334301821335646</c:v>
                </c:pt>
                <c:pt idx="65">
                  <c:v>0.33597972972973</c:v>
                </c:pt>
                <c:pt idx="66">
                  <c:v>0.335016420361248</c:v>
                </c:pt>
                <c:pt idx="67">
                  <c:v>0.335889201124047</c:v>
                </c:pt>
                <c:pt idx="68">
                  <c:v>0.335896429972538</c:v>
                </c:pt>
                <c:pt idx="69">
                  <c:v>0.336576923076923</c:v>
                </c:pt>
                <c:pt idx="70">
                  <c:v>0.3375</c:v>
                </c:pt>
                <c:pt idx="71">
                  <c:v>0.338326484871124</c:v>
                </c:pt>
                <c:pt idx="72">
                  <c:v>0.338560885608856</c:v>
                </c:pt>
                <c:pt idx="73">
                  <c:v>0.338716733503463</c:v>
                </c:pt>
                <c:pt idx="74">
                  <c:v>0.339307609087631</c:v>
                </c:pt>
                <c:pt idx="75">
                  <c:v>0.339321428571429</c:v>
                </c:pt>
                <c:pt idx="76">
                  <c:v>0.340637168141593</c:v>
                </c:pt>
                <c:pt idx="77">
                  <c:v>0.341364755539923</c:v>
                </c:pt>
                <c:pt idx="78">
                  <c:v>0.341596931659693</c:v>
                </c:pt>
                <c:pt idx="79">
                  <c:v>0.341828254847645</c:v>
                </c:pt>
                <c:pt idx="80">
                  <c:v>0.341947694425327</c:v>
                </c:pt>
                <c:pt idx="81">
                  <c:v>0.34233801851217</c:v>
                </c:pt>
                <c:pt idx="82">
                  <c:v>0.342461538461538</c:v>
                </c:pt>
                <c:pt idx="83">
                  <c:v>0.342598908594816</c:v>
                </c:pt>
                <c:pt idx="84">
                  <c:v>0.342574931880109</c:v>
                </c:pt>
                <c:pt idx="85">
                  <c:v>0.342501704158146</c:v>
                </c:pt>
                <c:pt idx="86">
                  <c:v>0.342455418381344</c:v>
                </c:pt>
                <c:pt idx="87">
                  <c:v>0.343060374739764</c:v>
                </c:pt>
                <c:pt idx="88">
                  <c:v>0.342962702322308</c:v>
                </c:pt>
                <c:pt idx="89">
                  <c:v>0.342627057981389</c:v>
                </c:pt>
                <c:pt idx="90">
                  <c:v>0.343479840174355</c:v>
                </c:pt>
                <c:pt idx="91">
                  <c:v>0.343740795287187</c:v>
                </c:pt>
                <c:pt idx="92">
                  <c:v>0.343416635583737</c:v>
                </c:pt>
                <c:pt idx="93">
                  <c:v>0.343358490566038</c:v>
                </c:pt>
                <c:pt idx="94">
                  <c:v>0.343206106870229</c:v>
                </c:pt>
                <c:pt idx="95">
                  <c:v>0.344366744366744</c:v>
                </c:pt>
                <c:pt idx="96">
                  <c:v>0.344484126984127</c:v>
                </c:pt>
                <c:pt idx="97">
                  <c:v>0.344086460032626</c:v>
                </c:pt>
                <c:pt idx="98">
                  <c:v>0.343604896580836</c:v>
                </c:pt>
                <c:pt idx="99">
                  <c:v>0.344405130473242</c:v>
                </c:pt>
                <c:pt idx="100">
                  <c:v>0.344967682363804</c:v>
                </c:pt>
                <c:pt idx="101">
                  <c:v>0.346075581395349</c:v>
                </c:pt>
                <c:pt idx="102">
                  <c:v>0.343446601941748</c:v>
                </c:pt>
                <c:pt idx="103">
                  <c:v>0.347239329513201</c:v>
                </c:pt>
                <c:pt idx="104">
                  <c:v>0.347524475524476</c:v>
                </c:pt>
                <c:pt idx="105">
                  <c:v>0.348434493615533</c:v>
                </c:pt>
              </c:numCache>
            </c:numRef>
          </c:yVal>
          <c:smooth val="1"/>
        </c:ser>
        <c:axId val="46528861"/>
        <c:axId val="99261771"/>
      </c:scatterChart>
      <c:valAx>
        <c:axId val="46528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光子エネルギーhv/eV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261771"/>
        <c:crosses val="autoZero"/>
      </c:valAx>
      <c:valAx>
        <c:axId val="992617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透過率T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528861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221400</xdr:colOff>
      <xdr:row>5</xdr:row>
      <xdr:rowOff>58320</xdr:rowOff>
    </xdr:from>
    <xdr:to>
      <xdr:col>15</xdr:col>
      <xdr:colOff>38520</xdr:colOff>
      <xdr:row>28</xdr:row>
      <xdr:rowOff>95760</xdr:rowOff>
    </xdr:to>
    <xdr:graphicFrame>
      <xdr:nvGraphicFramePr>
        <xdr:cNvPr id="0" name="グラフ 2"/>
        <xdr:cNvGraphicFramePr/>
      </xdr:nvGraphicFramePr>
      <xdr:xfrm>
        <a:off x="3271680" y="915480"/>
        <a:ext cx="8206200" cy="398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451800</xdr:colOff>
      <xdr:row>5</xdr:row>
      <xdr:rowOff>109440</xdr:rowOff>
    </xdr:from>
    <xdr:to>
      <xdr:col>19</xdr:col>
      <xdr:colOff>722880</xdr:colOff>
      <xdr:row>28</xdr:row>
      <xdr:rowOff>35280</xdr:rowOff>
    </xdr:to>
    <xdr:graphicFrame>
      <xdr:nvGraphicFramePr>
        <xdr:cNvPr id="1" name="グラフ 1"/>
        <xdr:cNvGraphicFramePr/>
      </xdr:nvGraphicFramePr>
      <xdr:xfrm>
        <a:off x="5027400" y="1077120"/>
        <a:ext cx="10185480" cy="386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101520</xdr:colOff>
      <xdr:row>5</xdr:row>
      <xdr:rowOff>29520</xdr:rowOff>
    </xdr:from>
    <xdr:to>
      <xdr:col>15</xdr:col>
      <xdr:colOff>558000</xdr:colOff>
      <xdr:row>21</xdr:row>
      <xdr:rowOff>28800</xdr:rowOff>
    </xdr:to>
    <xdr:graphicFrame>
      <xdr:nvGraphicFramePr>
        <xdr:cNvPr id="2" name="グラフ 1"/>
        <xdr:cNvGraphicFramePr/>
      </xdr:nvGraphicFramePr>
      <xdr:xfrm>
        <a:off x="6964920" y="886680"/>
        <a:ext cx="5032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682560</xdr:colOff>
      <xdr:row>22</xdr:row>
      <xdr:rowOff>115200</xdr:rowOff>
    </xdr:from>
    <xdr:to>
      <xdr:col>15</xdr:col>
      <xdr:colOff>453240</xdr:colOff>
      <xdr:row>38</xdr:row>
      <xdr:rowOff>114480</xdr:rowOff>
    </xdr:to>
    <xdr:graphicFrame>
      <xdr:nvGraphicFramePr>
        <xdr:cNvPr id="3" name="グラフ 2"/>
        <xdr:cNvGraphicFramePr/>
      </xdr:nvGraphicFramePr>
      <xdr:xfrm>
        <a:off x="6783480" y="3886920"/>
        <a:ext cx="5109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177840</xdr:colOff>
      <xdr:row>62</xdr:row>
      <xdr:rowOff>10800</xdr:rowOff>
    </xdr:from>
    <xdr:to>
      <xdr:col>16</xdr:col>
      <xdr:colOff>267840</xdr:colOff>
      <xdr:row>80</xdr:row>
      <xdr:rowOff>9360</xdr:rowOff>
    </xdr:to>
    <xdr:graphicFrame>
      <xdr:nvGraphicFramePr>
        <xdr:cNvPr id="4" name="グラフ 6"/>
        <xdr:cNvGraphicFramePr/>
      </xdr:nvGraphicFramePr>
      <xdr:xfrm>
        <a:off x="7041240" y="10640520"/>
        <a:ext cx="5428440" cy="308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196920</xdr:colOff>
      <xdr:row>42</xdr:row>
      <xdr:rowOff>134280</xdr:rowOff>
    </xdr:from>
    <xdr:to>
      <xdr:col>15</xdr:col>
      <xdr:colOff>653400</xdr:colOff>
      <xdr:row>58</xdr:row>
      <xdr:rowOff>133560</xdr:rowOff>
    </xdr:to>
    <xdr:graphicFrame>
      <xdr:nvGraphicFramePr>
        <xdr:cNvPr id="5" name="グラフ 9"/>
        <xdr:cNvGraphicFramePr/>
      </xdr:nvGraphicFramePr>
      <xdr:xfrm>
        <a:off x="7060320" y="7335000"/>
        <a:ext cx="5032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206280</xdr:colOff>
      <xdr:row>18</xdr:row>
      <xdr:rowOff>162720</xdr:rowOff>
    </xdr:from>
    <xdr:to>
      <xdr:col>10</xdr:col>
      <xdr:colOff>662760</xdr:colOff>
      <xdr:row>34</xdr:row>
      <xdr:rowOff>162000</xdr:rowOff>
    </xdr:to>
    <xdr:graphicFrame>
      <xdr:nvGraphicFramePr>
        <xdr:cNvPr id="6" name="グラフ 1"/>
        <xdr:cNvGraphicFramePr/>
      </xdr:nvGraphicFramePr>
      <xdr:xfrm>
        <a:off x="3256560" y="3248640"/>
        <a:ext cx="5032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368280</xdr:colOff>
      <xdr:row>2</xdr:row>
      <xdr:rowOff>1080</xdr:rowOff>
    </xdr:from>
    <xdr:to>
      <xdr:col>10</xdr:col>
      <xdr:colOff>138960</xdr:colOff>
      <xdr:row>17</xdr:row>
      <xdr:rowOff>171720</xdr:rowOff>
    </xdr:to>
    <xdr:graphicFrame>
      <xdr:nvGraphicFramePr>
        <xdr:cNvPr id="7" name="グラフ 2"/>
        <xdr:cNvGraphicFramePr/>
      </xdr:nvGraphicFramePr>
      <xdr:xfrm>
        <a:off x="2656080" y="343800"/>
        <a:ext cx="5109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0" t="s">
        <v>0</v>
      </c>
      <c r="I1" s="0" t="s">
        <v>5</v>
      </c>
      <c r="J1" s="0" t="s">
        <v>6</v>
      </c>
      <c r="K1" s="0" t="s">
        <v>7</v>
      </c>
    </row>
    <row r="2" customFormat="false" ht="13.5" hidden="false" customHeight="false" outlineLevel="0" collapsed="false">
      <c r="A2" s="0" t="n">
        <v>486</v>
      </c>
      <c r="B2" s="0" t="n">
        <v>1560.2</v>
      </c>
      <c r="C2" s="0" t="n">
        <v>1548.2</v>
      </c>
      <c r="D2" s="0" t="n">
        <v>1546.8</v>
      </c>
      <c r="E2" s="0" t="s">
        <v>8</v>
      </c>
      <c r="F2" s="0" t="n">
        <v>1551.7</v>
      </c>
      <c r="H2" s="1" t="s">
        <v>9</v>
      </c>
      <c r="I2" s="0" t="n">
        <v>1560.2</v>
      </c>
      <c r="J2" s="0" t="n">
        <v>2.773</v>
      </c>
      <c r="K2" s="0" t="n">
        <v>2.48</v>
      </c>
    </row>
    <row r="3" customFormat="false" ht="13.5" hidden="false" customHeight="false" outlineLevel="0" collapsed="false">
      <c r="A3" s="0" t="n">
        <v>588</v>
      </c>
      <c r="B3" s="0" t="n">
        <v>2.773</v>
      </c>
      <c r="C3" s="0" t="n">
        <v>2.872</v>
      </c>
      <c r="D3" s="0" t="n">
        <v>2.873</v>
      </c>
      <c r="E3" s="0" t="s">
        <v>10</v>
      </c>
      <c r="F3" s="0" t="n">
        <v>2.809</v>
      </c>
      <c r="H3" s="1" t="s">
        <v>11</v>
      </c>
      <c r="I3" s="0" t="n">
        <v>1548.2</v>
      </c>
      <c r="J3" s="0" t="n">
        <v>2.872</v>
      </c>
      <c r="K3" s="0" t="n">
        <v>2.482</v>
      </c>
    </row>
    <row r="4" customFormat="false" ht="13.5" hidden="false" customHeight="false" outlineLevel="0" collapsed="false">
      <c r="A4" s="0" t="n">
        <v>656</v>
      </c>
      <c r="B4" s="0" t="n">
        <v>2.48</v>
      </c>
      <c r="C4" s="0" t="n">
        <v>2.482</v>
      </c>
      <c r="D4" s="0" t="n">
        <v>2.486</v>
      </c>
      <c r="E4" s="0" t="s">
        <v>10</v>
      </c>
      <c r="F4" s="0" t="n">
        <v>2.483</v>
      </c>
      <c r="H4" s="1" t="s">
        <v>12</v>
      </c>
      <c r="I4" s="0" t="n">
        <v>1546.8</v>
      </c>
      <c r="J4" s="0" t="n">
        <v>2.873</v>
      </c>
      <c r="K4" s="0" t="n">
        <v>2.486</v>
      </c>
    </row>
    <row r="5" customFormat="false" ht="13.5" hidden="false" customHeight="false" outlineLevel="0" collapsed="false">
      <c r="H5" s="1" t="s">
        <v>4</v>
      </c>
      <c r="I5" s="0" t="n">
        <v>1551.7</v>
      </c>
      <c r="J5" s="0" t="n">
        <v>2.809</v>
      </c>
      <c r="K5" s="0" t="n">
        <v>2.483</v>
      </c>
    </row>
    <row r="6" customFormat="false" ht="13.5" hidden="false" customHeight="false" outlineLevel="0" collapsed="false">
      <c r="A6" s="0" t="s">
        <v>13</v>
      </c>
    </row>
    <row r="7" customFormat="false" ht="13.5" hidden="false" customHeight="false" outlineLevel="0" collapsed="false">
      <c r="A7" s="0" t="n">
        <v>486</v>
      </c>
      <c r="B7" s="0" t="n">
        <v>1380.2</v>
      </c>
      <c r="C7" s="0" t="n">
        <v>1381</v>
      </c>
      <c r="D7" s="0" t="n">
        <v>1381.8</v>
      </c>
      <c r="E7" s="0" t="s">
        <v>8</v>
      </c>
      <c r="F7" s="0" t="n">
        <v>1381</v>
      </c>
      <c r="H7" s="0" t="s">
        <v>13</v>
      </c>
      <c r="I7" s="0" t="s">
        <v>5</v>
      </c>
      <c r="J7" s="0" t="s">
        <v>6</v>
      </c>
      <c r="K7" s="0" t="s">
        <v>7</v>
      </c>
    </row>
    <row r="8" customFormat="false" ht="13.5" hidden="false" customHeight="false" outlineLevel="0" collapsed="false">
      <c r="A8" s="0" t="n">
        <v>588</v>
      </c>
      <c r="B8" s="0" t="n">
        <v>2.644</v>
      </c>
      <c r="C8" s="0" t="n">
        <v>2.645</v>
      </c>
      <c r="D8" s="0" t="n">
        <v>2.642</v>
      </c>
      <c r="E8" s="0" t="s">
        <v>10</v>
      </c>
      <c r="F8" s="0" t="n">
        <v>2.644</v>
      </c>
      <c r="H8" s="1" t="s">
        <v>9</v>
      </c>
      <c r="I8" s="0" t="n">
        <v>1380.2</v>
      </c>
      <c r="J8" s="0" t="n">
        <v>2.644</v>
      </c>
    </row>
    <row r="9" customFormat="false" ht="13.5" hidden="false" customHeight="false" outlineLevel="0" collapsed="false">
      <c r="A9" s="0" t="n">
        <v>656</v>
      </c>
      <c r="B9" s="0" t="n">
        <v>2.298</v>
      </c>
      <c r="C9" s="0" t="n">
        <v>2.297</v>
      </c>
      <c r="D9" s="0" t="n">
        <v>2.299</v>
      </c>
      <c r="E9" s="0" t="s">
        <v>10</v>
      </c>
      <c r="F9" s="0" t="n">
        <v>2.298</v>
      </c>
      <c r="H9" s="1" t="s">
        <v>11</v>
      </c>
      <c r="I9" s="0" t="n">
        <v>1381</v>
      </c>
      <c r="J9" s="0" t="n">
        <v>2.645</v>
      </c>
    </row>
    <row r="10" customFormat="false" ht="13.5" hidden="false" customHeight="false" outlineLevel="0" collapsed="false">
      <c r="H10" s="1" t="s">
        <v>12</v>
      </c>
      <c r="I10" s="0" t="n">
        <v>1381.8</v>
      </c>
      <c r="J10" s="0" t="n">
        <v>2.642</v>
      </c>
    </row>
    <row r="11" customFormat="false" ht="13.5" hidden="false" customHeight="false" outlineLevel="0" collapsed="false">
      <c r="A11" s="0" t="s">
        <v>14</v>
      </c>
      <c r="H11" s="1" t="s">
        <v>4</v>
      </c>
      <c r="I11" s="0" t="n">
        <v>1381</v>
      </c>
    </row>
    <row r="12" customFormat="false" ht="13.5" hidden="false" customHeight="false" outlineLevel="0" collapsed="false">
      <c r="A12" s="0" t="n">
        <v>486</v>
      </c>
      <c r="B12" s="0" t="n">
        <f aca="false">1-SQRT(D7/D2)</f>
        <v>0.054839610772119</v>
      </c>
    </row>
    <row r="13" customFormat="false" ht="13.5" hidden="false" customHeight="false" outlineLevel="0" collapsed="false">
      <c r="A13" s="0" t="n">
        <v>588</v>
      </c>
      <c r="B13" s="0" t="n">
        <f aca="false">1-SQRT(D8/D3)</f>
        <v>0.0410441924347039</v>
      </c>
    </row>
    <row r="14" customFormat="false" ht="13.5" hidden="false" customHeight="false" outlineLevel="0" collapsed="false">
      <c r="A14" s="0" t="n">
        <v>656</v>
      </c>
      <c r="B14" s="0" t="n">
        <f aca="false">1-SQRT(D9/D4)</f>
        <v>0.0383458204417002</v>
      </c>
    </row>
    <row r="16" customFormat="false" ht="13.5" hidden="false" customHeight="false" outlineLevel="0" collapsed="false">
      <c r="A16" s="0" t="s">
        <v>15</v>
      </c>
    </row>
    <row r="17" customFormat="false" ht="13.5" hidden="false" customHeight="false" outlineLevel="0" collapsed="false">
      <c r="A17" s="0" t="n">
        <v>486</v>
      </c>
      <c r="B17" s="0" t="n">
        <f aca="false">(SQRT(B12)+1)/(1-SQRT(B12))</f>
        <v>1.61157492720537</v>
      </c>
    </row>
    <row r="18" customFormat="false" ht="13.5" hidden="false" customHeight="false" outlineLevel="0" collapsed="false">
      <c r="A18" s="0" t="n">
        <v>588</v>
      </c>
      <c r="B18" s="0" t="n">
        <f aca="false">(SQRT(B13)+1)/(1-SQRT(B13))</f>
        <v>1.50813156117369</v>
      </c>
    </row>
    <row r="19" customFormat="false" ht="13.5" hidden="false" customHeight="false" outlineLevel="0" collapsed="false">
      <c r="A19" s="0" t="n">
        <v>656</v>
      </c>
      <c r="B19" s="0" t="n">
        <f aca="false">(SQRT(B14)+1)/(1-SQRT(B14))</f>
        <v>1.48700814512105</v>
      </c>
      <c r="E19" s="0" t="n">
        <f aca="false">AVERAGE(B17:B19)</f>
        <v>1.53557154450004</v>
      </c>
    </row>
    <row r="20" customFormat="false" ht="13.8" hidden="false" customHeight="false" outlineLevel="0" collapsed="false"/>
    <row r="21" customFormat="false" ht="13.5" hidden="false" customHeight="false" outlineLevel="0" collapsed="false">
      <c r="A21" s="0" t="s">
        <v>16</v>
      </c>
    </row>
    <row r="22" customFormat="false" ht="13.8" hidden="false" customHeight="false" outlineLevel="0" collapsed="false">
      <c r="A22" s="0" t="n">
        <f aca="false">(B18-1)/(B17-B19)</f>
        <v>4.07918991460918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s">
        <v>17</v>
      </c>
      <c r="C1" s="0" t="s">
        <v>18</v>
      </c>
      <c r="E1" s="0" t="s">
        <v>19</v>
      </c>
    </row>
    <row r="2" customFormat="false" ht="13.5" hidden="false" customHeight="false" outlineLevel="0" collapsed="false">
      <c r="A2" s="2" t="s">
        <v>20</v>
      </c>
      <c r="B2" s="0" t="s">
        <v>8</v>
      </c>
    </row>
    <row r="3" customFormat="false" ht="13.5" hidden="false" customHeight="false" outlineLevel="0" collapsed="false">
      <c r="A3" s="0" t="n">
        <v>400</v>
      </c>
      <c r="B3" s="0" t="n">
        <v>331.3</v>
      </c>
      <c r="C3" s="0" t="n">
        <f aca="false">B3*10^-3</f>
        <v>0.3313</v>
      </c>
    </row>
    <row r="4" customFormat="false" ht="13.5" hidden="false" customHeight="false" outlineLevel="0" collapsed="false">
      <c r="A4" s="0" t="n">
        <v>405</v>
      </c>
      <c r="B4" s="0" t="n">
        <v>392.5</v>
      </c>
      <c r="C4" s="0" t="n">
        <f aca="false">B4*10^-3</f>
        <v>0.3925</v>
      </c>
    </row>
    <row r="5" customFormat="false" ht="13.5" hidden="false" customHeight="false" outlineLevel="0" collapsed="false">
      <c r="A5" s="0" t="n">
        <v>410</v>
      </c>
      <c r="B5" s="0" t="n">
        <v>454.3</v>
      </c>
      <c r="C5" s="0" t="n">
        <f aca="false">B5*10^-3</f>
        <v>0.4543</v>
      </c>
    </row>
    <row r="6" customFormat="false" ht="13.5" hidden="false" customHeight="false" outlineLevel="0" collapsed="false">
      <c r="A6" s="0" t="n">
        <v>415</v>
      </c>
      <c r="B6" s="0" t="n">
        <v>511.9</v>
      </c>
      <c r="C6" s="0" t="n">
        <f aca="false">B6*10^-3</f>
        <v>0.5119</v>
      </c>
    </row>
    <row r="7" customFormat="false" ht="13.5" hidden="false" customHeight="false" outlineLevel="0" collapsed="false">
      <c r="A7" s="0" t="n">
        <v>420</v>
      </c>
      <c r="B7" s="0" t="n">
        <v>547.2</v>
      </c>
      <c r="C7" s="0" t="n">
        <f aca="false">B7*10^-3</f>
        <v>0.5472</v>
      </c>
    </row>
    <row r="8" customFormat="false" ht="13.5" hidden="false" customHeight="false" outlineLevel="0" collapsed="false">
      <c r="A8" s="0" t="n">
        <v>425</v>
      </c>
      <c r="B8" s="0" t="n">
        <v>588.4</v>
      </c>
      <c r="C8" s="0" t="n">
        <f aca="false">B8*10^-3</f>
        <v>0.5884</v>
      </c>
    </row>
    <row r="9" customFormat="false" ht="13.5" hidden="false" customHeight="false" outlineLevel="0" collapsed="false">
      <c r="A9" s="0" t="n">
        <v>430</v>
      </c>
      <c r="B9" s="0" t="n">
        <v>647</v>
      </c>
      <c r="C9" s="0" t="n">
        <f aca="false">B9*10^-3</f>
        <v>0.647</v>
      </c>
    </row>
    <row r="10" customFormat="false" ht="13.5" hidden="false" customHeight="false" outlineLevel="0" collapsed="false">
      <c r="A10" s="0" t="n">
        <v>435</v>
      </c>
      <c r="B10" s="0" t="n">
        <v>752.3</v>
      </c>
      <c r="C10" s="0" t="n">
        <f aca="false">B10*10^-3</f>
        <v>0.7523</v>
      </c>
    </row>
    <row r="11" customFormat="false" ht="13.5" hidden="false" customHeight="false" outlineLevel="0" collapsed="false">
      <c r="A11" s="0" t="n">
        <v>440</v>
      </c>
      <c r="B11" s="0" t="n">
        <v>843.5</v>
      </c>
      <c r="C11" s="0" t="n">
        <f aca="false">B11*10^-3</f>
        <v>0.8435</v>
      </c>
    </row>
    <row r="12" customFormat="false" ht="13.5" hidden="false" customHeight="false" outlineLevel="0" collapsed="false">
      <c r="A12" s="0" t="n">
        <v>445</v>
      </c>
      <c r="B12" s="0" t="n">
        <v>903.4</v>
      </c>
      <c r="C12" s="0" t="n">
        <f aca="false">B12*10^-3</f>
        <v>0.9034</v>
      </c>
    </row>
    <row r="13" customFormat="false" ht="13.5" hidden="false" customHeight="false" outlineLevel="0" collapsed="false">
      <c r="A13" s="0" t="n">
        <v>450</v>
      </c>
      <c r="B13" s="0" t="n">
        <v>955.2</v>
      </c>
      <c r="C13" s="0" t="n">
        <f aca="false">B13*10^-3</f>
        <v>0.9552</v>
      </c>
    </row>
    <row r="14" customFormat="false" ht="13.5" hidden="false" customHeight="false" outlineLevel="0" collapsed="false">
      <c r="A14" s="0" t="n">
        <v>452</v>
      </c>
      <c r="B14" s="0" t="n">
        <v>974.4</v>
      </c>
      <c r="C14" s="0" t="n">
        <f aca="false">B14*10^-3</f>
        <v>0.9744</v>
      </c>
    </row>
    <row r="15" customFormat="false" ht="13.5" hidden="false" customHeight="false" outlineLevel="0" collapsed="false">
      <c r="A15" s="0" t="n">
        <v>454</v>
      </c>
      <c r="B15" s="0" t="n">
        <v>993</v>
      </c>
      <c r="C15" s="0" t="n">
        <f aca="false">B15*10^-3</f>
        <v>0.993</v>
      </c>
    </row>
    <row r="16" customFormat="false" ht="13.5" hidden="false" customHeight="false" outlineLevel="0" collapsed="false">
      <c r="A16" s="0" t="n">
        <v>456</v>
      </c>
      <c r="B16" s="0" t="n">
        <v>1017.1</v>
      </c>
      <c r="C16" s="0" t="n">
        <f aca="false">B16*10^-3</f>
        <v>1.0171</v>
      </c>
    </row>
    <row r="17" customFormat="false" ht="13.5" hidden="false" customHeight="false" outlineLevel="0" collapsed="false">
      <c r="A17" s="0" t="n">
        <v>458</v>
      </c>
      <c r="B17" s="0" t="n">
        <v>1046</v>
      </c>
      <c r="C17" s="0" t="n">
        <f aca="false">B17*10^-3</f>
        <v>1.046</v>
      </c>
    </row>
    <row r="18" customFormat="false" ht="13.5" hidden="false" customHeight="false" outlineLevel="0" collapsed="false">
      <c r="A18" s="0" t="n">
        <v>460</v>
      </c>
      <c r="B18" s="0" t="n">
        <v>1074.5</v>
      </c>
      <c r="C18" s="0" t="n">
        <f aca="false">B18*10^-3</f>
        <v>1.0745</v>
      </c>
    </row>
    <row r="19" customFormat="false" ht="13.5" hidden="false" customHeight="false" outlineLevel="0" collapsed="false">
      <c r="A19" s="0" t="n">
        <v>462</v>
      </c>
      <c r="B19" s="0" t="n">
        <v>1118.2</v>
      </c>
      <c r="C19" s="0" t="n">
        <f aca="false">B19*10^-3</f>
        <v>1.1182</v>
      </c>
    </row>
    <row r="20" customFormat="false" ht="13.5" hidden="false" customHeight="false" outlineLevel="0" collapsed="false">
      <c r="A20" s="0" t="n">
        <v>464</v>
      </c>
      <c r="B20" s="0" t="n">
        <v>1157.6</v>
      </c>
      <c r="C20" s="0" t="n">
        <f aca="false">B20*10^-3</f>
        <v>1.1576</v>
      </c>
    </row>
    <row r="21" customFormat="false" ht="13.5" hidden="false" customHeight="false" outlineLevel="0" collapsed="false">
      <c r="A21" s="0" t="n">
        <v>466</v>
      </c>
      <c r="B21" s="0" t="n">
        <v>1198.3</v>
      </c>
      <c r="C21" s="0" t="n">
        <f aca="false">B21*10^-3</f>
        <v>1.1983</v>
      </c>
    </row>
    <row r="22" customFormat="false" ht="13.5" hidden="false" customHeight="false" outlineLevel="0" collapsed="false">
      <c r="A22" s="0" t="n">
        <v>468</v>
      </c>
      <c r="B22" s="0" t="n">
        <v>1242.6</v>
      </c>
      <c r="C22" s="0" t="n">
        <f aca="false">B22*10^-3</f>
        <v>1.2426</v>
      </c>
    </row>
    <row r="23" customFormat="false" ht="13.5" hidden="false" customHeight="false" outlineLevel="0" collapsed="false">
      <c r="A23" s="0" t="n">
        <v>470</v>
      </c>
      <c r="B23" s="0" t="n">
        <v>1277.6</v>
      </c>
      <c r="C23" s="0" t="n">
        <f aca="false">B23*10^-3</f>
        <v>1.2776</v>
      </c>
    </row>
    <row r="24" customFormat="false" ht="13.5" hidden="false" customHeight="false" outlineLevel="0" collapsed="false">
      <c r="A24" s="0" t="n">
        <v>472</v>
      </c>
      <c r="B24" s="0" t="n">
        <v>1309.1</v>
      </c>
      <c r="C24" s="0" t="n">
        <f aca="false">B24*10^-3</f>
        <v>1.3091</v>
      </c>
    </row>
    <row r="25" customFormat="false" ht="13.5" hidden="false" customHeight="false" outlineLevel="0" collapsed="false">
      <c r="A25" s="0" t="n">
        <v>474</v>
      </c>
      <c r="B25" s="0" t="n">
        <v>1337.4</v>
      </c>
      <c r="C25" s="0" t="n">
        <f aca="false">B25*10^-3</f>
        <v>1.3374</v>
      </c>
    </row>
    <row r="26" customFormat="false" ht="13.5" hidden="false" customHeight="false" outlineLevel="0" collapsed="false">
      <c r="A26" s="0" t="n">
        <v>476</v>
      </c>
      <c r="B26" s="0" t="n">
        <v>1370.1</v>
      </c>
      <c r="C26" s="0" t="n">
        <f aca="false">B26*10^-3</f>
        <v>1.3701</v>
      </c>
    </row>
    <row r="27" customFormat="false" ht="13.5" hidden="false" customHeight="false" outlineLevel="0" collapsed="false">
      <c r="A27" s="0" t="n">
        <v>478</v>
      </c>
      <c r="B27" s="0" t="n">
        <v>1395.4</v>
      </c>
      <c r="C27" s="0" t="n">
        <f aca="false">B27*10^-3</f>
        <v>1.3954</v>
      </c>
    </row>
    <row r="28" customFormat="false" ht="13.5" hidden="false" customHeight="false" outlineLevel="0" collapsed="false">
      <c r="A28" s="0" t="n">
        <v>480</v>
      </c>
      <c r="B28" s="0" t="n">
        <v>1426.4</v>
      </c>
      <c r="C28" s="0" t="n">
        <f aca="false">B28*10^-3</f>
        <v>1.4264</v>
      </c>
    </row>
    <row r="29" customFormat="false" ht="13.5" hidden="false" customHeight="false" outlineLevel="0" collapsed="false">
      <c r="A29" s="0" t="n">
        <v>482</v>
      </c>
      <c r="B29" s="0" t="n">
        <v>1446.6</v>
      </c>
      <c r="C29" s="0" t="n">
        <f aca="false">B29*10^-3</f>
        <v>1.4466</v>
      </c>
    </row>
    <row r="30" customFormat="false" ht="13.5" hidden="false" customHeight="false" outlineLevel="0" collapsed="false">
      <c r="A30" s="0" t="n">
        <v>484</v>
      </c>
      <c r="B30" s="0" t="n">
        <v>1476.5</v>
      </c>
      <c r="C30" s="0" t="n">
        <f aca="false">B30*10^-3</f>
        <v>1.4765</v>
      </c>
    </row>
    <row r="31" customFormat="false" ht="13.5" hidden="false" customHeight="false" outlineLevel="0" collapsed="false">
      <c r="A31" s="0" t="n">
        <v>486</v>
      </c>
      <c r="B31" s="0" t="n">
        <v>1517.5</v>
      </c>
      <c r="C31" s="0" t="n">
        <f aca="false">B31*10^-3</f>
        <v>1.5175</v>
      </c>
    </row>
    <row r="32" customFormat="false" ht="13.5" hidden="false" customHeight="false" outlineLevel="0" collapsed="false">
      <c r="A32" s="0" t="n">
        <v>488</v>
      </c>
      <c r="B32" s="0" t="n">
        <v>1555.3</v>
      </c>
      <c r="C32" s="0" t="n">
        <f aca="false">B32*10^-3</f>
        <v>1.5553</v>
      </c>
    </row>
    <row r="33" customFormat="false" ht="13.5" hidden="false" customHeight="false" outlineLevel="0" collapsed="false">
      <c r="A33" s="0" t="n">
        <v>490</v>
      </c>
      <c r="B33" s="0" t="n">
        <v>1592.8</v>
      </c>
      <c r="C33" s="0" t="n">
        <f aca="false">B33*10^-3</f>
        <v>1.5928</v>
      </c>
    </row>
    <row r="34" customFormat="false" ht="13.5" hidden="false" customHeight="false" outlineLevel="0" collapsed="false">
      <c r="A34" s="0" t="n">
        <v>492</v>
      </c>
      <c r="B34" s="0" t="n">
        <v>1631.8</v>
      </c>
      <c r="C34" s="0" t="n">
        <f aca="false">B34*10^-3</f>
        <v>1.6318</v>
      </c>
    </row>
    <row r="35" customFormat="false" ht="13.5" hidden="false" customHeight="false" outlineLevel="0" collapsed="false">
      <c r="A35" s="0" t="n">
        <v>494</v>
      </c>
      <c r="B35" s="0" t="n">
        <v>1665.4</v>
      </c>
      <c r="C35" s="0" t="n">
        <f aca="false">B35*10^-3</f>
        <v>1.6654</v>
      </c>
    </row>
    <row r="36" customFormat="false" ht="13.5" hidden="false" customHeight="false" outlineLevel="0" collapsed="false">
      <c r="A36" s="0" t="n">
        <v>496</v>
      </c>
      <c r="B36" s="0" t="n">
        <v>1702.2</v>
      </c>
      <c r="C36" s="0" t="n">
        <f aca="false">B36*10^-3</f>
        <v>1.7022</v>
      </c>
    </row>
    <row r="37" customFormat="false" ht="13.5" hidden="false" customHeight="false" outlineLevel="0" collapsed="false">
      <c r="A37" s="0" t="n">
        <v>498</v>
      </c>
      <c r="B37" s="0" t="n">
        <v>1735.4</v>
      </c>
      <c r="C37" s="0" t="n">
        <f aca="false">B37*10^-3</f>
        <v>1.7354</v>
      </c>
    </row>
    <row r="38" customFormat="false" ht="13.5" hidden="false" customHeight="false" outlineLevel="0" collapsed="false">
      <c r="A38" s="0" t="n">
        <v>500</v>
      </c>
      <c r="B38" s="0" t="n">
        <v>1758.3</v>
      </c>
      <c r="C38" s="0" t="n">
        <f aca="false">B38*10^-3</f>
        <v>1.7583</v>
      </c>
    </row>
    <row r="39" customFormat="false" ht="13.5" hidden="false" customHeight="false" outlineLevel="0" collapsed="false">
      <c r="A39" s="0" t="n">
        <v>502</v>
      </c>
      <c r="B39" s="0" t="n">
        <v>1779.2</v>
      </c>
      <c r="C39" s="0" t="n">
        <f aca="false">B39*10^-3</f>
        <v>1.7792</v>
      </c>
    </row>
    <row r="40" customFormat="false" ht="13.5" hidden="false" customHeight="false" outlineLevel="0" collapsed="false">
      <c r="A40" s="0" t="n">
        <v>504</v>
      </c>
      <c r="B40" s="0" t="n">
        <v>1793.3</v>
      </c>
      <c r="C40" s="0" t="n">
        <f aca="false">B40*10^-3</f>
        <v>1.7933</v>
      </c>
    </row>
    <row r="41" customFormat="false" ht="13.5" hidden="false" customHeight="false" outlineLevel="0" collapsed="false">
      <c r="A41" s="0" t="n">
        <v>506</v>
      </c>
      <c r="B41" s="0" t="n">
        <v>1804.4</v>
      </c>
      <c r="C41" s="0" t="n">
        <f aca="false">B41*10^-3</f>
        <v>1.8044</v>
      </c>
    </row>
    <row r="42" customFormat="false" ht="13.5" hidden="false" customHeight="false" outlineLevel="0" collapsed="false">
      <c r="A42" s="0" t="n">
        <v>508</v>
      </c>
      <c r="B42" s="0" t="n">
        <v>1811</v>
      </c>
      <c r="C42" s="0" t="n">
        <f aca="false">B42*10^-3</f>
        <v>1.811</v>
      </c>
    </row>
    <row r="43" customFormat="false" ht="13.5" hidden="false" customHeight="false" outlineLevel="0" collapsed="false">
      <c r="A43" s="0" t="n">
        <v>510</v>
      </c>
      <c r="B43" s="0" t="n">
        <v>1815.7</v>
      </c>
      <c r="C43" s="0" t="n">
        <f aca="false">B43*10^-3</f>
        <v>1.8157</v>
      </c>
    </row>
    <row r="44" customFormat="false" ht="13.5" hidden="false" customHeight="false" outlineLevel="0" collapsed="false">
      <c r="A44" s="0" t="n">
        <v>512</v>
      </c>
      <c r="B44" s="0" t="n">
        <v>1820.5</v>
      </c>
      <c r="C44" s="0" t="n">
        <f aca="false">B44*10^-3</f>
        <v>1.8205</v>
      </c>
    </row>
    <row r="45" customFormat="false" ht="13.5" hidden="false" customHeight="false" outlineLevel="0" collapsed="false">
      <c r="A45" s="0" t="n">
        <v>514</v>
      </c>
      <c r="B45" s="0" t="n">
        <v>1825.4</v>
      </c>
      <c r="C45" s="0" t="n">
        <f aca="false">B45*10^-3</f>
        <v>1.8254</v>
      </c>
    </row>
    <row r="46" customFormat="false" ht="13.5" hidden="false" customHeight="false" outlineLevel="0" collapsed="false">
      <c r="A46" s="0" t="n">
        <v>516</v>
      </c>
      <c r="B46" s="0" t="n">
        <v>1831.2</v>
      </c>
      <c r="C46" s="0" t="n">
        <f aca="false">B46*10^-3</f>
        <v>1.8312</v>
      </c>
    </row>
    <row r="47" customFormat="false" ht="13.5" hidden="false" customHeight="false" outlineLevel="0" collapsed="false">
      <c r="A47" s="0" t="n">
        <v>518</v>
      </c>
      <c r="B47" s="0" t="n">
        <v>1838.5</v>
      </c>
      <c r="C47" s="0" t="n">
        <f aca="false">B47*10^-3</f>
        <v>1.8385</v>
      </c>
    </row>
    <row r="48" customFormat="false" ht="13.5" hidden="false" customHeight="false" outlineLevel="0" collapsed="false">
      <c r="A48" s="0" t="n">
        <v>520</v>
      </c>
      <c r="B48" s="0" t="n">
        <v>1848.5</v>
      </c>
      <c r="C48" s="0" t="n">
        <f aca="false">B48*10^-3</f>
        <v>1.8485</v>
      </c>
    </row>
    <row r="49" customFormat="false" ht="13.5" hidden="false" customHeight="false" outlineLevel="0" collapsed="false">
      <c r="A49" s="0" t="n">
        <v>522</v>
      </c>
      <c r="B49" s="0" t="n">
        <v>1862.6</v>
      </c>
      <c r="C49" s="0" t="n">
        <f aca="false">B49*10^-3</f>
        <v>1.8626</v>
      </c>
    </row>
    <row r="50" customFormat="false" ht="13.5" hidden="false" customHeight="false" outlineLevel="0" collapsed="false">
      <c r="A50" s="0" t="n">
        <v>524</v>
      </c>
      <c r="B50" s="0" t="n">
        <v>1878</v>
      </c>
      <c r="C50" s="0" t="n">
        <f aca="false">B50*10^-3</f>
        <v>1.878</v>
      </c>
    </row>
    <row r="51" customFormat="false" ht="13.5" hidden="false" customHeight="false" outlineLevel="0" collapsed="false">
      <c r="A51" s="0" t="n">
        <v>526</v>
      </c>
      <c r="B51" s="0" t="n">
        <v>1896.7</v>
      </c>
      <c r="C51" s="0" t="n">
        <f aca="false">B51*10^-3</f>
        <v>1.8967</v>
      </c>
    </row>
    <row r="52" customFormat="false" ht="13.5" hidden="false" customHeight="false" outlineLevel="0" collapsed="false">
      <c r="A52" s="0" t="n">
        <v>528</v>
      </c>
      <c r="B52" s="0" t="n">
        <v>1917.5</v>
      </c>
      <c r="C52" s="0" t="n">
        <f aca="false">B52*10^-3</f>
        <v>1.9175</v>
      </c>
    </row>
    <row r="53" customFormat="false" ht="13.5" hidden="false" customHeight="false" outlineLevel="0" collapsed="false">
      <c r="A53" s="0" t="n">
        <v>530</v>
      </c>
      <c r="B53" s="0" t="n">
        <v>1937.9</v>
      </c>
      <c r="C53" s="0" t="n">
        <f aca="false">B53*10^-3</f>
        <v>1.9379</v>
      </c>
    </row>
    <row r="54" customFormat="false" ht="13.5" hidden="false" customHeight="false" outlineLevel="0" collapsed="false">
      <c r="A54" s="0" t="n">
        <v>532</v>
      </c>
      <c r="B54" s="0" t="n">
        <v>1957.6</v>
      </c>
      <c r="C54" s="0" t="n">
        <f aca="false">B54*10^-3</f>
        <v>1.9576</v>
      </c>
    </row>
    <row r="55" customFormat="false" ht="13.5" hidden="false" customHeight="false" outlineLevel="0" collapsed="false">
      <c r="A55" s="0" t="n">
        <v>534</v>
      </c>
      <c r="B55" s="0" t="n">
        <v>1980.6</v>
      </c>
      <c r="C55" s="0" t="n">
        <f aca="false">B55*10^-3</f>
        <v>1.9806</v>
      </c>
    </row>
    <row r="56" customFormat="false" ht="13.5" hidden="false" customHeight="false" outlineLevel="0" collapsed="false">
      <c r="A56" s="0" t="n">
        <v>536</v>
      </c>
      <c r="B56" s="0" t="n">
        <v>1994.3</v>
      </c>
      <c r="C56" s="0" t="n">
        <f aca="false">B56*10^-3</f>
        <v>1.9943</v>
      </c>
    </row>
    <row r="57" customFormat="false" ht="13.5" hidden="false" customHeight="false" outlineLevel="0" collapsed="false">
      <c r="A57" s="0" t="n">
        <v>538</v>
      </c>
      <c r="B57" s="0" t="n">
        <v>2001</v>
      </c>
      <c r="C57" s="0" t="n">
        <f aca="false">B57*10^-3</f>
        <v>2.001</v>
      </c>
    </row>
    <row r="58" customFormat="false" ht="13.5" hidden="false" customHeight="false" outlineLevel="0" collapsed="false">
      <c r="A58" s="0" t="n">
        <v>540</v>
      </c>
      <c r="B58" s="0" t="n">
        <v>2008</v>
      </c>
      <c r="C58" s="0" t="n">
        <f aca="false">B58*10^-3</f>
        <v>2.008</v>
      </c>
    </row>
    <row r="59" customFormat="false" ht="13.5" hidden="false" customHeight="false" outlineLevel="0" collapsed="false">
      <c r="A59" s="0" t="n">
        <v>542</v>
      </c>
      <c r="B59" s="0" t="n">
        <v>2014</v>
      </c>
      <c r="C59" s="0" t="n">
        <f aca="false">B59*10^-3</f>
        <v>2.014</v>
      </c>
    </row>
    <row r="60" customFormat="false" ht="13.5" hidden="false" customHeight="false" outlineLevel="0" collapsed="false">
      <c r="A60" s="0" t="n">
        <v>544</v>
      </c>
      <c r="B60" s="0" t="n">
        <v>2023</v>
      </c>
      <c r="C60" s="0" t="n">
        <f aca="false">B60*10^-3</f>
        <v>2.023</v>
      </c>
    </row>
    <row r="61" customFormat="false" ht="13.5" hidden="false" customHeight="false" outlineLevel="0" collapsed="false">
      <c r="A61" s="0" t="n">
        <v>546</v>
      </c>
      <c r="B61" s="0" t="n">
        <v>2035</v>
      </c>
      <c r="C61" s="0" t="n">
        <f aca="false">B61*10^-3</f>
        <v>2.035</v>
      </c>
    </row>
    <row r="62" customFormat="false" ht="13.5" hidden="false" customHeight="false" outlineLevel="0" collapsed="false">
      <c r="A62" s="0" t="n">
        <v>548</v>
      </c>
      <c r="B62" s="0" t="n">
        <v>2050</v>
      </c>
      <c r="C62" s="0" t="n">
        <f aca="false">B62*10^-3</f>
        <v>2.05</v>
      </c>
    </row>
    <row r="63" customFormat="false" ht="13.5" hidden="false" customHeight="false" outlineLevel="0" collapsed="false">
      <c r="A63" s="0" t="n">
        <v>550</v>
      </c>
      <c r="B63" s="0" t="n">
        <v>2080</v>
      </c>
      <c r="C63" s="0" t="n">
        <f aca="false">B63*10^-3</f>
        <v>2.08</v>
      </c>
    </row>
    <row r="64" customFormat="false" ht="13.5" hidden="false" customHeight="false" outlineLevel="0" collapsed="false">
      <c r="A64" s="0" t="n">
        <v>552</v>
      </c>
      <c r="B64" s="0" t="n">
        <v>2108</v>
      </c>
      <c r="C64" s="0" t="n">
        <f aca="false">B64*10^-3</f>
        <v>2.108</v>
      </c>
    </row>
    <row r="65" customFormat="false" ht="13.5" hidden="false" customHeight="false" outlineLevel="0" collapsed="false">
      <c r="A65" s="0" t="n">
        <v>554</v>
      </c>
      <c r="B65" s="0" t="n">
        <v>2181</v>
      </c>
      <c r="C65" s="0" t="n">
        <f aca="false">B65*10^-3</f>
        <v>2.181</v>
      </c>
    </row>
    <row r="66" customFormat="false" ht="13.5" hidden="false" customHeight="false" outlineLevel="0" collapsed="false">
      <c r="A66" s="0" t="n">
        <v>556</v>
      </c>
      <c r="B66" s="0" t="n">
        <v>2232</v>
      </c>
      <c r="C66" s="0" t="n">
        <f aca="false">B66*10^-3</f>
        <v>2.232</v>
      </c>
    </row>
    <row r="67" customFormat="false" ht="13.5" hidden="false" customHeight="false" outlineLevel="0" collapsed="false">
      <c r="A67" s="0" t="n">
        <v>558</v>
      </c>
      <c r="B67" s="0" t="n">
        <v>2306</v>
      </c>
      <c r="C67" s="0" t="n">
        <f aca="false">B67*10^-3</f>
        <v>2.306</v>
      </c>
    </row>
    <row r="68" customFormat="false" ht="13.5" hidden="false" customHeight="false" outlineLevel="0" collapsed="false">
      <c r="A68" s="0" t="n">
        <v>560</v>
      </c>
      <c r="B68" s="0" t="n">
        <v>2368</v>
      </c>
      <c r="C68" s="0" t="n">
        <f aca="false">B68*10^-3</f>
        <v>2.368</v>
      </c>
    </row>
    <row r="69" customFormat="false" ht="13.5" hidden="false" customHeight="false" outlineLevel="0" collapsed="false">
      <c r="A69" s="0" t="n">
        <v>562</v>
      </c>
      <c r="B69" s="0" t="n">
        <v>2436</v>
      </c>
      <c r="C69" s="0" t="n">
        <f aca="false">B69*10^-3</f>
        <v>2.436</v>
      </c>
    </row>
    <row r="70" customFormat="false" ht="13.5" hidden="false" customHeight="false" outlineLevel="0" collapsed="false">
      <c r="A70" s="0" t="n">
        <v>564</v>
      </c>
      <c r="B70" s="0" t="n">
        <v>2491</v>
      </c>
      <c r="C70" s="0" t="n">
        <f aca="false">B70*10^-3</f>
        <v>2.491</v>
      </c>
    </row>
    <row r="71" customFormat="false" ht="13.5" hidden="false" customHeight="false" outlineLevel="0" collapsed="false">
      <c r="A71" s="0" t="n">
        <v>566</v>
      </c>
      <c r="B71" s="0" t="n">
        <v>2549</v>
      </c>
      <c r="C71" s="0" t="n">
        <f aca="false">B71*10^-3</f>
        <v>2.549</v>
      </c>
    </row>
    <row r="72" customFormat="false" ht="13.5" hidden="false" customHeight="false" outlineLevel="0" collapsed="false">
      <c r="A72" s="0" t="n">
        <v>568</v>
      </c>
      <c r="B72" s="0" t="n">
        <v>2600</v>
      </c>
      <c r="C72" s="0" t="n">
        <f aca="false">B72*10^-3</f>
        <v>2.6</v>
      </c>
    </row>
    <row r="73" customFormat="false" ht="13.5" hidden="false" customHeight="false" outlineLevel="0" collapsed="false">
      <c r="A73" s="0" t="n">
        <v>570</v>
      </c>
      <c r="B73" s="0" t="n">
        <v>2640</v>
      </c>
      <c r="C73" s="0" t="n">
        <f aca="false">B73*10^-3</f>
        <v>2.64</v>
      </c>
    </row>
    <row r="74" customFormat="false" ht="13.5" hidden="false" customHeight="false" outlineLevel="0" collapsed="false">
      <c r="A74" s="0" t="n">
        <v>572</v>
      </c>
      <c r="B74" s="0" t="n">
        <v>2677</v>
      </c>
      <c r="C74" s="0" t="n">
        <f aca="false">B74*10^-3</f>
        <v>2.677</v>
      </c>
    </row>
    <row r="75" customFormat="false" ht="13.5" hidden="false" customHeight="false" outlineLevel="0" collapsed="false">
      <c r="A75" s="0" t="n">
        <v>574</v>
      </c>
      <c r="B75" s="0" t="n">
        <v>2710</v>
      </c>
      <c r="C75" s="0" t="n">
        <f aca="false">B75*10^-3</f>
        <v>2.71</v>
      </c>
    </row>
    <row r="76" customFormat="false" ht="13.5" hidden="false" customHeight="false" outlineLevel="0" collapsed="false">
      <c r="A76" s="0" t="n">
        <v>576</v>
      </c>
      <c r="B76" s="0" t="n">
        <v>2743</v>
      </c>
      <c r="C76" s="0" t="n">
        <f aca="false">B76*10^-3</f>
        <v>2.743</v>
      </c>
    </row>
    <row r="77" customFormat="false" ht="13.5" hidden="false" customHeight="false" outlineLevel="0" collapsed="false">
      <c r="A77" s="0" t="n">
        <v>578</v>
      </c>
      <c r="B77" s="0" t="n">
        <v>2773</v>
      </c>
      <c r="C77" s="0" t="n">
        <f aca="false">B77*10^-3</f>
        <v>2.773</v>
      </c>
    </row>
    <row r="78" customFormat="false" ht="13.5" hidden="false" customHeight="false" outlineLevel="0" collapsed="false">
      <c r="A78" s="0" t="n">
        <v>580</v>
      </c>
      <c r="B78" s="0" t="n">
        <v>2800</v>
      </c>
      <c r="C78" s="0" t="n">
        <f aca="false">B78*10^-3</f>
        <v>2.8</v>
      </c>
    </row>
    <row r="79" customFormat="false" ht="13.5" hidden="false" customHeight="false" outlineLevel="0" collapsed="false">
      <c r="A79" s="0" t="n">
        <v>582</v>
      </c>
      <c r="B79" s="0" t="n">
        <v>2825</v>
      </c>
      <c r="C79" s="0" t="n">
        <f aca="false">B79*10^-3</f>
        <v>2.825</v>
      </c>
    </row>
    <row r="80" customFormat="false" ht="13.5" hidden="false" customHeight="false" outlineLevel="0" collapsed="false">
      <c r="A80" s="0" t="n">
        <v>584</v>
      </c>
      <c r="B80" s="0" t="n">
        <v>2843</v>
      </c>
      <c r="C80" s="0" t="n">
        <f aca="false">B80*10^-3</f>
        <v>2.843</v>
      </c>
    </row>
    <row r="81" customFormat="false" ht="13.5" hidden="false" customHeight="false" outlineLevel="0" collapsed="false">
      <c r="A81" s="0" t="n">
        <v>586</v>
      </c>
      <c r="B81" s="0" t="n">
        <v>2868</v>
      </c>
      <c r="C81" s="0" t="n">
        <f aca="false">B81*10^-3</f>
        <v>2.868</v>
      </c>
    </row>
    <row r="82" customFormat="false" ht="13.5" hidden="false" customHeight="false" outlineLevel="0" collapsed="false">
      <c r="A82" s="0" t="n">
        <v>588</v>
      </c>
      <c r="B82" s="0" t="n">
        <v>2888</v>
      </c>
      <c r="C82" s="0" t="n">
        <f aca="false">B82*10^-3</f>
        <v>2.888</v>
      </c>
    </row>
    <row r="83" customFormat="false" ht="13.5" hidden="false" customHeight="false" outlineLevel="0" collapsed="false">
      <c r="A83" s="0" t="n">
        <v>590</v>
      </c>
      <c r="B83" s="0" t="n">
        <v>2906</v>
      </c>
      <c r="C83" s="0" t="n">
        <f aca="false">B83*10^-3</f>
        <v>2.906</v>
      </c>
    </row>
    <row r="84" customFormat="false" ht="13.5" hidden="false" customHeight="false" outlineLevel="0" collapsed="false">
      <c r="A84" s="0" t="n">
        <v>592</v>
      </c>
      <c r="B84" s="0" t="n">
        <v>2917</v>
      </c>
      <c r="C84" s="0" t="n">
        <f aca="false">B84*10^-3</f>
        <v>2.917</v>
      </c>
    </row>
    <row r="85" customFormat="false" ht="13.5" hidden="false" customHeight="false" outlineLevel="0" collapsed="false">
      <c r="A85" s="0" t="n">
        <v>594</v>
      </c>
      <c r="B85" s="0" t="n">
        <v>2925</v>
      </c>
      <c r="C85" s="0" t="n">
        <f aca="false">B85*10^-3</f>
        <v>2.925</v>
      </c>
    </row>
    <row r="86" customFormat="false" ht="13.5" hidden="false" customHeight="false" outlineLevel="0" collapsed="false">
      <c r="A86" s="0" t="n">
        <v>596</v>
      </c>
      <c r="B86" s="0" t="n">
        <v>2932</v>
      </c>
      <c r="C86" s="0" t="n">
        <f aca="false">B86*10^-3</f>
        <v>2.932</v>
      </c>
    </row>
    <row r="87" customFormat="false" ht="13.5" hidden="false" customHeight="false" outlineLevel="0" collapsed="false">
      <c r="A87" s="0" t="n">
        <v>598</v>
      </c>
      <c r="B87" s="0" t="n">
        <v>2936</v>
      </c>
      <c r="C87" s="0" t="n">
        <f aca="false">B87*10^-3</f>
        <v>2.936</v>
      </c>
    </row>
    <row r="88" customFormat="false" ht="13.5" hidden="false" customHeight="false" outlineLevel="0" collapsed="false">
      <c r="A88" s="0" t="n">
        <v>600</v>
      </c>
      <c r="B88" s="0" t="n">
        <v>2934</v>
      </c>
      <c r="C88" s="0" t="n">
        <f aca="false">B88*10^-3</f>
        <v>2.934</v>
      </c>
    </row>
    <row r="89" customFormat="false" ht="13.5" hidden="false" customHeight="false" outlineLevel="0" collapsed="false">
      <c r="A89" s="0" t="n">
        <v>605</v>
      </c>
      <c r="B89" s="0" t="n">
        <v>2916</v>
      </c>
      <c r="C89" s="0" t="n">
        <f aca="false">B89*10^-3</f>
        <v>2.916</v>
      </c>
    </row>
    <row r="90" customFormat="false" ht="13.5" hidden="false" customHeight="false" outlineLevel="0" collapsed="false">
      <c r="A90" s="0" t="n">
        <v>610</v>
      </c>
      <c r="B90" s="0" t="n">
        <v>2882</v>
      </c>
      <c r="C90" s="0" t="n">
        <f aca="false">B90*10^-3</f>
        <v>2.882</v>
      </c>
    </row>
    <row r="91" customFormat="false" ht="13.5" hidden="false" customHeight="false" outlineLevel="0" collapsed="false">
      <c r="A91" s="0" t="n">
        <v>615</v>
      </c>
      <c r="B91" s="0" t="n">
        <v>2842</v>
      </c>
      <c r="C91" s="0" t="n">
        <f aca="false">B91*10^-3</f>
        <v>2.842</v>
      </c>
    </row>
    <row r="92" customFormat="false" ht="13.5" hidden="false" customHeight="false" outlineLevel="0" collapsed="false">
      <c r="A92" s="0" t="n">
        <v>620</v>
      </c>
      <c r="B92" s="0" t="n">
        <v>2794</v>
      </c>
      <c r="C92" s="0" t="n">
        <f aca="false">B92*10^-3</f>
        <v>2.794</v>
      </c>
    </row>
    <row r="93" customFormat="false" ht="13.5" hidden="false" customHeight="false" outlineLevel="0" collapsed="false">
      <c r="A93" s="0" t="n">
        <v>625</v>
      </c>
      <c r="B93" s="0" t="n">
        <v>2753</v>
      </c>
      <c r="C93" s="0" t="n">
        <f aca="false">B93*10^-3</f>
        <v>2.753</v>
      </c>
    </row>
    <row r="94" customFormat="false" ht="13.5" hidden="false" customHeight="false" outlineLevel="0" collapsed="false">
      <c r="A94" s="0" t="n">
        <v>630</v>
      </c>
      <c r="B94" s="0" t="n">
        <v>2716</v>
      </c>
      <c r="C94" s="0" t="n">
        <f aca="false">B94*10^-3</f>
        <v>2.716</v>
      </c>
    </row>
    <row r="95" customFormat="false" ht="13.5" hidden="false" customHeight="false" outlineLevel="0" collapsed="false">
      <c r="A95" s="0" t="n">
        <v>635</v>
      </c>
      <c r="B95" s="0" t="n">
        <v>2681</v>
      </c>
      <c r="C95" s="0" t="n">
        <f aca="false">B95*10^-3</f>
        <v>2.681</v>
      </c>
    </row>
    <row r="96" customFormat="false" ht="13.5" hidden="false" customHeight="false" outlineLevel="0" collapsed="false">
      <c r="A96" s="0" t="n">
        <v>640</v>
      </c>
      <c r="B96" s="0" t="n">
        <v>2650</v>
      </c>
      <c r="C96" s="0" t="n">
        <f aca="false">B96*10^-3</f>
        <v>2.65</v>
      </c>
    </row>
    <row r="97" customFormat="false" ht="13.5" hidden="false" customHeight="false" outlineLevel="0" collapsed="false">
      <c r="A97" s="0" t="n">
        <v>645</v>
      </c>
      <c r="B97" s="0" t="n">
        <v>2620</v>
      </c>
      <c r="C97" s="0" t="n">
        <f aca="false">B97*10^-3</f>
        <v>2.62</v>
      </c>
    </row>
    <row r="98" customFormat="false" ht="13.5" hidden="false" customHeight="false" outlineLevel="0" collapsed="false">
      <c r="A98" s="0" t="n">
        <v>650</v>
      </c>
      <c r="B98" s="0" t="n">
        <v>2574</v>
      </c>
      <c r="C98" s="0" t="n">
        <f aca="false">B98*10^-3</f>
        <v>2.574</v>
      </c>
    </row>
    <row r="99" customFormat="false" ht="13.5" hidden="false" customHeight="false" outlineLevel="0" collapsed="false">
      <c r="A99" s="0" t="n">
        <v>655</v>
      </c>
      <c r="B99" s="0" t="n">
        <v>2520</v>
      </c>
      <c r="C99" s="0" t="n">
        <f aca="false">B99*10^-3</f>
        <v>2.52</v>
      </c>
    </row>
    <row r="100" customFormat="false" ht="13.5" hidden="false" customHeight="false" outlineLevel="0" collapsed="false">
      <c r="A100" s="0" t="n">
        <v>660</v>
      </c>
      <c r="B100" s="0" t="n">
        <v>2452</v>
      </c>
      <c r="C100" s="0" t="n">
        <f aca="false">B100*10^-3</f>
        <v>2.452</v>
      </c>
    </row>
    <row r="101" customFormat="false" ht="13.5" hidden="false" customHeight="false" outlineLevel="0" collapsed="false">
      <c r="A101" s="0" t="n">
        <v>665</v>
      </c>
      <c r="B101" s="0" t="n">
        <v>2369</v>
      </c>
      <c r="C101" s="0" t="n">
        <f aca="false">B101*10^-3</f>
        <v>2.369</v>
      </c>
    </row>
    <row r="102" customFormat="false" ht="13.5" hidden="false" customHeight="false" outlineLevel="0" collapsed="false">
      <c r="A102" s="0" t="n">
        <v>670</v>
      </c>
      <c r="B102" s="0" t="n">
        <v>2261</v>
      </c>
      <c r="C102" s="0" t="n">
        <f aca="false">B102*10^-3</f>
        <v>2.261</v>
      </c>
    </row>
    <row r="103" customFormat="false" ht="13.5" hidden="false" customHeight="false" outlineLevel="0" collapsed="false">
      <c r="A103" s="0" t="n">
        <v>675</v>
      </c>
      <c r="B103" s="0" t="n">
        <v>2166</v>
      </c>
      <c r="C103" s="0" t="n">
        <f aca="false">B103*10^-3</f>
        <v>2.166</v>
      </c>
    </row>
    <row r="104" customFormat="false" ht="13.5" hidden="false" customHeight="false" outlineLevel="0" collapsed="false">
      <c r="A104" s="0" t="n">
        <v>680</v>
      </c>
      <c r="B104" s="0" t="n">
        <v>2064</v>
      </c>
      <c r="C104" s="0" t="n">
        <f aca="false">B104*10^-3</f>
        <v>2.064</v>
      </c>
    </row>
    <row r="105" customFormat="false" ht="13.5" hidden="false" customHeight="false" outlineLevel="0" collapsed="false">
      <c r="A105" s="0" t="n">
        <v>685</v>
      </c>
      <c r="B105" s="0" t="n">
        <v>1977.6</v>
      </c>
      <c r="C105" s="0" t="n">
        <f aca="false">B105*10^-3</f>
        <v>1.9776</v>
      </c>
    </row>
    <row r="106" customFormat="false" ht="13.5" hidden="false" customHeight="false" outlineLevel="0" collapsed="false">
      <c r="A106" s="0" t="n">
        <v>690</v>
      </c>
      <c r="B106" s="0" t="n">
        <v>1867.3</v>
      </c>
      <c r="C106" s="0" t="n">
        <f aca="false">B106*10^-3</f>
        <v>1.8673</v>
      </c>
    </row>
    <row r="107" customFormat="false" ht="13.5" hidden="false" customHeight="false" outlineLevel="0" collapsed="false">
      <c r="A107" s="0" t="n">
        <v>695</v>
      </c>
      <c r="B107" s="0" t="n">
        <v>1787.5</v>
      </c>
      <c r="C107" s="0" t="n">
        <f aca="false">B107*10^-3</f>
        <v>1.7875</v>
      </c>
    </row>
    <row r="108" customFormat="false" ht="13.5" hidden="false" customHeight="false" outlineLevel="0" collapsed="false">
      <c r="A108" s="0" t="n">
        <v>700</v>
      </c>
      <c r="B108" s="0" t="n">
        <v>1715.1</v>
      </c>
      <c r="C108" s="0" t="n">
        <f aca="false">B108*10^-3</f>
        <v>1.7151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s">
        <v>21</v>
      </c>
    </row>
    <row r="2" customFormat="false" ht="13.5" hidden="false" customHeight="false" outlineLevel="0" collapsed="false">
      <c r="B2" s="0" t="s">
        <v>22</v>
      </c>
      <c r="C2" s="0" t="s">
        <v>23</v>
      </c>
      <c r="D2" s="0" t="s">
        <v>24</v>
      </c>
    </row>
    <row r="3" customFormat="false" ht="16.4" hidden="false" customHeight="false" outlineLevel="0" collapsed="false">
      <c r="A3" s="1" t="s">
        <v>9</v>
      </c>
      <c r="B3" s="0" t="n">
        <v>294.7</v>
      </c>
      <c r="C3" s="0" t="n">
        <v>1005.5</v>
      </c>
      <c r="D3" s="0" t="n">
        <v>598.9</v>
      </c>
      <c r="F3" s="0" t="n">
        <f aca="false">ABS(B3-B$6)/B$6*100</f>
        <v>0.568763508133305</v>
      </c>
      <c r="G3" s="0" t="n">
        <f aca="false">ABS(C3-C$6)/C$6*100</f>
        <v>0.0165782493368663</v>
      </c>
      <c r="H3" s="0" t="n">
        <f aca="false">ABS(D3-D$6)/D$6*100</f>
        <v>0.199966672221304</v>
      </c>
    </row>
    <row r="4" customFormat="false" ht="16.4" hidden="false" customHeight="false" outlineLevel="0" collapsed="false">
      <c r="A4" s="1" t="s">
        <v>11</v>
      </c>
      <c r="B4" s="0" t="n">
        <v>294.3</v>
      </c>
      <c r="C4" s="0" t="n">
        <v>1005.4</v>
      </c>
      <c r="D4" s="0" t="n">
        <v>602.2</v>
      </c>
      <c r="F4" s="0" t="n">
        <f aca="false">ABS(B4-B$6)/B$6*100</f>
        <v>0.432260266181317</v>
      </c>
      <c r="G4" s="0" t="n">
        <f aca="false">ABS(C4-C$6)/C$6*100</f>
        <v>0.00663129973474198</v>
      </c>
      <c r="H4" s="0" t="n">
        <f aca="false">ABS(D4-D$6)/D$6*100</f>
        <v>0.349941676387273</v>
      </c>
    </row>
    <row r="5" customFormat="false" ht="16.4" hidden="false" customHeight="false" outlineLevel="0" collapsed="false">
      <c r="A5" s="1" t="s">
        <v>12</v>
      </c>
      <c r="B5" s="0" t="n">
        <v>290.1</v>
      </c>
      <c r="C5" s="0" t="n">
        <v>1005.1</v>
      </c>
      <c r="D5" s="0" t="n">
        <v>599.2</v>
      </c>
      <c r="F5" s="0" t="n">
        <f aca="false">ABS(B5-B$6)/B$6*100</f>
        <v>1.00102377431464</v>
      </c>
      <c r="G5" s="0" t="n">
        <f aca="false">ABS(C5-C$6)/C$6*100</f>
        <v>0.0232095490716195</v>
      </c>
      <c r="H5" s="0" t="n">
        <f aca="false">ABS(D5-D$6)/D$6*100</f>
        <v>0.149975004165969</v>
      </c>
    </row>
    <row r="6" customFormat="false" ht="13.5" hidden="false" customHeight="false" outlineLevel="0" collapsed="false">
      <c r="A6" s="1" t="s">
        <v>4</v>
      </c>
      <c r="B6" s="0" t="n">
        <f aca="false">AVERAGE(B3:B5)</f>
        <v>293.033333333333</v>
      </c>
      <c r="C6" s="0" t="n">
        <f aca="false">AVERAGE(C3:C5)</f>
        <v>1005.33333333333</v>
      </c>
      <c r="D6" s="0" t="n">
        <f aca="false">AVERAGE(D3:D5)</f>
        <v>600.1</v>
      </c>
    </row>
    <row r="8" customFormat="false" ht="13.5" hidden="false" customHeight="false" outlineLevel="0" collapsed="false">
      <c r="A8" s="0" t="s">
        <v>20</v>
      </c>
    </row>
    <row r="9" customFormat="false" ht="13.5" hidden="false" customHeight="false" outlineLevel="0" collapsed="false">
      <c r="A9" s="0" t="n">
        <v>400</v>
      </c>
      <c r="B9" s="0" t="n">
        <v>1.987</v>
      </c>
      <c r="C9" s="0" t="n">
        <f aca="false">B9*10^(-3)</f>
        <v>0.001987</v>
      </c>
    </row>
    <row r="10" customFormat="false" ht="13.5" hidden="false" customHeight="false" outlineLevel="0" collapsed="false">
      <c r="A10" s="0" t="n">
        <v>405</v>
      </c>
      <c r="B10" s="0" t="n">
        <v>2.03</v>
      </c>
      <c r="C10" s="0" t="n">
        <f aca="false">B10*10^(-3)</f>
        <v>0.00203</v>
      </c>
    </row>
    <row r="11" customFormat="false" ht="13.5" hidden="false" customHeight="false" outlineLevel="0" collapsed="false">
      <c r="A11" s="0" t="n">
        <v>410</v>
      </c>
      <c r="B11" s="0" t="n">
        <v>2.05</v>
      </c>
      <c r="C11" s="0" t="n">
        <f aca="false">B11*10^(-3)</f>
        <v>0.00205</v>
      </c>
    </row>
    <row r="12" customFormat="false" ht="13.5" hidden="false" customHeight="false" outlineLevel="0" collapsed="false">
      <c r="A12" s="0" t="n">
        <v>415</v>
      </c>
      <c r="B12" s="0" t="n">
        <v>2.133</v>
      </c>
      <c r="C12" s="0" t="n">
        <f aca="false">B12*10^(-3)</f>
        <v>0.002133</v>
      </c>
    </row>
    <row r="13" customFormat="false" ht="13.5" hidden="false" customHeight="false" outlineLevel="0" collapsed="false">
      <c r="A13" s="0" t="n">
        <v>420</v>
      </c>
      <c r="B13" s="0" t="n">
        <v>2.185</v>
      </c>
      <c r="C13" s="0" t="n">
        <f aca="false">B13*10^(-3)</f>
        <v>0.002185</v>
      </c>
    </row>
    <row r="14" customFormat="false" ht="13.5" hidden="false" customHeight="false" outlineLevel="0" collapsed="false">
      <c r="A14" s="0" t="n">
        <v>425</v>
      </c>
      <c r="B14" s="0" t="n">
        <v>1.935</v>
      </c>
      <c r="C14" s="0" t="n">
        <f aca="false">B14*10^(-3)</f>
        <v>0.001935</v>
      </c>
    </row>
    <row r="15" customFormat="false" ht="13.5" hidden="false" customHeight="false" outlineLevel="0" collapsed="false">
      <c r="A15" s="0" t="n">
        <v>430</v>
      </c>
      <c r="B15" s="0" t="n">
        <v>2.3</v>
      </c>
      <c r="C15" s="0" t="n">
        <f aca="false">B15*10^(-3)</f>
        <v>0.0023</v>
      </c>
    </row>
    <row r="16" customFormat="false" ht="13.5" hidden="false" customHeight="false" outlineLevel="0" collapsed="false">
      <c r="A16" s="0" t="n">
        <v>435</v>
      </c>
      <c r="B16" s="0" t="n">
        <v>2.4</v>
      </c>
      <c r="C16" s="0" t="n">
        <f aca="false">B16*10^(-3)</f>
        <v>0.0024</v>
      </c>
    </row>
    <row r="17" customFormat="false" ht="13.5" hidden="false" customHeight="false" outlineLevel="0" collapsed="false">
      <c r="A17" s="0" t="n">
        <v>440</v>
      </c>
      <c r="B17" s="3" t="n">
        <v>2.486</v>
      </c>
      <c r="C17" s="0" t="n">
        <f aca="false">B17*10^(-3)</f>
        <v>0.002486</v>
      </c>
    </row>
    <row r="18" customFormat="false" ht="13.5" hidden="false" customHeight="false" outlineLevel="0" collapsed="false">
      <c r="A18" s="0" t="n">
        <v>445</v>
      </c>
      <c r="B18" s="0" t="n">
        <v>2.55</v>
      </c>
      <c r="C18" s="0" t="n">
        <f aca="false">B18*10^(-3)</f>
        <v>0.00255</v>
      </c>
    </row>
    <row r="19" customFormat="false" ht="13.5" hidden="false" customHeight="false" outlineLevel="0" collapsed="false">
      <c r="A19" s="0" t="n">
        <v>450</v>
      </c>
      <c r="B19" s="0" t="n">
        <v>2.155</v>
      </c>
      <c r="C19" s="0" t="n">
        <f aca="false">B19*10^(-3)</f>
        <v>0.002155</v>
      </c>
    </row>
    <row r="20" customFormat="false" ht="13.5" hidden="false" customHeight="false" outlineLevel="0" collapsed="false">
      <c r="A20" s="0" t="n">
        <v>452</v>
      </c>
      <c r="B20" s="0" t="n">
        <v>2.584</v>
      </c>
      <c r="C20" s="0" t="n">
        <f aca="false">B20*10^(-3)</f>
        <v>0.002584</v>
      </c>
    </row>
    <row r="21" customFormat="false" ht="13.5" hidden="false" customHeight="false" outlineLevel="0" collapsed="false">
      <c r="A21" s="0" t="n">
        <v>454</v>
      </c>
      <c r="B21" s="0" t="n">
        <v>2.612</v>
      </c>
      <c r="C21" s="0" t="n">
        <f aca="false">B21*10^(-3)</f>
        <v>0.002612</v>
      </c>
    </row>
    <row r="22" customFormat="false" ht="13.5" hidden="false" customHeight="false" outlineLevel="0" collapsed="false">
      <c r="A22" s="0" t="n">
        <v>456</v>
      </c>
      <c r="B22" s="0" t="n">
        <v>2.628</v>
      </c>
      <c r="C22" s="0" t="n">
        <f aca="false">B22*10^(-3)</f>
        <v>0.002628</v>
      </c>
    </row>
    <row r="23" customFormat="false" ht="13.5" hidden="false" customHeight="false" outlineLevel="0" collapsed="false">
      <c r="A23" s="0" t="n">
        <v>458</v>
      </c>
      <c r="B23" s="0" t="n">
        <v>2.65</v>
      </c>
      <c r="C23" s="0" t="n">
        <f aca="false">B23*10^(-3)</f>
        <v>0.00265</v>
      </c>
    </row>
    <row r="24" customFormat="false" ht="13.5" hidden="false" customHeight="false" outlineLevel="0" collapsed="false">
      <c r="A24" s="0" t="n">
        <v>460</v>
      </c>
      <c r="B24" s="0" t="n">
        <v>2.686</v>
      </c>
      <c r="C24" s="0" t="n">
        <f aca="false">B24*10^(-3)</f>
        <v>0.002686</v>
      </c>
    </row>
    <row r="25" customFormat="false" ht="13.5" hidden="false" customHeight="false" outlineLevel="0" collapsed="false">
      <c r="A25" s="0" t="n">
        <v>462</v>
      </c>
      <c r="B25" s="0" t="n">
        <v>2.654</v>
      </c>
      <c r="C25" s="0" t="n">
        <f aca="false">B25*10^(-3)</f>
        <v>0.002654</v>
      </c>
    </row>
    <row r="26" customFormat="false" ht="13.5" hidden="false" customHeight="false" outlineLevel="0" collapsed="false">
      <c r="A26" s="0" t="n">
        <v>464</v>
      </c>
      <c r="B26" s="0" t="n">
        <v>2.71</v>
      </c>
      <c r="C26" s="0" t="n">
        <f aca="false">B26*10^(-3)</f>
        <v>0.00271</v>
      </c>
    </row>
    <row r="27" customFormat="false" ht="13.5" hidden="false" customHeight="false" outlineLevel="0" collapsed="false">
      <c r="A27" s="0" t="n">
        <v>466</v>
      </c>
      <c r="B27" s="0" t="n">
        <v>2.93</v>
      </c>
      <c r="C27" s="0" t="n">
        <f aca="false">B27*10^(-3)</f>
        <v>0.00293</v>
      </c>
    </row>
    <row r="28" customFormat="false" ht="13.5" hidden="false" customHeight="false" outlineLevel="0" collapsed="false">
      <c r="A28" s="0" t="n">
        <v>468</v>
      </c>
      <c r="B28" s="0" t="n">
        <v>3.421</v>
      </c>
      <c r="C28" s="0" t="n">
        <f aca="false">B28*10^(-3)</f>
        <v>0.003421</v>
      </c>
    </row>
    <row r="29" customFormat="false" ht="13.5" hidden="false" customHeight="false" outlineLevel="0" collapsed="false">
      <c r="A29" s="0" t="n">
        <v>470</v>
      </c>
      <c r="B29" s="0" t="n">
        <v>4.202</v>
      </c>
      <c r="C29" s="0" t="n">
        <f aca="false">B29*10^(-3)</f>
        <v>0.004202</v>
      </c>
    </row>
    <row r="30" customFormat="false" ht="13.5" hidden="false" customHeight="false" outlineLevel="0" collapsed="false">
      <c r="A30" s="0" t="n">
        <v>472</v>
      </c>
      <c r="B30" s="0" t="n">
        <v>4.981</v>
      </c>
      <c r="C30" s="0" t="n">
        <f aca="false">B30*10^(-3)</f>
        <v>0.004981</v>
      </c>
    </row>
    <row r="31" customFormat="false" ht="13.5" hidden="false" customHeight="false" outlineLevel="0" collapsed="false">
      <c r="A31" s="0" t="n">
        <v>474</v>
      </c>
      <c r="B31" s="0" t="n">
        <v>7.82</v>
      </c>
      <c r="C31" s="0" t="n">
        <f aca="false">B31*10^(-3)</f>
        <v>0.00782</v>
      </c>
    </row>
    <row r="32" customFormat="false" ht="13.5" hidden="false" customHeight="false" outlineLevel="0" collapsed="false">
      <c r="A32" s="0" t="n">
        <v>476</v>
      </c>
      <c r="B32" s="0" t="n">
        <v>11.65</v>
      </c>
      <c r="C32" s="0" t="n">
        <f aca="false">B32*10^(-3)</f>
        <v>0.01165</v>
      </c>
    </row>
    <row r="33" customFormat="false" ht="13.5" hidden="false" customHeight="false" outlineLevel="0" collapsed="false">
      <c r="A33" s="0" t="n">
        <v>478</v>
      </c>
      <c r="B33" s="0" t="n">
        <v>18.105</v>
      </c>
      <c r="C33" s="0" t="n">
        <f aca="false">B33*10^(-3)</f>
        <v>0.018105</v>
      </c>
    </row>
    <row r="34" customFormat="false" ht="13.5" hidden="false" customHeight="false" outlineLevel="0" collapsed="false">
      <c r="A34" s="0" t="n">
        <v>480</v>
      </c>
      <c r="B34" s="0" t="n">
        <v>27.71</v>
      </c>
      <c r="C34" s="0" t="n">
        <f aca="false">B34*10^(-3)</f>
        <v>0.02771</v>
      </c>
    </row>
    <row r="35" customFormat="false" ht="13.5" hidden="false" customHeight="false" outlineLevel="0" collapsed="false">
      <c r="A35" s="0" t="n">
        <v>482</v>
      </c>
      <c r="B35" s="0" t="n">
        <v>41.24</v>
      </c>
      <c r="C35" s="0" t="n">
        <f aca="false">B35*10^(-3)</f>
        <v>0.04124</v>
      </c>
    </row>
    <row r="36" customFormat="false" ht="13.5" hidden="false" customHeight="false" outlineLevel="0" collapsed="false">
      <c r="A36" s="0" t="n">
        <v>484</v>
      </c>
      <c r="B36" s="0" t="n">
        <v>56.17</v>
      </c>
      <c r="C36" s="0" t="n">
        <f aca="false">B36*10^(-3)</f>
        <v>0.05617</v>
      </c>
    </row>
    <row r="37" customFormat="false" ht="13.5" hidden="false" customHeight="false" outlineLevel="0" collapsed="false">
      <c r="A37" s="0" t="n">
        <v>486</v>
      </c>
      <c r="B37" s="0" t="n">
        <v>79.22</v>
      </c>
      <c r="C37" s="0" t="n">
        <f aca="false">B37*10^(-3)</f>
        <v>0.07922</v>
      </c>
    </row>
    <row r="38" customFormat="false" ht="13.5" hidden="false" customHeight="false" outlineLevel="0" collapsed="false">
      <c r="A38" s="0" t="n">
        <v>488</v>
      </c>
      <c r="B38" s="0" t="n">
        <v>104.24</v>
      </c>
      <c r="C38" s="0" t="n">
        <f aca="false">B38*10^(-3)</f>
        <v>0.10424</v>
      </c>
    </row>
    <row r="39" customFormat="false" ht="13.5" hidden="false" customHeight="false" outlineLevel="0" collapsed="false">
      <c r="A39" s="0" t="n">
        <v>490</v>
      </c>
      <c r="B39" s="0" t="n">
        <v>134.6</v>
      </c>
      <c r="C39" s="0" t="n">
        <f aca="false">B39*10^(-3)</f>
        <v>0.1346</v>
      </c>
    </row>
    <row r="40" customFormat="false" ht="13.5" hidden="false" customHeight="false" outlineLevel="0" collapsed="false">
      <c r="A40" s="0" t="n">
        <v>492</v>
      </c>
      <c r="B40" s="0" t="n">
        <v>153.26</v>
      </c>
      <c r="C40" s="0" t="n">
        <f aca="false">B40*10^(-3)</f>
        <v>0.15326</v>
      </c>
    </row>
    <row r="41" customFormat="false" ht="13.5" hidden="false" customHeight="false" outlineLevel="0" collapsed="false">
      <c r="A41" s="0" t="n">
        <v>494</v>
      </c>
      <c r="B41" s="0" t="n">
        <v>197.62</v>
      </c>
      <c r="C41" s="0" t="n">
        <f aca="false">B41*10^(-3)</f>
        <v>0.19762</v>
      </c>
    </row>
    <row r="42" customFormat="false" ht="13.5" hidden="false" customHeight="false" outlineLevel="0" collapsed="false">
      <c r="A42" s="0" t="n">
        <v>496</v>
      </c>
      <c r="B42" s="0" t="n">
        <v>237.7</v>
      </c>
      <c r="C42" s="0" t="n">
        <f aca="false">B42*10^(-3)</f>
        <v>0.2377</v>
      </c>
    </row>
    <row r="43" customFormat="false" ht="13.5" hidden="false" customHeight="false" outlineLevel="0" collapsed="false">
      <c r="A43" s="0" t="n">
        <v>498</v>
      </c>
      <c r="B43" s="0" t="n">
        <v>276.2</v>
      </c>
      <c r="C43" s="0" t="n">
        <f aca="false">B43*10^(-3)</f>
        <v>0.2762</v>
      </c>
    </row>
    <row r="44" customFormat="false" ht="13.5" hidden="false" customHeight="false" outlineLevel="0" collapsed="false">
      <c r="A44" s="0" t="n">
        <v>500</v>
      </c>
      <c r="B44" s="0" t="n">
        <v>307.2</v>
      </c>
      <c r="C44" s="0" t="n">
        <f aca="false">B44*10^(-3)</f>
        <v>0.3072</v>
      </c>
    </row>
    <row r="45" customFormat="false" ht="13.5" hidden="false" customHeight="false" outlineLevel="0" collapsed="false">
      <c r="A45" s="0" t="n">
        <v>502</v>
      </c>
      <c r="B45" s="0" t="n">
        <v>342</v>
      </c>
      <c r="C45" s="0" t="n">
        <f aca="false">B45*10^(-3)</f>
        <v>0.342</v>
      </c>
    </row>
    <row r="46" customFormat="false" ht="13.5" hidden="false" customHeight="false" outlineLevel="0" collapsed="false">
      <c r="A46" s="0" t="n">
        <v>504</v>
      </c>
      <c r="B46" s="0" t="n">
        <v>373.1</v>
      </c>
      <c r="C46" s="0" t="n">
        <f aca="false">B46*10^(-3)</f>
        <v>0.3731</v>
      </c>
    </row>
    <row r="47" customFormat="false" ht="13.5" hidden="false" customHeight="false" outlineLevel="0" collapsed="false">
      <c r="A47" s="0" t="n">
        <v>506</v>
      </c>
      <c r="B47" s="0" t="n">
        <v>400</v>
      </c>
      <c r="C47" s="0" t="n">
        <f aca="false">B47*10^(-3)</f>
        <v>0.4</v>
      </c>
    </row>
    <row r="48" customFormat="false" ht="13.5" hidden="false" customHeight="false" outlineLevel="0" collapsed="false">
      <c r="A48" s="0" t="n">
        <v>508</v>
      </c>
      <c r="B48" s="0" t="n">
        <v>424.7</v>
      </c>
      <c r="C48" s="0" t="n">
        <f aca="false">B48*10^(-3)</f>
        <v>0.4247</v>
      </c>
    </row>
    <row r="49" customFormat="false" ht="13.5" hidden="false" customHeight="false" outlineLevel="0" collapsed="false">
      <c r="A49" s="0" t="n">
        <v>510</v>
      </c>
      <c r="B49" s="0" t="n">
        <v>447.1</v>
      </c>
      <c r="C49" s="0" t="n">
        <f aca="false">B49*10^(-3)</f>
        <v>0.4471</v>
      </c>
    </row>
    <row r="50" customFormat="false" ht="13.5" hidden="false" customHeight="false" outlineLevel="0" collapsed="false">
      <c r="A50" s="0" t="n">
        <v>512</v>
      </c>
      <c r="B50" s="0" t="n">
        <v>462.9</v>
      </c>
      <c r="C50" s="0" t="n">
        <f aca="false">B50*10^(-3)</f>
        <v>0.4629</v>
      </c>
    </row>
    <row r="51" customFormat="false" ht="13.5" hidden="false" customHeight="false" outlineLevel="0" collapsed="false">
      <c r="A51" s="0" t="n">
        <v>514</v>
      </c>
      <c r="B51" s="0" t="n">
        <v>490.1</v>
      </c>
      <c r="C51" s="0" t="n">
        <f aca="false">B51*10^(-3)</f>
        <v>0.4901</v>
      </c>
    </row>
    <row r="52" customFormat="false" ht="13.5" hidden="false" customHeight="false" outlineLevel="0" collapsed="false">
      <c r="A52" s="0" t="n">
        <v>516</v>
      </c>
      <c r="B52" s="0" t="n">
        <v>508.3</v>
      </c>
      <c r="C52" s="0" t="n">
        <f aca="false">B52*10^(-3)</f>
        <v>0.5083</v>
      </c>
    </row>
    <row r="53" customFormat="false" ht="13.5" hidden="false" customHeight="false" outlineLevel="0" collapsed="false">
      <c r="A53" s="0" t="n">
        <v>518</v>
      </c>
      <c r="B53" s="0" t="n">
        <v>525</v>
      </c>
      <c r="C53" s="0" t="n">
        <f aca="false">B53*10^(-3)</f>
        <v>0.525</v>
      </c>
    </row>
    <row r="54" customFormat="false" ht="13.5" hidden="false" customHeight="false" outlineLevel="0" collapsed="false">
      <c r="A54" s="0" t="n">
        <v>520</v>
      </c>
      <c r="B54" s="0" t="n">
        <v>540.7</v>
      </c>
      <c r="C54" s="0" t="n">
        <f aca="false">B54*10^(-3)</f>
        <v>0.5407</v>
      </c>
    </row>
    <row r="55" customFormat="false" ht="13.5" hidden="false" customHeight="false" outlineLevel="0" collapsed="false">
      <c r="A55" s="0" t="n">
        <v>522</v>
      </c>
      <c r="B55" s="0" t="n">
        <v>553.9</v>
      </c>
      <c r="C55" s="0" t="n">
        <f aca="false">B55*10^(-3)</f>
        <v>0.5539</v>
      </c>
    </row>
    <row r="56" customFormat="false" ht="13.5" hidden="false" customHeight="false" outlineLevel="0" collapsed="false">
      <c r="A56" s="0" t="n">
        <v>524</v>
      </c>
      <c r="B56" s="0" t="n">
        <v>567.9</v>
      </c>
      <c r="C56" s="0" t="n">
        <f aca="false">B56*10^(-3)</f>
        <v>0.5679</v>
      </c>
    </row>
    <row r="57" customFormat="false" ht="13.5" hidden="false" customHeight="false" outlineLevel="0" collapsed="false">
      <c r="A57" s="0" t="n">
        <v>526</v>
      </c>
      <c r="B57" s="0" t="n">
        <v>582.6</v>
      </c>
      <c r="C57" s="0" t="n">
        <f aca="false">B57*10^(-3)</f>
        <v>0.5826</v>
      </c>
    </row>
    <row r="58" customFormat="false" ht="13.5" hidden="false" customHeight="false" outlineLevel="0" collapsed="false">
      <c r="A58" s="0" t="n">
        <v>528</v>
      </c>
      <c r="B58" s="0" t="n">
        <v>595.9</v>
      </c>
      <c r="C58" s="0" t="n">
        <f aca="false">B58*10^(-3)</f>
        <v>0.5959</v>
      </c>
    </row>
    <row r="59" customFormat="false" ht="13.5" hidden="false" customHeight="false" outlineLevel="0" collapsed="false">
      <c r="A59" s="0" t="n">
        <v>530</v>
      </c>
      <c r="B59" s="0" t="n">
        <v>609.7</v>
      </c>
      <c r="C59" s="0" t="n">
        <f aca="false">B59*10^(-3)</f>
        <v>0.6097</v>
      </c>
    </row>
    <row r="60" customFormat="false" ht="13.5" hidden="false" customHeight="false" outlineLevel="0" collapsed="false">
      <c r="A60" s="0" t="n">
        <v>532</v>
      </c>
      <c r="B60" s="0" t="n">
        <v>621.1</v>
      </c>
      <c r="C60" s="0" t="n">
        <f aca="false">B60*10^(-3)</f>
        <v>0.6211</v>
      </c>
    </row>
    <row r="61" customFormat="false" ht="13.5" hidden="false" customHeight="false" outlineLevel="0" collapsed="false">
      <c r="A61" s="0" t="n">
        <v>534</v>
      </c>
      <c r="B61" s="0" t="n">
        <v>631.5</v>
      </c>
      <c r="C61" s="0" t="n">
        <f aca="false">B61*10^(-3)</f>
        <v>0.6315</v>
      </c>
    </row>
    <row r="62" customFormat="false" ht="13.5" hidden="false" customHeight="false" outlineLevel="0" collapsed="false">
      <c r="A62" s="0" t="n">
        <v>536</v>
      </c>
      <c r="B62" s="0" t="n">
        <v>640.9</v>
      </c>
      <c r="C62" s="0" t="n">
        <f aca="false">B62*10^(-3)</f>
        <v>0.6409</v>
      </c>
    </row>
    <row r="63" customFormat="false" ht="13.5" hidden="false" customHeight="false" outlineLevel="0" collapsed="false">
      <c r="A63" s="0" t="n">
        <v>538</v>
      </c>
      <c r="B63" s="0" t="n">
        <v>646.7</v>
      </c>
      <c r="C63" s="0" t="n">
        <f aca="false">B63*10^(-3)</f>
        <v>0.6467</v>
      </c>
    </row>
    <row r="64" customFormat="false" ht="13.5" hidden="false" customHeight="false" outlineLevel="0" collapsed="false">
      <c r="A64" s="0" t="n">
        <v>540</v>
      </c>
      <c r="B64" s="0" t="n">
        <v>651.2</v>
      </c>
      <c r="C64" s="0" t="n">
        <f aca="false">B64*10^(-3)</f>
        <v>0.6512</v>
      </c>
    </row>
    <row r="65" customFormat="false" ht="13.5" hidden="false" customHeight="false" outlineLevel="0" collapsed="false">
      <c r="A65" s="0" t="n">
        <v>542</v>
      </c>
      <c r="B65" s="0" t="n">
        <v>655.3</v>
      </c>
      <c r="C65" s="0" t="n">
        <f aca="false">B65*10^(-3)</f>
        <v>0.6553</v>
      </c>
    </row>
    <row r="66" customFormat="false" ht="13.5" hidden="false" customHeight="false" outlineLevel="0" collapsed="false">
      <c r="A66" s="0" t="n">
        <v>544</v>
      </c>
      <c r="B66" s="0" t="n">
        <v>659.2</v>
      </c>
      <c r="C66" s="0" t="n">
        <f aca="false">B66*10^(-3)</f>
        <v>0.6592</v>
      </c>
    </row>
    <row r="67" customFormat="false" ht="13.5" hidden="false" customHeight="false" outlineLevel="0" collapsed="false">
      <c r="A67" s="0" t="n">
        <v>546</v>
      </c>
      <c r="B67" s="0" t="n">
        <v>655.7</v>
      </c>
      <c r="C67" s="0" t="n">
        <f aca="false">B67*10^(-3)</f>
        <v>0.6557</v>
      </c>
    </row>
    <row r="68" customFormat="false" ht="13.5" hidden="false" customHeight="false" outlineLevel="0" collapsed="false">
      <c r="A68" s="0" t="n">
        <v>548</v>
      </c>
      <c r="B68" s="0" t="n">
        <v>673.3</v>
      </c>
      <c r="C68" s="0" t="n">
        <f aca="false">B68*10^(-3)</f>
        <v>0.6733</v>
      </c>
    </row>
    <row r="69" customFormat="false" ht="13.5" hidden="false" customHeight="false" outlineLevel="0" collapsed="false">
      <c r="A69" s="0" t="n">
        <v>550</v>
      </c>
      <c r="B69" s="0" t="n">
        <v>686.3</v>
      </c>
      <c r="C69" s="0" t="n">
        <f aca="false">B69*10^(-3)</f>
        <v>0.6863</v>
      </c>
    </row>
    <row r="70" customFormat="false" ht="13.5" hidden="false" customHeight="false" outlineLevel="0" collapsed="false">
      <c r="A70" s="0" t="n">
        <v>552</v>
      </c>
      <c r="B70" s="0" t="n">
        <v>703.6</v>
      </c>
      <c r="C70" s="0" t="n">
        <f aca="false">B70*10^(-3)</f>
        <v>0.7036</v>
      </c>
    </row>
    <row r="71" customFormat="false" ht="13.5" hidden="false" customHeight="false" outlineLevel="0" collapsed="false">
      <c r="A71" s="0" t="n">
        <v>554</v>
      </c>
      <c r="B71" s="0" t="n">
        <v>723.8</v>
      </c>
      <c r="C71" s="0" t="n">
        <f aca="false">B71*10^(-3)</f>
        <v>0.7238</v>
      </c>
    </row>
    <row r="72" customFormat="false" ht="13.5" hidden="false" customHeight="false" outlineLevel="0" collapsed="false">
      <c r="A72" s="0" t="n">
        <v>556</v>
      </c>
      <c r="B72" s="0" t="n">
        <v>747.9</v>
      </c>
      <c r="C72" s="0" t="n">
        <f aca="false">B72*10^(-3)</f>
        <v>0.7479</v>
      </c>
    </row>
    <row r="73" customFormat="false" ht="13.5" hidden="false" customHeight="false" outlineLevel="0" collapsed="false">
      <c r="A73" s="0" t="n">
        <v>558</v>
      </c>
      <c r="B73" s="0" t="n">
        <v>770.9</v>
      </c>
      <c r="C73" s="0" t="n">
        <f aca="false">B73*10^(-3)</f>
        <v>0.7709</v>
      </c>
    </row>
    <row r="74" customFormat="false" ht="13.5" hidden="false" customHeight="false" outlineLevel="0" collapsed="false">
      <c r="A74" s="0" t="n">
        <v>560</v>
      </c>
      <c r="B74" s="0" t="n">
        <v>795.6</v>
      </c>
      <c r="C74" s="0" t="n">
        <f aca="false">B74*10^(-3)</f>
        <v>0.7956</v>
      </c>
    </row>
    <row r="75" customFormat="false" ht="13.5" hidden="false" customHeight="false" outlineLevel="0" collapsed="false">
      <c r="A75" s="0" t="n">
        <v>562</v>
      </c>
      <c r="B75" s="0" t="n">
        <v>816.1</v>
      </c>
      <c r="C75" s="0" t="n">
        <f aca="false">B75*10^(-3)</f>
        <v>0.8161</v>
      </c>
    </row>
    <row r="76" customFormat="false" ht="13.5" hidden="false" customHeight="false" outlineLevel="0" collapsed="false">
      <c r="A76" s="0" t="n">
        <v>564</v>
      </c>
      <c r="B76" s="0" t="n">
        <v>836.7</v>
      </c>
      <c r="C76" s="0" t="n">
        <f aca="false">B76*10^(-3)</f>
        <v>0.8367</v>
      </c>
    </row>
    <row r="77" customFormat="false" ht="13.5" hidden="false" customHeight="false" outlineLevel="0" collapsed="false">
      <c r="A77" s="0" t="n">
        <v>566</v>
      </c>
      <c r="B77" s="0" t="n">
        <v>856.2</v>
      </c>
      <c r="C77" s="0" t="n">
        <f aca="false">B77*10^(-3)</f>
        <v>0.8562</v>
      </c>
    </row>
    <row r="78" customFormat="false" ht="13.5" hidden="false" customHeight="false" outlineLevel="0" collapsed="false">
      <c r="A78" s="0" t="n">
        <v>568</v>
      </c>
      <c r="B78" s="0" t="n">
        <v>875.1</v>
      </c>
      <c r="C78" s="0" t="n">
        <f aca="false">B78*10^(-3)</f>
        <v>0.8751</v>
      </c>
    </row>
    <row r="79" customFormat="false" ht="13.5" hidden="false" customHeight="false" outlineLevel="0" collapsed="false">
      <c r="A79" s="0" t="n">
        <v>570</v>
      </c>
      <c r="B79" s="0" t="n">
        <v>891</v>
      </c>
      <c r="C79" s="0" t="n">
        <f aca="false">B79*10^(-3)</f>
        <v>0.891</v>
      </c>
    </row>
    <row r="80" customFormat="false" ht="13.5" hidden="false" customHeight="false" outlineLevel="0" collapsed="false">
      <c r="A80" s="0" t="n">
        <v>572</v>
      </c>
      <c r="B80" s="0" t="n">
        <v>905.7</v>
      </c>
      <c r="C80" s="0" t="n">
        <f aca="false">B80*10^(-3)</f>
        <v>0.9057</v>
      </c>
    </row>
    <row r="81" customFormat="false" ht="13.5" hidden="false" customHeight="false" outlineLevel="0" collapsed="false">
      <c r="A81" s="0" t="n">
        <v>574</v>
      </c>
      <c r="B81" s="0" t="n">
        <v>917.5</v>
      </c>
      <c r="C81" s="0" t="n">
        <f aca="false">B81*10^(-3)</f>
        <v>0.9175</v>
      </c>
    </row>
    <row r="82" customFormat="false" ht="13.5" hidden="false" customHeight="false" outlineLevel="0" collapsed="false">
      <c r="A82" s="0" t="n">
        <v>576</v>
      </c>
      <c r="B82" s="0" t="n">
        <v>929.1</v>
      </c>
      <c r="C82" s="0" t="n">
        <f aca="false">B82*10^(-3)</f>
        <v>0.9291</v>
      </c>
    </row>
    <row r="83" customFormat="false" ht="13.5" hidden="false" customHeight="false" outlineLevel="0" collapsed="false">
      <c r="A83" s="0" t="n">
        <v>578</v>
      </c>
      <c r="B83" s="0" t="n">
        <v>940.9</v>
      </c>
      <c r="C83" s="0" t="n">
        <f aca="false">B83*10^(-3)</f>
        <v>0.9409</v>
      </c>
    </row>
    <row r="84" customFormat="false" ht="13.5" hidden="false" customHeight="false" outlineLevel="0" collapsed="false">
      <c r="A84" s="0" t="n">
        <v>580</v>
      </c>
      <c r="B84" s="0" t="n">
        <v>950.1</v>
      </c>
      <c r="C84" s="0" t="n">
        <f aca="false">B84*10^(-3)</f>
        <v>0.9501</v>
      </c>
    </row>
    <row r="85" customFormat="false" ht="13.5" hidden="false" customHeight="false" outlineLevel="0" collapsed="false">
      <c r="A85" s="0" t="n">
        <v>582</v>
      </c>
      <c r="B85" s="0" t="n">
        <v>962.3</v>
      </c>
      <c r="C85" s="0" t="n">
        <f aca="false">B85*10^(-3)</f>
        <v>0.9623</v>
      </c>
    </row>
    <row r="86" customFormat="false" ht="13.5" hidden="false" customHeight="false" outlineLevel="0" collapsed="false">
      <c r="A86" s="0" t="n">
        <v>584</v>
      </c>
      <c r="B86" s="0" t="n">
        <v>970.5</v>
      </c>
      <c r="C86" s="0" t="n">
        <f aca="false">B86*10^(-3)</f>
        <v>0.9705</v>
      </c>
    </row>
    <row r="87" customFormat="false" ht="13.5" hidden="false" customHeight="false" outlineLevel="0" collapsed="false">
      <c r="A87" s="0" t="n">
        <v>586</v>
      </c>
      <c r="B87" s="0" t="n">
        <v>979.7</v>
      </c>
      <c r="C87" s="0" t="n">
        <f aca="false">B87*10^(-3)</f>
        <v>0.9797</v>
      </c>
    </row>
    <row r="88" customFormat="false" ht="13.5" hidden="false" customHeight="false" outlineLevel="0" collapsed="false">
      <c r="A88" s="0" t="n">
        <v>588</v>
      </c>
      <c r="B88" s="0" t="n">
        <v>987.2</v>
      </c>
      <c r="C88" s="0" t="n">
        <f aca="false">B88*10^(-3)</f>
        <v>0.9872</v>
      </c>
    </row>
    <row r="89" customFormat="false" ht="13.5" hidden="false" customHeight="false" outlineLevel="0" collapsed="false">
      <c r="A89" s="0" t="n">
        <v>590</v>
      </c>
      <c r="B89" s="0" t="n">
        <v>993.7</v>
      </c>
      <c r="C89" s="0" t="n">
        <f aca="false">B89*10^(-3)</f>
        <v>0.9937</v>
      </c>
    </row>
    <row r="90" customFormat="false" ht="13.5" hidden="false" customHeight="false" outlineLevel="0" collapsed="false">
      <c r="A90" s="0" t="n">
        <v>592</v>
      </c>
      <c r="B90" s="0" t="n">
        <v>998.6</v>
      </c>
      <c r="C90" s="0" t="n">
        <f aca="false">B90*10^(-3)</f>
        <v>0.9986</v>
      </c>
    </row>
    <row r="91" customFormat="false" ht="13.5" hidden="false" customHeight="false" outlineLevel="0" collapsed="false">
      <c r="A91" s="0" t="n">
        <v>594</v>
      </c>
      <c r="B91" s="0" t="n">
        <v>1001.7</v>
      </c>
      <c r="C91" s="0" t="n">
        <f aca="false">B91*10^(-3)</f>
        <v>1.0017</v>
      </c>
    </row>
    <row r="92" customFormat="false" ht="13.5" hidden="false" customHeight="false" outlineLevel="0" collapsed="false">
      <c r="A92" s="0" t="n">
        <v>596</v>
      </c>
      <c r="B92" s="0" t="n">
        <v>1004.5</v>
      </c>
      <c r="C92" s="0" t="n">
        <f aca="false">B92*10^(-3)</f>
        <v>1.0045</v>
      </c>
    </row>
    <row r="93" customFormat="false" ht="13.5" hidden="false" customHeight="false" outlineLevel="0" collapsed="false">
      <c r="A93" s="0" t="n">
        <v>598</v>
      </c>
      <c r="B93" s="0" t="n">
        <v>1005.8</v>
      </c>
      <c r="C93" s="0" t="n">
        <f aca="false">B93*10^(-3)</f>
        <v>1.0058</v>
      </c>
    </row>
    <row r="94" customFormat="false" ht="13.5" hidden="false" customHeight="false" outlineLevel="0" collapsed="false">
      <c r="A94" s="0" t="n">
        <v>600</v>
      </c>
      <c r="B94" s="0" t="n">
        <v>1004.9</v>
      </c>
      <c r="C94" s="0" t="n">
        <f aca="false">B94*10^(-3)</f>
        <v>1.0049</v>
      </c>
    </row>
    <row r="95" customFormat="false" ht="13.5" hidden="false" customHeight="false" outlineLevel="0" collapsed="false">
      <c r="A95" s="0" t="n">
        <v>605</v>
      </c>
      <c r="B95" s="0" t="n">
        <v>998.6</v>
      </c>
      <c r="C95" s="0" t="n">
        <f aca="false">B95*10^(-3)</f>
        <v>0.9986</v>
      </c>
    </row>
    <row r="96" customFormat="false" ht="13.5" hidden="false" customHeight="false" outlineLevel="0" collapsed="false">
      <c r="A96" s="0" t="n">
        <v>610</v>
      </c>
      <c r="B96" s="0" t="n">
        <v>988.7</v>
      </c>
      <c r="C96" s="0" t="n">
        <f aca="false">B96*10^(-3)</f>
        <v>0.9887</v>
      </c>
    </row>
    <row r="97" customFormat="false" ht="13.5" hidden="false" customHeight="false" outlineLevel="0" collapsed="false">
      <c r="A97" s="0" t="n">
        <v>615</v>
      </c>
      <c r="B97" s="0" t="n">
        <v>974.7</v>
      </c>
      <c r="C97" s="0" t="n">
        <f aca="false">B97*10^(-3)</f>
        <v>0.9747</v>
      </c>
    </row>
    <row r="98" customFormat="false" ht="13.5" hidden="false" customHeight="false" outlineLevel="0" collapsed="false">
      <c r="A98" s="0" t="n">
        <v>620</v>
      </c>
      <c r="B98" s="0" t="n">
        <v>957.3</v>
      </c>
      <c r="C98" s="0" t="n">
        <f aca="false">B98*10^(-3)</f>
        <v>0.9573</v>
      </c>
    </row>
    <row r="99" customFormat="false" ht="13.5" hidden="false" customHeight="false" outlineLevel="0" collapsed="false">
      <c r="A99" s="0" t="n">
        <v>625</v>
      </c>
      <c r="B99" s="0" t="n">
        <v>945.6</v>
      </c>
      <c r="C99" s="0" t="n">
        <f aca="false">B99*10^(-3)</f>
        <v>0.9456</v>
      </c>
    </row>
    <row r="100" customFormat="false" ht="13.5" hidden="false" customHeight="false" outlineLevel="0" collapsed="false">
      <c r="A100" s="0" t="n">
        <v>630</v>
      </c>
      <c r="B100" s="0" t="n">
        <v>933.6</v>
      </c>
      <c r="C100" s="0" t="n">
        <f aca="false">B100*10^(-3)</f>
        <v>0.9336</v>
      </c>
    </row>
    <row r="101" customFormat="false" ht="13.5" hidden="false" customHeight="false" outlineLevel="0" collapsed="false">
      <c r="A101" s="0" t="n">
        <v>635</v>
      </c>
      <c r="B101" s="0" t="n">
        <v>920.7</v>
      </c>
      <c r="C101" s="0" t="n">
        <f aca="false">B101*10^(-3)</f>
        <v>0.9207</v>
      </c>
    </row>
    <row r="102" customFormat="false" ht="13.5" hidden="false" customHeight="false" outlineLevel="0" collapsed="false">
      <c r="A102" s="0" t="n">
        <v>640</v>
      </c>
      <c r="B102" s="0" t="n">
        <v>909.9</v>
      </c>
      <c r="C102" s="0" t="n">
        <f aca="false">B102*10^(-3)</f>
        <v>0.9099</v>
      </c>
    </row>
    <row r="103" customFormat="false" ht="13.5" hidden="false" customHeight="false" outlineLevel="0" collapsed="false">
      <c r="A103" s="0" t="n">
        <v>645</v>
      </c>
      <c r="B103" s="0" t="n">
        <v>899.2</v>
      </c>
      <c r="C103" s="0" t="n">
        <f aca="false">B103*10^(-3)</f>
        <v>0.8992</v>
      </c>
    </row>
    <row r="104" customFormat="false" ht="13.5" hidden="false" customHeight="false" outlineLevel="0" collapsed="false">
      <c r="A104" s="0" t="n">
        <v>650</v>
      </c>
      <c r="B104" s="0" t="n">
        <v>886.4</v>
      </c>
      <c r="C104" s="0" t="n">
        <f aca="false">B104*10^(-3)</f>
        <v>0.8864</v>
      </c>
    </row>
    <row r="105" customFormat="false" ht="13.5" hidden="false" customHeight="false" outlineLevel="0" collapsed="false">
      <c r="A105" s="0" t="n">
        <v>655</v>
      </c>
      <c r="B105" s="0" t="n">
        <v>868.1</v>
      </c>
      <c r="C105" s="0" t="n">
        <f aca="false">B105*10^(-3)</f>
        <v>0.8681</v>
      </c>
    </row>
    <row r="106" customFormat="false" ht="13.5" hidden="false" customHeight="false" outlineLevel="0" collapsed="false">
      <c r="A106" s="0" t="n">
        <v>660</v>
      </c>
      <c r="B106" s="0" t="n">
        <v>843.7</v>
      </c>
      <c r="C106" s="0" t="n">
        <f aca="false">B106*10^(-3)</f>
        <v>0.8437</v>
      </c>
    </row>
    <row r="107" customFormat="false" ht="13.5" hidden="false" customHeight="false" outlineLevel="0" collapsed="false">
      <c r="A107" s="0" t="n">
        <v>665</v>
      </c>
      <c r="B107" s="0" t="n">
        <v>814</v>
      </c>
      <c r="C107" s="0" t="n">
        <f aca="false">B107*10^(-3)</f>
        <v>0.814</v>
      </c>
    </row>
    <row r="108" customFormat="false" ht="13.5" hidden="false" customHeight="false" outlineLevel="0" collapsed="false">
      <c r="A108" s="0" t="n">
        <v>670</v>
      </c>
      <c r="B108" s="0" t="n">
        <v>778.7</v>
      </c>
      <c r="C108" s="0" t="n">
        <f aca="false">B108*10^(-3)</f>
        <v>0.7787</v>
      </c>
    </row>
    <row r="109" customFormat="false" ht="13.5" hidden="false" customHeight="false" outlineLevel="0" collapsed="false">
      <c r="A109" s="0" t="n">
        <v>675</v>
      </c>
      <c r="B109" s="0" t="n">
        <v>747.2</v>
      </c>
      <c r="C109" s="0" t="n">
        <f aca="false">B109*10^(-3)</f>
        <v>0.7472</v>
      </c>
    </row>
    <row r="110" customFormat="false" ht="13.5" hidden="false" customHeight="false" outlineLevel="0" collapsed="false">
      <c r="A110" s="0" t="n">
        <v>680</v>
      </c>
      <c r="B110" s="0" t="n">
        <v>714.3</v>
      </c>
      <c r="C110" s="0" t="n">
        <f aca="false">B110*10^(-3)</f>
        <v>0.7143</v>
      </c>
    </row>
    <row r="111" customFormat="false" ht="13.5" hidden="false" customHeight="false" outlineLevel="0" collapsed="false">
      <c r="A111" s="0" t="n">
        <v>685</v>
      </c>
      <c r="B111" s="0" t="n">
        <v>679.2</v>
      </c>
      <c r="C111" s="0" t="n">
        <f aca="false">B111*10^(-3)</f>
        <v>0.6792</v>
      </c>
    </row>
    <row r="112" customFormat="false" ht="13.5" hidden="false" customHeight="false" outlineLevel="0" collapsed="false">
      <c r="A112" s="0" t="n">
        <v>690</v>
      </c>
      <c r="B112" s="0" t="n">
        <v>648.4</v>
      </c>
      <c r="C112" s="0" t="n">
        <f aca="false">B112*10^(-3)</f>
        <v>0.6484</v>
      </c>
    </row>
    <row r="113" customFormat="false" ht="13.5" hidden="false" customHeight="false" outlineLevel="0" collapsed="false">
      <c r="A113" s="0" t="n">
        <v>695</v>
      </c>
      <c r="B113" s="0" t="n">
        <v>621.2</v>
      </c>
      <c r="C113" s="0" t="n">
        <f aca="false">B113*10^(-3)</f>
        <v>0.6212</v>
      </c>
    </row>
    <row r="114" customFormat="false" ht="13.5" hidden="false" customHeight="false" outlineLevel="0" collapsed="false">
      <c r="A114" s="0" t="n">
        <v>700</v>
      </c>
      <c r="B114" s="0" t="n">
        <v>597.6</v>
      </c>
      <c r="C114" s="0" t="n">
        <f aca="false">B114*10^(-3)</f>
        <v>0.5976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9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T90" activeCellId="0" sqref="T90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s">
        <v>25</v>
      </c>
      <c r="B1" s="0" t="n">
        <v>87</v>
      </c>
    </row>
    <row r="3" customFormat="false" ht="13.5" hidden="false" customHeight="false" outlineLevel="0" collapsed="false">
      <c r="A3" s="1" t="s">
        <v>26</v>
      </c>
      <c r="B3" s="0" t="s">
        <v>27</v>
      </c>
      <c r="C3" s="0" t="s">
        <v>28</v>
      </c>
      <c r="D3" s="0" t="s">
        <v>29</v>
      </c>
      <c r="E3" s="0" t="s">
        <v>15</v>
      </c>
      <c r="F3" s="0" t="s">
        <v>14</v>
      </c>
      <c r="G3" s="0" t="s">
        <v>30</v>
      </c>
      <c r="H3" s="1" t="s">
        <v>31</v>
      </c>
      <c r="I3" s="0" t="s">
        <v>32</v>
      </c>
    </row>
    <row r="4" customFormat="false" ht="13.5" hidden="false" customHeight="false" outlineLevel="0" collapsed="false">
      <c r="A4" s="0" t="n">
        <v>400</v>
      </c>
      <c r="B4" s="0" t="n">
        <v>0.3313</v>
      </c>
      <c r="C4" s="0" t="n">
        <v>0.001987</v>
      </c>
      <c r="D4" s="0" t="n">
        <f aca="false">C4/B4</f>
        <v>0.0059975852701479</v>
      </c>
      <c r="E4" s="0" t="n">
        <f aca="false">1.959+0.257/(A4*10^(-3))^2</f>
        <v>3.56525</v>
      </c>
      <c r="F4" s="0" t="n">
        <f aca="false">((E4-1)/(E4+1))^2</f>
        <v>0.315740478118784</v>
      </c>
      <c r="G4" s="0" t="n">
        <f aca="false">-1/$B$1*10^6*LN(C4/B4)/10^3</f>
        <v>58.8091763877721</v>
      </c>
      <c r="H4" s="0" t="n">
        <f aca="false">1.24/(A4*10^(-3))</f>
        <v>3.1</v>
      </c>
      <c r="I4" s="0" t="n">
        <f aca="false">SQRT(G4*H4)</f>
        <v>13.5021645228494</v>
      </c>
    </row>
    <row r="5" customFormat="false" ht="13.5" hidden="false" customHeight="false" outlineLevel="0" collapsed="false">
      <c r="A5" s="0" t="n">
        <v>405</v>
      </c>
      <c r="B5" s="0" t="n">
        <v>0.3925</v>
      </c>
      <c r="C5" s="0" t="n">
        <v>0.00203</v>
      </c>
      <c r="D5" s="0" t="n">
        <f aca="false">C5/B5</f>
        <v>0.00517197452229299</v>
      </c>
      <c r="E5" s="0" t="n">
        <f aca="false">1.959+0.257/(A5*10^(-3))^2</f>
        <v>3.52583432403597</v>
      </c>
      <c r="F5" s="0" t="n">
        <f aca="false">((E5-1)/(E5+1))^2</f>
        <v>0.311467270999537</v>
      </c>
      <c r="G5" s="0" t="n">
        <f aca="false">-1/$B$1*10^6*LN(C5/B5)/10^3</f>
        <v>60.5115028065376</v>
      </c>
      <c r="H5" s="0" t="n">
        <f aca="false">1.24/(A5*10^(-3))</f>
        <v>3.06172839506173</v>
      </c>
      <c r="I5" s="0" t="n">
        <f aca="false">SQRT(G5*H5)</f>
        <v>13.6113844398957</v>
      </c>
      <c r="M5" s="0" t="n">
        <v>392.5</v>
      </c>
    </row>
    <row r="6" customFormat="false" ht="13.5" hidden="false" customHeight="false" outlineLevel="0" collapsed="false">
      <c r="A6" s="0" t="n">
        <v>410</v>
      </c>
      <c r="B6" s="0" t="n">
        <v>0.4543</v>
      </c>
      <c r="C6" s="0" t="n">
        <v>0.00205</v>
      </c>
      <c r="D6" s="0" t="n">
        <f aca="false">C6/B6</f>
        <v>0.00451243671582655</v>
      </c>
      <c r="E6" s="0" t="n">
        <f aca="false">1.959+0.257/(A6*10^(-3))^2</f>
        <v>3.48785187388459</v>
      </c>
      <c r="F6" s="0" t="n">
        <f aca="false">((E6-1)/(E6+1))^2</f>
        <v>0.307306686342628</v>
      </c>
      <c r="G6" s="0" t="n">
        <f aca="false">-1/$B$1*10^6*LN(C6/B6)/10^3</f>
        <v>62.0795170070694</v>
      </c>
      <c r="H6" s="0" t="n">
        <f aca="false">1.24/(A6*10^(-3))</f>
        <v>3.02439024390244</v>
      </c>
      <c r="I6" s="0" t="n">
        <f aca="false">SQRT(G6*H6)</f>
        <v>13.7022876039863</v>
      </c>
      <c r="M6" s="0" t="n">
        <v>454.3</v>
      </c>
    </row>
    <row r="7" customFormat="false" ht="13.5" hidden="false" customHeight="false" outlineLevel="0" collapsed="false">
      <c r="A7" s="0" t="n">
        <v>415</v>
      </c>
      <c r="B7" s="0" t="n">
        <v>0.5119</v>
      </c>
      <c r="C7" s="0" t="n">
        <v>0.002133</v>
      </c>
      <c r="D7" s="0" t="n">
        <f aca="false">C7/B7</f>
        <v>0.00416682945887869</v>
      </c>
      <c r="E7" s="0" t="n">
        <f aca="false">1.959+0.257/(A7*10^(-3))^2</f>
        <v>3.45123399622587</v>
      </c>
      <c r="F7" s="0" t="n">
        <f aca="false">((E7-1)/(E7+1))^2</f>
        <v>0.303255504040385</v>
      </c>
      <c r="G7" s="0" t="n">
        <f aca="false">-1/$B$1*10^6*LN(C7/B7)/10^3</f>
        <v>62.9954006203945</v>
      </c>
      <c r="H7" s="0" t="n">
        <f aca="false">1.24/(A7*10^(-3))</f>
        <v>2.98795180722892</v>
      </c>
      <c r="I7" s="0" t="n">
        <f aca="false">SQRT(G7*H7)</f>
        <v>13.7195926007596</v>
      </c>
      <c r="M7" s="0" t="n">
        <v>511.9</v>
      </c>
    </row>
    <row r="8" customFormat="false" ht="13.5" hidden="false" customHeight="false" outlineLevel="0" collapsed="false">
      <c r="A8" s="0" t="n">
        <v>420</v>
      </c>
      <c r="B8" s="0" t="n">
        <v>0.5472</v>
      </c>
      <c r="C8" s="0" t="n">
        <v>0.002185</v>
      </c>
      <c r="D8" s="0" t="n">
        <f aca="false">C8/B8</f>
        <v>0.00399305555555556</v>
      </c>
      <c r="E8" s="0" t="n">
        <f aca="false">1.959+0.257/(A8*10^(-3))^2</f>
        <v>3.41591609977324</v>
      </c>
      <c r="F8" s="0" t="n">
        <f aca="false">((E8-1)/(E8+1))^2</f>
        <v>0.299310580422561</v>
      </c>
      <c r="G8" s="0" t="n">
        <f aca="false">-1/$B$1*10^6*LN(C8/B8)/10^3</f>
        <v>63.4850406639171</v>
      </c>
      <c r="H8" s="0" t="n">
        <f aca="false">1.24/(A8*10^(-3))</f>
        <v>2.95238095238095</v>
      </c>
      <c r="I8" s="0" t="n">
        <f aca="false">SQRT(G8*H8)</f>
        <v>13.6905816098981</v>
      </c>
      <c r="M8" s="0" t="n">
        <v>547.2</v>
      </c>
    </row>
    <row r="9" customFormat="false" ht="13.5" hidden="false" customHeight="false" outlineLevel="0" collapsed="false">
      <c r="A9" s="0" t="n">
        <v>425</v>
      </c>
      <c r="B9" s="0" t="n">
        <v>0.5884</v>
      </c>
      <c r="C9" s="0" t="n">
        <v>0.001935</v>
      </c>
      <c r="D9" s="0" t="n">
        <f aca="false">C9/B9</f>
        <v>0.00328857919782461</v>
      </c>
      <c r="E9" s="0" t="n">
        <f aca="false">1.959+0.257/(A9*10^(-3))^2</f>
        <v>3.38183737024221</v>
      </c>
      <c r="F9" s="0" t="n">
        <f aca="false">((E9-1)/(E9+1))^2</f>
        <v>0.295468848769269</v>
      </c>
      <c r="G9" s="0" t="n">
        <f aca="false">-1/$B$1*10^6*LN(C9/B9)/10^3</f>
        <v>65.7160880717878</v>
      </c>
      <c r="H9" s="0" t="n">
        <f aca="false">1.24/(A9*10^(-3))</f>
        <v>2.91764705882353</v>
      </c>
      <c r="I9" s="0" t="n">
        <f aca="false">SQRT(G9*H9)</f>
        <v>13.8468895814201</v>
      </c>
      <c r="M9" s="0" t="n">
        <v>588.4</v>
      </c>
    </row>
    <row r="10" customFormat="false" ht="13.5" hidden="false" customHeight="false" outlineLevel="0" collapsed="false">
      <c r="A10" s="0" t="n">
        <v>430</v>
      </c>
      <c r="B10" s="0" t="n">
        <v>0.647</v>
      </c>
      <c r="C10" s="0" t="n">
        <v>0.0023</v>
      </c>
      <c r="D10" s="0" t="n">
        <f aca="false">C10/B10</f>
        <v>0.0035548686244204</v>
      </c>
      <c r="E10" s="0" t="n">
        <f aca="false">1.959+0.257/(A10*10^(-3))^2</f>
        <v>3.34894050838291</v>
      </c>
      <c r="F10" s="0" t="n">
        <f aca="false">((E10-1)/(E10+1))^2</f>
        <v>0.29172731951393</v>
      </c>
      <c r="G10" s="0" t="n">
        <f aca="false">-1/$B$1*10^6*LN(C10/B10)/10^3</f>
        <v>64.8211169145494</v>
      </c>
      <c r="H10" s="0" t="n">
        <f aca="false">1.24/(A10*10^(-3))</f>
        <v>2.88372093023256</v>
      </c>
      <c r="I10" s="0" t="n">
        <f aca="false">SQRT(G10*H10)</f>
        <v>13.6720887785129</v>
      </c>
      <c r="M10" s="0" t="n">
        <v>647</v>
      </c>
    </row>
    <row r="11" customFormat="false" ht="13.5" hidden="false" customHeight="false" outlineLevel="0" collapsed="false">
      <c r="A11" s="0" t="n">
        <v>435</v>
      </c>
      <c r="B11" s="0" t="n">
        <v>0.7523</v>
      </c>
      <c r="C11" s="0" t="n">
        <v>0.0024</v>
      </c>
      <c r="D11" s="0" t="n">
        <f aca="false">C11/B11</f>
        <v>0.00319021666888209</v>
      </c>
      <c r="E11" s="0" t="n">
        <f aca="false">1.959+0.257/(A11*10^(-3))^2</f>
        <v>3.31717148896816</v>
      </c>
      <c r="F11" s="0" t="n">
        <f aca="false">((E11-1)/(E11+1))^2</f>
        <v>0.288083080171756</v>
      </c>
      <c r="G11" s="0" t="n">
        <f aca="false">-1/$B$1*10^6*LN(C11/B11)/10^3</f>
        <v>66.0651315311756</v>
      </c>
      <c r="H11" s="0" t="n">
        <f aca="false">1.24/(A11*10^(-3))</f>
        <v>2.85057471264368</v>
      </c>
      <c r="I11" s="0" t="n">
        <f aca="false">SQRT(G11*H11)</f>
        <v>13.7231043619965</v>
      </c>
      <c r="M11" s="0" t="n">
        <v>752.3</v>
      </c>
    </row>
    <row r="12" customFormat="false" ht="13.5" hidden="false" customHeight="false" outlineLevel="0" collapsed="false">
      <c r="A12" s="0" t="n">
        <v>440</v>
      </c>
      <c r="B12" s="0" t="n">
        <v>0.8435</v>
      </c>
      <c r="C12" s="0" t="n">
        <v>0.002486</v>
      </c>
      <c r="D12" s="0" t="n">
        <f aca="false">C12/B12</f>
        <v>0.00294724362774155</v>
      </c>
      <c r="E12" s="0" t="n">
        <f aca="false">1.959+0.257/(A12*10^(-3))^2</f>
        <v>3.28647933884298</v>
      </c>
      <c r="F12" s="0" t="n">
        <f aca="false">((E12-1)/(E12+1))^2</f>
        <v>0.284533295026262</v>
      </c>
      <c r="G12" s="0" t="n">
        <f aca="false">-1/$B$1*10^6*LN(C12/B12)/10^3</f>
        <v>66.9756886080173</v>
      </c>
      <c r="H12" s="0" t="n">
        <f aca="false">1.24/(A12*10^(-3))</f>
        <v>2.81818181818182</v>
      </c>
      <c r="I12" s="0" t="n">
        <f aca="false">SQRT(G12*H12)</f>
        <v>13.738619577502</v>
      </c>
      <c r="M12" s="0" t="n">
        <v>843.5</v>
      </c>
    </row>
    <row r="13" customFormat="false" ht="13.5" hidden="false" customHeight="false" outlineLevel="0" collapsed="false">
      <c r="A13" s="0" t="n">
        <v>445</v>
      </c>
      <c r="B13" s="0" t="n">
        <v>0.9034</v>
      </c>
      <c r="C13" s="0" t="n">
        <v>0.00255</v>
      </c>
      <c r="D13" s="0" t="n">
        <f aca="false">C13/B13</f>
        <v>0.00282266991365951</v>
      </c>
      <c r="E13" s="0" t="n">
        <f aca="false">1.959+0.257/(A13*10^(-3))^2</f>
        <v>3.25681593233178</v>
      </c>
      <c r="F13" s="0" t="n">
        <f aca="false">((E13-1)/(E13+1))^2</f>
        <v>0.281075204603424</v>
      </c>
      <c r="G13" s="0" t="n">
        <f aca="false">-1/$B$1*10^6*LN(C13/B13)/10^3</f>
        <v>67.4720926902318</v>
      </c>
      <c r="H13" s="0" t="n">
        <f aca="false">1.24/(A13*10^(-3))</f>
        <v>2.78651685393258</v>
      </c>
      <c r="I13" s="0" t="n">
        <f aca="false">SQRT(G13*H13)</f>
        <v>13.71175129046</v>
      </c>
      <c r="M13" s="0" t="n">
        <v>903.4</v>
      </c>
    </row>
    <row r="14" customFormat="false" ht="13.5" hidden="false" customHeight="false" outlineLevel="0" collapsed="false">
      <c r="A14" s="0" t="n">
        <v>450</v>
      </c>
      <c r="B14" s="0" t="n">
        <v>0.9552</v>
      </c>
      <c r="C14" s="0" t="n">
        <v>0.002155</v>
      </c>
      <c r="D14" s="0" t="n">
        <f aca="false">C14/B14</f>
        <v>0.00225607202680067</v>
      </c>
      <c r="E14" s="0" t="n">
        <f aca="false">1.959+0.257/(A14*10^(-3))^2</f>
        <v>3.22813580246914</v>
      </c>
      <c r="F14" s="0" t="n">
        <f aca="false">((E14-1)/(E14+1))^2</f>
        <v>0.277706124960427</v>
      </c>
      <c r="G14" s="0" t="n">
        <f aca="false">-1/$B$1*10^6*LN(C14/B14)/10^3</f>
        <v>70.0474714837084</v>
      </c>
      <c r="H14" s="0" t="n">
        <f aca="false">1.24/(A14*10^(-3))</f>
        <v>2.75555555555556</v>
      </c>
      <c r="I14" s="0" t="n">
        <f aca="false">SQRT(G14*H14)</f>
        <v>13.8931529610651</v>
      </c>
      <c r="M14" s="0" t="n">
        <v>955.2</v>
      </c>
    </row>
    <row r="15" customFormat="false" ht="13.5" hidden="false" customHeight="false" outlineLevel="0" collapsed="false">
      <c r="A15" s="0" t="n">
        <v>452</v>
      </c>
      <c r="B15" s="0" t="n">
        <v>0.9744</v>
      </c>
      <c r="C15" s="0" t="n">
        <v>0.002584</v>
      </c>
      <c r="D15" s="0" t="n">
        <f aca="false">C15/B15</f>
        <v>0.00265188834154351</v>
      </c>
      <c r="E15" s="0" t="n">
        <f aca="false">1.959+0.257/(A15*10^(-3))^2</f>
        <v>3.21692936016916</v>
      </c>
      <c r="F15" s="0" t="n">
        <f aca="false">((E15-1)/(E15+1))^2</f>
        <v>0.276382829155803</v>
      </c>
      <c r="G15" s="0" t="n">
        <f aca="false">-1/$B$1*10^6*LN(C15/B15)/10^3</f>
        <v>68.1894633452331</v>
      </c>
      <c r="H15" s="0" t="n">
        <f aca="false">1.24/(A15*10^(-3))</f>
        <v>2.74336283185841</v>
      </c>
      <c r="I15" s="0" t="n">
        <f aca="false">SQRT(G15*H15)</f>
        <v>13.677296489646</v>
      </c>
      <c r="M15" s="0" t="n">
        <v>974.4</v>
      </c>
    </row>
    <row r="16" customFormat="false" ht="13.5" hidden="false" customHeight="false" outlineLevel="0" collapsed="false">
      <c r="A16" s="0" t="n">
        <v>454</v>
      </c>
      <c r="B16" s="0" t="n">
        <v>0.993</v>
      </c>
      <c r="C16" s="0" t="n">
        <v>0.002612</v>
      </c>
      <c r="D16" s="0" t="n">
        <f aca="false">C16/B16</f>
        <v>0.00263041289023162</v>
      </c>
      <c r="E16" s="0" t="n">
        <f aca="false">1.959+0.257/(A16*10^(-3))^2</f>
        <v>3.20587069417221</v>
      </c>
      <c r="F16" s="0" t="n">
        <f aca="false">((E16-1)/(E16+1))^2</f>
        <v>0.27507319308544</v>
      </c>
      <c r="G16" s="0" t="n">
        <f aca="false">-1/$B$1*10^6*LN(C16/B16)/10^3</f>
        <v>68.2829247428849</v>
      </c>
      <c r="H16" s="0" t="n">
        <f aca="false">1.24/(A16*10^(-3))</f>
        <v>2.73127753303965</v>
      </c>
      <c r="I16" s="0" t="n">
        <f aca="false">SQRT(G16*H16)</f>
        <v>13.6564863065314</v>
      </c>
      <c r="M16" s="0" t="n">
        <v>993</v>
      </c>
    </row>
    <row r="17" customFormat="false" ht="13.5" hidden="false" customHeight="false" outlineLevel="0" collapsed="false">
      <c r="A17" s="0" t="n">
        <v>456</v>
      </c>
      <c r="B17" s="0" t="n">
        <v>1.0171</v>
      </c>
      <c r="C17" s="0" t="n">
        <v>0.002628</v>
      </c>
      <c r="D17" s="0" t="n">
        <f aca="false">C17/B17</f>
        <v>0.00258381673385115</v>
      </c>
      <c r="E17" s="0" t="n">
        <f aca="false">1.959+0.257/(A17*10^(-3))^2</f>
        <v>3.19495721760542</v>
      </c>
      <c r="F17" s="0" t="n">
        <f aca="false">((E17-1)/(E17+1))^2</f>
        <v>0.273777054943823</v>
      </c>
      <c r="G17" s="0" t="n">
        <f aca="false">-1/$B$1*10^6*LN(C17/B17)/10^3</f>
        <v>68.4883634368872</v>
      </c>
      <c r="H17" s="0" t="n">
        <f aca="false">1.24/(A17*10^(-3))</f>
        <v>2.71929824561403</v>
      </c>
      <c r="I17" s="0" t="n">
        <f aca="false">SQRT(G17*H17)</f>
        <v>13.6469881856366</v>
      </c>
      <c r="M17" s="0" t="n">
        <v>1017.1</v>
      </c>
    </row>
    <row r="18" customFormat="false" ht="13.5" hidden="false" customHeight="false" outlineLevel="0" collapsed="false">
      <c r="A18" s="0" t="n">
        <v>458</v>
      </c>
      <c r="B18" s="0" t="n">
        <v>1.046</v>
      </c>
      <c r="C18" s="0" t="n">
        <v>0.00265</v>
      </c>
      <c r="D18" s="0" t="n">
        <f aca="false">C18/B18</f>
        <v>0.00253346080305927</v>
      </c>
      <c r="E18" s="0" t="n">
        <f aca="false">1.959+0.257/(A18*10^(-3))^2</f>
        <v>3.18418639995423</v>
      </c>
      <c r="F18" s="0" t="n">
        <f aca="false">((E18-1)/(E18+1))^2</f>
        <v>0.272494254788281</v>
      </c>
      <c r="G18" s="0" t="n">
        <f aca="false">-1/$B$1*10^6*LN(C18/B18)/10^3</f>
        <v>68.7145862600774</v>
      </c>
      <c r="H18" s="0" t="n">
        <f aca="false">1.24/(A18*10^(-3))</f>
        <v>2.70742358078603</v>
      </c>
      <c r="I18" s="0" t="n">
        <f aca="false">SQRT(G18*H18)</f>
        <v>13.6396294372131</v>
      </c>
      <c r="M18" s="0" t="n">
        <v>1046</v>
      </c>
    </row>
    <row r="19" customFormat="false" ht="13.5" hidden="false" customHeight="false" outlineLevel="0" collapsed="false">
      <c r="A19" s="0" t="n">
        <v>460</v>
      </c>
      <c r="B19" s="0" t="n">
        <v>1.0745</v>
      </c>
      <c r="C19" s="0" t="n">
        <v>0.002686</v>
      </c>
      <c r="D19" s="0" t="n">
        <f aca="false">C19/B19</f>
        <v>0.00249976733364355</v>
      </c>
      <c r="E19" s="0" t="n">
        <f aca="false">1.959+0.257/(A19*10^(-3))^2</f>
        <v>3.17355576559546</v>
      </c>
      <c r="F19" s="0" t="n">
        <f aca="false">((E19-1)/(E19+1))^2</f>
        <v>0.271224634526859</v>
      </c>
      <c r="G19" s="0" t="n">
        <f aca="false">-1/$B$1*10^6*LN(C19/B19)/10^3</f>
        <v>68.8684783676037</v>
      </c>
      <c r="H19" s="0" t="n">
        <f aca="false">1.24/(A19*10^(-3))</f>
        <v>2.69565217391304</v>
      </c>
      <c r="I19" s="0" t="n">
        <f aca="false">SQRT(G19*H19)</f>
        <v>13.62517755575</v>
      </c>
      <c r="M19" s="0" t="n">
        <v>1074.5</v>
      </c>
    </row>
    <row r="20" customFormat="false" ht="13.5" hidden="false" customHeight="false" outlineLevel="0" collapsed="false">
      <c r="A20" s="0" t="n">
        <v>462</v>
      </c>
      <c r="B20" s="0" t="n">
        <v>1.1182</v>
      </c>
      <c r="C20" s="0" t="n">
        <v>0.002654</v>
      </c>
      <c r="D20" s="0" t="n">
        <f aca="false">C20/B20</f>
        <v>0.00237345734215704</v>
      </c>
      <c r="E20" s="0" t="n">
        <f aca="false">1.959+0.257/(A20*10^(-3))^2</f>
        <v>3.16306289237458</v>
      </c>
      <c r="F20" s="0" t="n">
        <f aca="false">((E20-1)/(E20+1))^2</f>
        <v>0.269968037905785</v>
      </c>
      <c r="G20" s="0" t="n">
        <f aca="false">-1/$B$1*10^6*LN(C20/B20)/10^3</f>
        <v>69.464455088305</v>
      </c>
      <c r="H20" s="0" t="n">
        <f aca="false">1.24/(A20*10^(-3))</f>
        <v>2.68398268398268</v>
      </c>
      <c r="I20" s="0" t="n">
        <f aca="false">SQRT(G20*H20)</f>
        <v>13.6543544193529</v>
      </c>
      <c r="M20" s="0" t="n">
        <v>1118.2</v>
      </c>
    </row>
    <row r="21" customFormat="false" ht="13.5" hidden="false" customHeight="false" outlineLevel="0" collapsed="false">
      <c r="A21" s="0" t="n">
        <v>464</v>
      </c>
      <c r="B21" s="0" t="n">
        <v>1.1576</v>
      </c>
      <c r="C21" s="0" t="n">
        <v>0.00271</v>
      </c>
      <c r="D21" s="0" t="n">
        <f aca="false">C21/B21</f>
        <v>0.00234105044920525</v>
      </c>
      <c r="E21" s="0" t="n">
        <f aca="false">1.959+0.257/(A21*10^(-3))^2</f>
        <v>3.15270541022592</v>
      </c>
      <c r="F21" s="0" t="n">
        <f aca="false">((E21-1)/(E21+1))^2</f>
        <v>0.26872431049657</v>
      </c>
      <c r="G21" s="0" t="n">
        <f aca="false">-1/$B$1*10^6*LN(C21/B21)/10^3</f>
        <v>69.6224774761571</v>
      </c>
      <c r="H21" s="0" t="n">
        <f aca="false">1.24/(A21*10^(-3))</f>
        <v>2.67241379310345</v>
      </c>
      <c r="I21" s="0" t="n">
        <f aca="false">SQRT(G21*H21)</f>
        <v>13.640383759899</v>
      </c>
      <c r="M21" s="0" t="n">
        <v>1157.6</v>
      </c>
    </row>
    <row r="22" customFormat="false" ht="13.5" hidden="false" customHeight="false" outlineLevel="0" collapsed="false">
      <c r="A22" s="0" t="n">
        <v>466</v>
      </c>
      <c r="B22" s="0" t="n">
        <v>1.1983</v>
      </c>
      <c r="C22" s="0" t="n">
        <v>0.00293</v>
      </c>
      <c r="D22" s="0" t="n">
        <f aca="false">C22/B22</f>
        <v>0.00244513060168572</v>
      </c>
      <c r="E22" s="0" t="n">
        <f aca="false">1.959+0.257/(A22*10^(-3))^2</f>
        <v>3.14248099983422</v>
      </c>
      <c r="F22" s="0" t="n">
        <f aca="false">((E22-1)/(E22+1))^2</f>
        <v>0.267493299682763</v>
      </c>
      <c r="G22" s="0" t="n">
        <f aca="false">-1/$B$1*10^6*LN(C22/B22)/10^3</f>
        <v>69.1224912834425</v>
      </c>
      <c r="H22" s="0" t="n">
        <f aca="false">1.24/(A22*10^(-3))</f>
        <v>2.66094420600858</v>
      </c>
      <c r="I22" s="0" t="n">
        <f aca="false">SQRT(G22*H22)</f>
        <v>13.5621197710961</v>
      </c>
      <c r="M22" s="0" t="n">
        <v>1198.3</v>
      </c>
    </row>
    <row r="23" customFormat="false" ht="13.5" hidden="false" customHeight="false" outlineLevel="0" collapsed="false">
      <c r="A23" s="0" t="n">
        <v>468</v>
      </c>
      <c r="B23" s="0" t="n">
        <v>1.2426</v>
      </c>
      <c r="C23" s="0" t="n">
        <v>0.003421</v>
      </c>
      <c r="D23" s="0" t="n">
        <f aca="false">C23/B23</f>
        <v>0.00275309834218574</v>
      </c>
      <c r="E23" s="0" t="n">
        <f aca="false">1.959+0.257/(A23*10^(-3))^2</f>
        <v>3.13238739133611</v>
      </c>
      <c r="F23" s="0" t="n">
        <f aca="false">((E23-1)/(E23+1))^2</f>
        <v>0.266274854646388</v>
      </c>
      <c r="G23" s="0" t="n">
        <f aca="false">-1/$B$1*10^6*LN(C23/B23)/10^3</f>
        <v>67.7589463406221</v>
      </c>
      <c r="H23" s="0" t="n">
        <f aca="false">1.24/(A23*10^(-3))</f>
        <v>2.64957264957265</v>
      </c>
      <c r="I23" s="0" t="n">
        <f aca="false">SQRT(G23*H23)</f>
        <v>13.3989645490976</v>
      </c>
      <c r="M23" s="0" t="n">
        <v>1242.6</v>
      </c>
    </row>
    <row r="24" customFormat="false" ht="13.5" hidden="false" customHeight="false" outlineLevel="0" collapsed="false">
      <c r="A24" s="0" t="n">
        <v>470</v>
      </c>
      <c r="B24" s="0" t="n">
        <v>1.2776</v>
      </c>
      <c r="C24" s="0" t="n">
        <v>0.004202</v>
      </c>
      <c r="D24" s="0" t="n">
        <f aca="false">C24/B24</f>
        <v>0.00328897933625548</v>
      </c>
      <c r="E24" s="0" t="n">
        <f aca="false">1.959+0.257/(A24*10^(-3))^2</f>
        <v>3.12242236306021</v>
      </c>
      <c r="F24" s="0" t="n">
        <f aca="false">((E24-1)/(E24+1))^2</f>
        <v>0.265068826354091</v>
      </c>
      <c r="G24" s="0" t="n">
        <f aca="false">-1/$B$1*10^6*LN(C24/B24)/10^3</f>
        <v>65.7146895917011</v>
      </c>
      <c r="H24" s="0" t="n">
        <f aca="false">1.24/(A24*10^(-3))</f>
        <v>2.63829787234043</v>
      </c>
      <c r="I24" s="0" t="n">
        <f aca="false">SQRT(G24*H24)</f>
        <v>13.1671912620458</v>
      </c>
      <c r="M24" s="0" t="n">
        <v>1277.6</v>
      </c>
    </row>
    <row r="25" customFormat="false" ht="13.5" hidden="false" customHeight="false" outlineLevel="0" collapsed="false">
      <c r="A25" s="0" t="n">
        <v>472</v>
      </c>
      <c r="B25" s="0" t="n">
        <v>1.3091</v>
      </c>
      <c r="C25" s="0" t="n">
        <v>0.004981</v>
      </c>
      <c r="D25" s="0" t="n">
        <f aca="false">C25/B25</f>
        <v>0.00380490413261019</v>
      </c>
      <c r="E25" s="0" t="n">
        <f aca="false">1.959+0.257/(A25*10^(-3))^2</f>
        <v>3.11258374030451</v>
      </c>
      <c r="F25" s="0" t="n">
        <f aca="false">((E25-1)/(E25+1))^2</f>
        <v>0.263875067543004</v>
      </c>
      <c r="G25" s="0" t="n">
        <f aca="false">-1/$B$1*10^6*LN(C25/B25)/10^3</f>
        <v>64.0398216447691</v>
      </c>
      <c r="H25" s="0" t="n">
        <f aca="false">1.24/(A25*10^(-3))</f>
        <v>2.6271186440678</v>
      </c>
      <c r="I25" s="0" t="n">
        <f aca="false">SQRT(G25*H25)</f>
        <v>12.9707443659086</v>
      </c>
      <c r="M25" s="0" t="n">
        <v>1309.1</v>
      </c>
    </row>
    <row r="26" customFormat="false" ht="13.5" hidden="false" customHeight="false" outlineLevel="0" collapsed="false">
      <c r="A26" s="0" t="n">
        <v>474</v>
      </c>
      <c r="B26" s="0" t="n">
        <v>1.3374</v>
      </c>
      <c r="C26" s="0" t="n">
        <v>0.00782</v>
      </c>
      <c r="D26" s="0" t="n">
        <f aca="false">C26/B26</f>
        <v>0.00584716614326305</v>
      </c>
      <c r="E26" s="0" t="n">
        <f aca="false">1.959+0.257/(A26*10^(-3))^2</f>
        <v>3.1028693941498</v>
      </c>
      <c r="F26" s="0" t="n">
        <f aca="false">((E26-1)/(E26+1))^2</f>
        <v>0.262693432706369</v>
      </c>
      <c r="G26" s="0" t="n">
        <f aca="false">-1/$B$1*10^6*LN(C26/B26)/10^3</f>
        <v>59.101128219111</v>
      </c>
      <c r="H26" s="0" t="n">
        <f aca="false">1.24/(A26*10^(-3))</f>
        <v>2.61603375527426</v>
      </c>
      <c r="I26" s="0" t="n">
        <f aca="false">SQRT(G26*H26)</f>
        <v>12.4342489276991</v>
      </c>
      <c r="M26" s="0" t="n">
        <v>1337.4</v>
      </c>
    </row>
    <row r="27" customFormat="false" ht="13.5" hidden="false" customHeight="false" outlineLevel="0" collapsed="false">
      <c r="A27" s="0" t="n">
        <v>476</v>
      </c>
      <c r="B27" s="0" t="n">
        <v>1.3701</v>
      </c>
      <c r="C27" s="0" t="n">
        <v>0.01165</v>
      </c>
      <c r="D27" s="0" t="n">
        <f aca="false">C27/B27</f>
        <v>0.00850302897598716</v>
      </c>
      <c r="E27" s="0" t="n">
        <f aca="false">1.959+0.257/(A27*10^(-3))^2</f>
        <v>3.09327724030789</v>
      </c>
      <c r="F27" s="0" t="n">
        <f aca="false">((E27-1)/(E27+1))^2</f>
        <v>0.261523778078929</v>
      </c>
      <c r="G27" s="0" t="n">
        <f aca="false">-1/$B$1*10^6*LN(C27/B27)/10^3</f>
        <v>54.796929067211</v>
      </c>
      <c r="H27" s="0" t="n">
        <f aca="false">1.24/(A27*10^(-3))</f>
        <v>2.60504201680672</v>
      </c>
      <c r="I27" s="0" t="n">
        <f aca="false">SQRT(G27*H27)</f>
        <v>11.947732111663</v>
      </c>
      <c r="M27" s="0" t="n">
        <v>1370.1</v>
      </c>
    </row>
    <row r="28" customFormat="false" ht="13.5" hidden="false" customHeight="false" outlineLevel="0" collapsed="false">
      <c r="A28" s="0" t="n">
        <v>478</v>
      </c>
      <c r="B28" s="0" t="n">
        <v>1.3954</v>
      </c>
      <c r="C28" s="0" t="n">
        <v>0.018105</v>
      </c>
      <c r="D28" s="0" t="n">
        <f aca="false">C28/B28</f>
        <v>0.0129747742582772</v>
      </c>
      <c r="E28" s="0" t="n">
        <f aca="false">1.959+0.257/(A28*10^(-3))^2</f>
        <v>3.08380523800354</v>
      </c>
      <c r="F28" s="0" t="n">
        <f aca="false">((E28-1)/(E28+1))^2</f>
        <v>0.260365961622106</v>
      </c>
      <c r="G28" s="0" t="n">
        <f aca="false">-1/$B$1*10^6*LN(C28/B28)/10^3</f>
        <v>49.9396350377877</v>
      </c>
      <c r="H28" s="0" t="n">
        <f aca="false">1.24/(A28*10^(-3))</f>
        <v>2.59414225941423</v>
      </c>
      <c r="I28" s="0" t="n">
        <f aca="false">SQRT(G28*H28)</f>
        <v>11.3820260793608</v>
      </c>
      <c r="M28" s="0" t="n">
        <v>1395.4</v>
      </c>
    </row>
    <row r="29" customFormat="false" ht="13.5" hidden="false" customHeight="false" outlineLevel="0" collapsed="false">
      <c r="A29" s="0" t="n">
        <v>480</v>
      </c>
      <c r="B29" s="0" t="n">
        <v>1.4264</v>
      </c>
      <c r="C29" s="0" t="n">
        <v>0.02771</v>
      </c>
      <c r="D29" s="0" t="n">
        <f aca="false">C29/B29</f>
        <v>0.019426528323051</v>
      </c>
      <c r="E29" s="0" t="n">
        <f aca="false">1.959+0.257/(A29*10^(-3))^2</f>
        <v>3.07445138888889</v>
      </c>
      <c r="F29" s="0" t="n">
        <f aca="false">((E29-1)/(E29+1))^2</f>
        <v>0.259219843008995</v>
      </c>
      <c r="G29" s="0" t="n">
        <f aca="false">-1/$B$1*10^6*LN(C29/B29)/10^3</f>
        <v>45.3001805479775</v>
      </c>
      <c r="H29" s="0" t="n">
        <f aca="false">1.24/(A29*10^(-3))</f>
        <v>2.58333333333333</v>
      </c>
      <c r="I29" s="0" t="n">
        <f aca="false">SQRT(G29*H29)</f>
        <v>10.8178309478198</v>
      </c>
      <c r="M29" s="0" t="n">
        <v>1426.4</v>
      </c>
    </row>
    <row r="30" customFormat="false" ht="13.5" hidden="false" customHeight="false" outlineLevel="0" collapsed="false">
      <c r="A30" s="0" t="n">
        <v>482</v>
      </c>
      <c r="B30" s="0" t="n">
        <v>1.4466</v>
      </c>
      <c r="C30" s="0" t="n">
        <v>0.04124</v>
      </c>
      <c r="D30" s="0" t="n">
        <f aca="false">C30/B30</f>
        <v>0.0285082261855385</v>
      </c>
      <c r="E30" s="0" t="n">
        <f aca="false">1.959+0.257/(A30*10^(-3))^2</f>
        <v>3.06521373598939</v>
      </c>
      <c r="F30" s="0" t="n">
        <f aca="false">((E30-1)/(E30+1))^2</f>
        <v>0.258085283609178</v>
      </c>
      <c r="G30" s="0" t="n">
        <f aca="false">-1/$B$1*10^6*LN(C30/B30)/10^3</f>
        <v>40.8915240835221</v>
      </c>
      <c r="H30" s="0" t="n">
        <f aca="false">1.24/(A30*10^(-3))</f>
        <v>2.57261410788382</v>
      </c>
      <c r="I30" s="0" t="n">
        <f aca="false">SQRT(G30*H30)</f>
        <v>10.2566130740191</v>
      </c>
      <c r="M30" s="0" t="n">
        <v>1446.6</v>
      </c>
    </row>
    <row r="31" customFormat="false" ht="13.5" hidden="false" customHeight="false" outlineLevel="0" collapsed="false">
      <c r="A31" s="0" t="n">
        <v>484</v>
      </c>
      <c r="B31" s="0" t="n">
        <v>1.4765</v>
      </c>
      <c r="C31" s="0" t="n">
        <v>0.05617</v>
      </c>
      <c r="D31" s="0" t="n">
        <f aca="false">C31/B31</f>
        <v>0.0380426684727396</v>
      </c>
      <c r="E31" s="0" t="n">
        <f aca="false">1.959+0.257/(A31*10^(-3))^2</f>
        <v>3.05609036268014</v>
      </c>
      <c r="F31" s="0" t="n">
        <f aca="false">((E31-1)/(E31+1))^2</f>
        <v>0.256962146473391</v>
      </c>
      <c r="G31" s="0" t="n">
        <f aca="false">-1/$B$1*10^6*LN(C31/B31)/10^3</f>
        <v>37.5752516625246</v>
      </c>
      <c r="H31" s="0" t="n">
        <f aca="false">1.24/(A31*10^(-3))</f>
        <v>2.56198347107438</v>
      </c>
      <c r="I31" s="0" t="n">
        <f aca="false">SQRT(G31*H31)</f>
        <v>9.81158364795653</v>
      </c>
      <c r="M31" s="0" t="n">
        <v>1476.5</v>
      </c>
    </row>
    <row r="32" customFormat="false" ht="13.5" hidden="false" customHeight="false" outlineLevel="0" collapsed="false">
      <c r="A32" s="0" t="n">
        <v>486</v>
      </c>
      <c r="B32" s="0" t="n">
        <v>1.5175</v>
      </c>
      <c r="C32" s="0" t="n">
        <v>0.07922</v>
      </c>
      <c r="D32" s="0" t="n">
        <f aca="false">C32/B32</f>
        <v>0.0522042833607908</v>
      </c>
      <c r="E32" s="0" t="n">
        <f aca="false">1.959+0.257/(A32*10^(-3))^2</f>
        <v>3.04707939169165</v>
      </c>
      <c r="F32" s="0" t="n">
        <f aca="false">((E32-1)/(E32+1))^2</f>
        <v>0.255850296318046</v>
      </c>
      <c r="G32" s="0" t="n">
        <f aca="false">-1/$B$1*10^6*LN(C32/B32)/10^3</f>
        <v>33.937824491263</v>
      </c>
      <c r="H32" s="0" t="n">
        <f aca="false">1.24/(A32*10^(-3))</f>
        <v>2.55144032921811</v>
      </c>
      <c r="I32" s="0" t="n">
        <f aca="false">SQRT(G32*H32)</f>
        <v>9.30539274254098</v>
      </c>
      <c r="M32" s="0" t="n">
        <v>1517.5</v>
      </c>
    </row>
    <row r="33" customFormat="false" ht="13.5" hidden="false" customHeight="false" outlineLevel="0" collapsed="false">
      <c r="A33" s="0" t="n">
        <v>488</v>
      </c>
      <c r="B33" s="0" t="n">
        <v>1.5553</v>
      </c>
      <c r="C33" s="0" t="n">
        <v>0.10424</v>
      </c>
      <c r="D33" s="0" t="n">
        <f aca="false">C33/B33</f>
        <v>0.0670224394007587</v>
      </c>
      <c r="E33" s="0" t="n">
        <f aca="false">1.959+0.257/(A33*10^(-3))^2</f>
        <v>3.03817898414405</v>
      </c>
      <c r="F33" s="0" t="n">
        <f aca="false">((E33-1)/(E33+1))^2</f>
        <v>0.254749599509636</v>
      </c>
      <c r="G33" s="0" t="n">
        <f aca="false">-1/$B$1*10^6*LN(C33/B33)/10^3</f>
        <v>31.0658367728037</v>
      </c>
      <c r="H33" s="0" t="n">
        <f aca="false">1.24/(A33*10^(-3))</f>
        <v>2.54098360655738</v>
      </c>
      <c r="I33" s="0" t="n">
        <f aca="false">SQRT(G33*H33)</f>
        <v>8.88469368991873</v>
      </c>
      <c r="M33" s="0" t="n">
        <v>1555.3</v>
      </c>
    </row>
    <row r="34" customFormat="false" ht="13.5" hidden="false" customHeight="false" outlineLevel="0" collapsed="false">
      <c r="A34" s="0" t="n">
        <v>490</v>
      </c>
      <c r="B34" s="0" t="n">
        <v>1.5928</v>
      </c>
      <c r="C34" s="0" t="n">
        <v>0.1346</v>
      </c>
      <c r="D34" s="0" t="n">
        <f aca="false">C34/B34</f>
        <v>0.0845052737317931</v>
      </c>
      <c r="E34" s="0" t="n">
        <f aca="false">1.959+0.257/(A34*10^(-3))^2</f>
        <v>3.02938733860891</v>
      </c>
      <c r="F34" s="0" t="n">
        <f aca="false">((E34-1)/(E34+1))^2</f>
        <v>0.253659924049029</v>
      </c>
      <c r="G34" s="0" t="n">
        <f aca="false">-1/$B$1*10^6*LN(C34/B34)/10^3</f>
        <v>28.4016245464294</v>
      </c>
      <c r="H34" s="0" t="n">
        <f aca="false">1.24/(A34*10^(-3))</f>
        <v>2.53061224489796</v>
      </c>
      <c r="I34" s="0" t="n">
        <f aca="false">SQRT(G34*H34)</f>
        <v>8.47782394557641</v>
      </c>
      <c r="M34" s="0" t="n">
        <v>1592.8</v>
      </c>
    </row>
    <row r="35" customFormat="false" ht="13.5" hidden="false" customHeight="false" outlineLevel="0" collapsed="false">
      <c r="A35" s="0" t="n">
        <v>492</v>
      </c>
      <c r="B35" s="0" t="n">
        <v>1.6318</v>
      </c>
      <c r="C35" s="0" t="n">
        <v>0.15326</v>
      </c>
      <c r="D35" s="0" t="n">
        <f aca="false">C35/B35</f>
        <v>0.0939208236303469</v>
      </c>
      <c r="E35" s="0" t="n">
        <f aca="false">1.959+0.257/(A35*10^(-3))^2</f>
        <v>3.02070269019763</v>
      </c>
      <c r="F35" s="0" t="n">
        <f aca="false">((E35-1)/(E35+1))^2</f>
        <v>0.252581139555671</v>
      </c>
      <c r="G35" s="0" t="n">
        <f aca="false">-1/$B$1*10^6*LN(C35/B35)/10^3</f>
        <v>27.1873925684189</v>
      </c>
      <c r="H35" s="0" t="n">
        <f aca="false">1.24/(A35*10^(-3))</f>
        <v>2.52032520325203</v>
      </c>
      <c r="I35" s="0" t="n">
        <f aca="false">SQRT(G35*H35)</f>
        <v>8.27774550834302</v>
      </c>
      <c r="M35" s="0" t="n">
        <v>1631.8</v>
      </c>
    </row>
    <row r="36" customFormat="false" ht="13.5" hidden="false" customHeight="false" outlineLevel="0" collapsed="false">
      <c r="A36" s="0" t="n">
        <v>494</v>
      </c>
      <c r="B36" s="0" t="n">
        <v>1.6654</v>
      </c>
      <c r="C36" s="0" t="n">
        <v>0.19762</v>
      </c>
      <c r="D36" s="0" t="n">
        <f aca="false">C36/B36</f>
        <v>0.118662183259277</v>
      </c>
      <c r="E36" s="0" t="n">
        <f aca="false">1.959+0.257/(A36*10^(-3))^2</f>
        <v>3.01212330967562</v>
      </c>
      <c r="F36" s="0" t="n">
        <f aca="false">((E36-1)/(E36+1))^2</f>
        <v>0.25151311725171</v>
      </c>
      <c r="G36" s="0" t="n">
        <f aca="false">-1/$B$1*10^6*LN(C36/B36)/10^3</f>
        <v>24.499708264769</v>
      </c>
      <c r="H36" s="0" t="n">
        <f aca="false">1.24/(A36*10^(-3))</f>
        <v>2.51012145748988</v>
      </c>
      <c r="I36" s="0" t="n">
        <f aca="false">SQRT(G36*H36)</f>
        <v>7.84201781543748</v>
      </c>
      <c r="M36" s="0" t="n">
        <v>1665.4</v>
      </c>
    </row>
    <row r="37" customFormat="false" ht="13.5" hidden="false" customHeight="false" outlineLevel="0" collapsed="false">
      <c r="A37" s="0" t="n">
        <v>496</v>
      </c>
      <c r="B37" s="0" t="n">
        <v>1.7022</v>
      </c>
      <c r="C37" s="0" t="n">
        <v>0.2377</v>
      </c>
      <c r="D37" s="0" t="n">
        <f aca="false">C37/B37</f>
        <v>0.139642815180355</v>
      </c>
      <c r="E37" s="0" t="n">
        <f aca="false">1.959+0.257/(A37*10^(-3))^2</f>
        <v>3.00364750260146</v>
      </c>
      <c r="F37" s="0" t="n">
        <f aca="false">((E37-1)/(E37+1))^2</f>
        <v>0.250455729946054</v>
      </c>
      <c r="G37" s="0" t="n">
        <f aca="false">-1/$B$1*10^6*LN(C37/B37)/10^3</f>
        <v>22.6283613411116</v>
      </c>
      <c r="H37" s="0" t="n">
        <f aca="false">1.24/(A37*10^(-3))</f>
        <v>2.5</v>
      </c>
      <c r="I37" s="0" t="n">
        <f aca="false">SQRT(G37*H37)</f>
        <v>7.52136313129336</v>
      </c>
      <c r="M37" s="0" t="n">
        <v>1702.2</v>
      </c>
    </row>
    <row r="38" customFormat="false" ht="13.5" hidden="false" customHeight="false" outlineLevel="0" collapsed="false">
      <c r="A38" s="0" t="n">
        <v>498</v>
      </c>
      <c r="B38" s="0" t="n">
        <v>1.7354</v>
      </c>
      <c r="C38" s="0" t="n">
        <v>0.2762</v>
      </c>
      <c r="D38" s="0" t="n">
        <f aca="false">C38/B38</f>
        <v>0.159156390457531</v>
      </c>
      <c r="E38" s="0" t="n">
        <f aca="false">1.959+0.257/(A38*10^(-3))^2</f>
        <v>2.99527360849019</v>
      </c>
      <c r="F38" s="0" t="n">
        <f aca="false">((E38-1)/(E38+1))^2</f>
        <v>0.249408852018376</v>
      </c>
      <c r="G38" s="0" t="n">
        <f aca="false">-1/$B$1*10^6*LN(C38/B38)/10^3</f>
        <v>21.1249192228069</v>
      </c>
      <c r="H38" s="0" t="n">
        <f aca="false">1.24/(A38*10^(-3))</f>
        <v>2.48995983935743</v>
      </c>
      <c r="I38" s="0" t="n">
        <f aca="false">SQRT(G38*H38)</f>
        <v>7.25259956666979</v>
      </c>
      <c r="M38" s="0" t="n">
        <v>1735.4</v>
      </c>
    </row>
    <row r="39" customFormat="false" ht="13.5" hidden="false" customHeight="false" outlineLevel="0" collapsed="false">
      <c r="A39" s="0" t="n">
        <v>500</v>
      </c>
      <c r="B39" s="0" t="n">
        <v>1.7583</v>
      </c>
      <c r="C39" s="0" t="n">
        <v>0.3072</v>
      </c>
      <c r="D39" s="0" t="n">
        <f aca="false">C39/B39</f>
        <v>0.174714212591708</v>
      </c>
      <c r="E39" s="0" t="n">
        <f aca="false">1.959+0.257/(A39*10^(-3))^2</f>
        <v>2.987</v>
      </c>
      <c r="F39" s="0" t="n">
        <f aca="false">((E39-1)/(E39+1))^2</f>
        <v>0.248372359403074</v>
      </c>
      <c r="G39" s="0" t="n">
        <f aca="false">-1/$B$1*10^6*LN(C39/B39)/10^3</f>
        <v>20.0529162169767</v>
      </c>
      <c r="H39" s="0" t="n">
        <f aca="false">1.24/(A39*10^(-3))</f>
        <v>2.48</v>
      </c>
      <c r="I39" s="0" t="n">
        <f aca="false">SQRT(G39*H39)</f>
        <v>7.05203745155273</v>
      </c>
      <c r="M39" s="0" t="n">
        <v>1758.3</v>
      </c>
    </row>
    <row r="40" customFormat="false" ht="13.5" hidden="false" customHeight="false" outlineLevel="0" collapsed="false">
      <c r="A40" s="0" t="n">
        <v>502</v>
      </c>
      <c r="B40" s="0" t="n">
        <v>1.7792</v>
      </c>
      <c r="C40" s="0" t="n">
        <v>0.342</v>
      </c>
      <c r="D40" s="0" t="n">
        <f aca="false">C40/B40</f>
        <v>0.192221223021583</v>
      </c>
      <c r="E40" s="0" t="n">
        <f aca="false">1.959+0.257/(A40*10^(-3))^2</f>
        <v>2.97882508214155</v>
      </c>
      <c r="F40" s="0" t="n">
        <f aca="false">((E40-1)/(E40+1))^2</f>
        <v>0.247346129573208</v>
      </c>
      <c r="G40" s="0" t="n">
        <f aca="false">-1/$B$1*10^6*LN(C40/B40)/10^3</f>
        <v>18.955268586134</v>
      </c>
      <c r="H40" s="0" t="n">
        <f aca="false">1.24/(A40*10^(-3))</f>
        <v>2.47011952191235</v>
      </c>
      <c r="I40" s="0" t="n">
        <f aca="false">SQRT(G40*H40)</f>
        <v>6.84264415103559</v>
      </c>
      <c r="M40" s="0" t="n">
        <v>1779.2</v>
      </c>
    </row>
    <row r="41" customFormat="false" ht="13.5" hidden="false" customHeight="false" outlineLevel="0" collapsed="false">
      <c r="A41" s="0" t="n">
        <v>504</v>
      </c>
      <c r="B41" s="0" t="n">
        <v>1.7933</v>
      </c>
      <c r="C41" s="0" t="n">
        <v>0.3731</v>
      </c>
      <c r="D41" s="0" t="n">
        <f aca="false">C41/B41</f>
        <v>0.208052194278704</v>
      </c>
      <c r="E41" s="0" t="n">
        <f aca="false">1.959+0.257/(A41*10^(-3))^2</f>
        <v>2.9707472915092</v>
      </c>
      <c r="F41" s="0" t="n">
        <f aca="false">((E41-1)/(E41+1))^2</f>
        <v>0.246330041524414</v>
      </c>
      <c r="G41" s="0" t="n">
        <f aca="false">-1/$B$1*10^6*LN(C41/B41)/10^3</f>
        <v>18.0455896175548</v>
      </c>
      <c r="H41" s="0" t="n">
        <f aca="false">1.24/(A41*10^(-3))</f>
        <v>2.46031746031746</v>
      </c>
      <c r="I41" s="0" t="n">
        <f aca="false">SQRT(G41*H41)</f>
        <v>6.66317335942819</v>
      </c>
      <c r="M41" s="0" t="n">
        <v>1793.3</v>
      </c>
    </row>
    <row r="42" customFormat="false" ht="13.5" hidden="false" customHeight="false" outlineLevel="0" collapsed="false">
      <c r="A42" s="0" t="n">
        <v>506</v>
      </c>
      <c r="B42" s="0" t="n">
        <v>1.8044</v>
      </c>
      <c r="C42" s="0" t="n">
        <v>0.4</v>
      </c>
      <c r="D42" s="0" t="n">
        <f aca="false">C42/B42</f>
        <v>0.221680336954112</v>
      </c>
      <c r="E42" s="0" t="n">
        <f aca="false">1.959+0.257/(A42*10^(-3))^2</f>
        <v>2.96276509553344</v>
      </c>
      <c r="F42" s="0" t="n">
        <f aca="false">((E42-1)/(E42+1))^2</f>
        <v>0.245323975758802</v>
      </c>
      <c r="G42" s="0" t="n">
        <f aca="false">-1/$B$1*10^6*LN(C42/B42)/10^3</f>
        <v>17.3163087175432</v>
      </c>
      <c r="H42" s="0" t="n">
        <f aca="false">1.24/(A42*10^(-3))</f>
        <v>2.45059288537549</v>
      </c>
      <c r="I42" s="0" t="n">
        <f aca="false">SQRT(G42*H42)</f>
        <v>6.51423233728864</v>
      </c>
      <c r="M42" s="0" t="n">
        <v>1804.4</v>
      </c>
    </row>
    <row r="43" customFormat="false" ht="13.5" hidden="false" customHeight="false" outlineLevel="0" collapsed="false">
      <c r="A43" s="0" t="n">
        <v>508</v>
      </c>
      <c r="B43" s="0" t="n">
        <v>1.811</v>
      </c>
      <c r="C43" s="0" t="n">
        <v>0.4247</v>
      </c>
      <c r="D43" s="0" t="n">
        <f aca="false">C43/B43</f>
        <v>0.234511319712866</v>
      </c>
      <c r="E43" s="0" t="n">
        <f aca="false">1.959+0.257/(A43*10^(-3))^2</f>
        <v>2.95487699175398</v>
      </c>
      <c r="F43" s="0" t="n">
        <f aca="false">((E43-1)/(E43+1))^2</f>
        <v>0.244327814268871</v>
      </c>
      <c r="G43" s="0" t="n">
        <f aca="false">-1/$B$1*10^6*LN(C43/B43)/10^3</f>
        <v>16.6695565582091</v>
      </c>
      <c r="H43" s="0" t="n">
        <f aca="false">1.24/(A43*10^(-3))</f>
        <v>2.44094488188976</v>
      </c>
      <c r="I43" s="0" t="n">
        <f aca="false">SQRT(G43*H43)</f>
        <v>6.37882973311973</v>
      </c>
      <c r="M43" s="0" t="n">
        <v>1811</v>
      </c>
    </row>
    <row r="44" customFormat="false" ht="13.5" hidden="false" customHeight="false" outlineLevel="0" collapsed="false">
      <c r="A44" s="0" t="n">
        <v>510</v>
      </c>
      <c r="B44" s="0" t="n">
        <v>1.8157</v>
      </c>
      <c r="C44" s="0" t="n">
        <v>0.4471</v>
      </c>
      <c r="D44" s="0" t="n">
        <f aca="false">C44/B44</f>
        <v>0.246241119127609</v>
      </c>
      <c r="E44" s="0" t="n">
        <f aca="false">1.959+0.257/(A44*10^(-3))^2</f>
        <v>2.94708150711265</v>
      </c>
      <c r="F44" s="0" t="n">
        <f aca="false">((E44-1)/(E44+1))^2</f>
        <v>0.243341440521415</v>
      </c>
      <c r="G44" s="0" t="n">
        <f aca="false">-1/$B$1*10^6*LN(C44/B44)/10^3</f>
        <v>16.1085524601918</v>
      </c>
      <c r="H44" s="0" t="n">
        <f aca="false">1.24/(A44*10^(-3))</f>
        <v>2.43137254901961</v>
      </c>
      <c r="I44" s="0" t="n">
        <f aca="false">SQRT(G44*H44)</f>
        <v>6.25826591446485</v>
      </c>
      <c r="M44" s="0" t="n">
        <v>1815.7</v>
      </c>
    </row>
    <row r="45" customFormat="false" ht="13.5" hidden="false" customHeight="false" outlineLevel="0" collapsed="false">
      <c r="A45" s="0" t="n">
        <v>512</v>
      </c>
      <c r="B45" s="0" t="n">
        <v>1.8205</v>
      </c>
      <c r="C45" s="0" t="n">
        <v>0.4629</v>
      </c>
      <c r="D45" s="0" t="n">
        <f aca="false">C45/B45</f>
        <v>0.254270804723977</v>
      </c>
      <c r="E45" s="0" t="n">
        <f aca="false">1.959+0.257/(A45*10^(-3))^2</f>
        <v>2.93937719726562</v>
      </c>
      <c r="F45" s="0" t="n">
        <f aca="false">((E45-1)/(E45+1))^2</f>
        <v>0.242364739441462</v>
      </c>
      <c r="G45" s="0" t="n">
        <f aca="false">-1/$B$1*10^6*LN(C45/B45)/10^3</f>
        <v>15.7397174664168</v>
      </c>
      <c r="H45" s="0" t="n">
        <f aca="false">1.24/(A45*10^(-3))</f>
        <v>2.421875</v>
      </c>
      <c r="I45" s="0" t="n">
        <f aca="false">SQRT(G45*H45)</f>
        <v>6.17410950979801</v>
      </c>
      <c r="M45" s="0" t="n">
        <v>1820.5</v>
      </c>
    </row>
    <row r="46" customFormat="false" ht="13.5" hidden="false" customHeight="false" outlineLevel="0" collapsed="false">
      <c r="A46" s="0" t="n">
        <v>514</v>
      </c>
      <c r="B46" s="0" t="n">
        <v>1.8254</v>
      </c>
      <c r="C46" s="0" t="n">
        <v>0.4901</v>
      </c>
      <c r="D46" s="0" t="n">
        <f aca="false">C46/B46</f>
        <v>0.268489098279829</v>
      </c>
      <c r="E46" s="0" t="n">
        <f aca="false">1.959+0.257/(A46*10^(-3))^2</f>
        <v>2.9317626459144</v>
      </c>
      <c r="F46" s="0" t="n">
        <f aca="false">((E46-1)/(E46+1))^2</f>
        <v>0.241397597396233</v>
      </c>
      <c r="G46" s="0" t="n">
        <f aca="false">-1/$B$1*10^6*LN(C46/B46)/10^3</f>
        <v>15.1143099789342</v>
      </c>
      <c r="H46" s="0" t="n">
        <f aca="false">1.24/(A46*10^(-3))</f>
        <v>2.4124513618677</v>
      </c>
      <c r="I46" s="0" t="n">
        <f aca="false">SQRT(G46*H46)</f>
        <v>6.03842178821341</v>
      </c>
      <c r="M46" s="0" t="n">
        <v>1825.4</v>
      </c>
    </row>
    <row r="47" customFormat="false" ht="13.5" hidden="false" customHeight="false" outlineLevel="0" collapsed="false">
      <c r="A47" s="0" t="n">
        <v>516</v>
      </c>
      <c r="B47" s="0" t="n">
        <v>1.8312</v>
      </c>
      <c r="C47" s="0" t="n">
        <v>0.5083</v>
      </c>
      <c r="D47" s="0" t="n">
        <f aca="false">C47/B47</f>
        <v>0.27757754477938</v>
      </c>
      <c r="E47" s="0" t="n">
        <f aca="false">1.959+0.257/(A47*10^(-3))^2</f>
        <v>2.9242364641548</v>
      </c>
      <c r="F47" s="0" t="n">
        <f aca="false">((E47-1)/(E47+1))^2</f>
        <v>0.240439902179138</v>
      </c>
      <c r="G47" s="0" t="n">
        <f aca="false">-1/$B$1*10^6*LN(C47/B47)/10^3</f>
        <v>14.7316660251207</v>
      </c>
      <c r="H47" s="0" t="n">
        <f aca="false">1.24/(A47*10^(-3))</f>
        <v>2.4031007751938</v>
      </c>
      <c r="I47" s="0" t="n">
        <f aca="false">SQRT(G47*H47)</f>
        <v>5.94993092773888</v>
      </c>
      <c r="M47" s="0" t="n">
        <v>1831.2</v>
      </c>
    </row>
    <row r="48" customFormat="false" ht="13.5" hidden="false" customHeight="false" outlineLevel="0" collapsed="false">
      <c r="A48" s="0" t="n">
        <v>518</v>
      </c>
      <c r="B48" s="0" t="n">
        <v>1.8385</v>
      </c>
      <c r="C48" s="0" t="n">
        <v>0.525</v>
      </c>
      <c r="D48" s="0" t="n">
        <f aca="false">C48/B48</f>
        <v>0.285558879521349</v>
      </c>
      <c r="E48" s="0" t="n">
        <f aca="false">1.959+0.257/(A48*10^(-3))^2</f>
        <v>2.91679728984362</v>
      </c>
      <c r="F48" s="0" t="n">
        <f aca="false">((E48-1)/(E48+1))^2</f>
        <v>0.23949154299381</v>
      </c>
      <c r="G48" s="0" t="n">
        <f aca="false">-1/$B$1*10^6*LN(C48/B48)/10^3</f>
        <v>14.4058280247092</v>
      </c>
      <c r="H48" s="0" t="n">
        <f aca="false">1.24/(A48*10^(-3))</f>
        <v>2.39382239382239</v>
      </c>
      <c r="I48" s="0" t="n">
        <f aca="false">SQRT(G48*H48)</f>
        <v>5.87239250451664</v>
      </c>
      <c r="M48" s="0" t="n">
        <v>1838.5</v>
      </c>
    </row>
    <row r="49" customFormat="false" ht="13.5" hidden="false" customHeight="false" outlineLevel="0" collapsed="false">
      <c r="A49" s="0" t="n">
        <v>520</v>
      </c>
      <c r="B49" s="0" t="n">
        <v>1.8485</v>
      </c>
      <c r="C49" s="0" t="n">
        <v>0.5407</v>
      </c>
      <c r="D49" s="0" t="n">
        <f aca="false">C49/B49</f>
        <v>0.292507438463619</v>
      </c>
      <c r="E49" s="0" t="n">
        <f aca="false">1.959+0.257/(A49*10^(-3))^2</f>
        <v>2.90944378698225</v>
      </c>
      <c r="F49" s="0" t="n">
        <f aca="false">((E49-1)/(E49+1))^2</f>
        <v>0.238552410438195</v>
      </c>
      <c r="G49" s="0" t="n">
        <f aca="false">-1/$B$1*10^6*LN(C49/B49)/10^3</f>
        <v>14.1294848504451</v>
      </c>
      <c r="H49" s="0" t="n">
        <f aca="false">1.24/(A49*10^(-3))</f>
        <v>2.38461538461538</v>
      </c>
      <c r="I49" s="0" t="n">
        <f aca="false">SQRT(G49*H49)</f>
        <v>5.80460049883379</v>
      </c>
      <c r="M49" s="0" t="n">
        <v>1848.5</v>
      </c>
    </row>
    <row r="50" customFormat="false" ht="13.5" hidden="false" customHeight="false" outlineLevel="0" collapsed="false">
      <c r="A50" s="0" t="n">
        <v>522</v>
      </c>
      <c r="B50" s="0" t="n">
        <v>1.8626</v>
      </c>
      <c r="C50" s="0" t="n">
        <v>0.5539</v>
      </c>
      <c r="D50" s="0" t="n">
        <f aca="false">C50/B50</f>
        <v>0.297380006442607</v>
      </c>
      <c r="E50" s="0" t="n">
        <f aca="false">1.959+0.257/(A50*10^(-3))^2</f>
        <v>2.90217464511678</v>
      </c>
      <c r="F50" s="0" t="n">
        <f aca="false">((E50-1)/(E50+1))^2</f>
        <v>0.237622396488694</v>
      </c>
      <c r="G50" s="0" t="n">
        <f aca="false">-1/$B$1*10^6*LN(C50/B50)/10^3</f>
        <v>13.9395916672241</v>
      </c>
      <c r="H50" s="0" t="n">
        <f aca="false">1.24/(A50*10^(-3))</f>
        <v>2.37547892720307</v>
      </c>
      <c r="I50" s="0" t="n">
        <f aca="false">SQRT(G50*H50)</f>
        <v>5.75440755067855</v>
      </c>
      <c r="M50" s="0" t="n">
        <v>1862.6</v>
      </c>
    </row>
    <row r="51" customFormat="false" ht="13.5" hidden="false" customHeight="false" outlineLevel="0" collapsed="false">
      <c r="A51" s="0" t="n">
        <v>524</v>
      </c>
      <c r="B51" s="0" t="n">
        <v>1.878</v>
      </c>
      <c r="C51" s="0" t="n">
        <v>0.5679</v>
      </c>
      <c r="D51" s="0" t="n">
        <f aca="false">C51/B51</f>
        <v>0.302396166134185</v>
      </c>
      <c r="E51" s="0" t="n">
        <f aca="false">1.959+0.257/(A51*10^(-3))^2</f>
        <v>2.89498857875415</v>
      </c>
      <c r="F51" s="0" t="n">
        <f aca="false">((E51-1)/(E51+1))^2</f>
        <v>0.236701394484364</v>
      </c>
      <c r="G51" s="0" t="n">
        <f aca="false">-1/$B$1*10^6*LN(C51/B51)/10^3</f>
        <v>13.7473254354577</v>
      </c>
      <c r="H51" s="0" t="n">
        <f aca="false">1.24/(A51*10^(-3))</f>
        <v>2.36641221374046</v>
      </c>
      <c r="I51" s="0" t="n">
        <f aca="false">SQRT(G51*H51)</f>
        <v>5.70366889087472</v>
      </c>
      <c r="M51" s="0" t="n">
        <v>1878</v>
      </c>
    </row>
    <row r="52" customFormat="false" ht="13.5" hidden="false" customHeight="false" outlineLevel="0" collapsed="false">
      <c r="A52" s="0" t="n">
        <v>526</v>
      </c>
      <c r="B52" s="0" t="n">
        <v>1.8967</v>
      </c>
      <c r="C52" s="0" t="n">
        <v>0.5826</v>
      </c>
      <c r="D52" s="0" t="n">
        <f aca="false">C52/B52</f>
        <v>0.307165076184953</v>
      </c>
      <c r="E52" s="0" t="n">
        <f aca="false">1.959+0.257/(A52*10^(-3))^2</f>
        <v>2.88788432679379</v>
      </c>
      <c r="F52" s="0" t="n">
        <f aca="false">((E52-1)/(E52+1))^2</f>
        <v>0.235789299111194</v>
      </c>
      <c r="G52" s="0" t="n">
        <f aca="false">-1/$B$1*10^6*LN(C52/B52)/10^3</f>
        <v>13.5674709018959</v>
      </c>
      <c r="H52" s="0" t="n">
        <f aca="false">1.24/(A52*10^(-3))</f>
        <v>2.3574144486692</v>
      </c>
      <c r="I52" s="0" t="n">
        <f aca="false">SQRT(G52*H52)</f>
        <v>5.65545329182625</v>
      </c>
      <c r="M52" s="0" t="n">
        <v>1896.7</v>
      </c>
    </row>
    <row r="53" customFormat="false" ht="13.5" hidden="false" customHeight="false" outlineLevel="0" collapsed="false">
      <c r="A53" s="0" t="n">
        <v>528</v>
      </c>
      <c r="B53" s="0" t="n">
        <v>1.9175</v>
      </c>
      <c r="C53" s="0" t="n">
        <v>0.5959</v>
      </c>
      <c r="D53" s="0" t="n">
        <f aca="false">C53/B53</f>
        <v>0.310769230769231</v>
      </c>
      <c r="E53" s="0" t="n">
        <f aca="false">1.959+0.257/(A53*10^(-3))^2</f>
        <v>2.88086065197429</v>
      </c>
      <c r="F53" s="0" t="n">
        <f aca="false">((E53-1)/(E53+1))^2</f>
        <v>0.234886006386449</v>
      </c>
      <c r="G53" s="0" t="n">
        <f aca="false">-1/$B$1*10^6*LN(C53/B53)/10^3</f>
        <v>13.4333869596377</v>
      </c>
      <c r="H53" s="0" t="n">
        <f aca="false">1.24/(A53*10^(-3))</f>
        <v>2.34848484848485</v>
      </c>
      <c r="I53" s="0" t="n">
        <f aca="false">SQRT(G53*H53)</f>
        <v>5.6167700450119</v>
      </c>
      <c r="M53" s="0" t="n">
        <v>1917.5</v>
      </c>
    </row>
    <row r="54" customFormat="false" ht="13.5" hidden="false" customHeight="false" outlineLevel="0" collapsed="false">
      <c r="A54" s="0" t="n">
        <v>530</v>
      </c>
      <c r="B54" s="0" t="n">
        <v>1.9379</v>
      </c>
      <c r="C54" s="0" t="n">
        <v>0.6097</v>
      </c>
      <c r="D54" s="0" t="n">
        <f aca="false">C54/B54</f>
        <v>0.314618917384798</v>
      </c>
      <c r="E54" s="0" t="n">
        <f aca="false">1.959+0.257/(A54*10^(-3))^2</f>
        <v>2.87391634033464</v>
      </c>
      <c r="F54" s="0" t="n">
        <f aca="false">((E54-1)/(E54+1))^2</f>
        <v>0.233991413643093</v>
      </c>
      <c r="G54" s="0" t="n">
        <f aca="false">-1/$B$1*10^6*LN(C54/B54)/10^3</f>
        <v>13.2918753864188</v>
      </c>
      <c r="H54" s="0" t="n">
        <f aca="false">1.24/(A54*10^(-3))</f>
        <v>2.33962264150943</v>
      </c>
      <c r="I54" s="0" t="n">
        <f aca="false">SQRT(G54*H54)</f>
        <v>5.57655562172452</v>
      </c>
      <c r="M54" s="0" t="n">
        <v>1937.9</v>
      </c>
    </row>
    <row r="55" customFormat="false" ht="13.5" hidden="false" customHeight="false" outlineLevel="0" collapsed="false">
      <c r="A55" s="0" t="n">
        <v>532</v>
      </c>
      <c r="B55" s="0" t="n">
        <v>1.9576</v>
      </c>
      <c r="C55" s="0" t="n">
        <v>0.6211</v>
      </c>
      <c r="D55" s="0" t="n">
        <f aca="false">C55/B55</f>
        <v>0.317276256640785</v>
      </c>
      <c r="E55" s="0" t="n">
        <f aca="false">1.959+0.257/(A55*10^(-3))^2</f>
        <v>2.86705020068969</v>
      </c>
      <c r="F55" s="0" t="n">
        <f aca="false">((E55-1)/(E55+1))^2</f>
        <v>0.2331054195143</v>
      </c>
      <c r="G55" s="0" t="n">
        <f aca="false">-1/$B$1*10^6*LN(C55/B55)/10^3</f>
        <v>13.1952001444047</v>
      </c>
      <c r="H55" s="0" t="n">
        <f aca="false">1.24/(A55*10^(-3))</f>
        <v>2.33082706766917</v>
      </c>
      <c r="I55" s="0" t="n">
        <f aca="false">SQRT(G55*H55)</f>
        <v>5.54578485517519</v>
      </c>
      <c r="M55" s="0" t="n">
        <v>1957.6</v>
      </c>
    </row>
    <row r="56" customFormat="false" ht="13.5" hidden="false" customHeight="false" outlineLevel="0" collapsed="false">
      <c r="A56" s="0" t="n">
        <v>534</v>
      </c>
      <c r="B56" s="0" t="n">
        <v>1.9806</v>
      </c>
      <c r="C56" s="0" t="n">
        <v>0.6315</v>
      </c>
      <c r="D56" s="0" t="n">
        <f aca="false">C56/B56</f>
        <v>0.318842774916692</v>
      </c>
      <c r="E56" s="0" t="n">
        <f aca="false">1.959+0.257/(A56*10^(-3))^2</f>
        <v>2.86026106411929</v>
      </c>
      <c r="F56" s="0" t="n">
        <f aca="false">((E56-1)/(E56+1))^2</f>
        <v>0.232227923918049</v>
      </c>
      <c r="G56" s="0" t="n">
        <f aca="false">-1/$B$1*10^6*LN(C56/B56)/10^3</f>
        <v>13.1385881183524</v>
      </c>
      <c r="H56" s="0" t="n">
        <f aca="false">1.24/(A56*10^(-3))</f>
        <v>2.32209737827715</v>
      </c>
      <c r="I56" s="0" t="n">
        <f aca="false">SQRT(G56*H56)</f>
        <v>5.52350260467843</v>
      </c>
      <c r="M56" s="0" t="n">
        <v>1980.6</v>
      </c>
    </row>
    <row r="57" customFormat="false" ht="13.5" hidden="false" customHeight="false" outlineLevel="0" collapsed="false">
      <c r="A57" s="0" t="n">
        <v>536</v>
      </c>
      <c r="B57" s="0" t="n">
        <v>1.9943</v>
      </c>
      <c r="C57" s="0" t="n">
        <v>0.6409</v>
      </c>
      <c r="D57" s="0" t="n">
        <f aca="false">C57/B57</f>
        <v>0.321365892794464</v>
      </c>
      <c r="E57" s="0" t="n">
        <f aca="false">1.959+0.257/(A57*10^(-3))^2</f>
        <v>2.85354778347071</v>
      </c>
      <c r="F57" s="0" t="n">
        <f aca="false">((E57-1)/(E57+1))^2</f>
        <v>0.23135882804181</v>
      </c>
      <c r="G57" s="0" t="n">
        <f aca="false">-1/$B$1*10^6*LN(C57/B57)/10^3</f>
        <v>13.0479879545861</v>
      </c>
      <c r="H57" s="0" t="n">
        <f aca="false">1.24/(A57*10^(-3))</f>
        <v>2.3134328358209</v>
      </c>
      <c r="I57" s="0" t="n">
        <f aca="false">SQRT(G57*H57)</f>
        <v>5.49414631908681</v>
      </c>
      <c r="M57" s="0" t="n">
        <v>1994.3</v>
      </c>
    </row>
    <row r="58" customFormat="false" ht="13.5" hidden="false" customHeight="false" outlineLevel="0" collapsed="false">
      <c r="A58" s="0" t="n">
        <v>538</v>
      </c>
      <c r="B58" s="0" t="n">
        <v>2.001</v>
      </c>
      <c r="C58" s="0" t="n">
        <v>0.6467</v>
      </c>
      <c r="D58" s="0" t="n">
        <f aca="false">C58/B58</f>
        <v>0.323188405797102</v>
      </c>
      <c r="E58" s="0" t="n">
        <f aca="false">1.959+0.257/(A58*10^(-3))^2</f>
        <v>2.84690923287406</v>
      </c>
      <c r="F58" s="0" t="n">
        <f aca="false">((E58-1)/(E58+1))^2</f>
        <v>0.230498034327333</v>
      </c>
      <c r="G58" s="0" t="n">
        <f aca="false">-1/$B$1*10^6*LN(C58/B58)/10^3</f>
        <v>12.982986507255</v>
      </c>
      <c r="H58" s="0" t="n">
        <f aca="false">1.24/(A58*10^(-3))</f>
        <v>2.30483271375465</v>
      </c>
      <c r="I58" s="0" t="n">
        <f aca="false">SQRT(G58*H58)</f>
        <v>5.47024789421435</v>
      </c>
      <c r="M58" s="0" t="n">
        <v>2001</v>
      </c>
    </row>
    <row r="59" customFormat="false" ht="13.5" hidden="false" customHeight="false" outlineLevel="0" collapsed="false">
      <c r="A59" s="0" t="n">
        <v>540</v>
      </c>
      <c r="B59" s="0" t="n">
        <v>2.008</v>
      </c>
      <c r="C59" s="0" t="n">
        <v>0.6512</v>
      </c>
      <c r="D59" s="0" t="n">
        <f aca="false">C59/B59</f>
        <v>0.324302788844622</v>
      </c>
      <c r="E59" s="0" t="n">
        <f aca="false">1.959+0.257/(A59*10^(-3))^2</f>
        <v>2.84034430727023</v>
      </c>
      <c r="F59" s="0" t="n">
        <f aca="false">((E59-1)/(E59+1))^2</f>
        <v>0.229645446455533</v>
      </c>
      <c r="G59" s="0" t="n">
        <f aca="false">-1/$B$1*10^6*LN(C59/B59)/10^3</f>
        <v>12.943421449693</v>
      </c>
      <c r="H59" s="0" t="n">
        <f aca="false">1.24/(A59*10^(-3))</f>
        <v>2.2962962962963</v>
      </c>
      <c r="I59" s="0" t="n">
        <f aca="false">SQRT(G59*H59)</f>
        <v>5.45178234491547</v>
      </c>
      <c r="M59" s="0" t="n">
        <v>2008</v>
      </c>
    </row>
    <row r="60" customFormat="false" ht="13.5" hidden="false" customHeight="false" outlineLevel="0" collapsed="false">
      <c r="A60" s="0" t="n">
        <v>542</v>
      </c>
      <c r="B60" s="0" t="n">
        <v>2.014</v>
      </c>
      <c r="C60" s="0" t="n">
        <v>0.6553</v>
      </c>
      <c r="D60" s="0" t="n">
        <f aca="false">C60/B60</f>
        <v>0.325372393247269</v>
      </c>
      <c r="E60" s="0" t="n">
        <f aca="false">1.959+0.257/(A60*10^(-3))^2</f>
        <v>2.83385192195095</v>
      </c>
      <c r="F60" s="0" t="n">
        <f aca="false">((E60-1)/(E60+1))^2</f>
        <v>0.228800969331478</v>
      </c>
      <c r="G60" s="0" t="n">
        <f aca="false">-1/$B$1*10^6*LN(C60/B60)/10^3</f>
        <v>12.905573876242</v>
      </c>
      <c r="H60" s="0" t="n">
        <f aca="false">1.24/(A60*10^(-3))</f>
        <v>2.28782287822878</v>
      </c>
      <c r="I60" s="0" t="n">
        <f aca="false">SQRT(G60*H60)</f>
        <v>5.43375258644873</v>
      </c>
      <c r="M60" s="0" t="n">
        <v>2014</v>
      </c>
    </row>
    <row r="61" customFormat="false" ht="13.5" hidden="false" customHeight="false" outlineLevel="0" collapsed="false">
      <c r="A61" s="0" t="n">
        <v>544</v>
      </c>
      <c r="B61" s="0" t="n">
        <v>2.023</v>
      </c>
      <c r="C61" s="0" t="n">
        <v>0.6592</v>
      </c>
      <c r="D61" s="0" t="n">
        <f aca="false">C61/B61</f>
        <v>0.325852694018784</v>
      </c>
      <c r="E61" s="0" t="n">
        <f aca="false">1.959+0.257/(A61*10^(-3))^2</f>
        <v>2.82743101211073</v>
      </c>
      <c r="F61" s="0" t="n">
        <f aca="false">((E61-1)/(E61+1))^2</f>
        <v>0.227964509069487</v>
      </c>
      <c r="G61" s="0" t="n">
        <f aca="false">-1/$B$1*10^6*LN(C61/B61)/10^3</f>
        <v>12.8886190640515</v>
      </c>
      <c r="H61" s="0" t="n">
        <f aca="false">1.24/(A61*10^(-3))</f>
        <v>2.27941176470588</v>
      </c>
      <c r="I61" s="0" t="n">
        <f aca="false">SQRT(G61*H61)</f>
        <v>5.42019094916513</v>
      </c>
      <c r="M61" s="0" t="n">
        <v>2023</v>
      </c>
    </row>
    <row r="62" customFormat="false" ht="13.5" hidden="false" customHeight="false" outlineLevel="0" collapsed="false">
      <c r="A62" s="0" t="n">
        <v>546</v>
      </c>
      <c r="B62" s="0" t="n">
        <v>2.035</v>
      </c>
      <c r="C62" s="0" t="n">
        <v>0.6557</v>
      </c>
      <c r="D62" s="0" t="n">
        <f aca="false">C62/B62</f>
        <v>0.322211302211302</v>
      </c>
      <c r="E62" s="0" t="n">
        <f aca="false">1.959+0.257/(A62*10^(-3))^2</f>
        <v>2.8210805324102</v>
      </c>
      <c r="F62" s="0" t="n">
        <f aca="false">((E62-1)/(E62+1))^2</f>
        <v>0.227135972978336</v>
      </c>
      <c r="G62" s="0" t="n">
        <f aca="false">-1/$B$1*10^6*LN(C62/B62)/10^3</f>
        <v>13.0177900069784</v>
      </c>
      <c r="H62" s="0" t="n">
        <f aca="false">1.24/(A62*10^(-3))</f>
        <v>2.27106227106227</v>
      </c>
      <c r="I62" s="0" t="n">
        <f aca="false">SQRT(G62*H62)</f>
        <v>5.43729820199887</v>
      </c>
      <c r="M62" s="0" t="n">
        <v>2035</v>
      </c>
    </row>
    <row r="63" customFormat="false" ht="13.5" hidden="false" customHeight="false" outlineLevel="0" collapsed="false">
      <c r="A63" s="0" t="n">
        <v>548</v>
      </c>
      <c r="B63" s="0" t="n">
        <v>2.05</v>
      </c>
      <c r="C63" s="0" t="n">
        <v>0.6733</v>
      </c>
      <c r="D63" s="0" t="n">
        <f aca="false">C63/B63</f>
        <v>0.328439024390244</v>
      </c>
      <c r="E63" s="0" t="n">
        <f aca="false">1.959+0.257/(A63*10^(-3))^2</f>
        <v>2.8147994565507</v>
      </c>
      <c r="F63" s="0" t="n">
        <f aca="false">((E63-1)/(E63+1))^2</f>
        <v>0.226315269546577</v>
      </c>
      <c r="G63" s="0" t="n">
        <f aca="false">-1/$B$1*10^6*LN(C63/B63)/10^3</f>
        <v>12.7977480066807</v>
      </c>
      <c r="H63" s="0" t="n">
        <f aca="false">1.24/(A63*10^(-3))</f>
        <v>2.26277372262774</v>
      </c>
      <c r="I63" s="0" t="n">
        <f aca="false">SQRT(G63*H63)</f>
        <v>5.38130169181477</v>
      </c>
      <c r="M63" s="0" t="n">
        <v>2050</v>
      </c>
    </row>
    <row r="64" customFormat="false" ht="13.5" hidden="false" customHeight="false" outlineLevel="0" collapsed="false">
      <c r="A64" s="0" t="n">
        <v>550</v>
      </c>
      <c r="B64" s="0" t="n">
        <v>2.08</v>
      </c>
      <c r="C64" s="0" t="n">
        <v>0.6863</v>
      </c>
      <c r="D64" s="0" t="n">
        <f aca="false">C64/B64</f>
        <v>0.329951923076923</v>
      </c>
      <c r="E64" s="0" t="n">
        <f aca="false">1.959+0.257/(A64*10^(-3))^2</f>
        <v>2.8085867768595</v>
      </c>
      <c r="F64" s="0" t="n">
        <f aca="false">((E64-1)/(E64+1))^2</f>
        <v>0.225502308427978</v>
      </c>
      <c r="G64" s="0" t="n">
        <f aca="false">-1/$B$1*10^6*LN(C64/B64)/10^3</f>
        <v>12.7449232503537</v>
      </c>
      <c r="H64" s="0" t="n">
        <f aca="false">1.24/(A64*10^(-3))</f>
        <v>2.25454545454545</v>
      </c>
      <c r="I64" s="0" t="n">
        <f aca="false">SQRT(G64*H64)</f>
        <v>5.36041125125822</v>
      </c>
      <c r="M64" s="0" t="n">
        <v>2080</v>
      </c>
    </row>
    <row r="65" customFormat="false" ht="13.5" hidden="false" customHeight="false" outlineLevel="0" collapsed="false">
      <c r="A65" s="0" t="n">
        <v>552</v>
      </c>
      <c r="B65" s="0" t="n">
        <v>2.108</v>
      </c>
      <c r="C65" s="0" t="n">
        <v>0.7036</v>
      </c>
      <c r="D65" s="0" t="n">
        <f aca="false">C65/B65</f>
        <v>0.333776091081594</v>
      </c>
      <c r="E65" s="0" t="n">
        <f aca="false">1.959+0.257/(A65*10^(-3))^2</f>
        <v>2.80244150388574</v>
      </c>
      <c r="F65" s="0" t="n">
        <f aca="false">((E65-1)/(E65+1))^2</f>
        <v>0.224697000427069</v>
      </c>
      <c r="G65" s="0" t="n">
        <f aca="false">-1/$B$1*10^6*LN(C65/B65)/10^3</f>
        <v>12.6124700781362</v>
      </c>
      <c r="H65" s="0" t="n">
        <f aca="false">1.24/(A65*10^(-3))</f>
        <v>2.2463768115942</v>
      </c>
      <c r="I65" s="0" t="n">
        <f aca="false">SQRT(G65*H65)</f>
        <v>5.32281507479368</v>
      </c>
      <c r="M65" s="0" t="n">
        <v>2108</v>
      </c>
    </row>
    <row r="66" customFormat="false" ht="13.5" hidden="false" customHeight="false" outlineLevel="0" collapsed="false">
      <c r="A66" s="0" t="n">
        <v>554</v>
      </c>
      <c r="B66" s="0" t="n">
        <v>2.181</v>
      </c>
      <c r="C66" s="0" t="n">
        <v>0.7238</v>
      </c>
      <c r="D66" s="0" t="n">
        <f aca="false">C66/B66</f>
        <v>0.331866116460339</v>
      </c>
      <c r="E66" s="0" t="n">
        <f aca="false">1.959+0.257/(A66*10^(-3))^2</f>
        <v>2.79636266600633</v>
      </c>
      <c r="F66" s="0" t="n">
        <f aca="false">((E66-1)/(E66+1))^2</f>
        <v>0.223899257484822</v>
      </c>
      <c r="G66" s="0" t="n">
        <f aca="false">-1/$B$1*10^6*LN(C66/B66)/10^3</f>
        <v>12.6784328169194</v>
      </c>
      <c r="H66" s="0" t="n">
        <f aca="false">1.24/(A66*10^(-3))</f>
        <v>2.23826714801444</v>
      </c>
      <c r="I66" s="0" t="n">
        <f aca="false">SQRT(G66*H66)</f>
        <v>5.32707421221245</v>
      </c>
      <c r="M66" s="0" t="n">
        <v>2181</v>
      </c>
    </row>
    <row r="67" customFormat="false" ht="13.5" hidden="false" customHeight="false" outlineLevel="0" collapsed="false">
      <c r="A67" s="0" t="n">
        <v>556</v>
      </c>
      <c r="B67" s="0" t="n">
        <v>2.232</v>
      </c>
      <c r="C67" s="0" t="n">
        <v>0.7479</v>
      </c>
      <c r="D67" s="0" t="n">
        <f aca="false">C67/B67</f>
        <v>0.33508064516129</v>
      </c>
      <c r="E67" s="0" t="n">
        <f aca="false">1.959+0.257/(A67*10^(-3))^2</f>
        <v>2.79034930904197</v>
      </c>
      <c r="F67" s="0" t="n">
        <f aca="false">((E67-1)/(E67+1))^2</f>
        <v>0.223108992664443</v>
      </c>
      <c r="G67" s="0" t="n">
        <f aca="false">-1/$B$1*10^6*LN(C67/B67)/10^3</f>
        <v>12.5676326931446</v>
      </c>
      <c r="H67" s="0" t="n">
        <f aca="false">1.24/(A67*10^(-3))</f>
        <v>2.23021582733813</v>
      </c>
      <c r="I67" s="0" t="n">
        <f aca="false">SQRT(G67*H67)</f>
        <v>5.29419808322499</v>
      </c>
      <c r="M67" s="0" t="n">
        <v>2232</v>
      </c>
    </row>
    <row r="68" customFormat="false" ht="13.5" hidden="false" customHeight="false" outlineLevel="0" collapsed="false">
      <c r="A68" s="0" t="n">
        <v>558</v>
      </c>
      <c r="B68" s="0" t="n">
        <v>2.306</v>
      </c>
      <c r="C68" s="0" t="n">
        <v>0.7709</v>
      </c>
      <c r="D68" s="0" t="n">
        <f aca="false">C68/B68</f>
        <v>0.334301821335646</v>
      </c>
      <c r="E68" s="0" t="n">
        <f aca="false">1.959+0.257/(A68*10^(-3))^2</f>
        <v>2.78440049588263</v>
      </c>
      <c r="F68" s="0" t="n">
        <f aca="false">((E68-1)/(E68+1))^2</f>
        <v>0.222326120137293</v>
      </c>
      <c r="G68" s="0" t="n">
        <f aca="false">-1/$B$1*10^6*LN(C68/B68)/10^3</f>
        <v>12.5943797398137</v>
      </c>
      <c r="H68" s="0" t="n">
        <f aca="false">1.24/(A68*10^(-3))</f>
        <v>2.22222222222222</v>
      </c>
      <c r="I68" s="0" t="n">
        <f aca="false">SQRT(G68*H68)</f>
        <v>5.2903223467875</v>
      </c>
      <c r="M68" s="0" t="n">
        <v>2306</v>
      </c>
    </row>
    <row r="69" customFormat="false" ht="13.5" hidden="false" customHeight="false" outlineLevel="0" collapsed="false">
      <c r="A69" s="0" t="n">
        <v>560</v>
      </c>
      <c r="B69" s="0" t="n">
        <v>2.368</v>
      </c>
      <c r="C69" s="0" t="n">
        <v>0.7956</v>
      </c>
      <c r="D69" s="0" t="n">
        <f aca="false">C69/B69</f>
        <v>0.33597972972973</v>
      </c>
      <c r="E69" s="0" t="n">
        <f aca="false">1.959+0.257/(A69*10^(-3))^2</f>
        <v>2.77851530612245</v>
      </c>
      <c r="F69" s="0" t="n">
        <f aca="false">((E69-1)/(E69+1))^2</f>
        <v>0.221550555168933</v>
      </c>
      <c r="G69" s="0" t="n">
        <f aca="false">-1/$B$1*10^6*LN(C69/B69)/10^3</f>
        <v>12.5368327474032</v>
      </c>
      <c r="H69" s="0" t="n">
        <f aca="false">1.24/(A69*10^(-3))</f>
        <v>2.21428571428571</v>
      </c>
      <c r="I69" s="0" t="n">
        <f aca="false">SQRT(G69*H69)</f>
        <v>5.26878825300128</v>
      </c>
      <c r="M69" s="0" t="n">
        <v>2368</v>
      </c>
    </row>
    <row r="70" customFormat="false" ht="13.5" hidden="false" customHeight="false" outlineLevel="0" collapsed="false">
      <c r="A70" s="0" t="n">
        <v>562</v>
      </c>
      <c r="B70" s="0" t="n">
        <v>2.436</v>
      </c>
      <c r="C70" s="0" t="n">
        <v>0.8161</v>
      </c>
      <c r="D70" s="0" t="n">
        <f aca="false">C70/B70</f>
        <v>0.335016420361248</v>
      </c>
      <c r="E70" s="0" t="n">
        <f aca="false">1.959+0.257/(A70*10^(-3))^2</f>
        <v>2.7726928357037</v>
      </c>
      <c r="F70" s="0" t="n">
        <f aca="false">((E70-1)/(E70+1))^2</f>
        <v>0.220782214105299</v>
      </c>
      <c r="G70" s="0" t="n">
        <f aca="false">-1/$B$1*10^6*LN(C70/B70)/10^3</f>
        <v>12.5698360040758</v>
      </c>
      <c r="H70" s="0" t="n">
        <f aca="false">1.24/(A70*10^(-3))</f>
        <v>2.20640569395018</v>
      </c>
      <c r="I70" s="0" t="n">
        <f aca="false">SQRT(G70*H70)</f>
        <v>5.26632298016488</v>
      </c>
      <c r="M70" s="0" t="n">
        <v>2436</v>
      </c>
    </row>
    <row r="71" customFormat="false" ht="13.5" hidden="false" customHeight="false" outlineLevel="0" collapsed="false">
      <c r="A71" s="0" t="n">
        <v>564</v>
      </c>
      <c r="B71" s="0" t="n">
        <v>2.491</v>
      </c>
      <c r="C71" s="0" t="n">
        <v>0.8367</v>
      </c>
      <c r="D71" s="0" t="n">
        <f aca="false">C71/B71</f>
        <v>0.335889201124047</v>
      </c>
      <c r="E71" s="0" t="n">
        <f aca="false">1.959+0.257/(A71*10^(-3))^2</f>
        <v>2.76693219656959</v>
      </c>
      <c r="F71" s="0" t="n">
        <f aca="false">((E71-1)/(E71+1))^2</f>
        <v>0.220021014359</v>
      </c>
      <c r="G71" s="0" t="n">
        <f aca="false">-1/$B$1*10^6*LN(C71/B71)/10^3</f>
        <v>12.539930252421</v>
      </c>
      <c r="H71" s="0" t="n">
        <f aca="false">1.24/(A71*10^(-3))</f>
        <v>2.19858156028369</v>
      </c>
      <c r="I71" s="0" t="n">
        <f aca="false">SQRT(G71*H71)</f>
        <v>5.25071989542543</v>
      </c>
      <c r="M71" s="0" t="n">
        <v>2491</v>
      </c>
    </row>
    <row r="72" customFormat="false" ht="13.5" hidden="false" customHeight="false" outlineLevel="0" collapsed="false">
      <c r="A72" s="0" t="n">
        <v>566</v>
      </c>
      <c r="B72" s="0" t="n">
        <v>2.549</v>
      </c>
      <c r="C72" s="0" t="n">
        <v>0.8562</v>
      </c>
      <c r="D72" s="0" t="n">
        <f aca="false">C72/B72</f>
        <v>0.335896429972538</v>
      </c>
      <c r="E72" s="0" t="n">
        <f aca="false">1.959+0.257/(A72*10^(-3))^2</f>
        <v>2.76123251632559</v>
      </c>
      <c r="F72" s="0" t="n">
        <f aca="false">((E72-1)/(E72+1))^2</f>
        <v>0.219266874395748</v>
      </c>
      <c r="G72" s="0" t="n">
        <f aca="false">-1/$B$1*10^6*LN(C72/B72)/10^3</f>
        <v>12.53968288121</v>
      </c>
      <c r="H72" s="0" t="n">
        <f aca="false">1.24/(A72*10^(-3))</f>
        <v>2.19081272084806</v>
      </c>
      <c r="I72" s="0" t="n">
        <f aca="false">SQRT(G72*H72)</f>
        <v>5.24138309719443</v>
      </c>
      <c r="M72" s="0" t="n">
        <v>2549</v>
      </c>
    </row>
    <row r="73" customFormat="false" ht="13.5" hidden="false" customHeight="false" outlineLevel="0" collapsed="false">
      <c r="A73" s="0" t="n">
        <v>568</v>
      </c>
      <c r="B73" s="0" t="n">
        <v>2.6</v>
      </c>
      <c r="C73" s="0" t="n">
        <v>0.8751</v>
      </c>
      <c r="D73" s="0" t="n">
        <f aca="false">C73/B73</f>
        <v>0.336576923076923</v>
      </c>
      <c r="E73" s="0" t="n">
        <f aca="false">1.959+0.257/(A73*10^(-3))^2</f>
        <v>2.75559293790914</v>
      </c>
      <c r="F73" s="0" t="n">
        <f aca="false">((E73-1)/(E73+1))^2</f>
        <v>0.218519713720925</v>
      </c>
      <c r="G73" s="0" t="n">
        <f aca="false">-1/$B$1*10^6*LN(C73/B73)/10^3</f>
        <v>12.5164202122734</v>
      </c>
      <c r="H73" s="0" t="n">
        <f aca="false">1.24/(A73*10^(-3))</f>
        <v>2.1830985915493</v>
      </c>
      <c r="I73" s="0" t="n">
        <f aca="false">SQRT(G73*H73)</f>
        <v>5.22729177841196</v>
      </c>
      <c r="M73" s="0" t="n">
        <v>2600</v>
      </c>
    </row>
    <row r="74" customFormat="false" ht="13.5" hidden="false" customHeight="false" outlineLevel="0" collapsed="false">
      <c r="A74" s="0" t="n">
        <v>570</v>
      </c>
      <c r="B74" s="0" t="n">
        <v>2.64</v>
      </c>
      <c r="C74" s="0" t="n">
        <v>0.891</v>
      </c>
      <c r="D74" s="0" t="n">
        <f aca="false">C74/B74</f>
        <v>0.3375</v>
      </c>
      <c r="E74" s="0" t="n">
        <f aca="false">1.959+0.257/(A74*10^(-3))^2</f>
        <v>2.75001261926747</v>
      </c>
      <c r="F74" s="0" t="n">
        <f aca="false">((E74-1)/(E74+1))^2</f>
        <v>0.217779452866273</v>
      </c>
      <c r="G74" s="0" t="n">
        <f aca="false">-1/$B$1*10^6*LN(C74/B74)/10^3</f>
        <v>12.484939869765</v>
      </c>
      <c r="H74" s="0" t="n">
        <f aca="false">1.24/(A74*10^(-3))</f>
        <v>2.17543859649123</v>
      </c>
      <c r="I74" s="0" t="n">
        <f aca="false">SQRT(G74*H74)</f>
        <v>5.21154680181987</v>
      </c>
      <c r="M74" s="0" t="n">
        <v>2640</v>
      </c>
    </row>
    <row r="75" customFormat="false" ht="13.5" hidden="false" customHeight="false" outlineLevel="0" collapsed="false">
      <c r="A75" s="0" t="n">
        <v>572</v>
      </c>
      <c r="B75" s="0" t="n">
        <v>2.677</v>
      </c>
      <c r="C75" s="0" t="n">
        <v>0.9057</v>
      </c>
      <c r="D75" s="0" t="n">
        <f aca="false">C75/B75</f>
        <v>0.338326484871124</v>
      </c>
      <c r="E75" s="0" t="n">
        <f aca="false">1.959+0.257/(A75*10^(-3))^2</f>
        <v>2.74449073304318</v>
      </c>
      <c r="F75" s="0" t="n">
        <f aca="false">((E75-1)/(E75+1))^2</f>
        <v>0.217046013376719</v>
      </c>
      <c r="G75" s="0" t="n">
        <f aca="false">-1/$B$1*10^6*LN(C75/B75)/10^3</f>
        <v>12.456826645281</v>
      </c>
      <c r="H75" s="0" t="n">
        <f aca="false">1.24/(A75*10^(-3))</f>
        <v>2.16783216783217</v>
      </c>
      <c r="I75" s="0" t="n">
        <f aca="false">SQRT(G75*H75)</f>
        <v>5.19656708902609</v>
      </c>
      <c r="M75" s="0" t="n">
        <v>2677</v>
      </c>
    </row>
    <row r="76" customFormat="false" ht="13.5" hidden="false" customHeight="false" outlineLevel="0" collapsed="false">
      <c r="A76" s="0" t="n">
        <v>574</v>
      </c>
      <c r="B76" s="0" t="n">
        <v>2.71</v>
      </c>
      <c r="C76" s="0" t="n">
        <v>0.9175</v>
      </c>
      <c r="D76" s="0" t="n">
        <f aca="false">C76/B76</f>
        <v>0.338560885608856</v>
      </c>
      <c r="E76" s="0" t="n">
        <f aca="false">1.959+0.257/(A76*10^(-3))^2</f>
        <v>2.73902646626765</v>
      </c>
      <c r="F76" s="0" t="n">
        <f aca="false">((E76-1)/(E76+1))^2</f>
        <v>0.216319317797338</v>
      </c>
      <c r="G76" s="0" t="n">
        <f aca="false">-1/$B$1*10^6*LN(C76/B76)/10^3</f>
        <v>12.448865907414</v>
      </c>
      <c r="H76" s="0" t="n">
        <f aca="false">1.24/(A76*10^(-3))</f>
        <v>2.1602787456446</v>
      </c>
      <c r="I76" s="0" t="n">
        <f aca="false">SQRT(G76*H76)</f>
        <v>5.1858480914086</v>
      </c>
      <c r="M76" s="0" t="n">
        <v>2710</v>
      </c>
    </row>
    <row r="77" customFormat="false" ht="13.5" hidden="false" customHeight="false" outlineLevel="0" collapsed="false">
      <c r="A77" s="0" t="n">
        <v>576</v>
      </c>
      <c r="B77" s="0" t="n">
        <v>2.743</v>
      </c>
      <c r="C77" s="0" t="n">
        <v>0.9291</v>
      </c>
      <c r="D77" s="0" t="n">
        <f aca="false">C77/B77</f>
        <v>0.338716733503463</v>
      </c>
      <c r="E77" s="0" t="n">
        <f aca="false">1.959+0.257/(A77*10^(-3))^2</f>
        <v>2.73361902006173</v>
      </c>
      <c r="F77" s="0" t="n">
        <f aca="false">((E77-1)/(E77+1))^2</f>
        <v>0.21559928966044</v>
      </c>
      <c r="G77" s="0" t="n">
        <f aca="false">-1/$B$1*10^6*LN(C77/B77)/10^3</f>
        <v>12.44357603782</v>
      </c>
      <c r="H77" s="0" t="n">
        <f aca="false">1.24/(A77*10^(-3))</f>
        <v>2.15277777777778</v>
      </c>
      <c r="I77" s="0" t="n">
        <f aca="false">SQRT(G77*H77)</f>
        <v>5.17573704609371</v>
      </c>
      <c r="M77" s="0" t="n">
        <v>2743</v>
      </c>
    </row>
    <row r="78" customFormat="false" ht="13.5" hidden="false" customHeight="false" outlineLevel="0" collapsed="false">
      <c r="A78" s="0" t="n">
        <v>578</v>
      </c>
      <c r="B78" s="0" t="n">
        <v>2.773</v>
      </c>
      <c r="C78" s="0" t="n">
        <v>0.9409</v>
      </c>
      <c r="D78" s="0" t="n">
        <f aca="false">C78/B78</f>
        <v>0.339307609087631</v>
      </c>
      <c r="E78" s="0" t="n">
        <f aca="false">1.959+0.257/(A78*10^(-3))^2</f>
        <v>2.72826760934376</v>
      </c>
      <c r="F78" s="0" t="n">
        <f aca="false">((E78-1)/(E78+1))^2</f>
        <v>0.214885853472806</v>
      </c>
      <c r="G78" s="0" t="n">
        <f aca="false">-1/$B$1*10^6*LN(C78/B78)/10^3</f>
        <v>12.4235423172765</v>
      </c>
      <c r="H78" s="0" t="n">
        <f aca="false">1.24/(A78*10^(-3))</f>
        <v>2.14532871972318</v>
      </c>
      <c r="I78" s="0" t="n">
        <f aca="false">SQRT(G78*H78)</f>
        <v>5.16261388580917</v>
      </c>
      <c r="M78" s="0" t="n">
        <v>2773</v>
      </c>
    </row>
    <row r="79" customFormat="false" ht="13.5" hidden="false" customHeight="false" outlineLevel="0" collapsed="false">
      <c r="A79" s="0" t="n">
        <v>580</v>
      </c>
      <c r="B79" s="0" t="n">
        <v>2.8</v>
      </c>
      <c r="C79" s="0" t="n">
        <v>0.9501</v>
      </c>
      <c r="D79" s="0" t="n">
        <f aca="false">C79/B79</f>
        <v>0.339321428571429</v>
      </c>
      <c r="E79" s="0" t="n">
        <f aca="false">1.959+0.257/(A79*10^(-3))^2</f>
        <v>2.72297146254459</v>
      </c>
      <c r="F79" s="0" t="n">
        <f aca="false">((E79-1)/(E79+1))^2</f>
        <v>0.21417893470304</v>
      </c>
      <c r="G79" s="0" t="n">
        <f aca="false">-1/$B$1*10^6*LN(C79/B79)/10^3</f>
        <v>12.4230741833401</v>
      </c>
      <c r="H79" s="0" t="n">
        <f aca="false">1.24/(A79*10^(-3))</f>
        <v>2.13793103448276</v>
      </c>
      <c r="I79" s="0" t="n">
        <f aca="false">SQRT(G79*H79)</f>
        <v>5.1536080409985</v>
      </c>
      <c r="M79" s="0" t="n">
        <v>2800</v>
      </c>
    </row>
    <row r="80" customFormat="false" ht="13.5" hidden="false" customHeight="false" outlineLevel="0" collapsed="false">
      <c r="A80" s="0" t="n">
        <v>582</v>
      </c>
      <c r="B80" s="0" t="n">
        <v>2.825</v>
      </c>
      <c r="C80" s="0" t="n">
        <v>0.9623</v>
      </c>
      <c r="D80" s="0" t="n">
        <f aca="false">C80/B80</f>
        <v>0.340637168141593</v>
      </c>
      <c r="E80" s="0" t="n">
        <f aca="false">1.959+0.257/(A80*10^(-3))^2</f>
        <v>2.71772982132946</v>
      </c>
      <c r="F80" s="0" t="n">
        <f aca="false">((E80-1)/(E80+1))^2</f>
        <v>0.213478459769074</v>
      </c>
      <c r="G80" s="0" t="n">
        <f aca="false">-1/$B$1*10^6*LN(C80/B80)/10^3</f>
        <v>12.3785907036573</v>
      </c>
      <c r="H80" s="0" t="n">
        <f aca="false">1.24/(A80*10^(-3))</f>
        <v>2.13058419243986</v>
      </c>
      <c r="I80" s="0" t="n">
        <f aca="false">SQRT(G80*H80)</f>
        <v>5.13552623183791</v>
      </c>
      <c r="M80" s="0" t="n">
        <v>2825</v>
      </c>
    </row>
    <row r="81" customFormat="false" ht="13.5" hidden="false" customHeight="false" outlineLevel="0" collapsed="false">
      <c r="A81" s="0" t="n">
        <v>584</v>
      </c>
      <c r="B81" s="0" t="n">
        <v>2.843</v>
      </c>
      <c r="C81" s="0" t="n">
        <v>0.9705</v>
      </c>
      <c r="D81" s="0" t="n">
        <f aca="false">C81/B81</f>
        <v>0.341364755539923</v>
      </c>
      <c r="E81" s="0" t="n">
        <f aca="false">1.959+0.257/(A81*10^(-3))^2</f>
        <v>2.71254194032652</v>
      </c>
      <c r="F81" s="0" t="n">
        <f aca="false">((E81-1)/(E81+1))^2</f>
        <v>0.212784356025795</v>
      </c>
      <c r="G81" s="0" t="n">
        <f aca="false">-1/$B$1*10^6*LN(C81/B81)/10^3</f>
        <v>12.3540656211717</v>
      </c>
      <c r="H81" s="0" t="n">
        <f aca="false">1.24/(A81*10^(-3))</f>
        <v>2.12328767123288</v>
      </c>
      <c r="I81" s="0" t="n">
        <f aca="false">SQRT(G81*H81)</f>
        <v>5.12164380087445</v>
      </c>
      <c r="M81" s="0" t="n">
        <v>2843</v>
      </c>
    </row>
    <row r="82" customFormat="false" ht="13.5" hidden="false" customHeight="false" outlineLevel="0" collapsed="false">
      <c r="A82" s="0" t="n">
        <v>586</v>
      </c>
      <c r="B82" s="0" t="n">
        <v>2.868</v>
      </c>
      <c r="C82" s="0" t="n">
        <v>0.9797</v>
      </c>
      <c r="D82" s="0" t="n">
        <f aca="false">C82/B82</f>
        <v>0.341596931659693</v>
      </c>
      <c r="E82" s="0" t="n">
        <f aca="false">1.959+0.257/(A82*10^(-3))^2</f>
        <v>2.70740708686182</v>
      </c>
      <c r="F82" s="0" t="n">
        <f aca="false">((E82-1)/(E82+1))^2</f>
        <v>0.212096551752814</v>
      </c>
      <c r="G82" s="0" t="n">
        <f aca="false">-1/$B$1*10^6*LN(C82/B82)/10^3</f>
        <v>12.3462505674588</v>
      </c>
      <c r="H82" s="0" t="n">
        <f aca="false">1.24/(A82*10^(-3))</f>
        <v>2.1160409556314</v>
      </c>
      <c r="I82" s="0" t="n">
        <f aca="false">SQRT(G82*H82)</f>
        <v>5.11127888587878</v>
      </c>
      <c r="M82" s="0" t="n">
        <v>2868</v>
      </c>
    </row>
    <row r="83" customFormat="false" ht="13.5" hidden="false" customHeight="false" outlineLevel="0" collapsed="false">
      <c r="A83" s="0" t="n">
        <v>588</v>
      </c>
      <c r="B83" s="0" t="n">
        <v>2.888</v>
      </c>
      <c r="C83" s="0" t="n">
        <v>0.9872</v>
      </c>
      <c r="D83" s="0" t="n">
        <f aca="false">C83/B83</f>
        <v>0.341828254847645</v>
      </c>
      <c r="E83" s="0" t="n">
        <f aca="false">1.959+0.257/(A83*10^(-3))^2</f>
        <v>2.70232454070063</v>
      </c>
      <c r="F83" s="0" t="n">
        <f aca="false">((E83-1)/(E83+1))^2</f>
        <v>0.211414976142363</v>
      </c>
      <c r="G83" s="0" t="n">
        <f aca="false">-1/$B$1*10^6*LN(C83/B83)/10^3</f>
        <v>12.3384695041562</v>
      </c>
      <c r="H83" s="0" t="n">
        <f aca="false">1.24/(A83*10^(-3))</f>
        <v>2.10884353741497</v>
      </c>
      <c r="I83" s="0" t="n">
        <f aca="false">SQRT(G83*H83)</f>
        <v>5.1009706601226</v>
      </c>
      <c r="M83" s="0" t="n">
        <v>2888</v>
      </c>
    </row>
    <row r="84" customFormat="false" ht="13.5" hidden="false" customHeight="false" outlineLevel="0" collapsed="false">
      <c r="A84" s="0" t="n">
        <v>590</v>
      </c>
      <c r="B84" s="0" t="n">
        <v>2.906</v>
      </c>
      <c r="C84" s="0" t="n">
        <v>0.9937</v>
      </c>
      <c r="D84" s="0" t="n">
        <f aca="false">C84/B84</f>
        <v>0.341947694425327</v>
      </c>
      <c r="E84" s="0" t="n">
        <f aca="false">1.959+0.257/(A84*10^(-3))^2</f>
        <v>2.69729359379489</v>
      </c>
      <c r="F84" s="0" t="n">
        <f aca="false">((E84-1)/(E84+1))^2</f>
        <v>0.210739559287341</v>
      </c>
      <c r="G84" s="0" t="n">
        <f aca="false">-1/$B$1*10^6*LN(C84/B84)/10^3</f>
        <v>12.3344539527921</v>
      </c>
      <c r="H84" s="0" t="n">
        <f aca="false">1.24/(A84*10^(-3))</f>
        <v>2.10169491525424</v>
      </c>
      <c r="I84" s="0" t="n">
        <f aca="false">SQRT(G84*H84)</f>
        <v>5.09148889373439</v>
      </c>
      <c r="M84" s="0" t="n">
        <v>2906</v>
      </c>
    </row>
    <row r="85" customFormat="false" ht="13.5" hidden="false" customHeight="false" outlineLevel="0" collapsed="false">
      <c r="A85" s="0" t="n">
        <v>592</v>
      </c>
      <c r="B85" s="0" t="n">
        <v>2.917</v>
      </c>
      <c r="C85" s="0" t="n">
        <v>0.9986</v>
      </c>
      <c r="D85" s="0" t="n">
        <f aca="false">C85/B85</f>
        <v>0.34233801851217</v>
      </c>
      <c r="E85" s="0" t="n">
        <f aca="false">1.959+0.257/(A85*10^(-3))^2</f>
        <v>2.69231355003652</v>
      </c>
      <c r="F85" s="0" t="n">
        <f aca="false">((E85-1)/(E85+1))^2</f>
        <v>0.210070232169475</v>
      </c>
      <c r="G85" s="0" t="n">
        <f aca="false">-1/$B$1*10^6*LN(C85/B85)/10^3</f>
        <v>12.3213410551864</v>
      </c>
      <c r="H85" s="0" t="n">
        <f aca="false">1.24/(A85*10^(-3))</f>
        <v>2.09459459459459</v>
      </c>
      <c r="I85" s="0" t="n">
        <f aca="false">SQRT(G85*H85)</f>
        <v>5.08017857681694</v>
      </c>
      <c r="M85" s="0" t="n">
        <v>2917</v>
      </c>
    </row>
    <row r="86" customFormat="false" ht="13.5" hidden="false" customHeight="false" outlineLevel="0" collapsed="false">
      <c r="A86" s="0" t="n">
        <v>594</v>
      </c>
      <c r="B86" s="0" t="n">
        <v>2.925</v>
      </c>
      <c r="C86" s="0" t="n">
        <v>1.0017</v>
      </c>
      <c r="D86" s="0" t="n">
        <f aca="false">C86/B86</f>
        <v>0.342461538461538</v>
      </c>
      <c r="E86" s="0" t="n">
        <f aca="false">1.959+0.257/(A86*10^(-3))^2</f>
        <v>2.68738372501672</v>
      </c>
      <c r="F86" s="0" t="n">
        <f aca="false">((E86-1)/(E86+1))^2</f>
        <v>0.209406926647634</v>
      </c>
      <c r="G86" s="0" t="n">
        <f aca="false">-1/$B$1*10^6*LN(C86/B86)/10^3</f>
        <v>12.3171945292901</v>
      </c>
      <c r="H86" s="0" t="n">
        <f aca="false">1.24/(A86*10^(-3))</f>
        <v>2.08754208754209</v>
      </c>
      <c r="I86" s="0" t="n">
        <f aca="false">SQRT(G86*H86)</f>
        <v>5.07076542351707</v>
      </c>
      <c r="M86" s="0" t="n">
        <v>2925</v>
      </c>
    </row>
    <row r="87" customFormat="false" ht="13.5" hidden="false" customHeight="false" outlineLevel="0" collapsed="false">
      <c r="A87" s="0" t="n">
        <v>596</v>
      </c>
      <c r="B87" s="0" t="n">
        <v>2.932</v>
      </c>
      <c r="C87" s="0" t="n">
        <v>1.0045</v>
      </c>
      <c r="D87" s="0" t="n">
        <f aca="false">C87/B87</f>
        <v>0.342598908594816</v>
      </c>
      <c r="E87" s="0" t="n">
        <f aca="false">1.959+0.257/(A87*10^(-3))^2</f>
        <v>2.68250344579073</v>
      </c>
      <c r="F87" s="0" t="n">
        <f aca="false">((E87-1)/(E87+1))^2</f>
        <v>0.208749575446265</v>
      </c>
      <c r="G87" s="0" t="n">
        <f aca="false">-1/$B$1*10^6*LN(C87/B87)/10^3</f>
        <v>12.3125848132362</v>
      </c>
      <c r="H87" s="0" t="n">
        <f aca="false">1.24/(A87*10^(-3))</f>
        <v>2.08053691275168</v>
      </c>
      <c r="I87" s="0" t="n">
        <f aca="false">SQRT(G87*H87)</f>
        <v>5.06130291479612</v>
      </c>
      <c r="M87" s="0" t="n">
        <v>2932</v>
      </c>
    </row>
    <row r="88" customFormat="false" ht="13.8" hidden="false" customHeight="false" outlineLevel="0" collapsed="false">
      <c r="A88" s="0" t="n">
        <v>598</v>
      </c>
      <c r="B88" s="0" t="n">
        <v>2.936</v>
      </c>
      <c r="C88" s="0" t="n">
        <v>1.0058</v>
      </c>
      <c r="D88" s="0" t="n">
        <f aca="false">C88/B88</f>
        <v>0.342574931880109</v>
      </c>
      <c r="E88" s="0" t="n">
        <f aca="false">1.959+0.257/(A88*10^(-3))^2</f>
        <v>2.6776720506482</v>
      </c>
      <c r="F88" s="0" t="n">
        <f aca="false">((E88-1)/(E88+1))^2</f>
        <v>0.208098112143966</v>
      </c>
      <c r="G88" s="0" t="n">
        <f aca="false">-1/$B$1*10^6*LN(C88/B88)/10^3</f>
        <v>12.3133892643281</v>
      </c>
      <c r="H88" s="0" t="n">
        <f aca="false">1.24/(A88*10^(-3))</f>
        <v>2.07357859531773</v>
      </c>
      <c r="I88" s="0" t="n">
        <f aca="false">SQRT(G88*H88)</f>
        <v>5.05299717141478</v>
      </c>
      <c r="M88" s="0" t="n">
        <v>2936</v>
      </c>
      <c r="R88" s="0" t="s">
        <v>33</v>
      </c>
      <c r="S88" s="4" t="s">
        <v>34</v>
      </c>
      <c r="T88" s="4" t="s">
        <v>35</v>
      </c>
    </row>
    <row r="89" customFormat="false" ht="13.8" hidden="false" customHeight="false" outlineLevel="0" collapsed="false">
      <c r="A89" s="0" t="n">
        <v>600</v>
      </c>
      <c r="B89" s="0" t="n">
        <v>2.934</v>
      </c>
      <c r="C89" s="0" t="n">
        <v>1.0049</v>
      </c>
      <c r="D89" s="0" t="n">
        <f aca="false">C89/B89</f>
        <v>0.342501704158146</v>
      </c>
      <c r="E89" s="0" t="n">
        <f aca="false">1.959+0.257/(A89*10^(-3))^2</f>
        <v>2.67288888888889</v>
      </c>
      <c r="F89" s="0" t="n">
        <f aca="false">((E89-1)/(E89+1))^2</f>
        <v>0.207452471162199</v>
      </c>
      <c r="G89" s="0" t="n">
        <f aca="false">-1/$B$1*10^6*LN(C89/B89)/10^3</f>
        <v>12.3158465017013</v>
      </c>
      <c r="H89" s="0" t="n">
        <f aca="false">1.24/(A89*10^(-3))</f>
        <v>2.06666666666667</v>
      </c>
      <c r="I89" s="0" t="n">
        <f aca="false">SQRT(G89*H89)</f>
        <v>5.04507179699649</v>
      </c>
      <c r="M89" s="0" t="n">
        <v>2934</v>
      </c>
      <c r="R89" s="0" t="n">
        <f aca="false">116/49.3</f>
        <v>2.35294117647059</v>
      </c>
      <c r="S89" s="0" t="n">
        <v>2.38</v>
      </c>
      <c r="T89" s="0" t="n">
        <f aca="false">ABS(R89-S89)/S89*100</f>
        <v>1.13692535837864</v>
      </c>
    </row>
    <row r="90" customFormat="false" ht="13.5" hidden="false" customHeight="false" outlineLevel="0" collapsed="false">
      <c r="A90" s="0" t="n">
        <v>605</v>
      </c>
      <c r="B90" s="0" t="n">
        <v>2.916</v>
      </c>
      <c r="C90" s="0" t="n">
        <v>0.9986</v>
      </c>
      <c r="D90" s="0" t="n">
        <f aca="false">C90/B90</f>
        <v>0.342455418381344</v>
      </c>
      <c r="E90" s="0" t="n">
        <f aca="false">1.959+0.257/(A90*10^(-3))^2</f>
        <v>2.66113783211529</v>
      </c>
      <c r="F90" s="0" t="n">
        <f aca="false">((E90-1)/(E90+1))^2</f>
        <v>0.205863418475916</v>
      </c>
      <c r="G90" s="0" t="n">
        <f aca="false">-1/$B$1*10^6*LN(C90/B90)/10^3</f>
        <v>12.3173999432418</v>
      </c>
      <c r="H90" s="0" t="n">
        <f aca="false">1.24/(A90*10^(-3))</f>
        <v>2.0495867768595</v>
      </c>
      <c r="I90" s="0" t="n">
        <f aca="false">SQRT(G90*H90)</f>
        <v>5.02449798974569</v>
      </c>
      <c r="M90" s="0" t="n">
        <v>2916</v>
      </c>
    </row>
    <row r="91" customFormat="false" ht="13.5" hidden="false" customHeight="false" outlineLevel="0" collapsed="false">
      <c r="A91" s="0" t="n">
        <v>610</v>
      </c>
      <c r="B91" s="0" t="n">
        <v>2.882</v>
      </c>
      <c r="C91" s="0" t="n">
        <v>0.9887</v>
      </c>
      <c r="D91" s="0" t="n">
        <f aca="false">C91/B91</f>
        <v>0.343060374739764</v>
      </c>
      <c r="E91" s="0" t="n">
        <f aca="false">1.959+0.257/(A91*10^(-3))^2</f>
        <v>2.64967454985219</v>
      </c>
      <c r="F91" s="0" t="n">
        <f aca="false">((E91-1)/(E91+1))^2</f>
        <v>0.204309363417635</v>
      </c>
      <c r="G91" s="0" t="n">
        <f aca="false">-1/$B$1*10^6*LN(C91/B91)/10^3</f>
        <v>12.2971129615676</v>
      </c>
      <c r="H91" s="0" t="n">
        <f aca="false">1.24/(A91*10^(-3))</f>
        <v>2.0327868852459</v>
      </c>
      <c r="I91" s="0" t="n">
        <f aca="false">SQRT(G91*H91)</f>
        <v>4.99974098875752</v>
      </c>
      <c r="M91" s="0" t="n">
        <v>2882</v>
      </c>
    </row>
    <row r="92" customFormat="false" ht="13.5" hidden="false" customHeight="false" outlineLevel="0" collapsed="false">
      <c r="A92" s="0" t="n">
        <v>615</v>
      </c>
      <c r="B92" s="0" t="n">
        <v>2.842</v>
      </c>
      <c r="C92" s="0" t="n">
        <v>0.9747</v>
      </c>
      <c r="D92" s="0" t="n">
        <f aca="false">C92/B92</f>
        <v>0.342962702322308</v>
      </c>
      <c r="E92" s="0" t="n">
        <f aca="false">1.959+0.257/(A92*10^(-3))^2</f>
        <v>2.63848972172649</v>
      </c>
      <c r="F92" s="0" t="n">
        <f aca="false">((E92-1)/(E92+1))^2</f>
        <v>0.202789347543289</v>
      </c>
      <c r="G92" s="0" t="n">
        <f aca="false">-1/$B$1*10^6*LN(C92/B92)/10^3</f>
        <v>12.3003859461366</v>
      </c>
      <c r="H92" s="0" t="n">
        <f aca="false">1.24/(A92*10^(-3))</f>
        <v>2.01626016260163</v>
      </c>
      <c r="I92" s="0" t="n">
        <f aca="false">SQRT(G92*H92)</f>
        <v>4.98003796851189</v>
      </c>
      <c r="M92" s="0" t="n">
        <v>2842</v>
      </c>
    </row>
    <row r="93" customFormat="false" ht="13.5" hidden="false" customHeight="false" outlineLevel="0" collapsed="false">
      <c r="A93" s="0" t="n">
        <v>620</v>
      </c>
      <c r="B93" s="0" t="n">
        <v>2.794</v>
      </c>
      <c r="C93" s="0" t="n">
        <v>0.9573</v>
      </c>
      <c r="D93" s="0" t="n">
        <f aca="false">C93/B93</f>
        <v>0.342627057981389</v>
      </c>
      <c r="E93" s="0" t="n">
        <f aca="false">1.959+0.257/(A93*10^(-3))^2</f>
        <v>2.62757440166493</v>
      </c>
      <c r="F93" s="0" t="n">
        <f aca="false">((E93-1)/(E93+1))^2</f>
        <v>0.201302442393607</v>
      </c>
      <c r="G93" s="0" t="n">
        <f aca="false">-1/$B$1*10^6*LN(C93/B93)/10^3</f>
        <v>12.3116404352253</v>
      </c>
      <c r="H93" s="0" t="n">
        <f aca="false">1.24/(A93*10^(-3))</f>
        <v>2</v>
      </c>
      <c r="I93" s="0" t="n">
        <f aca="false">SQRT(G93*H93)</f>
        <v>4.96218509030554</v>
      </c>
      <c r="M93" s="0" t="n">
        <v>2794</v>
      </c>
    </row>
    <row r="94" customFormat="false" ht="13.5" hidden="false" customHeight="false" outlineLevel="0" collapsed="false">
      <c r="A94" s="0" t="n">
        <v>625</v>
      </c>
      <c r="B94" s="0" t="n">
        <v>2.753</v>
      </c>
      <c r="C94" s="0" t="n">
        <v>0.9456</v>
      </c>
      <c r="D94" s="0" t="n">
        <f aca="false">C94/B94</f>
        <v>0.343479840174355</v>
      </c>
      <c r="E94" s="0" t="n">
        <f aca="false">1.959+0.257/(A94*10^(-3))^2</f>
        <v>2.61692</v>
      </c>
      <c r="F94" s="0" t="n">
        <f aca="false">((E94-1)/(E94+1))^2</f>
        <v>0.19984774850262</v>
      </c>
      <c r="G94" s="0" t="n">
        <f aca="false">-1/$B$1*10^6*LN(C94/B94)/10^3</f>
        <v>12.2830673389744</v>
      </c>
      <c r="H94" s="0" t="n">
        <f aca="false">1.24/(A94*10^(-3))</f>
        <v>1.984</v>
      </c>
      <c r="I94" s="0" t="n">
        <f aca="false">SQRT(G94*H94)</f>
        <v>4.93655807223264</v>
      </c>
      <c r="M94" s="0" t="n">
        <v>2753</v>
      </c>
    </row>
    <row r="95" customFormat="false" ht="13.5" hidden="false" customHeight="false" outlineLevel="0" collapsed="false">
      <c r="A95" s="0" t="n">
        <v>630</v>
      </c>
      <c r="B95" s="0" t="n">
        <v>2.716</v>
      </c>
      <c r="C95" s="0" t="n">
        <v>0.9336</v>
      </c>
      <c r="D95" s="0" t="n">
        <f aca="false">C95/B95</f>
        <v>0.343740795287187</v>
      </c>
      <c r="E95" s="0" t="n">
        <f aca="false">1.959+0.257/(A95*10^(-3))^2</f>
        <v>2.60651826656589</v>
      </c>
      <c r="F95" s="0" t="n">
        <f aca="false">((E95-1)/(E95+1))^2</f>
        <v>0.198424394436886</v>
      </c>
      <c r="G95" s="0" t="n">
        <f aca="false">-1/$B$1*10^6*LN(C95/B95)/10^3</f>
        <v>12.274338019612</v>
      </c>
      <c r="H95" s="0" t="n">
        <f aca="false">1.24/(A95*10^(-3))</f>
        <v>1.96825396825397</v>
      </c>
      <c r="I95" s="0" t="n">
        <f aca="false">SQRT(G95*H95)</f>
        <v>4.91518204289442</v>
      </c>
      <c r="M95" s="0" t="n">
        <v>2716</v>
      </c>
    </row>
    <row r="96" customFormat="false" ht="13.5" hidden="false" customHeight="false" outlineLevel="0" collapsed="false">
      <c r="A96" s="0" t="n">
        <v>635</v>
      </c>
      <c r="B96" s="0" t="n">
        <v>2.681</v>
      </c>
      <c r="C96" s="0" t="n">
        <v>0.9207</v>
      </c>
      <c r="D96" s="0" t="n">
        <f aca="false">C96/B96</f>
        <v>0.343416635583737</v>
      </c>
      <c r="E96" s="0" t="n">
        <f aca="false">1.959+0.257/(A96*10^(-3))^2</f>
        <v>2.59636127472255</v>
      </c>
      <c r="F96" s="0" t="n">
        <f aca="false">((E96-1)/(E96+1))^2</f>
        <v>0.197031535864887</v>
      </c>
      <c r="G96" s="0" t="n">
        <f aca="false">-1/$B$1*10^6*LN(C96/B96)/10^3</f>
        <v>12.2851826200248</v>
      </c>
      <c r="H96" s="0" t="n">
        <f aca="false">1.24/(A96*10^(-3))</f>
        <v>1.95275590551181</v>
      </c>
      <c r="I96" s="0" t="n">
        <f aca="false">SQRT(G96*H96)</f>
        <v>4.89795497238843</v>
      </c>
      <c r="M96" s="0" t="n">
        <v>2681</v>
      </c>
    </row>
    <row r="97" customFormat="false" ht="13.5" hidden="false" customHeight="false" outlineLevel="0" collapsed="false">
      <c r="A97" s="0" t="n">
        <v>640</v>
      </c>
      <c r="B97" s="0" t="n">
        <v>2.65</v>
      </c>
      <c r="C97" s="0" t="n">
        <v>0.9099</v>
      </c>
      <c r="D97" s="0" t="n">
        <f aca="false">C97/B97</f>
        <v>0.343358490566038</v>
      </c>
      <c r="E97" s="0" t="n">
        <f aca="false">1.959+0.257/(A97*10^(-3))^2</f>
        <v>2.58644140625</v>
      </c>
      <c r="F97" s="0" t="n">
        <f aca="false">((E97-1)/(E97+1))^2</f>
        <v>0.195668354655964</v>
      </c>
      <c r="G97" s="0" t="n">
        <f aca="false">-1/$B$1*10^6*LN(C97/B97)/10^3</f>
        <v>12.2871289151451</v>
      </c>
      <c r="H97" s="0" t="n">
        <f aca="false">1.24/(A97*10^(-3))</f>
        <v>1.9375</v>
      </c>
      <c r="I97" s="0" t="n">
        <f aca="false">SQRT(G97*H97)</f>
        <v>4.87917126908798</v>
      </c>
      <c r="M97" s="0" t="n">
        <v>2650</v>
      </c>
    </row>
    <row r="98" customFormat="false" ht="13.5" hidden="false" customHeight="false" outlineLevel="0" collapsed="false">
      <c r="A98" s="0" t="n">
        <v>645</v>
      </c>
      <c r="B98" s="0" t="n">
        <v>2.62</v>
      </c>
      <c r="C98" s="0" t="n">
        <v>0.8992</v>
      </c>
      <c r="D98" s="0" t="n">
        <f aca="false">C98/B98</f>
        <v>0.343206106870229</v>
      </c>
      <c r="E98" s="0" t="n">
        <f aca="false">1.959+0.257/(A98*10^(-3))^2</f>
        <v>2.57675133705907</v>
      </c>
      <c r="F98" s="0" t="n">
        <f aca="false">((E98-1)/(E98+1))^2</f>
        <v>0.194334058008172</v>
      </c>
      <c r="G98" s="0" t="n">
        <f aca="false">-1/$B$1*10^6*LN(C98/B98)/10^3</f>
        <v>12.2922312369623</v>
      </c>
      <c r="H98" s="0" t="n">
        <f aca="false">1.24/(A98*10^(-3))</f>
        <v>1.92248062015504</v>
      </c>
      <c r="I98" s="0" t="n">
        <f aca="false">SQRT(G98*H98)</f>
        <v>4.86123197672404</v>
      </c>
      <c r="M98" s="0" t="n">
        <v>2620</v>
      </c>
    </row>
    <row r="99" customFormat="false" ht="13.5" hidden="false" customHeight="false" outlineLevel="0" collapsed="false">
      <c r="A99" s="0" t="n">
        <v>650</v>
      </c>
      <c r="B99" s="0" t="n">
        <v>2.574</v>
      </c>
      <c r="C99" s="0" t="n">
        <v>0.8864</v>
      </c>
      <c r="D99" s="0" t="n">
        <f aca="false">C99/B99</f>
        <v>0.344366744366744</v>
      </c>
      <c r="E99" s="0" t="n">
        <f aca="false">1.959+0.257/(A99*10^(-3))^2</f>
        <v>2.56728402366864</v>
      </c>
      <c r="F99" s="0" t="n">
        <f aca="false">((E99-1)/(E99+1))^2</f>
        <v>0.193027877604387</v>
      </c>
      <c r="G99" s="0" t="n">
        <f aca="false">-1/$B$1*10^6*LN(C99/B99)/10^3</f>
        <v>12.2534261168167</v>
      </c>
      <c r="H99" s="0" t="n">
        <f aca="false">1.24/(A99*10^(-3))</f>
        <v>1.90769230769231</v>
      </c>
      <c r="I99" s="0" t="n">
        <f aca="false">SQRT(G99*H99)</f>
        <v>4.83484919577925</v>
      </c>
      <c r="M99" s="0" t="n">
        <v>2574</v>
      </c>
    </row>
    <row r="100" customFormat="false" ht="13.5" hidden="false" customHeight="false" outlineLevel="0" collapsed="false">
      <c r="A100" s="0" t="n">
        <v>655</v>
      </c>
      <c r="B100" s="0" t="n">
        <v>2.52</v>
      </c>
      <c r="C100" s="0" t="n">
        <v>0.8681</v>
      </c>
      <c r="D100" s="0" t="n">
        <f aca="false">C100/B100</f>
        <v>0.344484126984127</v>
      </c>
      <c r="E100" s="0" t="n">
        <f aca="false">1.959+0.257/(A100*10^(-3))^2</f>
        <v>2.55803269040266</v>
      </c>
      <c r="F100" s="0" t="n">
        <f aca="false">((E100-1)/(E100+1))^2</f>
        <v>0.191749068795988</v>
      </c>
      <c r="G100" s="0" t="n">
        <f aca="false">-1/$B$1*10^6*LN(C100/B100)/10^3</f>
        <v>12.2495087943415</v>
      </c>
      <c r="H100" s="0" t="n">
        <f aca="false">1.24/(A100*10^(-3))</f>
        <v>1.89312977099237</v>
      </c>
      <c r="I100" s="0" t="n">
        <f aca="false">SQRT(G100*H100)</f>
        <v>4.81559028350633</v>
      </c>
      <c r="M100" s="0" t="n">
        <v>2520</v>
      </c>
    </row>
    <row r="101" customFormat="false" ht="13.5" hidden="false" customHeight="false" outlineLevel="0" collapsed="false">
      <c r="A101" s="0" t="n">
        <v>660</v>
      </c>
      <c r="B101" s="0" t="n">
        <v>2.452</v>
      </c>
      <c r="C101" s="0" t="n">
        <v>0.8437</v>
      </c>
      <c r="D101" s="0" t="n">
        <f aca="false">C101/B101</f>
        <v>0.344086460032627</v>
      </c>
      <c r="E101" s="0" t="n">
        <f aca="false">1.959+0.257/(A101*10^(-3))^2</f>
        <v>2.54899081726354</v>
      </c>
      <c r="F101" s="0" t="n">
        <f aca="false">((E101-1)/(E101+1))^2</f>
        <v>0.190496909813421</v>
      </c>
      <c r="G101" s="0" t="n">
        <f aca="false">-1/$B$1*10^6*LN(C101/B101)/10^3</f>
        <v>12.262785240052</v>
      </c>
      <c r="H101" s="0" t="n">
        <f aca="false">1.24/(A101*10^(-3))</f>
        <v>1.87878787878788</v>
      </c>
      <c r="I101" s="0" t="n">
        <f aca="false">SQRT(G101*H101)</f>
        <v>4.79991377726606</v>
      </c>
      <c r="M101" s="0" t="n">
        <v>2452</v>
      </c>
    </row>
    <row r="102" customFormat="false" ht="13.5" hidden="false" customHeight="false" outlineLevel="0" collapsed="false">
      <c r="A102" s="0" t="n">
        <v>665</v>
      </c>
      <c r="B102" s="0" t="n">
        <v>2.369</v>
      </c>
      <c r="C102" s="0" t="n">
        <v>0.814</v>
      </c>
      <c r="D102" s="0" t="n">
        <f aca="false">C102/B102</f>
        <v>0.343604896580836</v>
      </c>
      <c r="E102" s="0" t="n">
        <f aca="false">1.959+0.257/(A102*10^(-3))^2</f>
        <v>2.5401521284414</v>
      </c>
      <c r="F102" s="0" t="n">
        <f aca="false">((E102-1)/(E102+1))^2</f>
        <v>0.189270701002946</v>
      </c>
      <c r="G102" s="0" t="n">
        <f aca="false">-1/$B$1*10^6*LN(C102/B102)/10^3</f>
        <v>12.2788831971982</v>
      </c>
      <c r="H102" s="0" t="n">
        <f aca="false">1.24/(A102*10^(-3))</f>
        <v>1.86466165413534</v>
      </c>
      <c r="I102" s="0" t="n">
        <f aca="false">SQRT(G102*H102)</f>
        <v>4.78497258648597</v>
      </c>
      <c r="M102" s="0" t="n">
        <v>2369</v>
      </c>
    </row>
    <row r="103" customFormat="false" ht="13.5" hidden="false" customHeight="false" outlineLevel="0" collapsed="false">
      <c r="A103" s="0" t="n">
        <v>670</v>
      </c>
      <c r="B103" s="0" t="n">
        <v>2.261</v>
      </c>
      <c r="C103" s="0" t="n">
        <v>0.7787</v>
      </c>
      <c r="D103" s="0" t="n">
        <f aca="false">C103/B103</f>
        <v>0.344405130473242</v>
      </c>
      <c r="E103" s="0" t="n">
        <f aca="false">1.959+0.257/(A103*10^(-3))^2</f>
        <v>2.53151058142125</v>
      </c>
      <c r="F103" s="0" t="n">
        <f aca="false">((E103-1)/(E103+1))^2</f>
        <v>0.188069764088861</v>
      </c>
      <c r="G103" s="0" t="n">
        <f aca="false">-1/$B$1*10^6*LN(C103/B103)/10^3</f>
        <v>12.2521449390233</v>
      </c>
      <c r="H103" s="0" t="n">
        <f aca="false">1.24/(A103*10^(-3))</f>
        <v>1.85074626865672</v>
      </c>
      <c r="I103" s="0" t="n">
        <f aca="false">SQRT(G103*H103)</f>
        <v>4.76189159147273</v>
      </c>
      <c r="M103" s="0" t="n">
        <v>2261</v>
      </c>
    </row>
    <row r="104" customFormat="false" ht="13.5" hidden="false" customHeight="false" outlineLevel="0" collapsed="false">
      <c r="A104" s="0" t="n">
        <v>675</v>
      </c>
      <c r="B104" s="0" t="n">
        <v>2.166</v>
      </c>
      <c r="C104" s="0" t="n">
        <v>0.7472</v>
      </c>
      <c r="D104" s="0" t="n">
        <f aca="false">C104/B104</f>
        <v>0.344967682363804</v>
      </c>
      <c r="E104" s="0" t="n">
        <f aca="false">1.959+0.257/(A104*10^(-3))^2</f>
        <v>2.52306035665295</v>
      </c>
      <c r="F104" s="0" t="n">
        <f aca="false">((E104-1)/(E104+1))^2</f>
        <v>0.1868934414605</v>
      </c>
      <c r="G104" s="0" t="n">
        <f aca="false">-1/$B$1*10^6*LN(C104/B104)/10^3</f>
        <v>12.2333855246701</v>
      </c>
      <c r="H104" s="0" t="n">
        <f aca="false">1.24/(A104*10^(-3))</f>
        <v>1.83703703703704</v>
      </c>
      <c r="I104" s="0" t="n">
        <f aca="false">SQRT(G104*H104)</f>
        <v>4.74058881334079</v>
      </c>
      <c r="M104" s="0" t="n">
        <v>2166</v>
      </c>
    </row>
    <row r="105" customFormat="false" ht="13.5" hidden="false" customHeight="false" outlineLevel="0" collapsed="false">
      <c r="A105" s="0" t="n">
        <v>680</v>
      </c>
      <c r="B105" s="0" t="n">
        <v>2.064</v>
      </c>
      <c r="C105" s="0" t="n">
        <v>0.7143</v>
      </c>
      <c r="D105" s="0" t="n">
        <f aca="false">C105/B105</f>
        <v>0.346075581395349</v>
      </c>
      <c r="E105" s="0" t="n">
        <f aca="false">1.959+0.257/(A105*10^(-3))^2</f>
        <v>2.51479584775086</v>
      </c>
      <c r="F105" s="0" t="n">
        <f aca="false">((E105-1)/(E105+1))^2</f>
        <v>0.185741095483295</v>
      </c>
      <c r="G105" s="0" t="n">
        <f aca="false">-1/$B$1*10^6*LN(C105/B105)/10^3</f>
        <v>12.1965297062129</v>
      </c>
      <c r="H105" s="0" t="n">
        <f aca="false">1.24/(A105*10^(-3))</f>
        <v>1.82352941176471</v>
      </c>
      <c r="I105" s="0" t="n">
        <f aca="false">SQRT(G105*H105)</f>
        <v>4.71600791355796</v>
      </c>
      <c r="M105" s="0" t="n">
        <v>2064</v>
      </c>
    </row>
    <row r="106" customFormat="false" ht="13.5" hidden="false" customHeight="false" outlineLevel="0" collapsed="false">
      <c r="A106" s="0" t="n">
        <v>685</v>
      </c>
      <c r="B106" s="0" t="n">
        <v>1.9776</v>
      </c>
      <c r="C106" s="0" t="n">
        <v>0.6792</v>
      </c>
      <c r="D106" s="0" t="n">
        <f aca="false">C106/B106</f>
        <v>0.343446601941748</v>
      </c>
      <c r="E106" s="0" t="n">
        <f aca="false">1.959+0.257/(A106*10^(-3))^2</f>
        <v>2.50671165219244</v>
      </c>
      <c r="F106" s="0" t="n">
        <f aca="false">((E106-1)/(E106+1))^2</f>
        <v>0.184612107833196</v>
      </c>
      <c r="G106" s="0" t="n">
        <f aca="false">-1/$B$1*10^6*LN(C106/B106)/10^3</f>
        <v>12.2841796812211</v>
      </c>
      <c r="H106" s="0" t="n">
        <f aca="false">1.24/(A106*10^(-3))</f>
        <v>1.81021897810219</v>
      </c>
      <c r="I106" s="0" t="n">
        <f aca="false">SQRT(G106*H106)</f>
        <v>4.71561821921195</v>
      </c>
      <c r="M106" s="0" t="n">
        <v>1977.6</v>
      </c>
    </row>
    <row r="107" customFormat="false" ht="13.5" hidden="false" customHeight="false" outlineLevel="0" collapsed="false">
      <c r="A107" s="0" t="n">
        <v>690</v>
      </c>
      <c r="B107" s="0" t="n">
        <v>1.8673</v>
      </c>
      <c r="C107" s="0" t="n">
        <v>0.6484</v>
      </c>
      <c r="D107" s="0" t="n">
        <f aca="false">C107/B107</f>
        <v>0.347239329513201</v>
      </c>
      <c r="E107" s="0" t="n">
        <f aca="false">1.959+0.257/(A107*10^(-3))^2</f>
        <v>2.49880256248687</v>
      </c>
      <c r="F107" s="0" t="n">
        <f aca="false">((E107-1)/(E107+1))^2</f>
        <v>0.183505878853766</v>
      </c>
      <c r="G107" s="0" t="n">
        <f aca="false">-1/$B$1*10^6*LN(C107/B107)/10^3</f>
        <v>12.1579428317645</v>
      </c>
      <c r="H107" s="0" t="n">
        <f aca="false">1.24/(A107*10^(-3))</f>
        <v>1.79710144927536</v>
      </c>
      <c r="I107" s="0" t="n">
        <f aca="false">SQRT(G107*H107)</f>
        <v>4.67429745343308</v>
      </c>
      <c r="M107" s="0" t="n">
        <v>1867.3</v>
      </c>
    </row>
    <row r="108" customFormat="false" ht="13.5" hidden="false" customHeight="false" outlineLevel="0" collapsed="false">
      <c r="A108" s="0" t="n">
        <v>695</v>
      </c>
      <c r="B108" s="0" t="n">
        <v>1.7875</v>
      </c>
      <c r="C108" s="0" t="n">
        <v>0.6212</v>
      </c>
      <c r="D108" s="0" t="n">
        <f aca="false">C108/B108</f>
        <v>0.347524475524476</v>
      </c>
      <c r="E108" s="0" t="n">
        <f aca="false">1.959+0.257/(A108*10^(-3))^2</f>
        <v>2.49106355778686</v>
      </c>
      <c r="F108" s="0" t="n">
        <f aca="false">((E108-1)/(E108+1))^2</f>
        <v>0.182421826935247</v>
      </c>
      <c r="G108" s="0" t="n">
        <f aca="false">-1/$B$1*10^6*LN(C108/B108)/10^3</f>
        <v>12.1485078539498</v>
      </c>
      <c r="H108" s="0" t="n">
        <f aca="false">1.24/(A108*10^(-3))</f>
        <v>1.7841726618705</v>
      </c>
      <c r="I108" s="0" t="n">
        <f aca="false">SQRT(G108*H108)</f>
        <v>4.6556455616312</v>
      </c>
      <c r="M108" s="0" t="n">
        <v>1787.5</v>
      </c>
    </row>
    <row r="109" customFormat="false" ht="13.5" hidden="false" customHeight="false" outlineLevel="0" collapsed="false">
      <c r="A109" s="0" t="n">
        <v>700</v>
      </c>
      <c r="B109" s="0" t="n">
        <v>1.7151</v>
      </c>
      <c r="C109" s="0" t="n">
        <v>0.5976</v>
      </c>
      <c r="D109" s="0" t="n">
        <f aca="false">C109/B109</f>
        <v>0.348434493615533</v>
      </c>
      <c r="E109" s="0" t="n">
        <f aca="false">1.959+0.257/(A109*10^(-3))^2</f>
        <v>2.48348979591837</v>
      </c>
      <c r="F109" s="0" t="n">
        <f aca="false">((E109-1)/(E109+1))^2</f>
        <v>0.181359387914926</v>
      </c>
      <c r="G109" s="0" t="n">
        <f aca="false">-1/$B$1*10^6*LN(C109/B109)/10^3</f>
        <v>12.1184486565451</v>
      </c>
      <c r="H109" s="0" t="n">
        <f aca="false">1.24/(A109*10^(-3))</f>
        <v>1.77142857142857</v>
      </c>
      <c r="I109" s="0" t="n">
        <f aca="false">SQRT(G109*H109)</f>
        <v>4.63324575126274</v>
      </c>
      <c r="M109" s="0" t="n">
        <v>1715.1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8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O25" activeCellId="0" sqref="O25"/>
    </sheetView>
  </sheetViews>
  <sheetFormatPr defaultRowHeight="13.5"/>
  <cols>
    <col collapsed="false" hidden="false" max="1025" min="1" style="0" width="8.5748987854251"/>
  </cols>
  <sheetData>
    <row r="2" customFormat="false" ht="13.5" hidden="false" customHeight="false" outlineLevel="0" collapsed="false">
      <c r="A2" s="1" t="s">
        <v>31</v>
      </c>
      <c r="B2" s="0" t="s">
        <v>30</v>
      </c>
      <c r="C2" s="0" t="s">
        <v>29</v>
      </c>
    </row>
    <row r="3" customFormat="false" ht="13.5" hidden="false" customHeight="false" outlineLevel="0" collapsed="false">
      <c r="A3" s="0" t="n">
        <v>3.1</v>
      </c>
      <c r="B3" s="0" t="n">
        <v>58.8091763877721</v>
      </c>
      <c r="C3" s="0" t="n">
        <v>0.0059975852701479</v>
      </c>
    </row>
    <row r="4" customFormat="false" ht="13.5" hidden="false" customHeight="false" outlineLevel="0" collapsed="false">
      <c r="A4" s="0" t="n">
        <v>3.06172839506173</v>
      </c>
      <c r="B4" s="0" t="n">
        <v>60.5115028065376</v>
      </c>
      <c r="C4" s="0" t="n">
        <v>0.00517197452229299</v>
      </c>
    </row>
    <row r="5" customFormat="false" ht="13.5" hidden="false" customHeight="false" outlineLevel="0" collapsed="false">
      <c r="A5" s="0" t="n">
        <v>3.02439024390244</v>
      </c>
      <c r="B5" s="0" t="n">
        <v>62.0795170070694</v>
      </c>
      <c r="C5" s="0" t="n">
        <v>0.00451243671582655</v>
      </c>
    </row>
    <row r="6" customFormat="false" ht="13.5" hidden="false" customHeight="false" outlineLevel="0" collapsed="false">
      <c r="A6" s="0" t="n">
        <v>2.98795180722892</v>
      </c>
      <c r="B6" s="0" t="n">
        <v>62.9954006203945</v>
      </c>
      <c r="C6" s="0" t="n">
        <v>0.00416682945887869</v>
      </c>
    </row>
    <row r="7" customFormat="false" ht="13.5" hidden="false" customHeight="false" outlineLevel="0" collapsed="false">
      <c r="A7" s="0" t="n">
        <v>2.95238095238095</v>
      </c>
      <c r="B7" s="0" t="n">
        <v>63.4850406639171</v>
      </c>
      <c r="C7" s="0" t="n">
        <v>0.00399305555555556</v>
      </c>
    </row>
    <row r="8" customFormat="false" ht="13.5" hidden="false" customHeight="false" outlineLevel="0" collapsed="false">
      <c r="A8" s="0" t="n">
        <v>2.91764705882353</v>
      </c>
      <c r="B8" s="0" t="n">
        <v>65.7160880717878</v>
      </c>
      <c r="C8" s="0" t="n">
        <v>0.00328857919782461</v>
      </c>
    </row>
    <row r="9" customFormat="false" ht="13.5" hidden="false" customHeight="false" outlineLevel="0" collapsed="false">
      <c r="A9" s="0" t="n">
        <v>2.88372093023256</v>
      </c>
      <c r="B9" s="0" t="n">
        <v>64.8211169145494</v>
      </c>
      <c r="C9" s="0" t="n">
        <v>0.0035548686244204</v>
      </c>
    </row>
    <row r="10" customFormat="false" ht="13.5" hidden="false" customHeight="false" outlineLevel="0" collapsed="false">
      <c r="A10" s="0" t="n">
        <v>2.85057471264368</v>
      </c>
      <c r="B10" s="0" t="n">
        <v>66.0651315311756</v>
      </c>
      <c r="C10" s="0" t="n">
        <v>0.00319021666888209</v>
      </c>
    </row>
    <row r="11" customFormat="false" ht="13.5" hidden="false" customHeight="false" outlineLevel="0" collapsed="false">
      <c r="A11" s="0" t="n">
        <v>2.81818181818182</v>
      </c>
      <c r="B11" s="0" t="n">
        <v>66.9756886080173</v>
      </c>
      <c r="C11" s="0" t="n">
        <v>0.00294724362774155</v>
      </c>
    </row>
    <row r="12" customFormat="false" ht="13.5" hidden="false" customHeight="false" outlineLevel="0" collapsed="false">
      <c r="A12" s="0" t="n">
        <v>2.78651685393258</v>
      </c>
      <c r="B12" s="0" t="n">
        <v>67.4720926902318</v>
      </c>
      <c r="C12" s="0" t="n">
        <v>0.00282266991365951</v>
      </c>
    </row>
    <row r="13" customFormat="false" ht="13.5" hidden="false" customHeight="false" outlineLevel="0" collapsed="false">
      <c r="A13" s="0" t="n">
        <v>2.75555555555556</v>
      </c>
      <c r="B13" s="0" t="n">
        <v>70.0474714837084</v>
      </c>
      <c r="C13" s="0" t="n">
        <v>0.00225607202680067</v>
      </c>
    </row>
    <row r="14" customFormat="false" ht="13.5" hidden="false" customHeight="false" outlineLevel="0" collapsed="false">
      <c r="A14" s="0" t="n">
        <v>2.74336283185841</v>
      </c>
      <c r="B14" s="0" t="n">
        <v>68.1894633452331</v>
      </c>
      <c r="C14" s="0" t="n">
        <v>0.00265188834154351</v>
      </c>
    </row>
    <row r="15" customFormat="false" ht="13.5" hidden="false" customHeight="false" outlineLevel="0" collapsed="false">
      <c r="A15" s="0" t="n">
        <v>2.73127753303965</v>
      </c>
      <c r="B15" s="0" t="n">
        <v>68.2829247428849</v>
      </c>
      <c r="C15" s="0" t="n">
        <v>0.00263041289023162</v>
      </c>
    </row>
    <row r="16" customFormat="false" ht="13.5" hidden="false" customHeight="false" outlineLevel="0" collapsed="false">
      <c r="A16" s="0" t="n">
        <v>2.71929824561403</v>
      </c>
      <c r="B16" s="0" t="n">
        <v>68.4883634368872</v>
      </c>
      <c r="C16" s="0" t="n">
        <v>0.00258381673385115</v>
      </c>
    </row>
    <row r="17" customFormat="false" ht="13.5" hidden="false" customHeight="false" outlineLevel="0" collapsed="false">
      <c r="A17" s="0" t="n">
        <v>2.70742358078603</v>
      </c>
      <c r="B17" s="0" t="n">
        <v>68.7145862600774</v>
      </c>
      <c r="C17" s="0" t="n">
        <v>0.00253346080305927</v>
      </c>
    </row>
    <row r="18" customFormat="false" ht="13.5" hidden="false" customHeight="false" outlineLevel="0" collapsed="false">
      <c r="A18" s="0" t="n">
        <v>2.69565217391304</v>
      </c>
      <c r="B18" s="0" t="n">
        <v>68.8684783676037</v>
      </c>
      <c r="C18" s="0" t="n">
        <v>0.00249976733364355</v>
      </c>
    </row>
    <row r="19" customFormat="false" ht="13.5" hidden="false" customHeight="false" outlineLevel="0" collapsed="false">
      <c r="A19" s="0" t="n">
        <v>2.68398268398268</v>
      </c>
      <c r="B19" s="0" t="n">
        <v>69.464455088305</v>
      </c>
      <c r="C19" s="0" t="n">
        <v>0.00237345734215704</v>
      </c>
    </row>
    <row r="20" customFormat="false" ht="13.5" hidden="false" customHeight="false" outlineLevel="0" collapsed="false">
      <c r="A20" s="0" t="n">
        <v>2.67241379310345</v>
      </c>
      <c r="B20" s="0" t="n">
        <v>69.6224774761571</v>
      </c>
      <c r="C20" s="0" t="n">
        <v>0.00234105044920525</v>
      </c>
    </row>
    <row r="21" customFormat="false" ht="13.5" hidden="false" customHeight="false" outlineLevel="0" collapsed="false">
      <c r="A21" s="0" t="n">
        <v>2.66094420600858</v>
      </c>
      <c r="B21" s="0" t="n">
        <v>69.1224912834425</v>
      </c>
      <c r="C21" s="0" t="n">
        <v>0.00244513060168572</v>
      </c>
    </row>
    <row r="22" customFormat="false" ht="13.5" hidden="false" customHeight="false" outlineLevel="0" collapsed="false">
      <c r="A22" s="0" t="n">
        <v>2.64957264957265</v>
      </c>
      <c r="B22" s="0" t="n">
        <v>67.7589463406221</v>
      </c>
      <c r="C22" s="0" t="n">
        <v>0.00275309834218574</v>
      </c>
    </row>
    <row r="23" customFormat="false" ht="13.5" hidden="false" customHeight="false" outlineLevel="0" collapsed="false">
      <c r="A23" s="0" t="n">
        <v>2.63829787234043</v>
      </c>
      <c r="B23" s="0" t="n">
        <v>65.7146895917011</v>
      </c>
      <c r="C23" s="0" t="n">
        <v>0.00328897933625548</v>
      </c>
    </row>
    <row r="24" customFormat="false" ht="13.5" hidden="false" customHeight="false" outlineLevel="0" collapsed="false">
      <c r="A24" s="0" t="n">
        <v>2.6271186440678</v>
      </c>
      <c r="B24" s="0" t="n">
        <v>64.0398216447691</v>
      </c>
      <c r="C24" s="0" t="n">
        <v>0.00380490413261019</v>
      </c>
    </row>
    <row r="25" customFormat="false" ht="13.5" hidden="false" customHeight="false" outlineLevel="0" collapsed="false">
      <c r="A25" s="0" t="n">
        <v>2.61603375527426</v>
      </c>
      <c r="B25" s="0" t="n">
        <v>59.101128219111</v>
      </c>
      <c r="C25" s="0" t="n">
        <v>0.00584716614326305</v>
      </c>
    </row>
    <row r="26" customFormat="false" ht="13.5" hidden="false" customHeight="false" outlineLevel="0" collapsed="false">
      <c r="A26" s="0" t="n">
        <v>2.60504201680672</v>
      </c>
      <c r="B26" s="0" t="n">
        <v>54.796929067211</v>
      </c>
      <c r="C26" s="0" t="n">
        <v>0.00850302897598716</v>
      </c>
    </row>
    <row r="27" customFormat="false" ht="13.5" hidden="false" customHeight="false" outlineLevel="0" collapsed="false">
      <c r="A27" s="0" t="n">
        <v>2.59414225941423</v>
      </c>
      <c r="B27" s="0" t="n">
        <v>49.9396350377877</v>
      </c>
      <c r="C27" s="0" t="n">
        <v>0.0129747742582772</v>
      </c>
    </row>
    <row r="28" customFormat="false" ht="13.5" hidden="false" customHeight="false" outlineLevel="0" collapsed="false">
      <c r="A28" s="0" t="n">
        <v>2.58333333333333</v>
      </c>
      <c r="B28" s="0" t="n">
        <v>45.3001805479775</v>
      </c>
      <c r="C28" s="0" t="n">
        <v>0.019426528323051</v>
      </c>
    </row>
    <row r="29" customFormat="false" ht="13.5" hidden="false" customHeight="false" outlineLevel="0" collapsed="false">
      <c r="A29" s="0" t="n">
        <v>2.57261410788382</v>
      </c>
      <c r="B29" s="0" t="n">
        <v>40.8915240835221</v>
      </c>
      <c r="C29" s="0" t="n">
        <v>0.0285082261855385</v>
      </c>
    </row>
    <row r="30" customFormat="false" ht="13.5" hidden="false" customHeight="false" outlineLevel="0" collapsed="false">
      <c r="A30" s="0" t="n">
        <v>2.56198347107438</v>
      </c>
      <c r="B30" s="0" t="n">
        <v>37.5752516625246</v>
      </c>
      <c r="C30" s="0" t="n">
        <v>0.0380426684727396</v>
      </c>
    </row>
    <row r="31" customFormat="false" ht="13.5" hidden="false" customHeight="false" outlineLevel="0" collapsed="false">
      <c r="A31" s="0" t="n">
        <v>2.55144032921811</v>
      </c>
      <c r="B31" s="0" t="n">
        <v>33.937824491263</v>
      </c>
      <c r="C31" s="0" t="n">
        <v>0.0522042833607908</v>
      </c>
    </row>
    <row r="32" customFormat="false" ht="13.5" hidden="false" customHeight="false" outlineLevel="0" collapsed="false">
      <c r="A32" s="0" t="n">
        <v>2.54098360655738</v>
      </c>
      <c r="B32" s="0" t="n">
        <v>31.0658367728037</v>
      </c>
      <c r="C32" s="0" t="n">
        <v>0.0670224394007587</v>
      </c>
    </row>
    <row r="33" customFormat="false" ht="13.5" hidden="false" customHeight="false" outlineLevel="0" collapsed="false">
      <c r="A33" s="0" t="n">
        <v>2.53061224489796</v>
      </c>
      <c r="B33" s="0" t="n">
        <v>28.4016245464294</v>
      </c>
      <c r="C33" s="0" t="n">
        <v>0.0845052737317931</v>
      </c>
    </row>
    <row r="34" customFormat="false" ht="13.5" hidden="false" customHeight="false" outlineLevel="0" collapsed="false">
      <c r="A34" s="0" t="n">
        <v>2.52032520325203</v>
      </c>
      <c r="B34" s="0" t="n">
        <v>27.1873925684189</v>
      </c>
      <c r="C34" s="0" t="n">
        <v>0.0939208236303469</v>
      </c>
    </row>
    <row r="35" customFormat="false" ht="13.5" hidden="false" customHeight="false" outlineLevel="0" collapsed="false">
      <c r="A35" s="0" t="n">
        <v>2.51012145748988</v>
      </c>
      <c r="B35" s="0" t="n">
        <v>24.499708264769</v>
      </c>
      <c r="C35" s="0" t="n">
        <v>0.118662183259277</v>
      </c>
    </row>
    <row r="36" customFormat="false" ht="13.5" hidden="false" customHeight="false" outlineLevel="0" collapsed="false">
      <c r="A36" s="0" t="n">
        <v>2.5</v>
      </c>
      <c r="B36" s="0" t="n">
        <v>22.6283613411116</v>
      </c>
      <c r="C36" s="0" t="n">
        <v>0.139642815180355</v>
      </c>
    </row>
    <row r="37" customFormat="false" ht="13.5" hidden="false" customHeight="false" outlineLevel="0" collapsed="false">
      <c r="A37" s="0" t="n">
        <v>2.48995983935743</v>
      </c>
      <c r="B37" s="0" t="n">
        <v>21.1249192228069</v>
      </c>
      <c r="C37" s="0" t="n">
        <v>0.159156390457531</v>
      </c>
    </row>
    <row r="38" customFormat="false" ht="13.5" hidden="false" customHeight="false" outlineLevel="0" collapsed="false">
      <c r="A38" s="0" t="n">
        <v>2.48</v>
      </c>
      <c r="B38" s="0" t="n">
        <v>20.0529162169767</v>
      </c>
      <c r="C38" s="0" t="n">
        <v>0.174714212591708</v>
      </c>
    </row>
    <row r="39" customFormat="false" ht="13.5" hidden="false" customHeight="false" outlineLevel="0" collapsed="false">
      <c r="A39" s="0" t="n">
        <v>2.47011952191235</v>
      </c>
      <c r="B39" s="0" t="n">
        <v>18.955268586134</v>
      </c>
      <c r="C39" s="0" t="n">
        <v>0.192221223021583</v>
      </c>
    </row>
    <row r="40" customFormat="false" ht="13.5" hidden="false" customHeight="false" outlineLevel="0" collapsed="false">
      <c r="A40" s="0" t="n">
        <v>2.46031746031746</v>
      </c>
      <c r="B40" s="0" t="n">
        <v>18.0455896175548</v>
      </c>
      <c r="C40" s="0" t="n">
        <v>0.208052194278704</v>
      </c>
    </row>
    <row r="41" customFormat="false" ht="13.5" hidden="false" customHeight="false" outlineLevel="0" collapsed="false">
      <c r="A41" s="0" t="n">
        <v>2.45059288537549</v>
      </c>
      <c r="B41" s="0" t="n">
        <v>17.3163087175432</v>
      </c>
      <c r="C41" s="0" t="n">
        <v>0.221680336954112</v>
      </c>
    </row>
    <row r="42" customFormat="false" ht="13.5" hidden="false" customHeight="false" outlineLevel="0" collapsed="false">
      <c r="A42" s="0" t="n">
        <v>2.44094488188976</v>
      </c>
      <c r="B42" s="0" t="n">
        <v>16.6695565582091</v>
      </c>
      <c r="C42" s="0" t="n">
        <v>0.234511319712866</v>
      </c>
    </row>
    <row r="43" customFormat="false" ht="13.5" hidden="false" customHeight="false" outlineLevel="0" collapsed="false">
      <c r="A43" s="0" t="n">
        <v>2.43137254901961</v>
      </c>
      <c r="B43" s="0" t="n">
        <v>16.1085524601918</v>
      </c>
      <c r="C43" s="0" t="n">
        <v>0.246241119127609</v>
      </c>
    </row>
    <row r="44" customFormat="false" ht="13.5" hidden="false" customHeight="false" outlineLevel="0" collapsed="false">
      <c r="A44" s="0" t="n">
        <v>2.421875</v>
      </c>
      <c r="B44" s="0" t="n">
        <v>15.7397174664168</v>
      </c>
      <c r="C44" s="0" t="n">
        <v>0.254270804723977</v>
      </c>
    </row>
    <row r="45" customFormat="false" ht="13.5" hidden="false" customHeight="false" outlineLevel="0" collapsed="false">
      <c r="A45" s="0" t="n">
        <v>2.4124513618677</v>
      </c>
      <c r="B45" s="0" t="n">
        <v>15.1143099789342</v>
      </c>
      <c r="C45" s="0" t="n">
        <v>0.268489098279829</v>
      </c>
    </row>
    <row r="46" customFormat="false" ht="13.5" hidden="false" customHeight="false" outlineLevel="0" collapsed="false">
      <c r="A46" s="0" t="n">
        <v>2.4031007751938</v>
      </c>
      <c r="B46" s="0" t="n">
        <v>14.7316660251207</v>
      </c>
      <c r="C46" s="0" t="n">
        <v>0.27757754477938</v>
      </c>
    </row>
    <row r="47" customFormat="false" ht="13.5" hidden="false" customHeight="false" outlineLevel="0" collapsed="false">
      <c r="A47" s="0" t="n">
        <v>2.39382239382239</v>
      </c>
      <c r="B47" s="0" t="n">
        <v>14.4058280247092</v>
      </c>
      <c r="C47" s="0" t="n">
        <v>0.285558879521349</v>
      </c>
    </row>
    <row r="48" customFormat="false" ht="13.5" hidden="false" customHeight="false" outlineLevel="0" collapsed="false">
      <c r="A48" s="0" t="n">
        <v>2.38461538461538</v>
      </c>
      <c r="B48" s="0" t="n">
        <v>14.1294848504451</v>
      </c>
      <c r="C48" s="0" t="n">
        <v>0.292507438463619</v>
      </c>
    </row>
    <row r="49" customFormat="false" ht="13.5" hidden="false" customHeight="false" outlineLevel="0" collapsed="false">
      <c r="A49" s="0" t="n">
        <v>2.37547892720307</v>
      </c>
      <c r="B49" s="0" t="n">
        <v>13.9395916672241</v>
      </c>
      <c r="C49" s="0" t="n">
        <v>0.297380006442607</v>
      </c>
    </row>
    <row r="50" customFormat="false" ht="13.5" hidden="false" customHeight="false" outlineLevel="0" collapsed="false">
      <c r="A50" s="0" t="n">
        <v>2.36641221374046</v>
      </c>
      <c r="B50" s="0" t="n">
        <v>13.7473254354577</v>
      </c>
      <c r="C50" s="0" t="n">
        <v>0.302396166134185</v>
      </c>
    </row>
    <row r="51" customFormat="false" ht="13.5" hidden="false" customHeight="false" outlineLevel="0" collapsed="false">
      <c r="A51" s="0" t="n">
        <v>2.3574144486692</v>
      </c>
      <c r="B51" s="0" t="n">
        <v>13.5674709018959</v>
      </c>
      <c r="C51" s="0" t="n">
        <v>0.307165076184953</v>
      </c>
    </row>
    <row r="52" customFormat="false" ht="13.5" hidden="false" customHeight="false" outlineLevel="0" collapsed="false">
      <c r="A52" s="0" t="n">
        <v>2.34848484848485</v>
      </c>
      <c r="B52" s="0" t="n">
        <v>13.4333869596377</v>
      </c>
      <c r="C52" s="0" t="n">
        <v>0.310769230769231</v>
      </c>
    </row>
    <row r="53" customFormat="false" ht="13.5" hidden="false" customHeight="false" outlineLevel="0" collapsed="false">
      <c r="A53" s="0" t="n">
        <v>2.33962264150943</v>
      </c>
      <c r="B53" s="0" t="n">
        <v>13.2918753864188</v>
      </c>
      <c r="C53" s="0" t="n">
        <v>0.314618917384798</v>
      </c>
    </row>
    <row r="54" customFormat="false" ht="13.5" hidden="false" customHeight="false" outlineLevel="0" collapsed="false">
      <c r="A54" s="0" t="n">
        <v>2.33082706766917</v>
      </c>
      <c r="B54" s="0" t="n">
        <v>13.1952001444047</v>
      </c>
      <c r="C54" s="0" t="n">
        <v>0.317276256640785</v>
      </c>
    </row>
    <row r="55" customFormat="false" ht="13.5" hidden="false" customHeight="false" outlineLevel="0" collapsed="false">
      <c r="A55" s="0" t="n">
        <v>2.32209737827715</v>
      </c>
      <c r="B55" s="0" t="n">
        <v>13.1385881183524</v>
      </c>
      <c r="C55" s="0" t="n">
        <v>0.318842774916692</v>
      </c>
    </row>
    <row r="56" customFormat="false" ht="13.5" hidden="false" customHeight="false" outlineLevel="0" collapsed="false">
      <c r="A56" s="0" t="n">
        <v>2.3134328358209</v>
      </c>
      <c r="B56" s="0" t="n">
        <v>13.0479879545861</v>
      </c>
      <c r="C56" s="0" t="n">
        <v>0.321365892794464</v>
      </c>
    </row>
    <row r="57" customFormat="false" ht="13.5" hidden="false" customHeight="false" outlineLevel="0" collapsed="false">
      <c r="A57" s="0" t="n">
        <v>2.30483271375465</v>
      </c>
      <c r="B57" s="0" t="n">
        <v>12.982986507255</v>
      </c>
      <c r="C57" s="0" t="n">
        <v>0.323188405797102</v>
      </c>
    </row>
    <row r="58" customFormat="false" ht="13.5" hidden="false" customHeight="false" outlineLevel="0" collapsed="false">
      <c r="A58" s="0" t="n">
        <v>2.2962962962963</v>
      </c>
      <c r="B58" s="0" t="n">
        <v>12.943421449693</v>
      </c>
      <c r="C58" s="0" t="n">
        <v>0.324302788844622</v>
      </c>
    </row>
    <row r="59" customFormat="false" ht="13.5" hidden="false" customHeight="false" outlineLevel="0" collapsed="false">
      <c r="A59" s="0" t="n">
        <v>2.28782287822878</v>
      </c>
      <c r="B59" s="0" t="n">
        <v>12.905573876242</v>
      </c>
      <c r="C59" s="0" t="n">
        <v>0.325372393247269</v>
      </c>
    </row>
    <row r="60" customFormat="false" ht="13.5" hidden="false" customHeight="false" outlineLevel="0" collapsed="false">
      <c r="A60" s="0" t="n">
        <v>2.27941176470588</v>
      </c>
      <c r="B60" s="0" t="n">
        <v>12.8886190640515</v>
      </c>
      <c r="C60" s="0" t="n">
        <v>0.325852694018784</v>
      </c>
    </row>
    <row r="61" customFormat="false" ht="13.5" hidden="false" customHeight="false" outlineLevel="0" collapsed="false">
      <c r="A61" s="0" t="n">
        <v>2.27106227106227</v>
      </c>
      <c r="B61" s="0" t="n">
        <v>13.0177900069784</v>
      </c>
      <c r="C61" s="0" t="n">
        <v>0.322211302211302</v>
      </c>
    </row>
    <row r="62" customFormat="false" ht="13.5" hidden="false" customHeight="false" outlineLevel="0" collapsed="false">
      <c r="A62" s="0" t="n">
        <v>2.26277372262774</v>
      </c>
      <c r="B62" s="0" t="n">
        <v>12.7977480066807</v>
      </c>
      <c r="C62" s="0" t="n">
        <v>0.328439024390244</v>
      </c>
    </row>
    <row r="63" customFormat="false" ht="13.5" hidden="false" customHeight="false" outlineLevel="0" collapsed="false">
      <c r="A63" s="0" t="n">
        <v>2.25454545454545</v>
      </c>
      <c r="B63" s="0" t="n">
        <v>12.7449232503537</v>
      </c>
      <c r="C63" s="0" t="n">
        <v>0.329951923076923</v>
      </c>
    </row>
    <row r="64" customFormat="false" ht="13.5" hidden="false" customHeight="false" outlineLevel="0" collapsed="false">
      <c r="A64" s="0" t="n">
        <v>2.2463768115942</v>
      </c>
      <c r="B64" s="0" t="n">
        <v>12.6124700781362</v>
      </c>
      <c r="C64" s="0" t="n">
        <v>0.333776091081594</v>
      </c>
    </row>
    <row r="65" customFormat="false" ht="13.5" hidden="false" customHeight="false" outlineLevel="0" collapsed="false">
      <c r="A65" s="0" t="n">
        <v>2.23826714801444</v>
      </c>
      <c r="B65" s="0" t="n">
        <v>12.6784328169194</v>
      </c>
      <c r="C65" s="0" t="n">
        <v>0.331866116460339</v>
      </c>
    </row>
    <row r="66" customFormat="false" ht="13.5" hidden="false" customHeight="false" outlineLevel="0" collapsed="false">
      <c r="A66" s="0" t="n">
        <v>2.23021582733813</v>
      </c>
      <c r="B66" s="0" t="n">
        <v>12.5676326931446</v>
      </c>
      <c r="C66" s="0" t="n">
        <v>0.33508064516129</v>
      </c>
    </row>
    <row r="67" customFormat="false" ht="13.5" hidden="false" customHeight="false" outlineLevel="0" collapsed="false">
      <c r="A67" s="0" t="n">
        <v>2.22222222222222</v>
      </c>
      <c r="B67" s="0" t="n">
        <v>12.5943797398137</v>
      </c>
      <c r="C67" s="0" t="n">
        <v>0.334301821335646</v>
      </c>
    </row>
    <row r="68" customFormat="false" ht="13.5" hidden="false" customHeight="false" outlineLevel="0" collapsed="false">
      <c r="A68" s="0" t="n">
        <v>2.21428571428571</v>
      </c>
      <c r="B68" s="0" t="n">
        <v>12.5368327474032</v>
      </c>
      <c r="C68" s="0" t="n">
        <v>0.33597972972973</v>
      </c>
    </row>
    <row r="69" customFormat="false" ht="13.5" hidden="false" customHeight="false" outlineLevel="0" collapsed="false">
      <c r="A69" s="0" t="n">
        <v>2.20640569395018</v>
      </c>
      <c r="B69" s="0" t="n">
        <v>12.5698360040758</v>
      </c>
      <c r="C69" s="0" t="n">
        <v>0.335016420361248</v>
      </c>
    </row>
    <row r="70" customFormat="false" ht="13.5" hidden="false" customHeight="false" outlineLevel="0" collapsed="false">
      <c r="A70" s="0" t="n">
        <v>2.19858156028369</v>
      </c>
      <c r="B70" s="0" t="n">
        <v>12.539930252421</v>
      </c>
      <c r="C70" s="0" t="n">
        <v>0.335889201124047</v>
      </c>
    </row>
    <row r="71" customFormat="false" ht="13.5" hidden="false" customHeight="false" outlineLevel="0" collapsed="false">
      <c r="A71" s="0" t="n">
        <v>2.19081272084806</v>
      </c>
      <c r="B71" s="0" t="n">
        <v>12.53968288121</v>
      </c>
      <c r="C71" s="0" t="n">
        <v>0.335896429972538</v>
      </c>
    </row>
    <row r="72" customFormat="false" ht="13.5" hidden="false" customHeight="false" outlineLevel="0" collapsed="false">
      <c r="A72" s="0" t="n">
        <v>2.1830985915493</v>
      </c>
      <c r="B72" s="0" t="n">
        <v>12.5164202122734</v>
      </c>
      <c r="C72" s="0" t="n">
        <v>0.336576923076923</v>
      </c>
    </row>
    <row r="73" customFormat="false" ht="13.5" hidden="false" customHeight="false" outlineLevel="0" collapsed="false">
      <c r="A73" s="0" t="n">
        <v>2.17543859649123</v>
      </c>
      <c r="B73" s="0" t="n">
        <v>12.484939869765</v>
      </c>
      <c r="C73" s="0" t="n">
        <v>0.3375</v>
      </c>
    </row>
    <row r="74" customFormat="false" ht="13.5" hidden="false" customHeight="false" outlineLevel="0" collapsed="false">
      <c r="A74" s="0" t="n">
        <v>2.16783216783217</v>
      </c>
      <c r="B74" s="0" t="n">
        <v>12.456826645281</v>
      </c>
      <c r="C74" s="0" t="n">
        <v>0.338326484871124</v>
      </c>
    </row>
    <row r="75" customFormat="false" ht="13.5" hidden="false" customHeight="false" outlineLevel="0" collapsed="false">
      <c r="A75" s="0" t="n">
        <v>2.1602787456446</v>
      </c>
      <c r="B75" s="0" t="n">
        <v>12.448865907414</v>
      </c>
      <c r="C75" s="0" t="n">
        <v>0.338560885608856</v>
      </c>
    </row>
    <row r="76" customFormat="false" ht="13.5" hidden="false" customHeight="false" outlineLevel="0" collapsed="false">
      <c r="A76" s="0" t="n">
        <v>2.15277777777778</v>
      </c>
      <c r="B76" s="0" t="n">
        <v>12.44357603782</v>
      </c>
      <c r="C76" s="0" t="n">
        <v>0.338716733503463</v>
      </c>
    </row>
    <row r="77" customFormat="false" ht="13.5" hidden="false" customHeight="false" outlineLevel="0" collapsed="false">
      <c r="A77" s="0" t="n">
        <v>2.14532871972318</v>
      </c>
      <c r="B77" s="0" t="n">
        <v>12.4235423172765</v>
      </c>
      <c r="C77" s="0" t="n">
        <v>0.339307609087631</v>
      </c>
    </row>
    <row r="78" customFormat="false" ht="13.5" hidden="false" customHeight="false" outlineLevel="0" collapsed="false">
      <c r="A78" s="0" t="n">
        <v>2.13793103448276</v>
      </c>
      <c r="B78" s="0" t="n">
        <v>12.4230741833401</v>
      </c>
      <c r="C78" s="0" t="n">
        <v>0.339321428571429</v>
      </c>
    </row>
    <row r="79" customFormat="false" ht="13.5" hidden="false" customHeight="false" outlineLevel="0" collapsed="false">
      <c r="A79" s="0" t="n">
        <v>2.13058419243986</v>
      </c>
      <c r="B79" s="0" t="n">
        <v>12.3785907036573</v>
      </c>
      <c r="C79" s="0" t="n">
        <v>0.340637168141593</v>
      </c>
    </row>
    <row r="80" customFormat="false" ht="13.5" hidden="false" customHeight="false" outlineLevel="0" collapsed="false">
      <c r="A80" s="0" t="n">
        <v>2.12328767123288</v>
      </c>
      <c r="B80" s="0" t="n">
        <v>12.3540656211717</v>
      </c>
      <c r="C80" s="0" t="n">
        <v>0.341364755539923</v>
      </c>
    </row>
    <row r="81" customFormat="false" ht="13.5" hidden="false" customHeight="false" outlineLevel="0" collapsed="false">
      <c r="A81" s="0" t="n">
        <v>2.1160409556314</v>
      </c>
      <c r="B81" s="0" t="n">
        <v>12.3462505674588</v>
      </c>
      <c r="C81" s="0" t="n">
        <v>0.341596931659693</v>
      </c>
    </row>
    <row r="82" customFormat="false" ht="13.5" hidden="false" customHeight="false" outlineLevel="0" collapsed="false">
      <c r="A82" s="0" t="n">
        <v>2.10884353741497</v>
      </c>
      <c r="B82" s="0" t="n">
        <v>12.3384695041562</v>
      </c>
      <c r="C82" s="0" t="n">
        <v>0.341828254847645</v>
      </c>
    </row>
    <row r="83" customFormat="false" ht="13.5" hidden="false" customHeight="false" outlineLevel="0" collapsed="false">
      <c r="A83" s="0" t="n">
        <v>2.10169491525424</v>
      </c>
      <c r="B83" s="0" t="n">
        <v>12.3344539527921</v>
      </c>
      <c r="C83" s="0" t="n">
        <v>0.341947694425327</v>
      </c>
    </row>
    <row r="84" customFormat="false" ht="13.5" hidden="false" customHeight="false" outlineLevel="0" collapsed="false">
      <c r="A84" s="0" t="n">
        <v>2.09459459459459</v>
      </c>
      <c r="B84" s="0" t="n">
        <v>12.3213410551864</v>
      </c>
      <c r="C84" s="0" t="n">
        <v>0.34233801851217</v>
      </c>
    </row>
    <row r="85" customFormat="false" ht="13.5" hidden="false" customHeight="false" outlineLevel="0" collapsed="false">
      <c r="A85" s="0" t="n">
        <v>2.08754208754209</v>
      </c>
      <c r="B85" s="0" t="n">
        <v>12.3171945292901</v>
      </c>
      <c r="C85" s="0" t="n">
        <v>0.342461538461538</v>
      </c>
    </row>
    <row r="86" customFormat="false" ht="13.5" hidden="false" customHeight="false" outlineLevel="0" collapsed="false">
      <c r="A86" s="0" t="n">
        <v>2.08053691275168</v>
      </c>
      <c r="B86" s="0" t="n">
        <v>12.3125848132362</v>
      </c>
      <c r="C86" s="0" t="n">
        <v>0.342598908594816</v>
      </c>
    </row>
    <row r="87" customFormat="false" ht="13.5" hidden="false" customHeight="false" outlineLevel="0" collapsed="false">
      <c r="A87" s="0" t="n">
        <v>2.07357859531773</v>
      </c>
      <c r="B87" s="0" t="n">
        <v>12.3133892643281</v>
      </c>
      <c r="C87" s="0" t="n">
        <v>0.342574931880109</v>
      </c>
    </row>
    <row r="88" customFormat="false" ht="13.5" hidden="false" customHeight="false" outlineLevel="0" collapsed="false">
      <c r="A88" s="0" t="n">
        <v>2.06666666666667</v>
      </c>
      <c r="B88" s="0" t="n">
        <v>12.3158465017013</v>
      </c>
      <c r="C88" s="0" t="n">
        <v>0.342501704158146</v>
      </c>
    </row>
    <row r="89" customFormat="false" ht="13.5" hidden="false" customHeight="false" outlineLevel="0" collapsed="false">
      <c r="A89" s="0" t="n">
        <v>2.0495867768595</v>
      </c>
      <c r="B89" s="0" t="n">
        <v>12.3173999432418</v>
      </c>
      <c r="C89" s="0" t="n">
        <v>0.342455418381344</v>
      </c>
    </row>
    <row r="90" customFormat="false" ht="13.5" hidden="false" customHeight="false" outlineLevel="0" collapsed="false">
      <c r="A90" s="0" t="n">
        <v>2.0327868852459</v>
      </c>
      <c r="B90" s="0" t="n">
        <v>12.2971129615676</v>
      </c>
      <c r="C90" s="0" t="n">
        <v>0.343060374739764</v>
      </c>
    </row>
    <row r="91" customFormat="false" ht="13.5" hidden="false" customHeight="false" outlineLevel="0" collapsed="false">
      <c r="A91" s="0" t="n">
        <v>2.01626016260163</v>
      </c>
      <c r="B91" s="0" t="n">
        <v>12.3003859461366</v>
      </c>
      <c r="C91" s="0" t="n">
        <v>0.342962702322308</v>
      </c>
    </row>
    <row r="92" customFormat="false" ht="13.5" hidden="false" customHeight="false" outlineLevel="0" collapsed="false">
      <c r="A92" s="0" t="n">
        <v>2</v>
      </c>
      <c r="B92" s="0" t="n">
        <v>12.3116404352253</v>
      </c>
      <c r="C92" s="0" t="n">
        <v>0.342627057981389</v>
      </c>
    </row>
    <row r="93" customFormat="false" ht="13.5" hidden="false" customHeight="false" outlineLevel="0" collapsed="false">
      <c r="A93" s="0" t="n">
        <v>1.984</v>
      </c>
      <c r="B93" s="0" t="n">
        <v>12.2830673389744</v>
      </c>
      <c r="C93" s="0" t="n">
        <v>0.343479840174355</v>
      </c>
    </row>
    <row r="94" customFormat="false" ht="13.5" hidden="false" customHeight="false" outlineLevel="0" collapsed="false">
      <c r="A94" s="0" t="n">
        <v>1.96825396825397</v>
      </c>
      <c r="B94" s="0" t="n">
        <v>12.274338019612</v>
      </c>
      <c r="C94" s="0" t="n">
        <v>0.343740795287187</v>
      </c>
    </row>
    <row r="95" customFormat="false" ht="13.5" hidden="false" customHeight="false" outlineLevel="0" collapsed="false">
      <c r="A95" s="0" t="n">
        <v>1.95275590551181</v>
      </c>
      <c r="B95" s="0" t="n">
        <v>12.2851826200248</v>
      </c>
      <c r="C95" s="0" t="n">
        <v>0.343416635583737</v>
      </c>
    </row>
    <row r="96" customFormat="false" ht="13.5" hidden="false" customHeight="false" outlineLevel="0" collapsed="false">
      <c r="A96" s="0" t="n">
        <v>1.9375</v>
      </c>
      <c r="B96" s="0" t="n">
        <v>12.2871289151451</v>
      </c>
      <c r="C96" s="0" t="n">
        <v>0.343358490566038</v>
      </c>
    </row>
    <row r="97" customFormat="false" ht="13.5" hidden="false" customHeight="false" outlineLevel="0" collapsed="false">
      <c r="A97" s="0" t="n">
        <v>1.92248062015504</v>
      </c>
      <c r="B97" s="0" t="n">
        <v>12.2922312369623</v>
      </c>
      <c r="C97" s="0" t="n">
        <v>0.343206106870229</v>
      </c>
    </row>
    <row r="98" customFormat="false" ht="13.5" hidden="false" customHeight="false" outlineLevel="0" collapsed="false">
      <c r="A98" s="0" t="n">
        <v>1.90769230769231</v>
      </c>
      <c r="B98" s="0" t="n">
        <v>12.2534261168167</v>
      </c>
      <c r="C98" s="0" t="n">
        <v>0.344366744366744</v>
      </c>
    </row>
    <row r="99" customFormat="false" ht="13.5" hidden="false" customHeight="false" outlineLevel="0" collapsed="false">
      <c r="A99" s="0" t="n">
        <v>1.89312977099237</v>
      </c>
      <c r="B99" s="0" t="n">
        <v>12.2495087943415</v>
      </c>
      <c r="C99" s="0" t="n">
        <v>0.344484126984127</v>
      </c>
    </row>
    <row r="100" customFormat="false" ht="13.5" hidden="false" customHeight="false" outlineLevel="0" collapsed="false">
      <c r="A100" s="0" t="n">
        <v>1.87878787878788</v>
      </c>
      <c r="B100" s="0" t="n">
        <v>12.262785240052</v>
      </c>
      <c r="C100" s="0" t="n">
        <v>0.344086460032626</v>
      </c>
    </row>
    <row r="101" customFormat="false" ht="13.5" hidden="false" customHeight="false" outlineLevel="0" collapsed="false">
      <c r="A101" s="0" t="n">
        <v>1.86466165413534</v>
      </c>
      <c r="B101" s="0" t="n">
        <v>12.2788831971982</v>
      </c>
      <c r="C101" s="0" t="n">
        <v>0.343604896580836</v>
      </c>
    </row>
    <row r="102" customFormat="false" ht="13.5" hidden="false" customHeight="false" outlineLevel="0" collapsed="false">
      <c r="A102" s="0" t="n">
        <v>1.85074626865672</v>
      </c>
      <c r="B102" s="0" t="n">
        <v>12.2521449390233</v>
      </c>
      <c r="C102" s="0" t="n">
        <v>0.344405130473242</v>
      </c>
    </row>
    <row r="103" customFormat="false" ht="13.5" hidden="false" customHeight="false" outlineLevel="0" collapsed="false">
      <c r="A103" s="0" t="n">
        <v>1.83703703703704</v>
      </c>
      <c r="B103" s="0" t="n">
        <v>12.2333855246701</v>
      </c>
      <c r="C103" s="0" t="n">
        <v>0.344967682363804</v>
      </c>
    </row>
    <row r="104" customFormat="false" ht="13.5" hidden="false" customHeight="false" outlineLevel="0" collapsed="false">
      <c r="A104" s="0" t="n">
        <v>1.82352941176471</v>
      </c>
      <c r="B104" s="0" t="n">
        <v>12.1965297062129</v>
      </c>
      <c r="C104" s="0" t="n">
        <v>0.346075581395349</v>
      </c>
    </row>
    <row r="105" customFormat="false" ht="13.5" hidden="false" customHeight="false" outlineLevel="0" collapsed="false">
      <c r="A105" s="0" t="n">
        <v>1.81021897810219</v>
      </c>
      <c r="B105" s="0" t="n">
        <v>12.2841796812211</v>
      </c>
      <c r="C105" s="0" t="n">
        <v>0.343446601941748</v>
      </c>
    </row>
    <row r="106" customFormat="false" ht="13.5" hidden="false" customHeight="false" outlineLevel="0" collapsed="false">
      <c r="A106" s="0" t="n">
        <v>1.79710144927536</v>
      </c>
      <c r="B106" s="0" t="n">
        <v>12.1579428317645</v>
      </c>
      <c r="C106" s="0" t="n">
        <v>0.347239329513201</v>
      </c>
    </row>
    <row r="107" customFormat="false" ht="13.5" hidden="false" customHeight="false" outlineLevel="0" collapsed="false">
      <c r="A107" s="0" t="n">
        <v>1.7841726618705</v>
      </c>
      <c r="B107" s="0" t="n">
        <v>12.1485078539498</v>
      </c>
      <c r="C107" s="0" t="n">
        <v>0.347524475524476</v>
      </c>
    </row>
    <row r="108" customFormat="false" ht="13.5" hidden="false" customHeight="false" outlineLevel="0" collapsed="false">
      <c r="A108" s="0" t="n">
        <v>1.77142857142857</v>
      </c>
      <c r="B108" s="0" t="n">
        <v>12.1184486565451</v>
      </c>
      <c r="C108" s="0" t="n">
        <v>0.348434493615533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20986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2016-10-26T03:03:56Z</dcterms:created>
  <dc:creator> </dc:creator>
  <dc:language>en-GB</dc:language>
  <dcterms:modified xsi:type="dcterms:W3CDTF">2016-11-06T14:33:41Z</dcterms:modified>
  <cp:revision>4</cp:revision>
</cp:coreProperties>
</file>