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<sst xmlns="http://schemas.openxmlformats.org/spreadsheetml/2006/main" count="22" uniqueCount="21">
  <si>
    <r>
      <t>無負荷試験　</t>
    </r>
    <r>
      <rPr>
        <sz val="10"/>
        <rFont val="Times New Roman"/>
        <family val="1"/>
        <charset val="1"/>
      </rPr>
      <t>2015</t>
    </r>
    <r>
      <rPr>
        <sz val="10"/>
        <rFont val="ＭＳ Ｐゴシック"/>
        <family val="3"/>
        <charset val="128"/>
      </rPr>
      <t>年、</t>
    </r>
    <r>
      <rPr>
        <sz val="10"/>
        <rFont val="Times New Roman"/>
        <family val="1"/>
        <charset val="1"/>
      </rPr>
      <t>5</t>
    </r>
    <r>
      <rPr>
        <sz val="10"/>
        <rFont val="ＭＳ Ｐゴシック"/>
        <family val="3"/>
        <charset val="128"/>
      </rPr>
      <t>月、</t>
    </r>
    <r>
      <rPr>
        <sz val="10"/>
        <rFont val="Times New Roman"/>
        <family val="1"/>
        <charset val="1"/>
      </rPr>
      <t>21</t>
    </r>
    <r>
      <rPr>
        <sz val="10"/>
        <rFont val="ＭＳ Ｐゴシック"/>
        <family val="3"/>
        <charset val="128"/>
      </rPr>
      <t>日    </t>
    </r>
    <r>
      <rPr>
        <sz val="10"/>
        <rFont val="Times New Roman"/>
        <family val="1"/>
        <charset val="1"/>
      </rPr>
      <t>24.8</t>
    </r>
    <r>
      <rPr>
        <sz val="10"/>
        <rFont val="ＭＳ Ｐゴシック"/>
        <family val="3"/>
        <charset val="128"/>
      </rPr>
      <t>℃</t>
    </r>
    <r>
      <rPr>
        <sz val="10"/>
        <rFont val="Times New Roman"/>
        <family val="1"/>
        <charset val="1"/>
      </rPr>
      <t> </t>
    </r>
  </si>
  <si>
    <t>←乗数(1A,120V)</t>
  </si>
  <si>
    <t>go=P/V^2</t>
  </si>
  <si>
    <t>bo=SQRT((I/V)^2 – go^2)</t>
  </si>
  <si>
    <t>※</t>
  </si>
  <si>
    <t>t</t>
  </si>
  <si>
    <t>Io</t>
  </si>
  <si>
    <t>V(積分)</t>
  </si>
  <si>
    <r>
      <t>電圧</t>
    </r>
    <r>
      <rPr>
        <sz val="10"/>
        <rFont val="Times New Roman"/>
        <family val="1"/>
        <charset val="1"/>
      </rPr>
      <t>[V]rms</t>
    </r>
  </si>
  <si>
    <r>
      <t>電流</t>
    </r>
    <r>
      <rPr>
        <sz val="10"/>
        <rFont val="Times New Roman"/>
        <family val="1"/>
        <charset val="1"/>
      </rPr>
      <t>[A]rms</t>
    </r>
  </si>
  <si>
    <r>
      <t>電力</t>
    </r>
    <r>
      <rPr>
        <sz val="10"/>
        <rFont val="Times New Roman"/>
        <family val="1"/>
        <charset val="1"/>
      </rPr>
      <t>[W]</t>
    </r>
  </si>
  <si>
    <t>電力（読値）</t>
  </si>
  <si>
    <t>go[S]</t>
  </si>
  <si>
    <t>bo[S]</t>
  </si>
  <si>
    <t>go[mS]</t>
  </si>
  <si>
    <t>bo[mS]</t>
  </si>
  <si>
    <t>θ</t>
  </si>
  <si>
    <t>報告書には完成図を載せる。</t>
  </si>
  <si>
    <t>※は読値を入力する。</t>
  </si>
  <si>
    <t>F</t>
  </si>
  <si>
    <t>φ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</si>
</sst>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_ "/>
    <numFmt numFmtId="166" formatCode="0.000_ "/>
    <numFmt numFmtId="167" formatCode="0.000"/>
    <numFmt numFmtId="168" formatCode="0.0"/>
    <numFmt numFmtId="169" formatCode="0.0000000"/>
    <numFmt numFmtId="170" formatCode="0.000000_ "/>
    <numFmt numFmtId="171" formatCode="0.00"/>
  </numFmts>
  <fonts count="18">
    <font>
      <sz val="10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color rgb="FFFF0000"/>
      <name val="Times New Roman"/>
      <family val="1"/>
      <charset val="1"/>
    </font>
    <font>
      <b val="true"/>
      <sz val="8"/>
      <name val="ＭＳ Ｐゴシック"/>
      <family val="3"/>
      <charset val="128"/>
    </font>
    <font>
      <b val="true"/>
      <sz val="10"/>
      <color rgb="FFFF0000"/>
      <name val="ＭＳ Ｐ明朝"/>
      <family val="1"/>
      <charset val="128"/>
    </font>
    <font>
      <sz val="10"/>
      <name val="ＭＳ Ｐ明朝"/>
      <family val="1"/>
      <charset val="128"/>
    </font>
    <font>
      <sz val="10"/>
      <color rgb="FFFF0000"/>
      <name val="Times New Roman"/>
      <family val="1"/>
      <charset val="1"/>
    </font>
    <font>
      <b val="true"/>
      <sz val="12"/>
      <color rgb="FFFF0000"/>
      <name val="ＭＳ Ｐゴシック"/>
      <family val="3"/>
      <charset val="128"/>
    </font>
    <font>
      <b val="true"/>
      <sz val="11"/>
      <color rgb="FFFF0000"/>
      <name val="ＭＳ Ｐゴシック"/>
      <family val="3"/>
      <charset val="128"/>
    </font>
    <font>
      <sz val="10"/>
      <name val="IPA Pゴシック"/>
      <family val="2"/>
    </font>
    <font>
      <b val="true"/>
      <sz val="9"/>
      <color rgb="FF000000"/>
      <name val="ＭＳ Ｐゴシック"/>
      <family val="2"/>
    </font>
    <font>
      <b val="true"/>
      <sz val="9"/>
      <color rgb="FF000000"/>
      <name val="ＭＳ ゴシック"/>
      <family val="2"/>
    </font>
    <font>
      <b val="true"/>
      <sz val="9"/>
      <color rgb="FF000000"/>
      <name val="Times New Roman"/>
      <family val="2"/>
    </font>
    <font>
      <b val="true"/>
      <sz val="9"/>
      <name val="IPA Pゴシック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3.708</c:v>
                </c:pt>
                <c:pt idx="1">
                  <c:v>4.326</c:v>
                </c:pt>
                <c:pt idx="2">
                  <c:v>5.15</c:v>
                </c:pt>
                <c:pt idx="3">
                  <c:v>5.871</c:v>
                </c:pt>
                <c:pt idx="4">
                  <c:v>6.695</c:v>
                </c:pt>
                <c:pt idx="5">
                  <c:v>7.725</c:v>
                </c:pt>
                <c:pt idx="6">
                  <c:v>8.755</c:v>
                </c:pt>
                <c:pt idx="7">
                  <c:v>9.991</c:v>
                </c:pt>
                <c:pt idx="8">
                  <c:v>11.124</c:v>
                </c:pt>
                <c:pt idx="9">
                  <c:v>12.566</c:v>
                </c:pt>
                <c:pt idx="10">
                  <c:v>14.008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3.708</c:v>
                </c:pt>
                <c:pt idx="1">
                  <c:v>4.326</c:v>
                </c:pt>
                <c:pt idx="2">
                  <c:v>5.15</c:v>
                </c:pt>
                <c:pt idx="3">
                  <c:v>5.871</c:v>
                </c:pt>
                <c:pt idx="4">
                  <c:v>6.695</c:v>
                </c:pt>
                <c:pt idx="5">
                  <c:v>7.725</c:v>
                </c:pt>
                <c:pt idx="6">
                  <c:v>8.755</c:v>
                </c:pt>
                <c:pt idx="7">
                  <c:v>9.991</c:v>
                </c:pt>
                <c:pt idx="8">
                  <c:v>11.124</c:v>
                </c:pt>
                <c:pt idx="9">
                  <c:v>12.566</c:v>
                </c:pt>
                <c:pt idx="10">
                  <c:v>14.008</c:v>
                </c:pt>
              </c:numCache>
            </c:numRef>
          </c:yVal>
          <c:smooth val="0"/>
        </c:ser>
        <c:axId val="81792227"/>
        <c:axId val="14699184"/>
      </c:scatterChart>
      <c:valAx>
        <c:axId val="81792227"/>
        <c:scaling>
          <c:orientation val="minMax"/>
          <c:max val="11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電圧[V]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b3b3b3"/>
            </a:solidFill>
            <a:round/>
          </a:ln>
        </c:spPr>
        <c:crossAx val="14699184"/>
        <c:crossesAt val="0"/>
      </c:valAx>
      <c:valAx>
        <c:axId val="14699184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Times New Roman"/>
                    <a:ea typeface="ＭＳ ゴシック"/>
                  </a:rPr>
                  <a:t>電力 P[W]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b3b3b3"/>
            </a:solidFill>
            <a:round/>
          </a:ln>
        </c:spPr>
        <c:crossAx val="81792227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Sheet1!$C$6:$C$16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0.125</c:v>
                </c:pt>
                <c:pt idx="3">
                  <c:v>0.135</c:v>
                </c:pt>
                <c:pt idx="4">
                  <c:v>0.155</c:v>
                </c:pt>
                <c:pt idx="5">
                  <c:v>0.18</c:v>
                </c:pt>
                <c:pt idx="6">
                  <c:v>0.215</c:v>
                </c:pt>
                <c:pt idx="7">
                  <c:v>0.251</c:v>
                </c:pt>
                <c:pt idx="8">
                  <c:v>0.295</c:v>
                </c:pt>
                <c:pt idx="9">
                  <c:v>0.35</c:v>
                </c:pt>
                <c:pt idx="10">
                  <c:v>0.42</c:v>
                </c:pt>
              </c:numCache>
            </c:numRef>
          </c:yVal>
          <c:smooth val="0"/>
        </c:ser>
        <c:axId val="89348499"/>
        <c:axId val="37100899"/>
      </c:scatterChart>
      <c:valAx>
        <c:axId val="89348499"/>
        <c:scaling>
          <c:orientation val="minMax"/>
          <c:max val="11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電圧[V]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b3b3b3"/>
            </a:solidFill>
            <a:round/>
          </a:ln>
        </c:spPr>
        <c:crossAx val="37100899"/>
        <c:crossesAt val="0"/>
      </c:valAx>
      <c:valAx>
        <c:axId val="37100899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電流 I[A]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b3b3b3"/>
            </a:solidFill>
            <a:round/>
          </a:ln>
        </c:spPr>
        <c:crossAx val="89348499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Sheet1!$I$6:$I$16</c:f>
              <c:numCache>
                <c:formatCode>General</c:formatCode>
                <c:ptCount val="11"/>
                <c:pt idx="0">
                  <c:v>1.34168467234295</c:v>
                </c:pt>
                <c:pt idx="1">
                  <c:v>1.39816437858125</c:v>
                </c:pt>
                <c:pt idx="2">
                  <c:v>1.51452585988055</c:v>
                </c:pt>
                <c:pt idx="3">
                  <c:v>1.54358698335498</c:v>
                </c:pt>
                <c:pt idx="4">
                  <c:v>1.74247325265982</c:v>
                </c:pt>
                <c:pt idx="5">
                  <c:v>1.96823666147025</c:v>
                </c:pt>
                <c:pt idx="6">
                  <c:v>2.31329153999738</c:v>
                </c:pt>
                <c:pt idx="7">
                  <c:v>2.60914208105981</c:v>
                </c:pt>
                <c:pt idx="8">
                  <c:v>2.97620273436629</c:v>
                </c:pt>
                <c:pt idx="9">
                  <c:v>3.41097580639939</c:v>
                </c:pt>
                <c:pt idx="10">
                  <c:v>3.95951504101197</c:v>
                </c:pt>
              </c:numCache>
            </c:numRef>
          </c:yVal>
          <c:smooth val="0"/>
        </c:ser>
        <c:axId val="91098213"/>
        <c:axId val="8011346"/>
      </c:scatterChart>
      <c:valAx>
        <c:axId val="91098213"/>
        <c:scaling>
          <c:orientation val="minMax"/>
          <c:max val="11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電圧[V]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b3b3b3"/>
            </a:solidFill>
            <a:round/>
          </a:ln>
        </c:spPr>
        <c:crossAx val="8011346"/>
        <c:crossesAt val="0"/>
      </c:valAx>
      <c:valAx>
        <c:axId val="8011346"/>
        <c:scaling>
          <c:orientation val="minMax"/>
          <c:max val="5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サセプタンス bo[mS]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b3b3b3"/>
            </a:solidFill>
            <a:round/>
          </a:ln>
        </c:spPr>
        <c:crossAx val="91098213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Sheet1!$H$6:$H$16</c:f>
              <c:numCache>
                <c:formatCode>General</c:formatCode>
                <c:ptCount val="11"/>
                <c:pt idx="0">
                  <c:v>1.4832</c:v>
                </c:pt>
                <c:pt idx="1">
                  <c:v>1.4300826446281</c:v>
                </c:pt>
                <c:pt idx="2">
                  <c:v>1.43055555555556</c:v>
                </c:pt>
                <c:pt idx="3">
                  <c:v>1.38958579881657</c:v>
                </c:pt>
                <c:pt idx="4">
                  <c:v>1.36632653061225</c:v>
                </c:pt>
                <c:pt idx="5">
                  <c:v>1.37333333333333</c:v>
                </c:pt>
                <c:pt idx="6">
                  <c:v>1.36796875</c:v>
                </c:pt>
                <c:pt idx="7">
                  <c:v>1.38283737024221</c:v>
                </c:pt>
                <c:pt idx="8">
                  <c:v>1.37333333333333</c:v>
                </c:pt>
                <c:pt idx="9">
                  <c:v>1.39235457063712</c:v>
                </c:pt>
                <c:pt idx="10">
                  <c:v>1.4008</c:v>
                </c:pt>
              </c:numCache>
            </c:numRef>
          </c:yVal>
          <c:smooth val="0"/>
        </c:ser>
        <c:axId val="53026839"/>
        <c:axId val="30039638"/>
      </c:scatterChart>
      <c:valAx>
        <c:axId val="53026839"/>
        <c:scaling>
          <c:orientation val="minMax"/>
          <c:max val="11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電圧[V]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b3b3b3"/>
            </a:solidFill>
            <a:round/>
          </a:ln>
        </c:spPr>
        <c:crossAx val="30039638"/>
        <c:crossesAt val="0"/>
      </c:valAx>
      <c:valAx>
        <c:axId val="30039638"/>
        <c:scaling>
          <c:orientation val="minMax"/>
          <c:max val="1.5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コンダクタンスgo[mS]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b3b3b3"/>
            </a:solidFill>
            <a:round/>
          </a:ln>
        </c:spPr>
        <c:crossAx val="53026839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Sheet1!$R$5:$R$45</c:f>
              <c:numCache>
                <c:formatCode>General</c:formatCode>
                <c:ptCount val="41"/>
                <c:pt idx="0">
                  <c:v>0</c:v>
                </c:pt>
                <c:pt idx="1">
                  <c:v>0.0005</c:v>
                </c:pt>
                <c:pt idx="2">
                  <c:v>0.001</c:v>
                </c:pt>
                <c:pt idx="3">
                  <c:v>0.0015</c:v>
                </c:pt>
                <c:pt idx="4">
                  <c:v>0.002</c:v>
                </c:pt>
                <c:pt idx="5">
                  <c:v>0.0025</c:v>
                </c:pt>
                <c:pt idx="6">
                  <c:v>0.003</c:v>
                </c:pt>
                <c:pt idx="7">
                  <c:v>0.0035</c:v>
                </c:pt>
                <c:pt idx="8">
                  <c:v>0.004</c:v>
                </c:pt>
                <c:pt idx="9">
                  <c:v>0.0045</c:v>
                </c:pt>
                <c:pt idx="10">
                  <c:v>0.005</c:v>
                </c:pt>
                <c:pt idx="11">
                  <c:v>0.0055</c:v>
                </c:pt>
                <c:pt idx="12">
                  <c:v>0.006</c:v>
                </c:pt>
                <c:pt idx="13">
                  <c:v>0.0065</c:v>
                </c:pt>
                <c:pt idx="14">
                  <c:v>0.007</c:v>
                </c:pt>
                <c:pt idx="15">
                  <c:v>0.0075</c:v>
                </c:pt>
                <c:pt idx="16">
                  <c:v>0.008</c:v>
                </c:pt>
                <c:pt idx="17">
                  <c:v>0.0085</c:v>
                </c:pt>
                <c:pt idx="18">
                  <c:v>0.009</c:v>
                </c:pt>
                <c:pt idx="19">
                  <c:v>0.0095</c:v>
                </c:pt>
                <c:pt idx="20">
                  <c:v>0.01</c:v>
                </c:pt>
                <c:pt idx="21">
                  <c:v>0.0105</c:v>
                </c:pt>
                <c:pt idx="22">
                  <c:v>0.011</c:v>
                </c:pt>
                <c:pt idx="23">
                  <c:v>0.0115</c:v>
                </c:pt>
                <c:pt idx="24">
                  <c:v>0.012</c:v>
                </c:pt>
                <c:pt idx="25">
                  <c:v>0.0125</c:v>
                </c:pt>
                <c:pt idx="26">
                  <c:v>0.013</c:v>
                </c:pt>
                <c:pt idx="27">
                  <c:v>0.0135</c:v>
                </c:pt>
                <c:pt idx="28">
                  <c:v>0.014</c:v>
                </c:pt>
                <c:pt idx="29">
                  <c:v>0.0145</c:v>
                </c:pt>
                <c:pt idx="30">
                  <c:v>0.015</c:v>
                </c:pt>
                <c:pt idx="31">
                  <c:v>0.0155</c:v>
                </c:pt>
                <c:pt idx="32">
                  <c:v>0.016</c:v>
                </c:pt>
                <c:pt idx="33">
                  <c:v>0.0165</c:v>
                </c:pt>
                <c:pt idx="34">
                  <c:v>0.017</c:v>
                </c:pt>
                <c:pt idx="35">
                  <c:v>0.0175</c:v>
                </c:pt>
                <c:pt idx="36">
                  <c:v>0.018</c:v>
                </c:pt>
                <c:pt idx="37">
                  <c:v>0.0185</c:v>
                </c:pt>
                <c:pt idx="38">
                  <c:v>0.019</c:v>
                </c:pt>
                <c:pt idx="39">
                  <c:v>0.0195</c:v>
                </c:pt>
                <c:pt idx="40">
                  <c:v>0.02</c:v>
                </c:pt>
              </c:numCache>
            </c:numRef>
          </c:xVal>
          <c:yVal>
            <c:numRef>
              <c:f>Sheet1!$S$5:$S$45</c:f>
              <c:numCache>
                <c:formatCode>General</c:formatCode>
                <c:ptCount val="41"/>
                <c:pt idx="0">
                  <c:v>-0.559959987141939</c:v>
                </c:pt>
                <c:pt idx="1">
                  <c:v>-0.522075808068983</c:v>
                </c:pt>
                <c:pt idx="2">
                  <c:v>-0.4713363899311</c:v>
                </c:pt>
                <c:pt idx="3">
                  <c:v>-0.408991105597319</c:v>
                </c:pt>
                <c:pt idx="4">
                  <c:v>-0.336575102880074</c:v>
                </c:pt>
                <c:pt idx="5">
                  <c:v>-0.255871504101197</c:v>
                </c:pt>
                <c:pt idx="6">
                  <c:v>-0.168867499702512</c:v>
                </c:pt>
                <c:pt idx="7">
                  <c:v>-0.0777054170220512</c:v>
                </c:pt>
                <c:pt idx="8">
                  <c:v>0.0153700309149862</c:v>
                </c:pt>
                <c:pt idx="9">
                  <c:v>0.108067017680689</c:v>
                </c:pt>
                <c:pt idx="10">
                  <c:v>0.198103035817223</c:v>
                </c:pt>
                <c:pt idx="11">
                  <c:v>0.283261099745656</c:v>
                </c:pt>
                <c:pt idx="12">
                  <c:v>0.361444335308658</c:v>
                </c:pt>
                <c:pt idx="13">
                  <c:v>0.430727611771387</c:v>
                </c:pt>
                <c:pt idx="14">
                  <c:v>0.489404944929317</c:v>
                </c:pt>
                <c:pt idx="15">
                  <c:v>0.536031504101197</c:v>
                </c:pt>
                <c:pt idx="16">
                  <c:v>0.569459188655537</c:v>
                </c:pt>
                <c:pt idx="17">
                  <c:v>0.588864898058484</c:v>
                </c:pt>
                <c:pt idx="18">
                  <c:v>0.593770799340682</c:v>
                </c:pt>
                <c:pt idx="19">
                  <c:v>0.584056092930809</c:v>
                </c:pt>
                <c:pt idx="20">
                  <c:v>0.559959987141939</c:v>
                </c:pt>
                <c:pt idx="21">
                  <c:v>0.522075808068983</c:v>
                </c:pt>
                <c:pt idx="22">
                  <c:v>0.4713363899311</c:v>
                </c:pt>
                <c:pt idx="23">
                  <c:v>0.408991105597319</c:v>
                </c:pt>
                <c:pt idx="24">
                  <c:v>0.336575102880074</c:v>
                </c:pt>
                <c:pt idx="25">
                  <c:v>0.255871504101197</c:v>
                </c:pt>
                <c:pt idx="26">
                  <c:v>0.168867499702513</c:v>
                </c:pt>
                <c:pt idx="27">
                  <c:v>0.0777054170220508</c:v>
                </c:pt>
                <c:pt idx="28">
                  <c:v>-0.0153700309149861</c:v>
                </c:pt>
                <c:pt idx="29">
                  <c:v>-0.108067017680689</c:v>
                </c:pt>
                <c:pt idx="30">
                  <c:v>-0.198103035817223</c:v>
                </c:pt>
                <c:pt idx="31">
                  <c:v>-0.283261099745656</c:v>
                </c:pt>
                <c:pt idx="32">
                  <c:v>-0.361444335308658</c:v>
                </c:pt>
                <c:pt idx="33">
                  <c:v>-0.430727611771387</c:v>
                </c:pt>
                <c:pt idx="34">
                  <c:v>-0.489404944929317</c:v>
                </c:pt>
                <c:pt idx="35">
                  <c:v>-0.536031504101197</c:v>
                </c:pt>
                <c:pt idx="36">
                  <c:v>-0.569459188655537</c:v>
                </c:pt>
                <c:pt idx="37">
                  <c:v>-0.588864898058484</c:v>
                </c:pt>
                <c:pt idx="38">
                  <c:v>-0.593770799340682</c:v>
                </c:pt>
                <c:pt idx="39">
                  <c:v>-0.584056092930809</c:v>
                </c:pt>
                <c:pt idx="40">
                  <c:v>-0.559959987141939</c:v>
                </c:pt>
              </c:numCache>
            </c:numRef>
          </c:yVal>
          <c:smooth val="0"/>
        </c:ser>
        <c:axId val="1227346"/>
        <c:axId val="29948529"/>
      </c:scatterChart>
      <c:valAx>
        <c:axId val="12273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時間/ms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9948529"/>
        <c:crosses val="autoZero"/>
      </c:valAx>
      <c:valAx>
        <c:axId val="299485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電流/A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2734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Sheet1!$R$5:$R$45</c:f>
              <c:numCache>
                <c:formatCode>General</c:formatCode>
                <c:ptCount val="41"/>
                <c:pt idx="0">
                  <c:v>0</c:v>
                </c:pt>
                <c:pt idx="1">
                  <c:v>0.0005</c:v>
                </c:pt>
                <c:pt idx="2">
                  <c:v>0.001</c:v>
                </c:pt>
                <c:pt idx="3">
                  <c:v>0.0015</c:v>
                </c:pt>
                <c:pt idx="4">
                  <c:v>0.002</c:v>
                </c:pt>
                <c:pt idx="5">
                  <c:v>0.0025</c:v>
                </c:pt>
                <c:pt idx="6">
                  <c:v>0.003</c:v>
                </c:pt>
                <c:pt idx="7">
                  <c:v>0.0035</c:v>
                </c:pt>
                <c:pt idx="8">
                  <c:v>0.004</c:v>
                </c:pt>
                <c:pt idx="9">
                  <c:v>0.0045</c:v>
                </c:pt>
                <c:pt idx="10">
                  <c:v>0.005</c:v>
                </c:pt>
                <c:pt idx="11">
                  <c:v>0.0055</c:v>
                </c:pt>
                <c:pt idx="12">
                  <c:v>0.006</c:v>
                </c:pt>
                <c:pt idx="13">
                  <c:v>0.0065</c:v>
                </c:pt>
                <c:pt idx="14">
                  <c:v>0.007</c:v>
                </c:pt>
                <c:pt idx="15">
                  <c:v>0.0075</c:v>
                </c:pt>
                <c:pt idx="16">
                  <c:v>0.008</c:v>
                </c:pt>
                <c:pt idx="17">
                  <c:v>0.0085</c:v>
                </c:pt>
                <c:pt idx="18">
                  <c:v>0.009</c:v>
                </c:pt>
                <c:pt idx="19">
                  <c:v>0.0095</c:v>
                </c:pt>
                <c:pt idx="20">
                  <c:v>0.01</c:v>
                </c:pt>
                <c:pt idx="21">
                  <c:v>0.0105</c:v>
                </c:pt>
                <c:pt idx="22">
                  <c:v>0.011</c:v>
                </c:pt>
                <c:pt idx="23">
                  <c:v>0.0115</c:v>
                </c:pt>
                <c:pt idx="24">
                  <c:v>0.012</c:v>
                </c:pt>
                <c:pt idx="25">
                  <c:v>0.0125</c:v>
                </c:pt>
                <c:pt idx="26">
                  <c:v>0.013</c:v>
                </c:pt>
                <c:pt idx="27">
                  <c:v>0.0135</c:v>
                </c:pt>
                <c:pt idx="28">
                  <c:v>0.014</c:v>
                </c:pt>
                <c:pt idx="29">
                  <c:v>0.0145</c:v>
                </c:pt>
                <c:pt idx="30">
                  <c:v>0.015</c:v>
                </c:pt>
                <c:pt idx="31">
                  <c:v>0.0155</c:v>
                </c:pt>
                <c:pt idx="32">
                  <c:v>0.016</c:v>
                </c:pt>
                <c:pt idx="33">
                  <c:v>0.0165</c:v>
                </c:pt>
                <c:pt idx="34">
                  <c:v>0.017</c:v>
                </c:pt>
                <c:pt idx="35">
                  <c:v>0.0175</c:v>
                </c:pt>
                <c:pt idx="36">
                  <c:v>0.018</c:v>
                </c:pt>
                <c:pt idx="37">
                  <c:v>0.0185</c:v>
                </c:pt>
                <c:pt idx="38">
                  <c:v>0.019</c:v>
                </c:pt>
                <c:pt idx="39">
                  <c:v>0.0195</c:v>
                </c:pt>
                <c:pt idx="40">
                  <c:v>0.02</c:v>
                </c:pt>
              </c:numCache>
            </c:numRef>
          </c:xVal>
          <c:yVal>
            <c:numRef>
              <c:f>Sheet1!$T$5:$T$45</c:f>
              <c:numCache>
                <c:formatCode>General</c:formatCode>
                <c:ptCount val="41"/>
                <c:pt idx="0">
                  <c:v>-0.450158158078553</c:v>
                </c:pt>
                <c:pt idx="1">
                  <c:v>-0.44461596415797</c:v>
                </c:pt>
                <c:pt idx="2">
                  <c:v>-0.428125849604032</c:v>
                </c:pt>
                <c:pt idx="3">
                  <c:v>-0.401093855764609</c:v>
                </c:pt>
                <c:pt idx="4">
                  <c:v>-0.364185600042073</c:v>
                </c:pt>
                <c:pt idx="5">
                  <c:v>-0.318309886183791</c:v>
                </c:pt>
                <c:pt idx="6">
                  <c:v>-0.264596326517717</c:v>
                </c:pt>
                <c:pt idx="7">
                  <c:v>-0.204367527147916</c:v>
                </c:pt>
                <c:pt idx="8">
                  <c:v>-0.139106521002797</c:v>
                </c:pt>
                <c:pt idx="9">
                  <c:v>-0.0704202506425141</c:v>
                </c:pt>
                <c:pt idx="10">
                  <c:v>-2.75642373700484E-017</c:v>
                </c:pt>
                <c:pt idx="11">
                  <c:v>0.0704202506425141</c:v>
                </c:pt>
                <c:pt idx="12">
                  <c:v>0.139106521002797</c:v>
                </c:pt>
                <c:pt idx="13">
                  <c:v>0.204367527147916</c:v>
                </c:pt>
                <c:pt idx="14">
                  <c:v>0.264596326517717</c:v>
                </c:pt>
                <c:pt idx="15">
                  <c:v>0.318309886183791</c:v>
                </c:pt>
                <c:pt idx="16">
                  <c:v>0.364185600042073</c:v>
                </c:pt>
                <c:pt idx="17">
                  <c:v>0.40109385576461</c:v>
                </c:pt>
                <c:pt idx="18">
                  <c:v>0.428125849604032</c:v>
                </c:pt>
                <c:pt idx="19">
                  <c:v>0.44461596415797</c:v>
                </c:pt>
                <c:pt idx="20">
                  <c:v>0.450158158078553</c:v>
                </c:pt>
                <c:pt idx="21">
                  <c:v>0.44461596415797</c:v>
                </c:pt>
                <c:pt idx="22">
                  <c:v>0.428125849604032</c:v>
                </c:pt>
                <c:pt idx="23">
                  <c:v>0.401093855764609</c:v>
                </c:pt>
                <c:pt idx="24">
                  <c:v>0.364185600042073</c:v>
                </c:pt>
                <c:pt idx="25">
                  <c:v>0.318309886183791</c:v>
                </c:pt>
                <c:pt idx="26">
                  <c:v>0.264596326517718</c:v>
                </c:pt>
                <c:pt idx="27">
                  <c:v>0.204367527147916</c:v>
                </c:pt>
                <c:pt idx="28">
                  <c:v>0.139106521002797</c:v>
                </c:pt>
                <c:pt idx="29">
                  <c:v>0.0704202506425138</c:v>
                </c:pt>
                <c:pt idx="30">
                  <c:v>8.26927121101452E-017</c:v>
                </c:pt>
                <c:pt idx="31">
                  <c:v>-0.0704202506425145</c:v>
                </c:pt>
                <c:pt idx="32">
                  <c:v>-0.139106521002797</c:v>
                </c:pt>
                <c:pt idx="33">
                  <c:v>-0.204367527147916</c:v>
                </c:pt>
                <c:pt idx="34">
                  <c:v>-0.264596326517718</c:v>
                </c:pt>
                <c:pt idx="35">
                  <c:v>-0.318309886183791</c:v>
                </c:pt>
                <c:pt idx="36">
                  <c:v>-0.364185600042073</c:v>
                </c:pt>
                <c:pt idx="37">
                  <c:v>-0.401093855764609</c:v>
                </c:pt>
                <c:pt idx="38">
                  <c:v>-0.428125849604032</c:v>
                </c:pt>
                <c:pt idx="39">
                  <c:v>-0.44461596415797</c:v>
                </c:pt>
                <c:pt idx="40">
                  <c:v>-0.450158158078553</c:v>
                </c:pt>
              </c:numCache>
            </c:numRef>
          </c:yVal>
          <c:smooth val="0"/>
        </c:ser>
        <c:axId val="29094523"/>
        <c:axId val="80409670"/>
      </c:scatterChart>
      <c:valAx>
        <c:axId val="290945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時間/ms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409670"/>
        <c:crosses val="autoZero"/>
      </c:valAx>
      <c:valAx>
        <c:axId val="804096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電圧/V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909452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Sheet1!$R$51:$R$91</c:f>
              <c:numCache>
                <c:formatCode>General</c:formatCode>
                <c:ptCount val="41"/>
                <c:pt idx="0">
                  <c:v>-76.7145182384456</c:v>
                </c:pt>
                <c:pt idx="1">
                  <c:v>-71.5243857054507</c:v>
                </c:pt>
                <c:pt idx="2">
                  <c:v>-64.5730854205607</c:v>
                </c:pt>
                <c:pt idx="3">
                  <c:v>-56.0317814668328</c:v>
                </c:pt>
                <c:pt idx="4">
                  <c:v>-46.1107890945701</c:v>
                </c:pt>
                <c:pt idx="5">
                  <c:v>-35.054396061864</c:v>
                </c:pt>
                <c:pt idx="6">
                  <c:v>-23.1348474592441</c:v>
                </c:pt>
                <c:pt idx="7">
                  <c:v>-10.645642132021</c:v>
                </c:pt>
                <c:pt idx="8">
                  <c:v>2.1056942353531</c:v>
                </c:pt>
                <c:pt idx="9">
                  <c:v>14.8051814222543</c:v>
                </c:pt>
                <c:pt idx="10">
                  <c:v>27.1401159069596</c:v>
                </c:pt>
                <c:pt idx="11">
                  <c:v>38.8067706651549</c:v>
                </c:pt>
                <c:pt idx="12">
                  <c:v>49.5178739372862</c:v>
                </c:pt>
                <c:pt idx="13">
                  <c:v>59.00968281268</c:v>
                </c:pt>
                <c:pt idx="14">
                  <c:v>67.0484774553164</c:v>
                </c:pt>
                <c:pt idx="15">
                  <c:v>73.4363160618639</c:v>
                </c:pt>
                <c:pt idx="16">
                  <c:v>78.0159088458085</c:v>
                </c:pt>
                <c:pt idx="17">
                  <c:v>80.6744910340123</c:v>
                </c:pt>
                <c:pt idx="18">
                  <c:v>81.3465995096734</c:v>
                </c:pt>
                <c:pt idx="19">
                  <c:v>80.0156847315208</c:v>
                </c:pt>
                <c:pt idx="20">
                  <c:v>76.7145182384456</c:v>
                </c:pt>
                <c:pt idx="21">
                  <c:v>71.5243857054507</c:v>
                </c:pt>
                <c:pt idx="22">
                  <c:v>64.5730854205607</c:v>
                </c:pt>
                <c:pt idx="23">
                  <c:v>56.0317814668328</c:v>
                </c:pt>
                <c:pt idx="24">
                  <c:v>46.1107890945701</c:v>
                </c:pt>
                <c:pt idx="25">
                  <c:v>35.0543960618639</c:v>
                </c:pt>
                <c:pt idx="26">
                  <c:v>23.1348474592442</c:v>
                </c:pt>
                <c:pt idx="27">
                  <c:v>10.645642132021</c:v>
                </c:pt>
                <c:pt idx="28">
                  <c:v>-2.10569423535309</c:v>
                </c:pt>
                <c:pt idx="29">
                  <c:v>-14.8051814222544</c:v>
                </c:pt>
                <c:pt idx="30">
                  <c:v>-27.1401159069596</c:v>
                </c:pt>
                <c:pt idx="31">
                  <c:v>-38.8067706651549</c:v>
                </c:pt>
                <c:pt idx="32">
                  <c:v>-49.5178739372862</c:v>
                </c:pt>
                <c:pt idx="33">
                  <c:v>-59.00968281268</c:v>
                </c:pt>
                <c:pt idx="34">
                  <c:v>-67.0484774553164</c:v>
                </c:pt>
                <c:pt idx="35">
                  <c:v>-73.436316061864</c:v>
                </c:pt>
                <c:pt idx="36">
                  <c:v>-78.0159088458085</c:v>
                </c:pt>
                <c:pt idx="37">
                  <c:v>-80.6744910340123</c:v>
                </c:pt>
                <c:pt idx="38">
                  <c:v>-81.3465995096734</c:v>
                </c:pt>
                <c:pt idx="39">
                  <c:v>-80.0156847315208</c:v>
                </c:pt>
                <c:pt idx="40">
                  <c:v>-76.7145182384456</c:v>
                </c:pt>
              </c:numCache>
            </c:numRef>
          </c:xVal>
          <c:yVal>
            <c:numRef>
              <c:f>Sheet1!$S$51:$S$91</c:f>
              <c:numCache>
                <c:formatCode>General</c:formatCode>
                <c:ptCount val="41"/>
                <c:pt idx="0">
                  <c:v>-0.0032858259713763</c:v>
                </c:pt>
                <c:pt idx="1">
                  <c:v>-0.00324537200115306</c:v>
                </c:pt>
                <c:pt idx="2">
                  <c:v>-0.00312500620148928</c:v>
                </c:pt>
                <c:pt idx="3">
                  <c:v>-0.00292769237784386</c:v>
                </c:pt>
                <c:pt idx="4">
                  <c:v>-0.002658289051402</c:v>
                </c:pt>
                <c:pt idx="5">
                  <c:v>-0.00232342982615906</c:v>
                </c:pt>
                <c:pt idx="6">
                  <c:v>-0.00193136004757458</c:v>
                </c:pt>
                <c:pt idx="7">
                  <c:v>-0.00149173377480231</c:v>
                </c:pt>
                <c:pt idx="8">
                  <c:v>-0.00101537606571385</c:v>
                </c:pt>
                <c:pt idx="9">
                  <c:v>-0.000514016428047548</c:v>
                </c:pt>
                <c:pt idx="10">
                  <c:v>-2.01198812920061E-019</c:v>
                </c:pt>
                <c:pt idx="11">
                  <c:v>0.000514016428047548</c:v>
                </c:pt>
                <c:pt idx="12">
                  <c:v>0.00101537606571385</c:v>
                </c:pt>
                <c:pt idx="13">
                  <c:v>0.00149173377480231</c:v>
                </c:pt>
                <c:pt idx="14">
                  <c:v>0.00193136004757458</c:v>
                </c:pt>
                <c:pt idx="15">
                  <c:v>0.00232342982615906</c:v>
                </c:pt>
                <c:pt idx="16">
                  <c:v>0.002658289051402</c:v>
                </c:pt>
                <c:pt idx="17">
                  <c:v>0.00292769237784386</c:v>
                </c:pt>
                <c:pt idx="18">
                  <c:v>0.00312500620148928</c:v>
                </c:pt>
                <c:pt idx="19">
                  <c:v>0.00324537200115306</c:v>
                </c:pt>
                <c:pt idx="20">
                  <c:v>0.0032858259713763</c:v>
                </c:pt>
                <c:pt idx="21">
                  <c:v>0.00324537200115306</c:v>
                </c:pt>
                <c:pt idx="22">
                  <c:v>0.00312500620148928</c:v>
                </c:pt>
                <c:pt idx="23">
                  <c:v>0.00292769237784386</c:v>
                </c:pt>
                <c:pt idx="24">
                  <c:v>0.002658289051402</c:v>
                </c:pt>
                <c:pt idx="25">
                  <c:v>0.00232342982615906</c:v>
                </c:pt>
                <c:pt idx="26">
                  <c:v>0.00193136004757458</c:v>
                </c:pt>
                <c:pt idx="27">
                  <c:v>0.00149173377480231</c:v>
                </c:pt>
                <c:pt idx="28">
                  <c:v>0.00101537606571385</c:v>
                </c:pt>
                <c:pt idx="29">
                  <c:v>0.000514016428047546</c:v>
                </c:pt>
                <c:pt idx="30">
                  <c:v>6.03596438760184E-019</c:v>
                </c:pt>
                <c:pt idx="31">
                  <c:v>-0.000514016428047551</c:v>
                </c:pt>
                <c:pt idx="32">
                  <c:v>-0.00101537606571385</c:v>
                </c:pt>
                <c:pt idx="33">
                  <c:v>-0.00149173377480231</c:v>
                </c:pt>
                <c:pt idx="34">
                  <c:v>-0.00193136004757458</c:v>
                </c:pt>
                <c:pt idx="35">
                  <c:v>-0.00232342982615906</c:v>
                </c:pt>
                <c:pt idx="36">
                  <c:v>-0.002658289051402</c:v>
                </c:pt>
                <c:pt idx="37">
                  <c:v>-0.00292769237784386</c:v>
                </c:pt>
                <c:pt idx="38">
                  <c:v>-0.00312500620148928</c:v>
                </c:pt>
                <c:pt idx="39">
                  <c:v>-0.00324537200115306</c:v>
                </c:pt>
                <c:pt idx="40">
                  <c:v>-0.0032858259713763</c:v>
                </c:pt>
              </c:numCache>
            </c:numRef>
          </c:yVal>
          <c:smooth val="0"/>
        </c:ser>
        <c:axId val="40860124"/>
        <c:axId val="84379606"/>
      </c:scatterChart>
      <c:valAx>
        <c:axId val="408601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起磁力F/A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379606"/>
        <c:crosses val="autoZero"/>
      </c:valAx>
      <c:valAx>
        <c:axId val="843796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Φ/V・s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86012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163800</xdr:colOff>
      <xdr:row>16</xdr:row>
      <xdr:rowOff>144360</xdr:rowOff>
    </xdr:from>
    <xdr:to>
      <xdr:col>7</xdr:col>
      <xdr:colOff>651240</xdr:colOff>
      <xdr:row>36</xdr:row>
      <xdr:rowOff>143280</xdr:rowOff>
    </xdr:to>
    <xdr:graphicFrame>
      <xdr:nvGraphicFramePr>
        <xdr:cNvPr id="0" name="グラフ 1"/>
        <xdr:cNvGraphicFramePr/>
      </xdr:nvGraphicFramePr>
      <xdr:xfrm>
        <a:off x="642960" y="2792160"/>
        <a:ext cx="56005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87480</xdr:colOff>
      <xdr:row>38</xdr:row>
      <xdr:rowOff>106200</xdr:rowOff>
    </xdr:from>
    <xdr:to>
      <xdr:col>7</xdr:col>
      <xdr:colOff>603720</xdr:colOff>
      <xdr:row>58</xdr:row>
      <xdr:rowOff>95760</xdr:rowOff>
    </xdr:to>
    <xdr:graphicFrame>
      <xdr:nvGraphicFramePr>
        <xdr:cNvPr id="1" name="グラフ 2"/>
        <xdr:cNvGraphicFramePr/>
      </xdr:nvGraphicFramePr>
      <xdr:xfrm>
        <a:off x="566640" y="6316200"/>
        <a:ext cx="562932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262080</xdr:colOff>
      <xdr:row>16</xdr:row>
      <xdr:rowOff>115920</xdr:rowOff>
    </xdr:from>
    <xdr:to>
      <xdr:col>14</xdr:col>
      <xdr:colOff>651600</xdr:colOff>
      <xdr:row>37</xdr:row>
      <xdr:rowOff>133920</xdr:rowOff>
    </xdr:to>
    <xdr:graphicFrame>
      <xdr:nvGraphicFramePr>
        <xdr:cNvPr id="2" name="グラフ 3"/>
        <xdr:cNvGraphicFramePr/>
      </xdr:nvGraphicFramePr>
      <xdr:xfrm>
        <a:off x="6630480" y="2763720"/>
        <a:ext cx="6246000" cy="34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243000</xdr:colOff>
      <xdr:row>39</xdr:row>
      <xdr:rowOff>77760</xdr:rowOff>
    </xdr:from>
    <xdr:to>
      <xdr:col>14</xdr:col>
      <xdr:colOff>641880</xdr:colOff>
      <xdr:row>59</xdr:row>
      <xdr:rowOff>76680</xdr:rowOff>
    </xdr:to>
    <xdr:graphicFrame>
      <xdr:nvGraphicFramePr>
        <xdr:cNvPr id="3" name="グラフ 4"/>
        <xdr:cNvGraphicFramePr/>
      </xdr:nvGraphicFramePr>
      <xdr:xfrm>
        <a:off x="6611400" y="6449760"/>
        <a:ext cx="6255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727200</xdr:colOff>
      <xdr:row>5</xdr:row>
      <xdr:rowOff>21600</xdr:rowOff>
    </xdr:from>
    <xdr:to>
      <xdr:col>17</xdr:col>
      <xdr:colOff>788040</xdr:colOff>
      <xdr:row>24</xdr:row>
      <xdr:rowOff>99000</xdr:rowOff>
    </xdr:to>
    <xdr:graphicFrame>
      <xdr:nvGraphicFramePr>
        <xdr:cNvPr id="4" name="グラフ 1"/>
        <xdr:cNvGraphicFramePr/>
      </xdr:nvGraphicFramePr>
      <xdr:xfrm>
        <a:off x="10897200" y="821520"/>
        <a:ext cx="5198040" cy="32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754920</xdr:colOff>
      <xdr:row>23</xdr:row>
      <xdr:rowOff>38880</xdr:rowOff>
    </xdr:from>
    <xdr:to>
      <xdr:col>17</xdr:col>
      <xdr:colOff>695160</xdr:colOff>
      <xdr:row>43</xdr:row>
      <xdr:rowOff>91800</xdr:rowOff>
    </xdr:to>
    <xdr:graphicFrame>
      <xdr:nvGraphicFramePr>
        <xdr:cNvPr id="5" name="グラフ 2"/>
        <xdr:cNvGraphicFramePr/>
      </xdr:nvGraphicFramePr>
      <xdr:xfrm>
        <a:off x="10924920" y="3819960"/>
        <a:ext cx="5077440" cy="329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272880</xdr:colOff>
      <xdr:row>61</xdr:row>
      <xdr:rowOff>104760</xdr:rowOff>
    </xdr:from>
    <xdr:to>
      <xdr:col>14</xdr:col>
      <xdr:colOff>918720</xdr:colOff>
      <xdr:row>88</xdr:row>
      <xdr:rowOff>62640</xdr:rowOff>
    </xdr:to>
    <xdr:graphicFrame>
      <xdr:nvGraphicFramePr>
        <xdr:cNvPr id="6" name="グラフ 3"/>
        <xdr:cNvGraphicFramePr/>
      </xdr:nvGraphicFramePr>
      <xdr:xfrm>
        <a:off x="7360560" y="10039320"/>
        <a:ext cx="5783040" cy="408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selection pane="topLeft" activeCell="I79" activeCellId="0" sqref="I79"/>
    </sheetView>
  </sheetViews>
  <sheetFormatPr defaultRowHeight="12"/>
  <cols>
    <col collapsed="false" hidden="false" max="1" min="1" style="0" width="6"/>
    <col collapsed="false" hidden="false" max="2" min="2" style="0" width="10.2792792792793"/>
    <col collapsed="false" hidden="false" max="3" min="3" style="0" width="11.2837837837838"/>
    <col collapsed="false" hidden="false" max="4" min="4" style="0" width="10.2792792792793"/>
    <col collapsed="false" hidden="false" max="5" min="5" style="0" width="12.1396396396396"/>
    <col collapsed="false" hidden="false" max="6" min="6" style="0" width="10.1396396396396"/>
    <col collapsed="false" hidden="false" max="7" min="7" style="0" width="9.85135135135135"/>
    <col collapsed="false" hidden="false" max="8" min="8" style="0" width="9.70720720720721"/>
    <col collapsed="false" hidden="false" max="9" min="9" style="0" width="9"/>
    <col collapsed="false" hidden="false" max="1025" min="10" style="0" width="12.8558558558559"/>
  </cols>
  <sheetData>
    <row r="2" customFormat="false" ht="12.7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2.75" hidden="false" customHeight="false" outlineLevel="0" collapsed="false">
      <c r="B3" s="1"/>
      <c r="C3" s="1"/>
      <c r="D3" s="2" t="n">
        <v>0.206</v>
      </c>
      <c r="E3" s="3" t="s">
        <v>1</v>
      </c>
      <c r="F3" s="4" t="s">
        <v>2</v>
      </c>
      <c r="G3" s="4" t="s">
        <v>3</v>
      </c>
      <c r="H3" s="1"/>
      <c r="I3" s="1"/>
      <c r="J3" s="1"/>
      <c r="K3" s="1"/>
      <c r="L3" s="1"/>
      <c r="M3" s="1"/>
      <c r="N3" s="1"/>
      <c r="O3" s="1"/>
    </row>
    <row r="4" customFormat="false" ht="12.75" hidden="false" customHeight="false" outlineLevel="0" collapsed="false">
      <c r="B4" s="5"/>
      <c r="C4" s="5" t="s">
        <v>4</v>
      </c>
      <c r="D4" s="6"/>
      <c r="E4" s="5" t="s">
        <v>4</v>
      </c>
      <c r="F4" s="7"/>
      <c r="G4" s="7"/>
      <c r="H4" s="7"/>
      <c r="I4" s="7"/>
      <c r="J4" s="1"/>
      <c r="K4" s="1"/>
      <c r="L4" s="1"/>
      <c r="M4" s="1"/>
      <c r="N4" s="1"/>
      <c r="O4" s="1"/>
      <c r="R4" s="0" t="s">
        <v>5</v>
      </c>
      <c r="S4" s="0" t="s">
        <v>6</v>
      </c>
      <c r="T4" s="0" t="s">
        <v>7</v>
      </c>
    </row>
    <row r="5" customFormat="false" ht="12.75" hidden="false" customHeight="false" outlineLevel="0" collapsed="false">
      <c r="B5" s="8" t="s">
        <v>8</v>
      </c>
      <c r="C5" s="8" t="s">
        <v>9</v>
      </c>
      <c r="D5" s="8" t="s">
        <v>10</v>
      </c>
      <c r="E5" s="8" t="s">
        <v>11</v>
      </c>
      <c r="F5" s="9" t="s">
        <v>12</v>
      </c>
      <c r="G5" s="9" t="s">
        <v>13</v>
      </c>
      <c r="H5" s="10" t="s">
        <v>14</v>
      </c>
      <c r="I5" s="9" t="s">
        <v>15</v>
      </c>
      <c r="J5" s="1"/>
      <c r="K5" s="1"/>
      <c r="L5" s="1"/>
      <c r="M5" s="1"/>
      <c r="N5" s="1"/>
      <c r="O5" s="11" t="s">
        <v>16</v>
      </c>
      <c r="R5" s="0" t="n">
        <v>0</v>
      </c>
      <c r="S5" s="0" t="n">
        <f aca="false">POWER(2,1/2)*$C$16*SIN(2*PI()*50*R5-$O$16)</f>
        <v>-0.559959987141939</v>
      </c>
      <c r="T5" s="0" t="n">
        <f aca="false">-POWER(2,1/2)/PI()*COS(2*PI()*50*R5)</f>
        <v>-0.450158158078553</v>
      </c>
    </row>
    <row r="6" customFormat="false" ht="15" hidden="false" customHeight="false" outlineLevel="0" collapsed="false">
      <c r="B6" s="1" t="n">
        <v>50</v>
      </c>
      <c r="C6" s="12" t="n">
        <v>0.1</v>
      </c>
      <c r="D6" s="13" t="n">
        <f aca="false">E6*$D$3</f>
        <v>3.708</v>
      </c>
      <c r="E6" s="14" t="n">
        <v>18</v>
      </c>
      <c r="F6" s="15" t="n">
        <f aca="false">D6/B6^2</f>
        <v>0.0014832</v>
      </c>
      <c r="G6" s="16" t="n">
        <f aca="false">SQRT(((C6/B6)^2 - F6^2))</f>
        <v>0.00134168467234295</v>
      </c>
      <c r="H6" s="17" t="n">
        <f aca="false">F6*1000</f>
        <v>1.4832</v>
      </c>
      <c r="I6" s="18" t="n">
        <f aca="false">G6*1000</f>
        <v>1.34168467234295</v>
      </c>
      <c r="J6" s="1"/>
      <c r="K6" s="19"/>
      <c r="L6" s="1"/>
      <c r="M6" s="1"/>
      <c r="N6" s="1"/>
      <c r="O6" s="1" t="n">
        <f aca="false">ATAN(I6/H6)</f>
        <v>0.73534404104198</v>
      </c>
      <c r="R6" s="0" t="n">
        <v>0.0005</v>
      </c>
      <c r="S6" s="0" t="n">
        <f aca="false">POWER(2,1/2)*$C$16*SIN(2*PI()*50*R6-$O$16)</f>
        <v>-0.522075808068983</v>
      </c>
      <c r="T6" s="0" t="n">
        <f aca="false">-POWER(2,1/2)/PI()*COS(2*PI()*50*R6)</f>
        <v>-0.44461596415797</v>
      </c>
    </row>
    <row r="7" customFormat="false" ht="14.25" hidden="false" customHeight="false" outlineLevel="0" collapsed="false">
      <c r="B7" s="1" t="n">
        <v>55</v>
      </c>
      <c r="C7" s="12" t="n">
        <v>0.11</v>
      </c>
      <c r="D7" s="13" t="n">
        <f aca="false">E7*$D$3</f>
        <v>4.326</v>
      </c>
      <c r="E7" s="14" t="n">
        <v>21</v>
      </c>
      <c r="F7" s="15" t="n">
        <f aca="false">D7/B7^2</f>
        <v>0.0014300826446281</v>
      </c>
      <c r="G7" s="16" t="n">
        <f aca="false">SQRT(((C7/B7)^2 - F7^2))</f>
        <v>0.00139816437858125</v>
      </c>
      <c r="H7" s="17" t="n">
        <f aca="false">F7*1000</f>
        <v>1.4300826446281</v>
      </c>
      <c r="I7" s="18" t="n">
        <f aca="false">G7*1000</f>
        <v>1.39816437858125</v>
      </c>
      <c r="J7" s="1"/>
      <c r="K7" s="20" t="s">
        <v>17</v>
      </c>
      <c r="L7" s="1"/>
      <c r="M7" s="1"/>
      <c r="N7" s="1"/>
      <c r="O7" s="1" t="n">
        <f aca="false">ATAN(I7/H7)</f>
        <v>0.774113112686595</v>
      </c>
      <c r="P7" s="0" t="n">
        <f aca="false">POWER(2,1/2)*C7*SIN(2*PI()/40-O7)</f>
        <v>-0.0900118708730816</v>
      </c>
      <c r="R7" s="0" t="n">
        <v>0.001</v>
      </c>
      <c r="S7" s="0" t="n">
        <f aca="false">POWER(2,1/2)*$C$16*SIN(2*PI()*50*R7-$O$16)</f>
        <v>-0.4713363899311</v>
      </c>
      <c r="T7" s="0" t="n">
        <f aca="false">-POWER(2,1/2)/PI()*COS(2*PI()*50*R7)</f>
        <v>-0.428125849604032</v>
      </c>
    </row>
    <row r="8" customFormat="false" ht="12.75" hidden="false" customHeight="false" outlineLevel="0" collapsed="false">
      <c r="B8" s="1" t="n">
        <v>60</v>
      </c>
      <c r="C8" s="12" t="n">
        <v>0.125</v>
      </c>
      <c r="D8" s="13" t="n">
        <f aca="false">E8*$D$3</f>
        <v>5.15</v>
      </c>
      <c r="E8" s="14" t="n">
        <v>25</v>
      </c>
      <c r="F8" s="15" t="n">
        <f aca="false">D8/B8^2</f>
        <v>0.00143055555555556</v>
      </c>
      <c r="G8" s="16" t="n">
        <f aca="false">SQRT(((C8/B8)^2 - F8^2))</f>
        <v>0.00151452585988055</v>
      </c>
      <c r="H8" s="17" t="n">
        <f aca="false">F8*1000</f>
        <v>1.43055555555556</v>
      </c>
      <c r="I8" s="18" t="n">
        <f aca="false">G8*1000</f>
        <v>1.51452585988055</v>
      </c>
      <c r="J8" s="1"/>
      <c r="K8" s="1"/>
      <c r="L8" s="1"/>
      <c r="M8" s="1"/>
      <c r="N8" s="1"/>
      <c r="O8" s="1" t="n">
        <f aca="false">ATAN(I8/H8)</f>
        <v>0.81390248955649</v>
      </c>
      <c r="P8" s="0" t="n">
        <f aca="false">POWER(2,1/2)*C8*SIN(2*PI()/40-O8)</f>
        <v>-0.107940529560944</v>
      </c>
      <c r="R8" s="0" t="n">
        <v>0.0015</v>
      </c>
      <c r="S8" s="0" t="n">
        <f aca="false">POWER(2,1/2)*$C$16*SIN(2*PI()*50*R8-$O$16)</f>
        <v>-0.408991105597319</v>
      </c>
      <c r="T8" s="0" t="n">
        <f aca="false">-POWER(2,1/2)/PI()*COS(2*PI()*50*R8)</f>
        <v>-0.401093855764609</v>
      </c>
    </row>
    <row r="9" customFormat="false" ht="14.25" hidden="false" customHeight="false" outlineLevel="0" collapsed="false">
      <c r="B9" s="1" t="n">
        <v>65</v>
      </c>
      <c r="C9" s="12" t="n">
        <v>0.135</v>
      </c>
      <c r="D9" s="13" t="n">
        <f aca="false">E9*$D$3</f>
        <v>5.871</v>
      </c>
      <c r="E9" s="14" t="n">
        <v>28.5</v>
      </c>
      <c r="F9" s="15" t="n">
        <f aca="false">D9/B9^2</f>
        <v>0.00138958579881657</v>
      </c>
      <c r="G9" s="16" t="n">
        <f aca="false">SQRT(((C9/B9)^2 - F9^2))</f>
        <v>0.00154358698335498</v>
      </c>
      <c r="H9" s="17" t="n">
        <f aca="false">F9*1000</f>
        <v>1.38958579881657</v>
      </c>
      <c r="I9" s="18" t="n">
        <f aca="false">G9*1000</f>
        <v>1.54358698335498</v>
      </c>
      <c r="J9" s="1"/>
      <c r="K9" s="20" t="s">
        <v>18</v>
      </c>
      <c r="L9" s="1"/>
      <c r="M9" s="1"/>
      <c r="N9" s="1"/>
      <c r="O9" s="1" t="n">
        <f aca="false">ATAN(I9/H9)</f>
        <v>0.837853277124209</v>
      </c>
      <c r="P9" s="0" t="n">
        <f aca="false">POWER(2,1/2)*C9*SIN(2*PI()/40-O9)</f>
        <v>-0.120163243150052</v>
      </c>
      <c r="R9" s="0" t="n">
        <v>0.002</v>
      </c>
      <c r="S9" s="0" t="n">
        <f aca="false">POWER(2,1/2)*$C$16*SIN(2*PI()*50*R9-$O$16)</f>
        <v>-0.336575102880074</v>
      </c>
      <c r="T9" s="0" t="n">
        <f aca="false">-POWER(2,1/2)/PI()*COS(2*PI()*50*R9)</f>
        <v>-0.364185600042073</v>
      </c>
    </row>
    <row r="10" customFormat="false" ht="12.75" hidden="false" customHeight="false" outlineLevel="0" collapsed="false">
      <c r="B10" s="1" t="n">
        <v>70</v>
      </c>
      <c r="C10" s="12" t="n">
        <v>0.155</v>
      </c>
      <c r="D10" s="13" t="n">
        <f aca="false">E10*$D$3</f>
        <v>6.695</v>
      </c>
      <c r="E10" s="14" t="n">
        <v>32.5</v>
      </c>
      <c r="F10" s="15" t="n">
        <f aca="false">D10/B10^2</f>
        <v>0.00136632653061224</v>
      </c>
      <c r="G10" s="16" t="n">
        <f aca="false">SQRT(((C10/B10)^2 - F10^2))</f>
        <v>0.00174247325265982</v>
      </c>
      <c r="H10" s="17" t="n">
        <f aca="false">F10*1000</f>
        <v>1.36632653061225</v>
      </c>
      <c r="I10" s="18" t="n">
        <f aca="false">G10*1000</f>
        <v>1.74247325265982</v>
      </c>
      <c r="J10" s="1"/>
      <c r="K10" s="1"/>
      <c r="L10" s="1"/>
      <c r="M10" s="1"/>
      <c r="N10" s="1"/>
      <c r="O10" s="1" t="n">
        <f aca="false">ATAN(I10/H10)</f>
        <v>0.905807054038873</v>
      </c>
      <c r="P10" s="0" t="n">
        <f aca="false">POWER(2,1/2)*C10*SIN(2*PI()/40-O10)</f>
        <v>-0.149213102881659</v>
      </c>
      <c r="R10" s="0" t="n">
        <v>0.0025</v>
      </c>
      <c r="S10" s="0" t="n">
        <f aca="false">POWER(2,1/2)*$C$16*SIN(2*PI()*50*R10-$O$16)</f>
        <v>-0.255871504101197</v>
      </c>
      <c r="T10" s="0" t="n">
        <f aca="false">-POWER(2,1/2)/PI()*COS(2*PI()*50*R10)</f>
        <v>-0.318309886183791</v>
      </c>
    </row>
    <row r="11" customFormat="false" ht="12.75" hidden="false" customHeight="false" outlineLevel="0" collapsed="false">
      <c r="B11" s="1" t="n">
        <v>75</v>
      </c>
      <c r="C11" s="12" t="n">
        <v>0.18</v>
      </c>
      <c r="D11" s="13" t="n">
        <f aca="false">E11*$D$3</f>
        <v>7.725</v>
      </c>
      <c r="E11" s="14" t="n">
        <v>37.5</v>
      </c>
      <c r="F11" s="15" t="n">
        <f aca="false">D11/B11^2</f>
        <v>0.00137333333333333</v>
      </c>
      <c r="G11" s="16" t="n">
        <f aca="false">SQRT(((C11/B11)^2 - F11^2))</f>
        <v>0.00196823666147025</v>
      </c>
      <c r="H11" s="17" t="n">
        <f aca="false">F11*1000</f>
        <v>1.37333333333333</v>
      </c>
      <c r="I11" s="18" t="n">
        <f aca="false">G11*1000</f>
        <v>1.96823666147025</v>
      </c>
      <c r="J11" s="1"/>
      <c r="K11" s="1"/>
      <c r="L11" s="1"/>
      <c r="M11" s="1"/>
      <c r="N11" s="1"/>
      <c r="O11" s="1" t="n">
        <f aca="false">ATAN(I11/H11)</f>
        <v>0.961583323803353</v>
      </c>
      <c r="P11" s="0" t="n">
        <f aca="false">POWER(2,1/2)*C11*SIN(2*PI()/40-O11)</f>
        <v>-0.183405934869117</v>
      </c>
      <c r="R11" s="0" t="n">
        <v>0.003</v>
      </c>
      <c r="S11" s="0" t="n">
        <f aca="false">POWER(2,1/2)*$C$16*SIN(2*PI()*50*R11-$O$16)</f>
        <v>-0.168867499702512</v>
      </c>
      <c r="T11" s="0" t="n">
        <f aca="false">-POWER(2,1/2)/PI()*COS(2*PI()*50*R11)</f>
        <v>-0.264596326517717</v>
      </c>
    </row>
    <row r="12" customFormat="false" ht="12.75" hidden="false" customHeight="false" outlineLevel="0" collapsed="false">
      <c r="B12" s="1" t="n">
        <v>80</v>
      </c>
      <c r="C12" s="12" t="n">
        <v>0.215</v>
      </c>
      <c r="D12" s="13" t="n">
        <f aca="false">E12*$D$3</f>
        <v>8.755</v>
      </c>
      <c r="E12" s="14" t="n">
        <v>42.5</v>
      </c>
      <c r="F12" s="15" t="n">
        <f aca="false">D12/B12^2</f>
        <v>0.00136796875</v>
      </c>
      <c r="G12" s="16" t="n">
        <f aca="false">SQRT(((C12/B12)^2 - F12^2))</f>
        <v>0.00231329153999738</v>
      </c>
      <c r="H12" s="17" t="n">
        <f aca="false">F12*1000</f>
        <v>1.36796875</v>
      </c>
      <c r="I12" s="18" t="n">
        <f aca="false">G12*1000</f>
        <v>2.31329153999738</v>
      </c>
      <c r="J12" s="1"/>
      <c r="K12" s="1"/>
      <c r="L12" s="1"/>
      <c r="M12" s="1"/>
      <c r="N12" s="1"/>
      <c r="O12" s="1" t="n">
        <f aca="false">ATAN(I12/H12)</f>
        <v>1.03676018249787</v>
      </c>
      <c r="P12" s="0" t="n">
        <f aca="false">POWER(2,1/2)*C12*SIN(2*PI()/40-O12)</f>
        <v>-0.234285816847055</v>
      </c>
      <c r="R12" s="0" t="n">
        <v>0.0035</v>
      </c>
      <c r="S12" s="0" t="n">
        <f aca="false">POWER(2,1/2)*$C$16*SIN(2*PI()*50*R12-$O$16)</f>
        <v>-0.0777054170220512</v>
      </c>
      <c r="T12" s="0" t="n">
        <f aca="false">-POWER(2,1/2)/PI()*COS(2*PI()*50*R12)</f>
        <v>-0.204367527147916</v>
      </c>
    </row>
    <row r="13" customFormat="false" ht="12.75" hidden="false" customHeight="false" outlineLevel="0" collapsed="false">
      <c r="B13" s="1" t="n">
        <v>85</v>
      </c>
      <c r="C13" s="12" t="n">
        <v>0.251</v>
      </c>
      <c r="D13" s="13" t="n">
        <f aca="false">E13*$D$3</f>
        <v>9.991</v>
      </c>
      <c r="E13" s="14" t="n">
        <v>48.5</v>
      </c>
      <c r="F13" s="15" t="n">
        <f aca="false">D13/B13^2</f>
        <v>0.00138283737024221</v>
      </c>
      <c r="G13" s="16" t="n">
        <f aca="false">SQRT(((C13/B13)^2 - F13^2))</f>
        <v>0.00260914208105981</v>
      </c>
      <c r="H13" s="17" t="n">
        <f aca="false">F13*1000</f>
        <v>1.38283737024221</v>
      </c>
      <c r="I13" s="18" t="n">
        <f aca="false">G13*1000</f>
        <v>2.60914208105981</v>
      </c>
      <c r="J13" s="1"/>
      <c r="K13" s="1"/>
      <c r="L13" s="1"/>
      <c r="M13" s="1"/>
      <c r="N13" s="1"/>
      <c r="O13" s="1" t="n">
        <f aca="false">ATAN(I13/H13)</f>
        <v>1.08344012090148</v>
      </c>
      <c r="P13" s="0" t="n">
        <f aca="false">POWER(2,1/2)*C13*SIN(2*PI()/40-O13)</f>
        <v>-0.28377488002239</v>
      </c>
      <c r="R13" s="0" t="n">
        <v>0.004</v>
      </c>
      <c r="S13" s="0" t="n">
        <f aca="false">POWER(2,1/2)*$C$16*SIN(2*PI()*50*R13-$O$16)</f>
        <v>0.0153700309149862</v>
      </c>
      <c r="T13" s="0" t="n">
        <f aca="false">-POWER(2,1/2)/PI()*COS(2*PI()*50*R13)</f>
        <v>-0.139106521002797</v>
      </c>
    </row>
    <row r="14" customFormat="false" ht="12.75" hidden="false" customHeight="false" outlineLevel="0" collapsed="false">
      <c r="B14" s="1" t="n">
        <v>90</v>
      </c>
      <c r="C14" s="12" t="n">
        <v>0.295</v>
      </c>
      <c r="D14" s="13" t="n">
        <f aca="false">E14*$D$3</f>
        <v>11.124</v>
      </c>
      <c r="E14" s="14" t="n">
        <v>54</v>
      </c>
      <c r="F14" s="15" t="n">
        <f aca="false">D14/B14^2</f>
        <v>0.00137333333333333</v>
      </c>
      <c r="G14" s="16" t="n">
        <f aca="false">SQRT(((C14/B14)^2 - F14^2))</f>
        <v>0.00297620273436629</v>
      </c>
      <c r="H14" s="17" t="n">
        <f aca="false">F14*1000</f>
        <v>1.37333333333333</v>
      </c>
      <c r="I14" s="18" t="n">
        <f aca="false">G14*1000</f>
        <v>2.97620273436629</v>
      </c>
      <c r="J14" s="1"/>
      <c r="K14" s="1"/>
      <c r="L14" s="1"/>
      <c r="M14" s="1"/>
      <c r="N14" s="1"/>
      <c r="O14" s="1" t="n">
        <f aca="false">ATAN(I14/H14)</f>
        <v>1.13847129190772</v>
      </c>
      <c r="P14" s="0" t="n">
        <f aca="false">POWER(2,1/2)*C14*SIN(2*PI()/40-O14)</f>
        <v>-0.346800756609656</v>
      </c>
      <c r="R14" s="0" t="n">
        <v>0.0045</v>
      </c>
      <c r="S14" s="0" t="n">
        <f aca="false">POWER(2,1/2)*$C$16*SIN(2*PI()*50*R14-$O$16)</f>
        <v>0.108067017680689</v>
      </c>
      <c r="T14" s="0" t="n">
        <f aca="false">-POWER(2,1/2)/PI()*COS(2*PI()*50*R14)</f>
        <v>-0.0704202506425141</v>
      </c>
    </row>
    <row r="15" customFormat="false" ht="12.75" hidden="false" customHeight="false" outlineLevel="0" collapsed="false">
      <c r="B15" s="1" t="n">
        <v>95</v>
      </c>
      <c r="C15" s="12" t="n">
        <v>0.35</v>
      </c>
      <c r="D15" s="13" t="n">
        <f aca="false">E15*$D$3</f>
        <v>12.566</v>
      </c>
      <c r="E15" s="14" t="n">
        <v>61</v>
      </c>
      <c r="F15" s="15" t="n">
        <f aca="false">D15/B15^2</f>
        <v>0.00139235457063712</v>
      </c>
      <c r="G15" s="16" t="n">
        <f aca="false">SQRT(((C15/B15)^2 - F15^2))</f>
        <v>0.00341097580639939</v>
      </c>
      <c r="H15" s="17" t="n">
        <f aca="false">F15*1000</f>
        <v>1.39235457063712</v>
      </c>
      <c r="I15" s="18" t="n">
        <f aca="false">G15*1000</f>
        <v>3.41097580639939</v>
      </c>
      <c r="J15" s="1"/>
      <c r="K15" s="1"/>
      <c r="L15" s="1"/>
      <c r="M15" s="1"/>
      <c r="N15" s="1"/>
      <c r="O15" s="1" t="n">
        <f aca="false">ATAN(I15/H15)</f>
        <v>1.18324247851876</v>
      </c>
      <c r="P15" s="0" t="n">
        <f aca="false">POWER(2,1/2)*C15*SIN(2*PI()/40-O15)</f>
        <v>-0.423360436032593</v>
      </c>
      <c r="R15" s="0" t="n">
        <v>0.005</v>
      </c>
      <c r="S15" s="0" t="n">
        <f aca="false">POWER(2,1/2)*$C$16*SIN(2*PI()*50*R15-$O$16)</f>
        <v>0.198103035817223</v>
      </c>
      <c r="T15" s="0" t="n">
        <f aca="false">-POWER(2,1/2)/PI()*COS(2*PI()*50*R15)</f>
        <v>-2.75642373700484E-017</v>
      </c>
    </row>
    <row r="16" customFormat="false" ht="12.75" hidden="false" customHeight="false" outlineLevel="0" collapsed="false">
      <c r="B16" s="1" t="n">
        <v>100</v>
      </c>
      <c r="C16" s="12" t="n">
        <v>0.42</v>
      </c>
      <c r="D16" s="13" t="n">
        <f aca="false">E16*$D$3</f>
        <v>14.008</v>
      </c>
      <c r="E16" s="14" t="n">
        <v>68</v>
      </c>
      <c r="F16" s="15" t="n">
        <f aca="false">D16/B16^2</f>
        <v>0.0014008</v>
      </c>
      <c r="G16" s="16" t="n">
        <f aca="false">SQRT(((C16/B16)^2 - F16^2))</f>
        <v>0.00395951504101197</v>
      </c>
      <c r="H16" s="17" t="n">
        <f aca="false">F16*1000</f>
        <v>1.4008</v>
      </c>
      <c r="I16" s="18" t="n">
        <f aca="false">G16*1000</f>
        <v>3.95951504101197</v>
      </c>
      <c r="J16" s="1"/>
      <c r="K16" s="1"/>
      <c r="L16" s="1"/>
      <c r="M16" s="1"/>
      <c r="N16" s="1"/>
      <c r="O16" s="1" t="n">
        <f aca="false">ATAN(I16/H16)</f>
        <v>1.2307573796146</v>
      </c>
      <c r="P16" s="0" t="n">
        <f aca="false">POWER(2,1/2)*C16*SIN(2*PI()/40-O16)</f>
        <v>-0.522075808068983</v>
      </c>
      <c r="R16" s="0" t="n">
        <v>0.0055</v>
      </c>
      <c r="S16" s="0" t="n">
        <f aca="false">POWER(2,1/2)*$C$16*SIN(2*PI()*50*R16-$O$16)</f>
        <v>0.283261099745656</v>
      </c>
      <c r="T16" s="0" t="n">
        <f aca="false">-POWER(2,1/2)/PI()*COS(2*PI()*50*R16)</f>
        <v>0.0704202506425141</v>
      </c>
    </row>
    <row r="17" customFormat="false" ht="12.75" hidden="false" customHeight="false" outlineLevel="0" collapsed="false">
      <c r="B17" s="1"/>
      <c r="C17" s="13"/>
      <c r="D17" s="13"/>
      <c r="E17" s="21"/>
      <c r="F17" s="1"/>
      <c r="G17" s="1"/>
      <c r="H17" s="1"/>
      <c r="I17" s="1"/>
      <c r="J17" s="1"/>
      <c r="K17" s="1"/>
      <c r="L17" s="1"/>
      <c r="M17" s="1"/>
      <c r="N17" s="1"/>
      <c r="O17" s="1"/>
      <c r="R17" s="0" t="n">
        <v>0.006</v>
      </c>
      <c r="S17" s="0" t="n">
        <f aca="false">POWER(2,1/2)*$C$16*SIN(2*PI()*50*R17-$O$16)</f>
        <v>0.361444335308658</v>
      </c>
      <c r="T17" s="0" t="n">
        <f aca="false">-POWER(2,1/2)/PI()*COS(2*PI()*50*R17)</f>
        <v>0.139106521002797</v>
      </c>
    </row>
    <row r="18" customFormat="false" ht="12.75" hidden="false" customHeight="false" outlineLevel="0" collapsed="false">
      <c r="B18" s="1"/>
      <c r="C18" s="13"/>
      <c r="D18" s="13"/>
      <c r="E18" s="21"/>
      <c r="F18" s="1"/>
      <c r="G18" s="1"/>
      <c r="H18" s="1"/>
      <c r="I18" s="1"/>
      <c r="J18" s="1"/>
      <c r="K18" s="1"/>
      <c r="L18" s="1"/>
      <c r="M18" s="1"/>
      <c r="N18" s="1"/>
      <c r="O18" s="1"/>
      <c r="R18" s="0" t="n">
        <v>0.0065</v>
      </c>
      <c r="S18" s="0" t="n">
        <f aca="false">POWER(2,1/2)*$C$16*SIN(2*PI()*50*R18-$O$16)</f>
        <v>0.430727611771387</v>
      </c>
      <c r="T18" s="0" t="n">
        <f aca="false">-POWER(2,1/2)/PI()*COS(2*PI()*50*R18)</f>
        <v>0.204367527147916</v>
      </c>
    </row>
    <row r="19" customFormat="false" ht="12.75" hidden="false" customHeight="false" outlineLevel="0" collapsed="false">
      <c r="B19" s="1"/>
      <c r="C19" s="13"/>
      <c r="D19" s="13"/>
      <c r="E19" s="21"/>
      <c r="F19" s="1"/>
      <c r="G19" s="1"/>
      <c r="H19" s="1"/>
      <c r="I19" s="1"/>
      <c r="J19" s="1"/>
      <c r="K19" s="1"/>
      <c r="L19" s="1"/>
      <c r="M19" s="1"/>
      <c r="N19" s="1"/>
      <c r="O19" s="1"/>
      <c r="R19" s="0" t="n">
        <v>0.007</v>
      </c>
      <c r="S19" s="0" t="n">
        <f aca="false">POWER(2,1/2)*$C$16*SIN(2*PI()*50*R19-$O$16)</f>
        <v>0.489404944929317</v>
      </c>
      <c r="T19" s="0" t="n">
        <f aca="false">-POWER(2,1/2)/PI()*COS(2*PI()*50*R19)</f>
        <v>0.264596326517717</v>
      </c>
    </row>
    <row r="20" customFormat="false" ht="12.75" hidden="false" customHeight="false" outlineLevel="0" collapsed="false">
      <c r="B20" s="1"/>
      <c r="C20" s="13"/>
      <c r="D20" s="13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R20" s="0" t="n">
        <v>0.0075</v>
      </c>
      <c r="S20" s="0" t="n">
        <f aca="false">POWER(2,1/2)*$C$16*SIN(2*PI()*50*R20-$O$16)</f>
        <v>0.536031504101197</v>
      </c>
      <c r="T20" s="0" t="n">
        <f aca="false">-POWER(2,1/2)/PI()*COS(2*PI()*50*R20)</f>
        <v>0.318309886183791</v>
      </c>
    </row>
    <row r="21" customFormat="false" ht="12.75" hidden="false" customHeight="fals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R21" s="0" t="n">
        <v>0.008</v>
      </c>
      <c r="S21" s="0" t="n">
        <f aca="false">POWER(2,1/2)*$C$16*SIN(2*PI()*50*R21-$O$16)</f>
        <v>0.569459188655537</v>
      </c>
      <c r="T21" s="0" t="n">
        <f aca="false">-POWER(2,1/2)/PI()*COS(2*PI()*50*R21)</f>
        <v>0.364185600042073</v>
      </c>
    </row>
    <row r="22" customFormat="false" ht="12.75" hidden="false" customHeight="false" outlineLevel="0" collapsed="false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R22" s="0" t="n">
        <v>0.0085</v>
      </c>
      <c r="S22" s="0" t="n">
        <f aca="false">POWER(2,1/2)*$C$16*SIN(2*PI()*50*R22-$O$16)</f>
        <v>0.588864898058484</v>
      </c>
      <c r="T22" s="0" t="n">
        <f aca="false">-POWER(2,1/2)/PI()*COS(2*PI()*50*R22)</f>
        <v>0.40109385576461</v>
      </c>
    </row>
    <row r="23" customFormat="false" ht="12.75" hidden="false" customHeight="false" outlineLevel="0" collapsed="false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R23" s="0" t="n">
        <v>0.009</v>
      </c>
      <c r="S23" s="0" t="n">
        <f aca="false">POWER(2,1/2)*$C$16*SIN(2*PI()*50*R23-$O$16)</f>
        <v>0.593770799340682</v>
      </c>
      <c r="T23" s="0" t="n">
        <f aca="false">-POWER(2,1/2)/PI()*COS(2*PI()*50*R23)</f>
        <v>0.428125849604032</v>
      </c>
    </row>
    <row r="24" customFormat="false" ht="12.75" hidden="false" customHeight="false" outlineLevel="0" collapsed="false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R24" s="0" t="n">
        <v>0.0095</v>
      </c>
      <c r="S24" s="0" t="n">
        <f aca="false">POWER(2,1/2)*$C$16*SIN(2*PI()*50*R24-$O$16)</f>
        <v>0.584056092930809</v>
      </c>
      <c r="T24" s="0" t="n">
        <f aca="false">-POWER(2,1/2)/PI()*COS(2*PI()*50*R24)</f>
        <v>0.44461596415797</v>
      </c>
    </row>
    <row r="25" customFormat="false" ht="12.7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R25" s="0" t="n">
        <v>0.01</v>
      </c>
      <c r="S25" s="0" t="n">
        <f aca="false">POWER(2,1/2)*$C$16*SIN(2*PI()*50*R25-$O$16)</f>
        <v>0.559959987141939</v>
      </c>
      <c r="T25" s="0" t="n">
        <f aca="false">-POWER(2,1/2)/PI()*COS(2*PI()*50*R25)</f>
        <v>0.450158158078553</v>
      </c>
    </row>
    <row r="26" customFormat="false" ht="12.75" hidden="false" customHeight="false" outlineLevel="0" collapsed="false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R26" s="0" t="n">
        <v>0.0105</v>
      </c>
      <c r="S26" s="0" t="n">
        <f aca="false">POWER(2,1/2)*$C$16*SIN(2*PI()*50*R26-$O$16)</f>
        <v>0.522075808068983</v>
      </c>
      <c r="T26" s="0" t="n">
        <f aca="false">-POWER(2,1/2)/PI()*COS(2*PI()*50*R26)</f>
        <v>0.44461596415797</v>
      </c>
    </row>
    <row r="27" customFormat="false" ht="12.75" hidden="false" customHeight="fals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R27" s="0" t="n">
        <v>0.011</v>
      </c>
      <c r="S27" s="0" t="n">
        <f aca="false">POWER(2,1/2)*$C$16*SIN(2*PI()*50*R27-$O$16)</f>
        <v>0.4713363899311</v>
      </c>
      <c r="T27" s="0" t="n">
        <f aca="false">-POWER(2,1/2)/PI()*COS(2*PI()*50*R27)</f>
        <v>0.428125849604032</v>
      </c>
    </row>
    <row r="28" customFormat="false" ht="12.7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R28" s="0" t="n">
        <v>0.0115</v>
      </c>
      <c r="S28" s="0" t="n">
        <f aca="false">POWER(2,1/2)*$C$16*SIN(2*PI()*50*R28-$O$16)</f>
        <v>0.408991105597319</v>
      </c>
      <c r="T28" s="0" t="n">
        <f aca="false">-POWER(2,1/2)/PI()*COS(2*PI()*50*R28)</f>
        <v>0.401093855764609</v>
      </c>
    </row>
    <row r="29" customFormat="false" ht="12.75" hidden="false" customHeight="false" outlineLevel="0" collapsed="false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R29" s="0" t="n">
        <v>0.012</v>
      </c>
      <c r="S29" s="0" t="n">
        <f aca="false">POWER(2,1/2)*$C$16*SIN(2*PI()*50*R29-$O$16)</f>
        <v>0.336575102880074</v>
      </c>
      <c r="T29" s="0" t="n">
        <f aca="false">-POWER(2,1/2)/PI()*COS(2*PI()*50*R29)</f>
        <v>0.364185600042073</v>
      </c>
    </row>
    <row r="30" customFormat="false" ht="12.7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R30" s="0" t="n">
        <v>0.0125</v>
      </c>
      <c r="S30" s="0" t="n">
        <f aca="false">POWER(2,1/2)*$C$16*SIN(2*PI()*50*R30-$O$16)</f>
        <v>0.255871504101197</v>
      </c>
      <c r="T30" s="0" t="n">
        <f aca="false">-POWER(2,1/2)/PI()*COS(2*PI()*50*R30)</f>
        <v>0.318309886183791</v>
      </c>
    </row>
    <row r="31" customFormat="false" ht="12.75" hidden="false" customHeight="fals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R31" s="0" t="n">
        <v>0.013</v>
      </c>
      <c r="S31" s="0" t="n">
        <f aca="false">POWER(2,1/2)*$C$16*SIN(2*PI()*50*R31-$O$16)</f>
        <v>0.168867499702513</v>
      </c>
      <c r="T31" s="0" t="n">
        <f aca="false">-POWER(2,1/2)/PI()*COS(2*PI()*50*R31)</f>
        <v>0.264596326517718</v>
      </c>
    </row>
    <row r="32" customFormat="false" ht="12.7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R32" s="0" t="n">
        <v>0.0135</v>
      </c>
      <c r="S32" s="0" t="n">
        <f aca="false">POWER(2,1/2)*$C$16*SIN(2*PI()*50*R32-$O$16)</f>
        <v>0.0777054170220508</v>
      </c>
      <c r="T32" s="0" t="n">
        <f aca="false">-POWER(2,1/2)/PI()*COS(2*PI()*50*R32)</f>
        <v>0.204367527147916</v>
      </c>
    </row>
    <row r="33" customFormat="false" ht="12.75" hidden="false" customHeight="false" outlineLevel="0" collapsed="false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R33" s="0" t="n">
        <v>0.014</v>
      </c>
      <c r="S33" s="0" t="n">
        <f aca="false">POWER(2,1/2)*$C$16*SIN(2*PI()*50*R33-$O$16)</f>
        <v>-0.0153700309149861</v>
      </c>
      <c r="T33" s="0" t="n">
        <f aca="false">-POWER(2,1/2)/PI()*COS(2*PI()*50*R33)</f>
        <v>0.139106521002797</v>
      </c>
    </row>
    <row r="34" customFormat="false" ht="12.75" hidden="false" customHeight="false" outlineLevel="0" collapsed="false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R34" s="0" t="n">
        <v>0.0145</v>
      </c>
      <c r="S34" s="0" t="n">
        <f aca="false">POWER(2,1/2)*$C$16*SIN(2*PI()*50*R34-$O$16)</f>
        <v>-0.108067017680689</v>
      </c>
      <c r="T34" s="0" t="n">
        <f aca="false">-POWER(2,1/2)/PI()*COS(2*PI()*50*R34)</f>
        <v>0.0704202506425138</v>
      </c>
    </row>
    <row r="35" customFormat="false" ht="12.75" hidden="false" customHeight="false" outlineLevel="0" collapsed="false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R35" s="0" t="n">
        <v>0.015</v>
      </c>
      <c r="S35" s="0" t="n">
        <f aca="false">POWER(2,1/2)*$C$16*SIN(2*PI()*50*R35-$O$16)</f>
        <v>-0.198103035817223</v>
      </c>
      <c r="T35" s="0" t="n">
        <f aca="false">-POWER(2,1/2)/PI()*COS(2*PI()*50*R35)</f>
        <v>8.26927121101452E-017</v>
      </c>
    </row>
    <row r="36" customFormat="false" ht="12.75" hidden="false" customHeight="false" outlineLevel="0" collapsed="false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R36" s="0" t="n">
        <v>0.0155</v>
      </c>
      <c r="S36" s="0" t="n">
        <f aca="false">POWER(2,1/2)*$C$16*SIN(2*PI()*50*R36-$O$16)</f>
        <v>-0.283261099745656</v>
      </c>
      <c r="T36" s="0" t="n">
        <f aca="false">-POWER(2,1/2)/PI()*COS(2*PI()*50*R36)</f>
        <v>-0.0704202506425145</v>
      </c>
    </row>
    <row r="37" customFormat="false" ht="12.75" hidden="false" customHeight="false" outlineLevel="0" collapsed="false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R37" s="0" t="n">
        <v>0.016</v>
      </c>
      <c r="S37" s="0" t="n">
        <f aca="false">POWER(2,1/2)*$C$16*SIN(2*PI()*50*R37-$O$16)</f>
        <v>-0.361444335308658</v>
      </c>
      <c r="T37" s="0" t="n">
        <f aca="false">-POWER(2,1/2)/PI()*COS(2*PI()*50*R37)</f>
        <v>-0.139106521002797</v>
      </c>
    </row>
    <row r="38" customFormat="false" ht="12.75" hidden="false" customHeight="false" outlineLevel="0" collapsed="false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R38" s="0" t="n">
        <v>0.0165</v>
      </c>
      <c r="S38" s="0" t="n">
        <f aca="false">POWER(2,1/2)*$C$16*SIN(2*PI()*50*R38-$O$16)</f>
        <v>-0.430727611771387</v>
      </c>
      <c r="T38" s="0" t="n">
        <f aca="false">-POWER(2,1/2)/PI()*COS(2*PI()*50*R38)</f>
        <v>-0.204367527147916</v>
      </c>
    </row>
    <row r="39" customFormat="false" ht="12.75" hidden="false" customHeight="false" outlineLevel="0" collapsed="false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R39" s="0" t="n">
        <v>0.017</v>
      </c>
      <c r="S39" s="0" t="n">
        <f aca="false">POWER(2,1/2)*$C$16*SIN(2*PI()*50*R39-$O$16)</f>
        <v>-0.489404944929317</v>
      </c>
      <c r="T39" s="0" t="n">
        <f aca="false">-POWER(2,1/2)/PI()*COS(2*PI()*50*R39)</f>
        <v>-0.264596326517718</v>
      </c>
    </row>
    <row r="40" customFormat="false" ht="12.75" hidden="false" customHeight="false" outlineLevel="0" collapsed="false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R40" s="0" t="n">
        <v>0.0175</v>
      </c>
      <c r="S40" s="0" t="n">
        <f aca="false">POWER(2,1/2)*$C$16*SIN(2*PI()*50*R40-$O$16)</f>
        <v>-0.536031504101197</v>
      </c>
      <c r="T40" s="0" t="n">
        <f aca="false">-POWER(2,1/2)/PI()*COS(2*PI()*50*R40)</f>
        <v>-0.318309886183791</v>
      </c>
    </row>
    <row r="41" customFormat="false" ht="12.75" hidden="false" customHeight="false" outlineLevel="0" collapsed="false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R41" s="0" t="n">
        <v>0.018</v>
      </c>
      <c r="S41" s="0" t="n">
        <f aca="false">POWER(2,1/2)*$C$16*SIN(2*PI()*50*R41-$O$16)</f>
        <v>-0.569459188655537</v>
      </c>
      <c r="T41" s="0" t="n">
        <f aca="false">-POWER(2,1/2)/PI()*COS(2*PI()*50*R41)</f>
        <v>-0.364185600042073</v>
      </c>
    </row>
    <row r="42" customFormat="false" ht="12.75" hidden="false" customHeight="false" outlineLevel="0" collapsed="false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R42" s="0" t="n">
        <v>0.0185</v>
      </c>
      <c r="S42" s="0" t="n">
        <f aca="false">POWER(2,1/2)*$C$16*SIN(2*PI()*50*R42-$O$16)</f>
        <v>-0.588864898058484</v>
      </c>
      <c r="T42" s="0" t="n">
        <f aca="false">-POWER(2,1/2)/PI()*COS(2*PI()*50*R42)</f>
        <v>-0.401093855764609</v>
      </c>
    </row>
    <row r="43" customFormat="false" ht="12.75" hidden="false" customHeight="false" outlineLevel="0" collapsed="false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R43" s="0" t="n">
        <v>0.019</v>
      </c>
      <c r="S43" s="0" t="n">
        <f aca="false">POWER(2,1/2)*$C$16*SIN(2*PI()*50*R43-$O$16)</f>
        <v>-0.593770799340682</v>
      </c>
      <c r="T43" s="0" t="n">
        <f aca="false">-POWER(2,1/2)/PI()*COS(2*PI()*50*R43)</f>
        <v>-0.428125849604032</v>
      </c>
    </row>
    <row r="44" customFormat="false" ht="12.75" hidden="false" customHeight="false" outlineLevel="0" collapsed="false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R44" s="0" t="n">
        <v>0.0195</v>
      </c>
      <c r="S44" s="0" t="n">
        <f aca="false">POWER(2,1/2)*$C$16*SIN(2*PI()*50*R44-$O$16)</f>
        <v>-0.584056092930809</v>
      </c>
      <c r="T44" s="0" t="n">
        <f aca="false">-POWER(2,1/2)/PI()*COS(2*PI()*50*R44)</f>
        <v>-0.44461596415797</v>
      </c>
    </row>
    <row r="45" customFormat="false" ht="12.75" hidden="false" customHeight="false" outlineLevel="0" collapsed="false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R45" s="0" t="n">
        <v>0.02</v>
      </c>
      <c r="S45" s="0" t="n">
        <f aca="false">POWER(2,1/2)*$C$16*SIN(2*PI()*50*R45-$O$16)</f>
        <v>-0.559959987141939</v>
      </c>
      <c r="T45" s="0" t="n">
        <f aca="false">-POWER(2,1/2)/PI()*COS(2*PI()*50*R45)</f>
        <v>-0.450158158078553</v>
      </c>
    </row>
    <row r="46" customFormat="false" ht="12.75" hidden="false" customHeight="false" outlineLevel="0" collapsed="false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customFormat="false" ht="12.75" hidden="false" customHeight="false" outlineLevel="0" collapsed="false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customFormat="false" ht="12.75" hidden="false" customHeight="false" outlineLevel="0" collapsed="false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customFormat="false" ht="12.75" hidden="false" customHeight="false" outlineLevel="0" collapsed="false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customFormat="false" ht="12.75" hidden="false" customHeight="false" outlineLevel="0" collapsed="false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R50" s="0" t="s">
        <v>19</v>
      </c>
      <c r="S50" s="0" t="s">
        <v>20</v>
      </c>
    </row>
    <row r="51" customFormat="false" ht="12.75" hidden="false" customHeight="false" outlineLevel="0" collapsed="false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R51" s="0" t="n">
        <f aca="false">137*S5</f>
        <v>-76.7145182384456</v>
      </c>
      <c r="S51" s="0" t="n">
        <f aca="false">1/137*T5</f>
        <v>-0.0032858259713763</v>
      </c>
    </row>
    <row r="52" customFormat="false" ht="12.75" hidden="false" customHeight="false" outlineLevel="0" collapsed="false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R52" s="0" t="n">
        <f aca="false">137*S6</f>
        <v>-71.5243857054507</v>
      </c>
      <c r="S52" s="0" t="n">
        <f aca="false">1/137*T6</f>
        <v>-0.00324537200115306</v>
      </c>
    </row>
    <row r="53" customFormat="false" ht="12.75" hidden="false" customHeight="false" outlineLevel="0" collapsed="false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R53" s="0" t="n">
        <f aca="false">137*S7</f>
        <v>-64.5730854205607</v>
      </c>
      <c r="S53" s="0" t="n">
        <f aca="false">1/137*T7</f>
        <v>-0.00312500620148928</v>
      </c>
    </row>
    <row r="54" customFormat="false" ht="12.75" hidden="false" customHeight="false" outlineLevel="0" collapsed="false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R54" s="0" t="n">
        <f aca="false">137*S8</f>
        <v>-56.0317814668328</v>
      </c>
      <c r="S54" s="0" t="n">
        <f aca="false">1/137*T8</f>
        <v>-0.00292769237784386</v>
      </c>
    </row>
    <row r="55" customFormat="false" ht="12.75" hidden="false" customHeight="false" outlineLevel="0" collapsed="false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R55" s="0" t="n">
        <f aca="false">137*S9</f>
        <v>-46.1107890945701</v>
      </c>
      <c r="S55" s="0" t="n">
        <f aca="false">1/137*T9</f>
        <v>-0.002658289051402</v>
      </c>
    </row>
    <row r="56" customFormat="false" ht="12.75" hidden="false" customHeight="false" outlineLevel="0" collapsed="false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R56" s="0" t="n">
        <f aca="false">137*S10</f>
        <v>-35.054396061864</v>
      </c>
      <c r="S56" s="0" t="n">
        <f aca="false">1/137*T10</f>
        <v>-0.00232342982615906</v>
      </c>
    </row>
    <row r="57" customFormat="false" ht="12.75" hidden="false" customHeight="false" outlineLevel="0" collapsed="false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R57" s="0" t="n">
        <f aca="false">137*S11</f>
        <v>-23.1348474592441</v>
      </c>
      <c r="S57" s="0" t="n">
        <f aca="false">1/137*T11</f>
        <v>-0.00193136004757458</v>
      </c>
    </row>
    <row r="58" customFormat="false" ht="12.75" hidden="false" customHeight="false" outlineLevel="0" collapsed="false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R58" s="0" t="n">
        <f aca="false">137*S12</f>
        <v>-10.645642132021</v>
      </c>
      <c r="S58" s="0" t="n">
        <f aca="false">1/137*T12</f>
        <v>-0.00149173377480231</v>
      </c>
    </row>
    <row r="59" customFormat="false" ht="12.75" hidden="false" customHeight="false" outlineLevel="0" collapsed="false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R59" s="0" t="n">
        <f aca="false">137*S13</f>
        <v>2.1056942353531</v>
      </c>
      <c r="S59" s="0" t="n">
        <f aca="false">1/137*T13</f>
        <v>-0.00101537606571385</v>
      </c>
    </row>
    <row r="60" customFormat="false" ht="12.75" hidden="false" customHeight="false" outlineLevel="0" collapsed="false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R60" s="0" t="n">
        <f aca="false">137*S14</f>
        <v>14.8051814222543</v>
      </c>
      <c r="S60" s="0" t="n">
        <f aca="false">1/137*T14</f>
        <v>-0.000514016428047548</v>
      </c>
    </row>
    <row r="61" customFormat="false" ht="12.75" hidden="false" customHeight="false" outlineLevel="0" collapsed="false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R61" s="0" t="n">
        <f aca="false">137*S15</f>
        <v>27.1401159069596</v>
      </c>
      <c r="S61" s="0" t="n">
        <f aca="false">1/137*T15</f>
        <v>-2.01198812920061E-019</v>
      </c>
    </row>
    <row r="62" customFormat="false" ht="12.75" hidden="false" customHeight="false" outlineLevel="0" collapsed="false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R62" s="0" t="n">
        <f aca="false">137*S16</f>
        <v>38.8067706651549</v>
      </c>
      <c r="S62" s="0" t="n">
        <f aca="false">1/137*T16</f>
        <v>0.000514016428047548</v>
      </c>
    </row>
    <row r="63" customFormat="false" ht="12" hidden="false" customHeight="false" outlineLevel="0" collapsed="false">
      <c r="R63" s="0" t="n">
        <f aca="false">137*S17</f>
        <v>49.5178739372862</v>
      </c>
      <c r="S63" s="0" t="n">
        <f aca="false">1/137*T17</f>
        <v>0.00101537606571385</v>
      </c>
    </row>
    <row r="64" customFormat="false" ht="12" hidden="false" customHeight="false" outlineLevel="0" collapsed="false">
      <c r="R64" s="0" t="n">
        <f aca="false">137*S18</f>
        <v>59.00968281268</v>
      </c>
      <c r="S64" s="0" t="n">
        <f aca="false">1/137*T18</f>
        <v>0.00149173377480231</v>
      </c>
    </row>
    <row r="65" customFormat="false" ht="12" hidden="false" customHeight="false" outlineLevel="0" collapsed="false">
      <c r="R65" s="0" t="n">
        <f aca="false">137*S19</f>
        <v>67.0484774553164</v>
      </c>
      <c r="S65" s="0" t="n">
        <f aca="false">1/137*T19</f>
        <v>0.00193136004757458</v>
      </c>
    </row>
    <row r="66" customFormat="false" ht="12" hidden="false" customHeight="false" outlineLevel="0" collapsed="false">
      <c r="R66" s="0" t="n">
        <f aca="false">137*S20</f>
        <v>73.4363160618639</v>
      </c>
      <c r="S66" s="0" t="n">
        <f aca="false">1/137*T20</f>
        <v>0.00232342982615906</v>
      </c>
    </row>
    <row r="67" customFormat="false" ht="12" hidden="false" customHeight="false" outlineLevel="0" collapsed="false">
      <c r="R67" s="0" t="n">
        <f aca="false">137*S21</f>
        <v>78.0159088458085</v>
      </c>
      <c r="S67" s="0" t="n">
        <f aca="false">1/137*T21</f>
        <v>0.002658289051402</v>
      </c>
    </row>
    <row r="68" customFormat="false" ht="12" hidden="false" customHeight="false" outlineLevel="0" collapsed="false">
      <c r="R68" s="0" t="n">
        <f aca="false">137*S22</f>
        <v>80.6744910340123</v>
      </c>
      <c r="S68" s="0" t="n">
        <f aca="false">1/137*T22</f>
        <v>0.00292769237784386</v>
      </c>
    </row>
    <row r="69" customFormat="false" ht="12" hidden="false" customHeight="false" outlineLevel="0" collapsed="false">
      <c r="R69" s="0" t="n">
        <f aca="false">137*S23</f>
        <v>81.3465995096734</v>
      </c>
      <c r="S69" s="0" t="n">
        <f aca="false">1/137*T23</f>
        <v>0.00312500620148928</v>
      </c>
    </row>
    <row r="70" customFormat="false" ht="12" hidden="false" customHeight="false" outlineLevel="0" collapsed="false">
      <c r="R70" s="0" t="n">
        <f aca="false">137*S24</f>
        <v>80.0156847315208</v>
      </c>
      <c r="S70" s="0" t="n">
        <f aca="false">1/137*T24</f>
        <v>0.00324537200115306</v>
      </c>
    </row>
    <row r="71" customFormat="false" ht="12" hidden="false" customHeight="false" outlineLevel="0" collapsed="false">
      <c r="R71" s="0" t="n">
        <f aca="false">137*S25</f>
        <v>76.7145182384456</v>
      </c>
      <c r="S71" s="0" t="n">
        <f aca="false">1/137*T25</f>
        <v>0.0032858259713763</v>
      </c>
    </row>
    <row r="72" customFormat="false" ht="12" hidden="false" customHeight="false" outlineLevel="0" collapsed="false">
      <c r="R72" s="0" t="n">
        <f aca="false">137*S26</f>
        <v>71.5243857054507</v>
      </c>
      <c r="S72" s="0" t="n">
        <f aca="false">1/137*T26</f>
        <v>0.00324537200115306</v>
      </c>
    </row>
    <row r="73" customFormat="false" ht="12" hidden="false" customHeight="false" outlineLevel="0" collapsed="false">
      <c r="R73" s="0" t="n">
        <f aca="false">137*S27</f>
        <v>64.5730854205607</v>
      </c>
      <c r="S73" s="0" t="n">
        <f aca="false">1/137*T27</f>
        <v>0.00312500620148928</v>
      </c>
    </row>
    <row r="74" customFormat="false" ht="12" hidden="false" customHeight="false" outlineLevel="0" collapsed="false">
      <c r="R74" s="0" t="n">
        <f aca="false">137*S28</f>
        <v>56.0317814668328</v>
      </c>
      <c r="S74" s="0" t="n">
        <f aca="false">1/137*T28</f>
        <v>0.00292769237784386</v>
      </c>
    </row>
    <row r="75" customFormat="false" ht="12" hidden="false" customHeight="false" outlineLevel="0" collapsed="false">
      <c r="R75" s="0" t="n">
        <f aca="false">137*S29</f>
        <v>46.1107890945701</v>
      </c>
      <c r="S75" s="0" t="n">
        <f aca="false">1/137*T29</f>
        <v>0.002658289051402</v>
      </c>
    </row>
    <row r="76" customFormat="false" ht="12" hidden="false" customHeight="false" outlineLevel="0" collapsed="false">
      <c r="R76" s="0" t="n">
        <f aca="false">137*S30</f>
        <v>35.0543960618639</v>
      </c>
      <c r="S76" s="0" t="n">
        <f aca="false">1/137*T30</f>
        <v>0.00232342982615906</v>
      </c>
    </row>
    <row r="77" customFormat="false" ht="12" hidden="false" customHeight="false" outlineLevel="0" collapsed="false">
      <c r="R77" s="0" t="n">
        <f aca="false">137*S31</f>
        <v>23.1348474592442</v>
      </c>
      <c r="S77" s="0" t="n">
        <f aca="false">1/137*T31</f>
        <v>0.00193136004757458</v>
      </c>
    </row>
    <row r="78" customFormat="false" ht="12" hidden="false" customHeight="false" outlineLevel="0" collapsed="false">
      <c r="R78" s="0" t="n">
        <f aca="false">137*S32</f>
        <v>10.645642132021</v>
      </c>
      <c r="S78" s="0" t="n">
        <f aca="false">1/137*T32</f>
        <v>0.00149173377480231</v>
      </c>
    </row>
    <row r="79" customFormat="false" ht="12" hidden="false" customHeight="false" outlineLevel="0" collapsed="false">
      <c r="R79" s="0" t="n">
        <f aca="false">137*S33</f>
        <v>-2.10569423535309</v>
      </c>
      <c r="S79" s="0" t="n">
        <f aca="false">1/137*T33</f>
        <v>0.00101537606571385</v>
      </c>
    </row>
    <row r="80" customFormat="false" ht="12" hidden="false" customHeight="false" outlineLevel="0" collapsed="false">
      <c r="R80" s="0" t="n">
        <f aca="false">137*S34</f>
        <v>-14.8051814222544</v>
      </c>
      <c r="S80" s="0" t="n">
        <f aca="false">1/137*T34</f>
        <v>0.000514016428047546</v>
      </c>
    </row>
    <row r="81" customFormat="false" ht="12" hidden="false" customHeight="false" outlineLevel="0" collapsed="false">
      <c r="R81" s="0" t="n">
        <f aca="false">137*S35</f>
        <v>-27.1401159069596</v>
      </c>
      <c r="S81" s="0" t="n">
        <f aca="false">1/137*T35</f>
        <v>6.03596438760184E-019</v>
      </c>
    </row>
    <row r="82" customFormat="false" ht="12" hidden="false" customHeight="false" outlineLevel="0" collapsed="false">
      <c r="R82" s="0" t="n">
        <f aca="false">137*S36</f>
        <v>-38.8067706651549</v>
      </c>
      <c r="S82" s="0" t="n">
        <f aca="false">1/137*T36</f>
        <v>-0.000514016428047551</v>
      </c>
    </row>
    <row r="83" customFormat="false" ht="12" hidden="false" customHeight="false" outlineLevel="0" collapsed="false">
      <c r="R83" s="0" t="n">
        <f aca="false">137*S37</f>
        <v>-49.5178739372862</v>
      </c>
      <c r="S83" s="0" t="n">
        <f aca="false">1/137*T37</f>
        <v>-0.00101537606571385</v>
      </c>
    </row>
    <row r="84" customFormat="false" ht="12" hidden="false" customHeight="false" outlineLevel="0" collapsed="false">
      <c r="R84" s="0" t="n">
        <f aca="false">137*S38</f>
        <v>-59.00968281268</v>
      </c>
      <c r="S84" s="0" t="n">
        <f aca="false">1/137*T38</f>
        <v>-0.00149173377480231</v>
      </c>
    </row>
    <row r="85" customFormat="false" ht="12" hidden="false" customHeight="false" outlineLevel="0" collapsed="false">
      <c r="R85" s="0" t="n">
        <f aca="false">137*S39</f>
        <v>-67.0484774553164</v>
      </c>
      <c r="S85" s="0" t="n">
        <f aca="false">1/137*T39</f>
        <v>-0.00193136004757458</v>
      </c>
    </row>
    <row r="86" customFormat="false" ht="12" hidden="false" customHeight="false" outlineLevel="0" collapsed="false">
      <c r="R86" s="0" t="n">
        <f aca="false">137*S40</f>
        <v>-73.436316061864</v>
      </c>
      <c r="S86" s="0" t="n">
        <f aca="false">1/137*T40</f>
        <v>-0.00232342982615906</v>
      </c>
    </row>
    <row r="87" customFormat="false" ht="12" hidden="false" customHeight="false" outlineLevel="0" collapsed="false">
      <c r="R87" s="0" t="n">
        <f aca="false">137*S41</f>
        <v>-78.0159088458085</v>
      </c>
      <c r="S87" s="0" t="n">
        <f aca="false">1/137*T41</f>
        <v>-0.002658289051402</v>
      </c>
    </row>
    <row r="88" customFormat="false" ht="12" hidden="false" customHeight="false" outlineLevel="0" collapsed="false">
      <c r="R88" s="0" t="n">
        <f aca="false">137*S42</f>
        <v>-80.6744910340123</v>
      </c>
      <c r="S88" s="0" t="n">
        <f aca="false">1/137*T42</f>
        <v>-0.00292769237784386</v>
      </c>
    </row>
    <row r="89" customFormat="false" ht="12" hidden="false" customHeight="false" outlineLevel="0" collapsed="false">
      <c r="R89" s="0" t="n">
        <f aca="false">137*S43</f>
        <v>-81.3465995096734</v>
      </c>
      <c r="S89" s="0" t="n">
        <f aca="false">1/137*T43</f>
        <v>-0.00312500620148928</v>
      </c>
    </row>
    <row r="90" customFormat="false" ht="12" hidden="false" customHeight="false" outlineLevel="0" collapsed="false">
      <c r="R90" s="0" t="n">
        <f aca="false">137*S44</f>
        <v>-80.0156847315208</v>
      </c>
      <c r="S90" s="0" t="n">
        <f aca="false">1/137*T44</f>
        <v>-0.00324537200115306</v>
      </c>
    </row>
    <row r="91" customFormat="false" ht="12" hidden="false" customHeight="false" outlineLevel="0" collapsed="false">
      <c r="R91" s="0" t="n">
        <f aca="false">137*S45</f>
        <v>-76.7145182384456</v>
      </c>
      <c r="S91" s="0" t="n">
        <f aca="false">1/137*T45</f>
        <v>-0.0032858259713763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025" min="1" style="0" width="12.855855855855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025" min="1" style="0" width="12.855855855855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2012-06-07T04:12:12Z</dcterms:created>
  <dc:creator>ta201030</dc:creator>
  <dc:language>ja-JP</dc:language>
  <dcterms:modified xsi:type="dcterms:W3CDTF">2016-07-05T08:34:44Z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