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iaruli/Downloads/"/>
    </mc:Choice>
  </mc:AlternateContent>
  <xr:revisionPtr revIDLastSave="0" documentId="13_ncr:1_{9FF058D4-BB8F-B842-8741-0DE9AE680DA5}" xr6:coauthVersionLast="45" xr6:coauthVersionMax="45" xr10:uidLastSave="{00000000-0000-0000-0000-000000000000}"/>
  <bookViews>
    <workbookView xWindow="4060" yWindow="460" windowWidth="28800" windowHeight="16240" activeTab="4" xr2:uid="{00000000-000D-0000-FFFF-FFFF00000000}"/>
  </bookViews>
  <sheets>
    <sheet name="prod3_2017" sheetId="1" r:id="rId1"/>
    <sheet name="all" sheetId="2" r:id="rId2"/>
    <sheet name="calc" sheetId="6" r:id="rId3"/>
    <sheet name="deseasonalize" sheetId="7" r:id="rId4"/>
    <sheet name="MA" sheetId="8" r:id="rId5"/>
    <sheet name="ES" sheetId="9" r:id="rId6"/>
    <sheet name="Naïve seasonality" sheetId="10" r:id="rId7"/>
    <sheet name="prod3_2018" sheetId="3" r:id="rId8"/>
    <sheet name="prod3_2019" sheetId="4" r:id="rId9"/>
    <sheet name="prod3_2020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hakN1qgbGI46zJLAHQG/b5uLSkDQ=="/>
    </ext>
  </extLst>
</workbook>
</file>

<file path=xl/calcChain.xml><?xml version="1.0" encoding="utf-8"?>
<calcChain xmlns="http://schemas.openxmlformats.org/spreadsheetml/2006/main">
  <c r="B192" i="8" l="1"/>
  <c r="B193" i="8"/>
  <c r="B194" i="8"/>
  <c r="B191" i="8"/>
  <c r="N7" i="2"/>
  <c r="O5" i="2"/>
  <c r="O4" i="2"/>
  <c r="D184" i="8"/>
  <c r="D182" i="8"/>
  <c r="D183" i="8" s="1"/>
  <c r="D181" i="8"/>
  <c r="D180" i="8"/>
  <c r="D153" i="8"/>
  <c r="B183" i="8"/>
  <c r="B181" i="8"/>
  <c r="B182" i="8"/>
  <c r="B180" i="8"/>
  <c r="B189" i="8"/>
  <c r="B188" i="8"/>
  <c r="B187" i="8"/>
  <c r="B186" i="8"/>
  <c r="E176" i="9"/>
  <c r="F12" i="9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E11" i="9"/>
  <c r="F11" i="9"/>
  <c r="C174" i="10"/>
  <c r="C171" i="10"/>
  <c r="C173" i="10"/>
  <c r="C172" i="10"/>
  <c r="C176" i="10"/>
  <c r="C161" i="10"/>
  <c r="C162" i="10"/>
  <c r="C163" i="10"/>
  <c r="C160" i="10"/>
  <c r="J10" i="10"/>
  <c r="J9" i="10"/>
  <c r="J8" i="10"/>
  <c r="J7" i="10"/>
  <c r="J6" i="10"/>
  <c r="J5" i="10"/>
  <c r="J2" i="10"/>
  <c r="C5" i="10" s="1"/>
  <c r="D176" i="9"/>
  <c r="C176" i="9"/>
  <c r="E174" i="9"/>
  <c r="C171" i="9"/>
  <c r="D174" i="9"/>
  <c r="C174" i="9"/>
  <c r="E173" i="9"/>
  <c r="D173" i="9"/>
  <c r="C173" i="9"/>
  <c r="E172" i="9"/>
  <c r="D172" i="9"/>
  <c r="C172" i="9"/>
  <c r="E171" i="9"/>
  <c r="D171" i="9"/>
  <c r="F161" i="9"/>
  <c r="F172" i="9" s="1"/>
  <c r="F162" i="9"/>
  <c r="F173" i="9" s="1"/>
  <c r="F163" i="9"/>
  <c r="F174" i="9" s="1"/>
  <c r="F160" i="9"/>
  <c r="F171" i="9" s="1"/>
  <c r="E161" i="9"/>
  <c r="E162" i="9"/>
  <c r="E163" i="9"/>
  <c r="E160" i="9"/>
  <c r="C160" i="9"/>
  <c r="D161" i="9"/>
  <c r="D162" i="9"/>
  <c r="D163" i="9"/>
  <c r="D160" i="9"/>
  <c r="C161" i="9"/>
  <c r="C162" i="9"/>
  <c r="C163" i="9"/>
  <c r="E153" i="9"/>
  <c r="E12" i="9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D11" i="9"/>
  <c r="D12" i="9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5" i="9" s="1"/>
  <c r="C11" i="9"/>
  <c r="C16" i="9"/>
  <c r="C12" i="9"/>
  <c r="C13" i="9" s="1"/>
  <c r="C14" i="9" s="1"/>
  <c r="C15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5" i="9" s="1"/>
  <c r="D176" i="8"/>
  <c r="E176" i="8"/>
  <c r="C176" i="8"/>
  <c r="D172" i="8"/>
  <c r="D171" i="8"/>
  <c r="E171" i="8"/>
  <c r="E172" i="8"/>
  <c r="D173" i="8"/>
  <c r="E173" i="8"/>
  <c r="D174" i="8"/>
  <c r="E174" i="8"/>
  <c r="C172" i="8"/>
  <c r="C173" i="8"/>
  <c r="C174" i="8"/>
  <c r="C171" i="8"/>
  <c r="E161" i="8"/>
  <c r="E162" i="8"/>
  <c r="E163" i="8"/>
  <c r="E160" i="8"/>
  <c r="E158" i="8"/>
  <c r="E157" i="8"/>
  <c r="E156" i="8"/>
  <c r="E155" i="8"/>
  <c r="E16" i="8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" i="8"/>
  <c r="E14" i="8"/>
  <c r="D161" i="8"/>
  <c r="D162" i="8"/>
  <c r="D163" i="8"/>
  <c r="D160" i="8"/>
  <c r="D155" i="8"/>
  <c r="D12" i="8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1" i="8"/>
  <c r="D10" i="8"/>
  <c r="C163" i="8"/>
  <c r="C161" i="8"/>
  <c r="C162" i="8"/>
  <c r="C160" i="8"/>
  <c r="C155" i="8"/>
  <c r="C9" i="8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8" i="8"/>
  <c r="C7" i="8"/>
  <c r="C6" i="8"/>
  <c r="F176" i="9" l="1"/>
  <c r="C152" i="10"/>
  <c r="C148" i="10"/>
  <c r="C144" i="10"/>
  <c r="C140" i="10"/>
  <c r="C136" i="10"/>
  <c r="C132" i="10"/>
  <c r="C128" i="10"/>
  <c r="C124" i="10"/>
  <c r="C120" i="10"/>
  <c r="C116" i="10"/>
  <c r="C112" i="10"/>
  <c r="C108" i="10"/>
  <c r="C104" i="10"/>
  <c r="C100" i="10"/>
  <c r="C96" i="10"/>
  <c r="C92" i="10"/>
  <c r="C88" i="10"/>
  <c r="C84" i="10"/>
  <c r="C80" i="10"/>
  <c r="C76" i="10"/>
  <c r="C72" i="10"/>
  <c r="C68" i="10"/>
  <c r="C64" i="10"/>
  <c r="C60" i="10"/>
  <c r="C56" i="10"/>
  <c r="C52" i="10"/>
  <c r="C48" i="10"/>
  <c r="C44" i="10"/>
  <c r="C40" i="10"/>
  <c r="C36" i="10"/>
  <c r="C32" i="10"/>
  <c r="C28" i="10"/>
  <c r="C24" i="10"/>
  <c r="C20" i="10"/>
  <c r="C16" i="10"/>
  <c r="C12" i="10"/>
  <c r="C8" i="10"/>
  <c r="C4" i="10"/>
  <c r="C147" i="10"/>
  <c r="C135" i="10"/>
  <c r="C127" i="10"/>
  <c r="C123" i="10"/>
  <c r="C115" i="10"/>
  <c r="C111" i="10"/>
  <c r="C107" i="10"/>
  <c r="C103" i="10"/>
  <c r="C99" i="10"/>
  <c r="C95" i="10"/>
  <c r="C91" i="10"/>
  <c r="C87" i="10"/>
  <c r="C83" i="10"/>
  <c r="C79" i="10"/>
  <c r="C75" i="10"/>
  <c r="C71" i="10"/>
  <c r="C67" i="10"/>
  <c r="C63" i="10"/>
  <c r="C59" i="10"/>
  <c r="C55" i="10"/>
  <c r="C51" i="10"/>
  <c r="C47" i="10"/>
  <c r="C43" i="10"/>
  <c r="C39" i="10"/>
  <c r="C35" i="10"/>
  <c r="C31" i="10"/>
  <c r="C27" i="10"/>
  <c r="C23" i="10"/>
  <c r="C19" i="10"/>
  <c r="C15" i="10"/>
  <c r="C11" i="10"/>
  <c r="C7" i="10"/>
  <c r="C3" i="10"/>
  <c r="C143" i="10"/>
  <c r="C2" i="10"/>
  <c r="C150" i="10"/>
  <c r="C146" i="10"/>
  <c r="C142" i="10"/>
  <c r="C138" i="10"/>
  <c r="C134" i="10"/>
  <c r="C130" i="10"/>
  <c r="C126" i="10"/>
  <c r="C122" i="10"/>
  <c r="C118" i="10"/>
  <c r="C114" i="10"/>
  <c r="C110" i="10"/>
  <c r="C106" i="10"/>
  <c r="C102" i="10"/>
  <c r="C98" i="10"/>
  <c r="C94" i="10"/>
  <c r="C90" i="10"/>
  <c r="C86" i="10"/>
  <c r="C82" i="10"/>
  <c r="C78" i="10"/>
  <c r="C74" i="10"/>
  <c r="C70" i="10"/>
  <c r="C66" i="10"/>
  <c r="C62" i="10"/>
  <c r="C58" i="10"/>
  <c r="C54" i="10"/>
  <c r="C50" i="10"/>
  <c r="C46" i="10"/>
  <c r="C42" i="10"/>
  <c r="C38" i="10"/>
  <c r="C34" i="10"/>
  <c r="C30" i="10"/>
  <c r="C26" i="10"/>
  <c r="C22" i="10"/>
  <c r="C18" i="10"/>
  <c r="C14" i="10"/>
  <c r="C10" i="10"/>
  <c r="C6" i="10"/>
  <c r="C151" i="10"/>
  <c r="C139" i="10"/>
  <c r="C131" i="10"/>
  <c r="C119" i="10"/>
  <c r="C153" i="10"/>
  <c r="C149" i="10"/>
  <c r="C145" i="10"/>
  <c r="C141" i="10"/>
  <c r="C137" i="10"/>
  <c r="C133" i="10"/>
  <c r="C129" i="10"/>
  <c r="C125" i="10"/>
  <c r="C121" i="10"/>
  <c r="C117" i="10"/>
  <c r="C113" i="10"/>
  <c r="C109" i="10"/>
  <c r="C105" i="10"/>
  <c r="C101" i="10"/>
  <c r="C97" i="10"/>
  <c r="C93" i="10"/>
  <c r="C89" i="10"/>
  <c r="C85" i="10"/>
  <c r="C81" i="10"/>
  <c r="C77" i="10"/>
  <c r="C73" i="10"/>
  <c r="C69" i="10"/>
  <c r="C65" i="10"/>
  <c r="C61" i="10"/>
  <c r="C57" i="10"/>
  <c r="C53" i="10"/>
  <c r="C49" i="10"/>
  <c r="C45" i="10"/>
  <c r="C41" i="10"/>
  <c r="C37" i="10"/>
  <c r="C33" i="10"/>
  <c r="C29" i="10"/>
  <c r="C25" i="10"/>
  <c r="C21" i="10"/>
  <c r="C17" i="10"/>
  <c r="C13" i="10"/>
  <c r="C9" i="10"/>
  <c r="J2" i="6"/>
  <c r="G2" i="6"/>
  <c r="D126" i="7" l="1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56" i="7"/>
  <c r="D51" i="7"/>
  <c r="D52" i="7"/>
  <c r="D53" i="7"/>
  <c r="D54" i="7"/>
  <c r="D55" i="7"/>
  <c r="D50" i="7"/>
  <c r="D45" i="7"/>
  <c r="D46" i="7"/>
  <c r="D47" i="7"/>
  <c r="D48" i="7"/>
  <c r="D49" i="7"/>
  <c r="D44" i="7"/>
  <c r="D43" i="7"/>
  <c r="D39" i="7"/>
  <c r="D40" i="7"/>
  <c r="D41" i="7"/>
  <c r="D42" i="7"/>
  <c r="D38" i="7"/>
  <c r="D33" i="7"/>
  <c r="D34" i="7"/>
  <c r="D35" i="7"/>
  <c r="D36" i="7"/>
  <c r="D37" i="7"/>
  <c r="D32" i="7"/>
  <c r="D27" i="7"/>
  <c r="D28" i="7"/>
  <c r="D29" i="7"/>
  <c r="D30" i="7"/>
  <c r="D31" i="7"/>
  <c r="D26" i="7"/>
  <c r="D21" i="7"/>
  <c r="D22" i="7"/>
  <c r="D23" i="7"/>
  <c r="D24" i="7"/>
  <c r="D25" i="7"/>
  <c r="D20" i="7"/>
  <c r="D15" i="7"/>
  <c r="D16" i="7"/>
  <c r="D17" i="7"/>
  <c r="D18" i="7"/>
  <c r="D19" i="7"/>
  <c r="D14" i="7"/>
  <c r="D13" i="7"/>
  <c r="D9" i="7"/>
  <c r="D10" i="7"/>
  <c r="D11" i="7"/>
  <c r="D12" i="7"/>
  <c r="D8" i="7"/>
  <c r="D7" i="7"/>
  <c r="D3" i="7"/>
  <c r="D4" i="7"/>
  <c r="D5" i="7"/>
  <c r="D6" i="7"/>
  <c r="D2" i="7"/>
  <c r="K6" i="6"/>
  <c r="J9" i="6"/>
  <c r="K3" i="6" s="1"/>
  <c r="J7" i="6"/>
  <c r="J6" i="6"/>
  <c r="J5" i="6"/>
  <c r="J4" i="6"/>
  <c r="J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F151" i="6"/>
  <c r="F4" i="6"/>
  <c r="F150" i="6"/>
  <c r="F7" i="6"/>
  <c r="F6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5" i="6"/>
  <c r="E4" i="6"/>
  <c r="E150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9" i="6"/>
  <c r="E6" i="6"/>
  <c r="E7" i="6"/>
  <c r="E8" i="6"/>
  <c r="E5" i="6"/>
  <c r="K4" i="6" l="1"/>
  <c r="K5" i="6"/>
  <c r="K2" i="6"/>
  <c r="K9" i="6" s="1"/>
  <c r="K7" i="6"/>
  <c r="J12" i="10"/>
  <c r="K9" i="10" l="1"/>
  <c r="K5" i="10"/>
  <c r="K6" i="10"/>
  <c r="K10" i="10"/>
  <c r="K8" i="10"/>
  <c r="K7" i="10"/>
  <c r="K12" i="10" l="1"/>
</calcChain>
</file>

<file path=xl/sharedStrings.xml><?xml version="1.0" encoding="utf-8"?>
<sst xmlns="http://schemas.openxmlformats.org/spreadsheetml/2006/main" count="752" uniqueCount="42">
  <si>
    <t>Date</t>
  </si>
  <si>
    <t>Product_Name</t>
  </si>
  <si>
    <t>Category_Name</t>
  </si>
  <si>
    <t>ActualShipmentInCases</t>
  </si>
  <si>
    <t>PricePerCase</t>
  </si>
  <si>
    <t>Retail_POS_Sales_Units</t>
  </si>
  <si>
    <t>Retail_POS_Sales_Cases</t>
  </si>
  <si>
    <t>Retail_Inventory</t>
  </si>
  <si>
    <t>AveragePrice</t>
  </si>
  <si>
    <t>Week_Number</t>
  </si>
  <si>
    <t>Week_Index</t>
  </si>
  <si>
    <t>PROD_3</t>
  </si>
  <si>
    <t>CAT_3</t>
  </si>
  <si>
    <t>S_num</t>
    <phoneticPr fontId="6" type="noConversion"/>
  </si>
  <si>
    <t>MA</t>
    <phoneticPr fontId="6" type="noConversion"/>
  </si>
  <si>
    <t>re-centered MA</t>
    <phoneticPr fontId="6" type="noConversion"/>
  </si>
  <si>
    <t>Factor</t>
    <phoneticPr fontId="6" type="noConversion"/>
  </si>
  <si>
    <t>SF</t>
  </si>
  <si>
    <t>SF</t>
    <phoneticPr fontId="6" type="noConversion"/>
  </si>
  <si>
    <t>normalize</t>
  </si>
  <si>
    <t>normalize</t>
    <phoneticPr fontId="6" type="noConversion"/>
  </si>
  <si>
    <t>sum</t>
  </si>
  <si>
    <t>sum</t>
    <phoneticPr fontId="6" type="noConversion"/>
  </si>
  <si>
    <t>deseasonalize</t>
    <phoneticPr fontId="6" type="noConversion"/>
  </si>
  <si>
    <t>deseasonalize</t>
  </si>
  <si>
    <t>MA (n=4)</t>
    <phoneticPr fontId="6" type="noConversion"/>
  </si>
  <si>
    <t>deseaonlized</t>
    <phoneticPr fontId="6" type="noConversion"/>
  </si>
  <si>
    <t>seasonlized</t>
    <phoneticPr fontId="6" type="noConversion"/>
  </si>
  <si>
    <t>MA (n=8)</t>
    <phoneticPr fontId="6" type="noConversion"/>
  </si>
  <si>
    <t>MA (n=12)</t>
    <phoneticPr fontId="6" type="noConversion"/>
  </si>
  <si>
    <t>real</t>
    <phoneticPr fontId="6" type="noConversion"/>
  </si>
  <si>
    <t>MAD</t>
    <phoneticPr fontId="6" type="noConversion"/>
  </si>
  <si>
    <t>error</t>
    <phoneticPr fontId="6" type="noConversion"/>
  </si>
  <si>
    <t>ES (alpha = 0.1)</t>
    <phoneticPr fontId="6" type="noConversion"/>
  </si>
  <si>
    <t>ES (alpha = 0.2)</t>
    <phoneticPr fontId="6" type="noConversion"/>
  </si>
  <si>
    <t>ES (alpha = 0.3)</t>
    <phoneticPr fontId="6" type="noConversion"/>
  </si>
  <si>
    <t>ES (alpha = 0.4)</t>
    <phoneticPr fontId="6" type="noConversion"/>
  </si>
  <si>
    <t>D-bar</t>
    <phoneticPr fontId="6" type="noConversion"/>
  </si>
  <si>
    <t>deseasonlized</t>
    <phoneticPr fontId="6" type="noConversion"/>
  </si>
  <si>
    <t>final prediction</t>
    <phoneticPr fontId="6" type="noConversion"/>
  </si>
  <si>
    <t>shipment</t>
    <phoneticPr fontId="6" type="noConversion"/>
  </si>
  <si>
    <t>sales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</si>
</sst>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8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name val="宋体"/>
      <family val="3"/>
      <charset val="134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76" fontId="3" fillId="0" borderId="0" xfId="0" applyNumberFormat="1" applyFo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Fill="1" applyBorder="1" applyAlignment="1"/>
    <xf numFmtId="0" fontId="5" fillId="2" borderId="0" xfId="0" applyFont="1" applyFill="1" applyAlignment="1"/>
    <xf numFmtId="0" fontId="5" fillId="0" borderId="0" xfId="0" applyFont="1" applyFill="1" applyAlignment="1"/>
    <xf numFmtId="0" fontId="0" fillId="3" borderId="0" xfId="0" applyFont="1" applyFill="1" applyAlignment="1"/>
    <xf numFmtId="0" fontId="7" fillId="0" borderId="0" xfId="0" applyFont="1" applyAlignment="1"/>
    <xf numFmtId="0" fontId="0" fillId="0" borderId="0" xfId="0" applyFont="1" applyFill="1" applyAlignment="1"/>
    <xf numFmtId="0" fontId="0" fillId="0" borderId="0" xfId="0"/>
    <xf numFmtId="0" fontId="5" fillId="0" borderId="0" xfId="0" applyFont="1"/>
    <xf numFmtId="0" fontId="0" fillId="4" borderId="0" xfId="0" applyFill="1"/>
    <xf numFmtId="0" fontId="0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opLeftCell="A6" workbookViewId="0"/>
  </sheetViews>
  <sheetFormatPr baseColWidth="10" defaultColWidth="12.6640625" defaultRowHeight="15" customHeight="1"/>
  <cols>
    <col min="1" max="1" width="7.6640625" customWidth="1"/>
    <col min="2" max="2" width="29.5" customWidth="1"/>
    <col min="3" max="8" width="7.6640625" customWidth="1"/>
    <col min="9" max="9" width="20.1640625" customWidth="1"/>
    <col min="10" max="10" width="19.33203125" customWidth="1"/>
    <col min="11" max="11" width="26.1640625" customWidth="1"/>
    <col min="12" max="26" width="7.66406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156</v>
      </c>
      <c r="B2" s="3">
        <v>42770</v>
      </c>
      <c r="C2" s="4" t="s">
        <v>11</v>
      </c>
      <c r="D2" s="4" t="s">
        <v>12</v>
      </c>
      <c r="E2" s="4">
        <v>0</v>
      </c>
      <c r="F2" s="4">
        <v>69</v>
      </c>
      <c r="G2" s="4">
        <v>4894.62</v>
      </c>
      <c r="H2" s="4">
        <v>815.76999999999907</v>
      </c>
      <c r="I2" s="4">
        <v>1385.3333333333301</v>
      </c>
      <c r="J2" s="4">
        <v>8.7219557625145594</v>
      </c>
      <c r="K2" s="4">
        <v>5</v>
      </c>
    </row>
    <row r="3" spans="1:11">
      <c r="A3" s="1">
        <v>157</v>
      </c>
      <c r="B3" s="3">
        <v>42777</v>
      </c>
      <c r="C3" s="4" t="s">
        <v>11</v>
      </c>
      <c r="D3" s="4" t="s">
        <v>12</v>
      </c>
      <c r="E3" s="4">
        <v>792</v>
      </c>
      <c r="F3" s="4">
        <v>69</v>
      </c>
      <c r="G3" s="4">
        <v>4309.26</v>
      </c>
      <c r="H3" s="4">
        <v>718.20999999999901</v>
      </c>
      <c r="I3" s="4">
        <v>1240</v>
      </c>
      <c r="J3" s="4">
        <v>8.2151227678571406</v>
      </c>
      <c r="K3" s="4">
        <v>6</v>
      </c>
    </row>
    <row r="4" spans="1:11">
      <c r="A4" s="1">
        <v>158</v>
      </c>
      <c r="B4" s="3">
        <v>42784</v>
      </c>
      <c r="C4" s="4" t="s">
        <v>11</v>
      </c>
      <c r="D4" s="4" t="s">
        <v>12</v>
      </c>
      <c r="E4" s="4">
        <v>0</v>
      </c>
      <c r="F4" s="4">
        <v>69</v>
      </c>
      <c r="G4" s="4">
        <v>4030.38</v>
      </c>
      <c r="H4" s="4">
        <v>671.73</v>
      </c>
      <c r="I4" s="4">
        <v>1074.5</v>
      </c>
      <c r="J4" s="4">
        <v>8.2132153055397001</v>
      </c>
      <c r="K4" s="4">
        <v>7</v>
      </c>
    </row>
    <row r="5" spans="1:11">
      <c r="A5" s="1">
        <v>159</v>
      </c>
      <c r="B5" s="3">
        <v>42791</v>
      </c>
      <c r="C5" s="4" t="s">
        <v>11</v>
      </c>
      <c r="D5" s="4" t="s">
        <v>12</v>
      </c>
      <c r="E5" s="4">
        <v>1386</v>
      </c>
      <c r="F5" s="4">
        <v>69</v>
      </c>
      <c r="G5" s="4">
        <v>4173.57</v>
      </c>
      <c r="H5" s="4">
        <v>695.59500000000003</v>
      </c>
      <c r="I5" s="4">
        <v>936</v>
      </c>
      <c r="J5" s="4">
        <v>8.219855233853</v>
      </c>
      <c r="K5" s="4">
        <v>8</v>
      </c>
    </row>
    <row r="6" spans="1:11">
      <c r="A6" s="1">
        <v>160</v>
      </c>
      <c r="B6" s="3">
        <v>42798</v>
      </c>
      <c r="C6" s="4" t="s">
        <v>11</v>
      </c>
      <c r="D6" s="4" t="s">
        <v>12</v>
      </c>
      <c r="E6" s="4">
        <v>0</v>
      </c>
      <c r="F6" s="4">
        <v>69</v>
      </c>
      <c r="G6" s="4">
        <v>4050.96</v>
      </c>
      <c r="H6" s="4">
        <v>675.15999999999894</v>
      </c>
      <c r="I6" s="4">
        <v>863.33333333333303</v>
      </c>
      <c r="J6" s="4">
        <v>8.2990165949600403</v>
      </c>
      <c r="K6" s="4">
        <v>9</v>
      </c>
    </row>
    <row r="7" spans="1:11">
      <c r="A7" s="1">
        <v>161</v>
      </c>
      <c r="B7" s="3">
        <v>42805</v>
      </c>
      <c r="C7" s="4" t="s">
        <v>11</v>
      </c>
      <c r="D7" s="4" t="s">
        <v>12</v>
      </c>
      <c r="E7" s="4">
        <v>792</v>
      </c>
      <c r="F7" s="4">
        <v>69</v>
      </c>
      <c r="G7" s="4">
        <v>4120.0499999999993</v>
      </c>
      <c r="H7" s="4">
        <v>686.67500000000098</v>
      </c>
      <c r="I7" s="4">
        <v>873.66666666666697</v>
      </c>
      <c r="J7" s="4">
        <v>9.09098884758364</v>
      </c>
      <c r="K7" s="4">
        <v>10</v>
      </c>
    </row>
    <row r="8" spans="1:11">
      <c r="A8" s="1">
        <v>162</v>
      </c>
      <c r="B8" s="3">
        <v>42812</v>
      </c>
      <c r="C8" s="4" t="s">
        <v>11</v>
      </c>
      <c r="D8" s="4" t="s">
        <v>12</v>
      </c>
      <c r="E8" s="4">
        <v>1188</v>
      </c>
      <c r="F8" s="4">
        <v>69</v>
      </c>
      <c r="G8" s="4">
        <v>4071.3</v>
      </c>
      <c r="H8" s="4">
        <v>678.54999999999905</v>
      </c>
      <c r="I8" s="4">
        <v>817.5</v>
      </c>
      <c r="J8" s="4">
        <v>9.1189976869699407</v>
      </c>
      <c r="K8" s="4">
        <v>11</v>
      </c>
    </row>
    <row r="9" spans="1:11">
      <c r="A9" s="1">
        <v>163</v>
      </c>
      <c r="B9" s="3">
        <v>42819</v>
      </c>
      <c r="C9" s="4" t="s">
        <v>11</v>
      </c>
      <c r="D9" s="4" t="s">
        <v>12</v>
      </c>
      <c r="E9" s="4">
        <v>198</v>
      </c>
      <c r="F9" s="4">
        <v>69</v>
      </c>
      <c r="G9" s="4">
        <v>3899.97</v>
      </c>
      <c r="H9" s="4">
        <v>649.995</v>
      </c>
      <c r="I9" s="4">
        <v>814.33333333333303</v>
      </c>
      <c r="J9" s="4">
        <v>9.1056917562723996</v>
      </c>
      <c r="K9" s="4">
        <v>12</v>
      </c>
    </row>
    <row r="10" spans="1:11">
      <c r="A10" s="1">
        <v>164</v>
      </c>
      <c r="B10" s="3">
        <v>42826</v>
      </c>
      <c r="C10" s="4" t="s">
        <v>11</v>
      </c>
      <c r="D10" s="4" t="s">
        <v>12</v>
      </c>
      <c r="E10" s="4">
        <v>1188</v>
      </c>
      <c r="F10" s="4">
        <v>69</v>
      </c>
      <c r="G10" s="4">
        <v>4189.3500000000004</v>
      </c>
      <c r="H10" s="4">
        <v>698.22500000000093</v>
      </c>
      <c r="I10" s="4">
        <v>805.83333333333303</v>
      </c>
      <c r="J10" s="4">
        <v>9.1078813559322001</v>
      </c>
      <c r="K10" s="4">
        <v>13</v>
      </c>
    </row>
    <row r="11" spans="1:11">
      <c r="A11" s="1">
        <v>165</v>
      </c>
      <c r="B11" s="3">
        <v>42833</v>
      </c>
      <c r="C11" s="4" t="s">
        <v>11</v>
      </c>
      <c r="D11" s="4" t="s">
        <v>12</v>
      </c>
      <c r="E11" s="4">
        <v>198</v>
      </c>
      <c r="F11" s="4">
        <v>69</v>
      </c>
      <c r="G11" s="4">
        <v>4458.09</v>
      </c>
      <c r="H11" s="4">
        <v>743.01500000000101</v>
      </c>
      <c r="I11" s="4">
        <v>800.66666666666697</v>
      </c>
      <c r="J11" s="4">
        <v>9.0841219158200204</v>
      </c>
      <c r="K11" s="4">
        <v>14</v>
      </c>
    </row>
    <row r="12" spans="1:11">
      <c r="A12" s="1">
        <v>166</v>
      </c>
      <c r="B12" s="3">
        <v>42840</v>
      </c>
      <c r="C12" s="4" t="s">
        <v>11</v>
      </c>
      <c r="D12" s="4" t="s">
        <v>12</v>
      </c>
      <c r="E12" s="4">
        <v>198</v>
      </c>
      <c r="F12" s="4">
        <v>69</v>
      </c>
      <c r="G12" s="4">
        <v>4371.09</v>
      </c>
      <c r="H12" s="4">
        <v>728.51499999999896</v>
      </c>
      <c r="I12" s="4">
        <v>767.66666666666697</v>
      </c>
      <c r="J12" s="4">
        <v>9.11861963190184</v>
      </c>
      <c r="K12" s="4">
        <v>15</v>
      </c>
    </row>
    <row r="13" spans="1:11">
      <c r="A13" s="1">
        <v>167</v>
      </c>
      <c r="B13" s="3">
        <v>42847</v>
      </c>
      <c r="C13" s="4" t="s">
        <v>11</v>
      </c>
      <c r="D13" s="4" t="s">
        <v>12</v>
      </c>
      <c r="E13" s="4">
        <v>1188</v>
      </c>
      <c r="F13" s="4">
        <v>69</v>
      </c>
      <c r="G13" s="4">
        <v>4102.6499999999996</v>
      </c>
      <c r="H13" s="4">
        <v>683.77500000000009</v>
      </c>
      <c r="I13" s="4">
        <v>784.5</v>
      </c>
      <c r="J13" s="4">
        <v>9.1133646322378805</v>
      </c>
      <c r="K13" s="4">
        <v>16</v>
      </c>
    </row>
    <row r="14" spans="1:11">
      <c r="A14" s="1">
        <v>168</v>
      </c>
      <c r="B14" s="3">
        <v>42854</v>
      </c>
      <c r="C14" s="4" t="s">
        <v>11</v>
      </c>
      <c r="D14" s="4" t="s">
        <v>12</v>
      </c>
      <c r="E14" s="4">
        <v>198</v>
      </c>
      <c r="F14" s="4">
        <v>69</v>
      </c>
      <c r="G14" s="4">
        <v>3980.43</v>
      </c>
      <c r="H14" s="4">
        <v>663.40499999999997</v>
      </c>
      <c r="I14" s="4">
        <v>727</v>
      </c>
      <c r="J14" s="4">
        <v>9.1256696428571402</v>
      </c>
      <c r="K14" s="4">
        <v>17</v>
      </c>
    </row>
    <row r="15" spans="1:11">
      <c r="A15" s="1">
        <v>169</v>
      </c>
      <c r="B15" s="3">
        <v>42861</v>
      </c>
      <c r="C15" s="4" t="s">
        <v>11</v>
      </c>
      <c r="D15" s="4" t="s">
        <v>12</v>
      </c>
      <c r="E15" s="4">
        <v>594</v>
      </c>
      <c r="F15" s="4">
        <v>69</v>
      </c>
      <c r="G15" s="4">
        <v>3726.6</v>
      </c>
      <c r="H15" s="4">
        <v>621.099999999999</v>
      </c>
      <c r="I15" s="4">
        <v>685</v>
      </c>
      <c r="J15" s="4">
        <v>9.1029713423830998</v>
      </c>
      <c r="K15" s="4">
        <v>18</v>
      </c>
    </row>
    <row r="16" spans="1:11">
      <c r="A16" s="1">
        <v>170</v>
      </c>
      <c r="B16" s="3">
        <v>42868</v>
      </c>
      <c r="C16" s="4" t="s">
        <v>11</v>
      </c>
      <c r="D16" s="4" t="s">
        <v>12</v>
      </c>
      <c r="E16" s="4">
        <v>1386</v>
      </c>
      <c r="F16" s="4">
        <v>69</v>
      </c>
      <c r="G16" s="4">
        <v>3648.84</v>
      </c>
      <c r="H16" s="4">
        <v>608.13999999999896</v>
      </c>
      <c r="I16" s="4">
        <v>746.83333333333303</v>
      </c>
      <c r="J16" s="4">
        <v>9.1151644988523408</v>
      </c>
      <c r="K16" s="4">
        <v>19</v>
      </c>
    </row>
    <row r="17" spans="1:11">
      <c r="A17" s="1">
        <v>171</v>
      </c>
      <c r="B17" s="3">
        <v>42875</v>
      </c>
      <c r="C17" s="4" t="s">
        <v>11</v>
      </c>
      <c r="D17" s="4" t="s">
        <v>12</v>
      </c>
      <c r="E17" s="4">
        <v>198</v>
      </c>
      <c r="F17" s="4">
        <v>69</v>
      </c>
      <c r="G17" s="4">
        <v>3766.92</v>
      </c>
      <c r="H17" s="4">
        <v>627.81999999999903</v>
      </c>
      <c r="I17" s="4">
        <v>748</v>
      </c>
      <c r="J17" s="4">
        <v>9.1300593471809997</v>
      </c>
      <c r="K17" s="4">
        <v>20</v>
      </c>
    </row>
    <row r="18" spans="1:11">
      <c r="A18" s="1">
        <v>172</v>
      </c>
      <c r="B18" s="3">
        <v>42882</v>
      </c>
      <c r="C18" s="4" t="s">
        <v>11</v>
      </c>
      <c r="D18" s="4" t="s">
        <v>12</v>
      </c>
      <c r="E18" s="4">
        <v>1782</v>
      </c>
      <c r="F18" s="4">
        <v>69</v>
      </c>
      <c r="G18" s="4">
        <v>3597.18</v>
      </c>
      <c r="H18" s="4">
        <v>599.52999999999895</v>
      </c>
      <c r="I18" s="4">
        <v>722.66666666666697</v>
      </c>
      <c r="J18" s="4">
        <v>9.1224217462932398</v>
      </c>
      <c r="K18" s="4">
        <v>21</v>
      </c>
    </row>
    <row r="19" spans="1:11">
      <c r="A19" s="1">
        <v>173</v>
      </c>
      <c r="B19" s="3">
        <v>42889</v>
      </c>
      <c r="C19" s="4" t="s">
        <v>11</v>
      </c>
      <c r="D19" s="4" t="s">
        <v>12</v>
      </c>
      <c r="E19" s="4">
        <v>0</v>
      </c>
      <c r="F19" s="4">
        <v>69</v>
      </c>
      <c r="G19" s="4">
        <v>3868.8</v>
      </c>
      <c r="H19" s="4">
        <v>644.79999999999905</v>
      </c>
      <c r="I19" s="4">
        <v>882.83333333333303</v>
      </c>
      <c r="J19" s="4">
        <v>9.1237170805116605</v>
      </c>
      <c r="K19" s="4">
        <v>22</v>
      </c>
    </row>
    <row r="20" spans="1:11">
      <c r="A20" s="1">
        <v>174</v>
      </c>
      <c r="B20" s="3">
        <v>42896</v>
      </c>
      <c r="C20" s="4" t="s">
        <v>11</v>
      </c>
      <c r="D20" s="4" t="s">
        <v>12</v>
      </c>
      <c r="E20" s="4">
        <v>0</v>
      </c>
      <c r="F20" s="4">
        <v>69</v>
      </c>
      <c r="G20" s="4">
        <v>4772.8500000000004</v>
      </c>
      <c r="H20" s="4">
        <v>795.474999999999</v>
      </c>
      <c r="I20" s="4">
        <v>1579.5</v>
      </c>
      <c r="J20" s="4">
        <v>8.6749358226370994</v>
      </c>
      <c r="K20" s="4">
        <v>23</v>
      </c>
    </row>
    <row r="21" spans="1:11" ht="15.75" customHeight="1">
      <c r="A21" s="1">
        <v>175</v>
      </c>
      <c r="B21" s="3">
        <v>42903</v>
      </c>
      <c r="C21" s="4" t="s">
        <v>11</v>
      </c>
      <c r="D21" s="4" t="s">
        <v>12</v>
      </c>
      <c r="E21" s="4">
        <v>1386</v>
      </c>
      <c r="F21" s="4">
        <v>69</v>
      </c>
      <c r="G21" s="4">
        <v>6383.52</v>
      </c>
      <c r="H21" s="4">
        <v>1063.92</v>
      </c>
      <c r="I21" s="4">
        <v>1309.3333333333301</v>
      </c>
      <c r="J21" s="4">
        <v>8.2110686675761801</v>
      </c>
      <c r="K21" s="4">
        <v>24</v>
      </c>
    </row>
    <row r="22" spans="1:11" ht="15.75" customHeight="1">
      <c r="A22" s="1">
        <v>176</v>
      </c>
      <c r="B22" s="3">
        <v>42910</v>
      </c>
      <c r="C22" s="4" t="s">
        <v>11</v>
      </c>
      <c r="D22" s="4" t="s">
        <v>12</v>
      </c>
      <c r="E22" s="4">
        <v>594</v>
      </c>
      <c r="F22" s="4">
        <v>69</v>
      </c>
      <c r="G22" s="4">
        <v>6200.2800000000007</v>
      </c>
      <c r="H22" s="4">
        <v>1033.3800000000001</v>
      </c>
      <c r="I22" s="4">
        <v>1070.8333333333301</v>
      </c>
      <c r="J22" s="4">
        <v>8.2175834658187608</v>
      </c>
      <c r="K22" s="4">
        <v>25</v>
      </c>
    </row>
    <row r="23" spans="1:11" ht="15.75" customHeight="1">
      <c r="A23" s="1">
        <v>177</v>
      </c>
      <c r="B23" s="3">
        <v>42917</v>
      </c>
      <c r="C23" s="4" t="s">
        <v>11</v>
      </c>
      <c r="D23" s="4" t="s">
        <v>12</v>
      </c>
      <c r="E23" s="4">
        <v>1386</v>
      </c>
      <c r="F23" s="4">
        <v>69</v>
      </c>
      <c r="G23" s="4">
        <v>6024.09</v>
      </c>
      <c r="H23" s="4">
        <v>1004.015000000001</v>
      </c>
      <c r="I23" s="4">
        <v>1129</v>
      </c>
      <c r="J23" s="4">
        <v>8.2182583949914605</v>
      </c>
      <c r="K23" s="4">
        <v>26</v>
      </c>
    </row>
    <row r="24" spans="1:11" ht="15.75" customHeight="1">
      <c r="A24" s="1">
        <v>178</v>
      </c>
      <c r="B24" s="3">
        <v>42924</v>
      </c>
      <c r="C24" s="4" t="s">
        <v>11</v>
      </c>
      <c r="D24" s="4" t="s">
        <v>12</v>
      </c>
      <c r="E24" s="4">
        <v>0</v>
      </c>
      <c r="F24" s="4">
        <v>69</v>
      </c>
      <c r="G24" s="4">
        <v>5152.92</v>
      </c>
      <c r="H24" s="4">
        <v>858.81999999999903</v>
      </c>
      <c r="I24" s="4">
        <v>1047.8333333333301</v>
      </c>
      <c r="J24" s="4">
        <v>8.2874384236453196</v>
      </c>
      <c r="K24" s="4">
        <v>27</v>
      </c>
    </row>
    <row r="25" spans="1:11" ht="15.75" customHeight="1">
      <c r="A25" s="1">
        <v>179</v>
      </c>
      <c r="B25" s="3">
        <v>42931</v>
      </c>
      <c r="C25" s="4" t="s">
        <v>11</v>
      </c>
      <c r="D25" s="4" t="s">
        <v>12</v>
      </c>
      <c r="E25" s="4">
        <v>792</v>
      </c>
      <c r="F25" s="4">
        <v>69</v>
      </c>
      <c r="G25" s="4">
        <v>3797.37</v>
      </c>
      <c r="H25" s="4">
        <v>632.89499999999998</v>
      </c>
      <c r="I25" s="4">
        <v>1004.83333333333</v>
      </c>
      <c r="J25" s="4">
        <v>8.9916077384923199</v>
      </c>
      <c r="K25" s="4">
        <v>28</v>
      </c>
    </row>
    <row r="26" spans="1:11" ht="15.75" customHeight="1">
      <c r="A26" s="1">
        <v>180</v>
      </c>
      <c r="B26" s="3">
        <v>42938</v>
      </c>
      <c r="C26" s="4" t="s">
        <v>11</v>
      </c>
      <c r="D26" s="4" t="s">
        <v>12</v>
      </c>
      <c r="E26" s="4">
        <v>792</v>
      </c>
      <c r="F26" s="4">
        <v>69</v>
      </c>
      <c r="G26" s="4">
        <v>3855.06</v>
      </c>
      <c r="H26" s="4">
        <v>642.51</v>
      </c>
      <c r="I26" s="4">
        <v>992.5</v>
      </c>
      <c r="J26" s="4">
        <v>9.1290087463556802</v>
      </c>
      <c r="K26" s="4">
        <v>29</v>
      </c>
    </row>
    <row r="27" spans="1:11" ht="15.75" customHeight="1">
      <c r="A27" s="1">
        <v>181</v>
      </c>
      <c r="B27" s="3">
        <v>42945</v>
      </c>
      <c r="C27" s="4" t="s">
        <v>11</v>
      </c>
      <c r="D27" s="4" t="s">
        <v>12</v>
      </c>
      <c r="E27" s="4">
        <v>792</v>
      </c>
      <c r="F27" s="4">
        <v>69</v>
      </c>
      <c r="G27" s="4">
        <v>3870.06</v>
      </c>
      <c r="H27" s="4">
        <v>645.00999999999897</v>
      </c>
      <c r="I27" s="4">
        <v>981.66666666666697</v>
      </c>
      <c r="J27" s="4">
        <v>9.1309803921568609</v>
      </c>
      <c r="K27" s="4">
        <v>30</v>
      </c>
    </row>
    <row r="28" spans="1:11" ht="15.75" customHeight="1">
      <c r="A28" s="1">
        <v>182</v>
      </c>
      <c r="B28" s="3">
        <v>42952</v>
      </c>
      <c r="C28" s="4" t="s">
        <v>11</v>
      </c>
      <c r="D28" s="4" t="s">
        <v>12</v>
      </c>
      <c r="E28" s="4">
        <v>594</v>
      </c>
      <c r="F28" s="4">
        <v>69</v>
      </c>
      <c r="G28" s="4">
        <v>3864.09</v>
      </c>
      <c r="H28" s="4">
        <v>644.01500000000101</v>
      </c>
      <c r="I28" s="4">
        <v>994.5</v>
      </c>
      <c r="J28" s="4">
        <v>9.1372161172161199</v>
      </c>
      <c r="K28" s="4">
        <v>31</v>
      </c>
    </row>
    <row r="29" spans="1:11" ht="15.75" customHeight="1">
      <c r="A29" s="1">
        <v>183</v>
      </c>
      <c r="B29" s="3">
        <v>42959</v>
      </c>
      <c r="C29" s="4" t="s">
        <v>11</v>
      </c>
      <c r="D29" s="4" t="s">
        <v>12</v>
      </c>
      <c r="E29" s="4">
        <v>792</v>
      </c>
      <c r="F29" s="4">
        <v>69</v>
      </c>
      <c r="G29" s="4">
        <v>4415.9400000000014</v>
      </c>
      <c r="H29" s="4">
        <v>735.99</v>
      </c>
      <c r="I29" s="4">
        <v>1027.6666666666699</v>
      </c>
      <c r="J29" s="4">
        <v>9.1303656821378407</v>
      </c>
      <c r="K29" s="4">
        <v>32</v>
      </c>
    </row>
    <row r="30" spans="1:11" ht="15.75" customHeight="1">
      <c r="A30" s="1">
        <v>184</v>
      </c>
      <c r="B30" s="3">
        <v>42966</v>
      </c>
      <c r="C30" s="4" t="s">
        <v>11</v>
      </c>
      <c r="D30" s="4" t="s">
        <v>12</v>
      </c>
      <c r="E30" s="4">
        <v>792</v>
      </c>
      <c r="F30" s="4">
        <v>69</v>
      </c>
      <c r="G30" s="4">
        <v>4319.9400000000014</v>
      </c>
      <c r="H30" s="4">
        <v>719.99000000000103</v>
      </c>
      <c r="I30" s="4">
        <v>993.33333333333303</v>
      </c>
      <c r="J30" s="4">
        <v>9.1332027027027003</v>
      </c>
      <c r="K30" s="4">
        <v>33</v>
      </c>
    </row>
    <row r="31" spans="1:11" ht="15.75" customHeight="1">
      <c r="A31" s="1">
        <v>185</v>
      </c>
      <c r="B31" s="3">
        <v>42973</v>
      </c>
      <c r="C31" s="4" t="s">
        <v>11</v>
      </c>
      <c r="D31" s="4" t="s">
        <v>12</v>
      </c>
      <c r="E31" s="4">
        <v>990</v>
      </c>
      <c r="F31" s="4">
        <v>69</v>
      </c>
      <c r="G31" s="4">
        <v>4298.9400000000014</v>
      </c>
      <c r="H31" s="4">
        <v>716.49</v>
      </c>
      <c r="I31" s="4">
        <v>974</v>
      </c>
      <c r="J31" s="4">
        <v>9.1309641097818393</v>
      </c>
      <c r="K31" s="4">
        <v>34</v>
      </c>
    </row>
    <row r="32" spans="1:11" ht="15.75" customHeight="1">
      <c r="A32" s="1">
        <v>186</v>
      </c>
      <c r="B32" s="3">
        <v>42980</v>
      </c>
      <c r="C32" s="4" t="s">
        <v>11</v>
      </c>
      <c r="D32" s="4" t="s">
        <v>12</v>
      </c>
      <c r="E32" s="4">
        <v>0</v>
      </c>
      <c r="F32" s="4">
        <v>69</v>
      </c>
      <c r="G32" s="4">
        <v>4438.3500000000004</v>
      </c>
      <c r="H32" s="4">
        <v>739.72499999999991</v>
      </c>
      <c r="I32" s="4">
        <v>1540.5</v>
      </c>
      <c r="J32" s="4">
        <v>9.1310949788263809</v>
      </c>
      <c r="K32" s="4">
        <v>35</v>
      </c>
    </row>
    <row r="33" spans="1:11" ht="15.75" customHeight="1">
      <c r="A33" s="1">
        <v>187</v>
      </c>
      <c r="B33" s="3">
        <v>42987</v>
      </c>
      <c r="C33" s="4" t="s">
        <v>11</v>
      </c>
      <c r="D33" s="4" t="s">
        <v>12</v>
      </c>
      <c r="E33" s="4">
        <v>1782</v>
      </c>
      <c r="F33" s="4">
        <v>69</v>
      </c>
      <c r="G33" s="4">
        <v>5507.04</v>
      </c>
      <c r="H33" s="4">
        <v>917.84000000000106</v>
      </c>
      <c r="I33" s="4">
        <v>1837.6666666666699</v>
      </c>
      <c r="J33" s="4">
        <v>8.7806315789473608</v>
      </c>
      <c r="K33" s="4">
        <v>36</v>
      </c>
    </row>
    <row r="34" spans="1:11" ht="15.75" customHeight="1">
      <c r="A34" s="1">
        <v>188</v>
      </c>
      <c r="B34" s="3">
        <v>42994</v>
      </c>
      <c r="C34" s="4" t="s">
        <v>11</v>
      </c>
      <c r="D34" s="4" t="s">
        <v>12</v>
      </c>
      <c r="E34" s="4">
        <v>0</v>
      </c>
      <c r="F34" s="4">
        <v>69</v>
      </c>
      <c r="G34" s="4">
        <v>7479</v>
      </c>
      <c r="H34" s="4">
        <v>1246.5</v>
      </c>
      <c r="I34" s="4">
        <v>1585.8333333333301</v>
      </c>
      <c r="J34" s="4">
        <v>8.2193065326633192</v>
      </c>
      <c r="K34" s="4">
        <v>37</v>
      </c>
    </row>
    <row r="35" spans="1:11" ht="15.75" customHeight="1">
      <c r="A35" s="1">
        <v>189</v>
      </c>
      <c r="B35" s="3">
        <v>43001</v>
      </c>
      <c r="C35" s="4" t="s">
        <v>11</v>
      </c>
      <c r="D35" s="4" t="s">
        <v>12</v>
      </c>
      <c r="E35" s="4">
        <v>0</v>
      </c>
      <c r="F35" s="4">
        <v>69</v>
      </c>
      <c r="G35" s="4">
        <v>7280.01</v>
      </c>
      <c r="H35" s="4">
        <v>1213.335</v>
      </c>
      <c r="I35" s="4">
        <v>1295.5</v>
      </c>
      <c r="J35" s="4">
        <v>8.2204442200908598</v>
      </c>
      <c r="K35" s="4">
        <v>38</v>
      </c>
    </row>
    <row r="36" spans="1:11" ht="15.75" customHeight="1">
      <c r="A36" s="1">
        <v>190</v>
      </c>
      <c r="B36" s="3">
        <v>43008</v>
      </c>
      <c r="C36" s="4" t="s">
        <v>11</v>
      </c>
      <c r="D36" s="4" t="s">
        <v>12</v>
      </c>
      <c r="E36" s="4">
        <v>0</v>
      </c>
      <c r="F36" s="4">
        <v>69</v>
      </c>
      <c r="G36" s="4">
        <v>7351.26</v>
      </c>
      <c r="H36" s="4">
        <v>1225.2099999999989</v>
      </c>
      <c r="I36" s="4">
        <v>1096.3333333333301</v>
      </c>
      <c r="J36" s="4">
        <v>8.2178463476070593</v>
      </c>
      <c r="K36" s="4">
        <v>39</v>
      </c>
    </row>
    <row r="37" spans="1:11" ht="15.75" customHeight="1">
      <c r="A37" s="1">
        <v>191</v>
      </c>
      <c r="B37" s="3">
        <v>43015</v>
      </c>
      <c r="C37" s="4" t="s">
        <v>11</v>
      </c>
      <c r="D37" s="4" t="s">
        <v>12</v>
      </c>
      <c r="E37" s="4">
        <v>0</v>
      </c>
      <c r="F37" s="4">
        <v>69</v>
      </c>
      <c r="G37" s="4">
        <v>5977.32</v>
      </c>
      <c r="H37" s="4">
        <v>996.21999999999889</v>
      </c>
      <c r="I37" s="4">
        <v>965.83333333333303</v>
      </c>
      <c r="J37" s="4">
        <v>8.3228963623884606</v>
      </c>
      <c r="K37" s="4">
        <v>40</v>
      </c>
    </row>
    <row r="38" spans="1:11" ht="15.75" customHeight="1">
      <c r="A38" s="1">
        <v>192</v>
      </c>
      <c r="B38" s="3">
        <v>43022</v>
      </c>
      <c r="C38" s="4" t="s">
        <v>11</v>
      </c>
      <c r="D38" s="4" t="s">
        <v>12</v>
      </c>
      <c r="E38" s="4">
        <v>1188</v>
      </c>
      <c r="F38" s="4">
        <v>69</v>
      </c>
      <c r="G38" s="4">
        <v>4097.3099999999986</v>
      </c>
      <c r="H38" s="4">
        <v>682.88499999999897</v>
      </c>
      <c r="I38" s="4">
        <v>852.5</v>
      </c>
      <c r="J38" s="4">
        <v>9.0833164128595598</v>
      </c>
      <c r="K38" s="4">
        <v>41</v>
      </c>
    </row>
    <row r="39" spans="1:11" ht="15.75" customHeight="1">
      <c r="A39" s="1">
        <v>193</v>
      </c>
      <c r="B39" s="3">
        <v>43029</v>
      </c>
      <c r="C39" s="4" t="s">
        <v>11</v>
      </c>
      <c r="D39" s="4" t="s">
        <v>12</v>
      </c>
      <c r="E39" s="4">
        <v>0</v>
      </c>
      <c r="F39" s="4">
        <v>69</v>
      </c>
      <c r="G39" s="4">
        <v>4119</v>
      </c>
      <c r="H39" s="4">
        <v>686.49999999999898</v>
      </c>
      <c r="I39" s="4">
        <v>773.33333333333303</v>
      </c>
      <c r="J39" s="4">
        <v>9.1253545816732995</v>
      </c>
      <c r="K39" s="4">
        <v>42</v>
      </c>
    </row>
    <row r="40" spans="1:11" ht="15.75" customHeight="1">
      <c r="A40" s="1">
        <v>194</v>
      </c>
      <c r="B40" s="3">
        <v>43036</v>
      </c>
      <c r="C40" s="4" t="s">
        <v>11</v>
      </c>
      <c r="D40" s="4" t="s">
        <v>12</v>
      </c>
      <c r="E40" s="4">
        <v>1386</v>
      </c>
      <c r="F40" s="4">
        <v>69</v>
      </c>
      <c r="G40" s="4">
        <v>5158.9500000000007</v>
      </c>
      <c r="H40" s="4">
        <v>859.82499999999902</v>
      </c>
      <c r="I40" s="4">
        <v>778.83333333333303</v>
      </c>
      <c r="J40" s="4">
        <v>9.1236302521008401</v>
      </c>
      <c r="K40" s="4">
        <v>43</v>
      </c>
    </row>
    <row r="41" spans="1:11" ht="15.75" customHeight="1">
      <c r="A41" s="1">
        <v>195</v>
      </c>
      <c r="B41" s="3">
        <v>43043</v>
      </c>
      <c r="C41" s="4" t="s">
        <v>11</v>
      </c>
      <c r="D41" s="4" t="s">
        <v>12</v>
      </c>
      <c r="E41" s="4">
        <v>792</v>
      </c>
      <c r="F41" s="4">
        <v>69</v>
      </c>
      <c r="G41" s="4">
        <v>7092.5399999999991</v>
      </c>
      <c r="H41" s="4">
        <v>1182.0899999999999</v>
      </c>
      <c r="I41" s="4">
        <v>767.16666666666697</v>
      </c>
      <c r="J41" s="4">
        <v>9.0406284367635408</v>
      </c>
      <c r="K41" s="4">
        <v>44</v>
      </c>
    </row>
    <row r="42" spans="1:11" ht="15.75" customHeight="1">
      <c r="A42" s="1">
        <v>196</v>
      </c>
      <c r="B42" s="3">
        <v>43050</v>
      </c>
      <c r="C42" s="4" t="s">
        <v>11</v>
      </c>
      <c r="D42" s="4" t="s">
        <v>12</v>
      </c>
      <c r="E42" s="4">
        <v>0</v>
      </c>
      <c r="F42" s="4">
        <v>69</v>
      </c>
      <c r="G42" s="4">
        <v>6783</v>
      </c>
      <c r="H42" s="4">
        <v>1130.4999999999991</v>
      </c>
      <c r="I42" s="4">
        <v>708.33333333333303</v>
      </c>
      <c r="J42" s="4">
        <v>9.1237371338083992</v>
      </c>
      <c r="K42" s="4">
        <v>45</v>
      </c>
    </row>
    <row r="43" spans="1:11" ht="15.75" customHeight="1">
      <c r="A43" s="1">
        <v>197</v>
      </c>
      <c r="B43" s="3">
        <v>43057</v>
      </c>
      <c r="C43" s="4" t="s">
        <v>11</v>
      </c>
      <c r="D43" s="4" t="s">
        <v>12</v>
      </c>
      <c r="E43" s="4">
        <v>594</v>
      </c>
      <c r="F43" s="4">
        <v>69</v>
      </c>
      <c r="G43" s="4">
        <v>5970.87</v>
      </c>
      <c r="H43" s="4">
        <v>995.14499999999998</v>
      </c>
      <c r="I43" s="4">
        <v>654.83333333333303</v>
      </c>
      <c r="J43" s="4">
        <v>9.1115492957746405</v>
      </c>
      <c r="K43" s="4">
        <v>46</v>
      </c>
    </row>
    <row r="44" spans="1:11" ht="15.75" customHeight="1">
      <c r="A44" s="1">
        <v>198</v>
      </c>
      <c r="B44" s="3">
        <v>43064</v>
      </c>
      <c r="C44" s="4" t="s">
        <v>11</v>
      </c>
      <c r="D44" s="4" t="s">
        <v>12</v>
      </c>
      <c r="E44" s="4">
        <v>792</v>
      </c>
      <c r="F44" s="4">
        <v>69</v>
      </c>
      <c r="G44" s="4">
        <v>4215.09</v>
      </c>
      <c r="H44" s="4">
        <v>702.51500000000101</v>
      </c>
      <c r="I44" s="4">
        <v>601.33333333333303</v>
      </c>
      <c r="J44" s="4">
        <v>9.1148221044663202</v>
      </c>
      <c r="K44" s="4">
        <v>47</v>
      </c>
    </row>
    <row r="45" spans="1:11" ht="15.75" customHeight="1">
      <c r="A45" s="1">
        <v>199</v>
      </c>
      <c r="B45" s="3">
        <v>43071</v>
      </c>
      <c r="C45" s="4" t="s">
        <v>11</v>
      </c>
      <c r="D45" s="4" t="s">
        <v>12</v>
      </c>
      <c r="E45" s="4">
        <v>792</v>
      </c>
      <c r="F45" s="4">
        <v>69</v>
      </c>
      <c r="G45" s="4">
        <v>4092</v>
      </c>
      <c r="H45" s="4">
        <v>681.99999999999898</v>
      </c>
      <c r="I45" s="4">
        <v>602.5</v>
      </c>
      <c r="J45" s="4">
        <v>9.1140847201210207</v>
      </c>
      <c r="K45" s="4">
        <v>48</v>
      </c>
    </row>
    <row r="46" spans="1:11" ht="15.75" customHeight="1">
      <c r="A46" s="1">
        <v>200</v>
      </c>
      <c r="B46" s="3">
        <v>43078</v>
      </c>
      <c r="C46" s="4" t="s">
        <v>11</v>
      </c>
      <c r="D46" s="4" t="s">
        <v>12</v>
      </c>
      <c r="E46" s="4">
        <v>792</v>
      </c>
      <c r="F46" s="4">
        <v>69</v>
      </c>
      <c r="G46" s="4">
        <v>4722</v>
      </c>
      <c r="H46" s="4">
        <v>786.99999999999886</v>
      </c>
      <c r="I46" s="4">
        <v>606.83333333333303</v>
      </c>
      <c r="J46" s="4">
        <v>9.0944228094575799</v>
      </c>
      <c r="K46" s="4">
        <v>49</v>
      </c>
    </row>
    <row r="47" spans="1:11" ht="15.75" customHeight="1">
      <c r="A47" s="1">
        <v>201</v>
      </c>
      <c r="B47" s="3">
        <v>43085</v>
      </c>
      <c r="C47" s="4" t="s">
        <v>11</v>
      </c>
      <c r="D47" s="4" t="s">
        <v>12</v>
      </c>
      <c r="E47" s="4">
        <v>0</v>
      </c>
      <c r="F47" s="4">
        <v>69</v>
      </c>
      <c r="G47" s="4">
        <v>4878.4799999999996</v>
      </c>
      <c r="H47" s="4">
        <v>813.08000000000095</v>
      </c>
      <c r="I47" s="4">
        <v>590.66666666666697</v>
      </c>
      <c r="J47" s="4">
        <v>9.1049429657794594</v>
      </c>
      <c r="K47" s="4">
        <v>50</v>
      </c>
    </row>
    <row r="48" spans="1:11" ht="15.75" customHeight="1">
      <c r="A48" s="1">
        <v>202</v>
      </c>
      <c r="B48" s="3">
        <v>43092</v>
      </c>
      <c r="C48" s="4" t="s">
        <v>11</v>
      </c>
      <c r="D48" s="4" t="s">
        <v>12</v>
      </c>
      <c r="E48" s="4">
        <v>1386</v>
      </c>
      <c r="F48" s="4">
        <v>69</v>
      </c>
      <c r="G48" s="4">
        <v>6515.16</v>
      </c>
      <c r="H48" s="4">
        <v>1085.859999999999</v>
      </c>
      <c r="I48" s="4">
        <v>505.16666666666703</v>
      </c>
      <c r="J48" s="4">
        <v>9.1343248014121805</v>
      </c>
      <c r="K48" s="4">
        <v>51</v>
      </c>
    </row>
    <row r="49" spans="1:11" ht="15.75" customHeight="1">
      <c r="A49" s="1">
        <v>203</v>
      </c>
      <c r="B49" s="3">
        <v>43099</v>
      </c>
      <c r="C49" s="4" t="s">
        <v>11</v>
      </c>
      <c r="D49" s="4" t="s">
        <v>12</v>
      </c>
      <c r="E49" s="4">
        <v>1386</v>
      </c>
      <c r="F49" s="4">
        <v>69</v>
      </c>
      <c r="G49" s="4">
        <v>3914.64</v>
      </c>
      <c r="H49" s="4">
        <v>652.43999999999994</v>
      </c>
      <c r="I49" s="4">
        <v>583.66666666666697</v>
      </c>
      <c r="J49" s="4">
        <v>9.12878246753246</v>
      </c>
      <c r="K49" s="4">
        <v>52</v>
      </c>
    </row>
    <row r="50" spans="1:11" ht="15.75" customHeight="1"/>
    <row r="51" spans="1:11" ht="15.75" customHeight="1"/>
    <row r="52" spans="1:11" ht="15.75" customHeight="1"/>
    <row r="53" spans="1:11" ht="15.75" customHeight="1"/>
    <row r="54" spans="1:11" ht="15.75" customHeight="1"/>
    <row r="55" spans="1:11" ht="15.75" customHeight="1"/>
    <row r="56" spans="1:11" ht="15.75" customHeight="1"/>
    <row r="57" spans="1:11" ht="15.75" customHeight="1"/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>
      <selection activeCell="H2" sqref="H2:H5"/>
    </sheetView>
  </sheetViews>
  <sheetFormatPr baseColWidth="10" defaultColWidth="12.6640625" defaultRowHeight="15" customHeight="1"/>
  <cols>
    <col min="1" max="4" width="7.6640625" customWidth="1"/>
    <col min="5" max="5" width="20.83203125" customWidth="1"/>
    <col min="6" max="6" width="7.6640625" customWidth="1"/>
    <col min="7" max="7" width="13.1640625" customWidth="1"/>
    <col min="8" max="8" width="28.33203125" customWidth="1"/>
    <col min="9" max="26" width="7.66406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308</v>
      </c>
      <c r="B2" s="3">
        <v>43834</v>
      </c>
      <c r="C2" s="4" t="s">
        <v>11</v>
      </c>
      <c r="D2" s="4" t="s">
        <v>12</v>
      </c>
      <c r="E2" s="4">
        <v>0</v>
      </c>
      <c r="F2" s="4">
        <v>69</v>
      </c>
      <c r="G2" s="4">
        <v>4094.97</v>
      </c>
      <c r="H2" s="4">
        <v>682.49499999999898</v>
      </c>
      <c r="I2" s="4">
        <v>0</v>
      </c>
      <c r="J2" s="4">
        <v>8.9789235426843401</v>
      </c>
      <c r="K2" s="4">
        <v>1</v>
      </c>
    </row>
    <row r="3" spans="1:11">
      <c r="A3" s="1">
        <v>309</v>
      </c>
      <c r="B3" s="3">
        <v>43841</v>
      </c>
      <c r="C3" s="4" t="s">
        <v>11</v>
      </c>
      <c r="D3" s="4" t="s">
        <v>12</v>
      </c>
      <c r="E3" s="4">
        <v>0</v>
      </c>
      <c r="F3" s="4">
        <v>69</v>
      </c>
      <c r="G3" s="4">
        <v>4638.54</v>
      </c>
      <c r="H3" s="4">
        <v>773.09000000000106</v>
      </c>
      <c r="I3" s="4">
        <v>0</v>
      </c>
      <c r="J3" s="4">
        <v>8.9789235426843401</v>
      </c>
      <c r="K3" s="4">
        <v>2</v>
      </c>
    </row>
    <row r="4" spans="1:11">
      <c r="A4" s="1">
        <v>310</v>
      </c>
      <c r="B4" s="3">
        <v>43848</v>
      </c>
      <c r="C4" s="4" t="s">
        <v>11</v>
      </c>
      <c r="D4" s="4" t="s">
        <v>12</v>
      </c>
      <c r="E4" s="4">
        <v>0</v>
      </c>
      <c r="F4" s="4">
        <v>69</v>
      </c>
      <c r="G4" s="4">
        <v>5552.07</v>
      </c>
      <c r="H4" s="4">
        <v>925.34500000000207</v>
      </c>
      <c r="I4" s="4">
        <v>0</v>
      </c>
      <c r="J4" s="4">
        <v>8.9789235426843401</v>
      </c>
      <c r="K4" s="4">
        <v>3</v>
      </c>
    </row>
    <row r="5" spans="1:11">
      <c r="A5" s="1">
        <v>311</v>
      </c>
      <c r="B5" s="3">
        <v>43855</v>
      </c>
      <c r="C5" s="4" t="s">
        <v>11</v>
      </c>
      <c r="D5" s="4" t="s">
        <v>12</v>
      </c>
      <c r="E5" s="4">
        <v>0</v>
      </c>
      <c r="F5" s="4">
        <v>69</v>
      </c>
      <c r="G5" s="4">
        <v>5066.58</v>
      </c>
      <c r="H5" s="4">
        <v>844.43000000000097</v>
      </c>
      <c r="I5" s="4">
        <v>0</v>
      </c>
      <c r="J5" s="4">
        <v>8.9789235426843401</v>
      </c>
      <c r="K5" s="4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selection activeCell="N7" sqref="N7"/>
    </sheetView>
  </sheetViews>
  <sheetFormatPr baseColWidth="10" defaultColWidth="12.6640625" defaultRowHeight="15" customHeight="1"/>
  <cols>
    <col min="1" max="1" width="9.33203125" customWidth="1"/>
    <col min="2" max="2" width="18.6640625" customWidth="1"/>
    <col min="3" max="4" width="9.33203125" customWidth="1"/>
    <col min="5" max="5" width="23.5" customWidth="1"/>
    <col min="6" max="7" width="9.33203125" customWidth="1"/>
    <col min="8" max="8" width="28.33203125" customWidth="1"/>
    <col min="9" max="26" width="9.3320312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  <row r="2" spans="1:15">
      <c r="A2" s="1">
        <v>156</v>
      </c>
      <c r="B2" s="3">
        <v>42770</v>
      </c>
      <c r="C2" s="4" t="s">
        <v>11</v>
      </c>
      <c r="D2" s="4" t="s">
        <v>12</v>
      </c>
      <c r="E2" s="4">
        <v>0</v>
      </c>
      <c r="F2" s="4">
        <v>69</v>
      </c>
      <c r="G2" s="4">
        <v>4894.62</v>
      </c>
      <c r="H2" s="4">
        <v>815.76999999999907</v>
      </c>
      <c r="I2" s="4">
        <v>1385.3333333333301</v>
      </c>
      <c r="J2" s="4">
        <v>8.7219557625145594</v>
      </c>
      <c r="K2" s="4">
        <v>5</v>
      </c>
      <c r="L2" s="5">
        <v>1</v>
      </c>
    </row>
    <row r="3" spans="1:15">
      <c r="A3" s="1">
        <v>157</v>
      </c>
      <c r="B3" s="3">
        <v>42777</v>
      </c>
      <c r="C3" s="4" t="s">
        <v>11</v>
      </c>
      <c r="D3" s="4" t="s">
        <v>12</v>
      </c>
      <c r="E3" s="4">
        <v>792</v>
      </c>
      <c r="F3" s="4">
        <v>69</v>
      </c>
      <c r="G3" s="4">
        <v>4309.26</v>
      </c>
      <c r="H3" s="4">
        <v>718.20999999999901</v>
      </c>
      <c r="I3" s="4">
        <v>1240</v>
      </c>
      <c r="J3" s="4">
        <v>8.2151227678571406</v>
      </c>
      <c r="K3" s="4">
        <v>6</v>
      </c>
      <c r="L3" s="5">
        <v>2</v>
      </c>
    </row>
    <row r="4" spans="1:15">
      <c r="A4" s="1">
        <v>158</v>
      </c>
      <c r="B4" s="3">
        <v>42784</v>
      </c>
      <c r="C4" s="4" t="s">
        <v>11</v>
      </c>
      <c r="D4" s="4" t="s">
        <v>12</v>
      </c>
      <c r="E4" s="4">
        <v>0</v>
      </c>
      <c r="F4" s="4">
        <v>69</v>
      </c>
      <c r="G4" s="4">
        <v>4030.38</v>
      </c>
      <c r="H4" s="4">
        <v>671.73</v>
      </c>
      <c r="I4" s="4">
        <v>1074.5</v>
      </c>
      <c r="J4" s="4">
        <v>8.2132153055397001</v>
      </c>
      <c r="K4" s="4">
        <v>7</v>
      </c>
      <c r="L4" s="5">
        <v>3</v>
      </c>
      <c r="N4" s="6" t="s">
        <v>40</v>
      </c>
      <c r="O4">
        <f>SUM(E:E)</f>
        <v>101376</v>
      </c>
    </row>
    <row r="5" spans="1:15">
      <c r="A5" s="1">
        <v>159</v>
      </c>
      <c r="B5" s="3">
        <v>42791</v>
      </c>
      <c r="C5" s="4" t="s">
        <v>11</v>
      </c>
      <c r="D5" s="4" t="s">
        <v>12</v>
      </c>
      <c r="E5" s="4">
        <v>1386</v>
      </c>
      <c r="F5" s="4">
        <v>69</v>
      </c>
      <c r="G5" s="4">
        <v>4173.57</v>
      </c>
      <c r="H5" s="4">
        <v>695.59500000000003</v>
      </c>
      <c r="I5" s="4">
        <v>936</v>
      </c>
      <c r="J5" s="4">
        <v>8.219855233853</v>
      </c>
      <c r="K5" s="4">
        <v>8</v>
      </c>
      <c r="L5" s="5">
        <v>4</v>
      </c>
      <c r="N5" s="6" t="s">
        <v>41</v>
      </c>
      <c r="O5">
        <f>SUM(H:H)</f>
        <v>143655.80000000005</v>
      </c>
    </row>
    <row r="6" spans="1:15">
      <c r="A6" s="1">
        <v>160</v>
      </c>
      <c r="B6" s="3">
        <v>42798</v>
      </c>
      <c r="C6" s="4" t="s">
        <v>11</v>
      </c>
      <c r="D6" s="4" t="s">
        <v>12</v>
      </c>
      <c r="E6" s="4">
        <v>0</v>
      </c>
      <c r="F6" s="4">
        <v>69</v>
      </c>
      <c r="G6" s="4">
        <v>4050.96</v>
      </c>
      <c r="H6" s="4">
        <v>675.15999999999894</v>
      </c>
      <c r="I6" s="4">
        <v>863.33333333333303</v>
      </c>
      <c r="J6" s="4">
        <v>8.2990165949600403</v>
      </c>
      <c r="K6" s="4">
        <v>9</v>
      </c>
      <c r="L6" s="5">
        <v>5</v>
      </c>
    </row>
    <row r="7" spans="1:15">
      <c r="A7" s="1">
        <v>161</v>
      </c>
      <c r="B7" s="3">
        <v>42805</v>
      </c>
      <c r="C7" s="4" t="s">
        <v>11</v>
      </c>
      <c r="D7" s="4" t="s">
        <v>12</v>
      </c>
      <c r="E7" s="4">
        <v>792</v>
      </c>
      <c r="F7" s="4">
        <v>69</v>
      </c>
      <c r="G7" s="4">
        <v>4120.0499999999993</v>
      </c>
      <c r="H7" s="4">
        <v>686.67500000000098</v>
      </c>
      <c r="I7" s="4">
        <v>873.66666666666697</v>
      </c>
      <c r="J7" s="4">
        <v>9.09098884758364</v>
      </c>
      <c r="K7" s="4">
        <v>10</v>
      </c>
      <c r="L7" s="5">
        <v>6</v>
      </c>
      <c r="N7">
        <f>O4/O5</f>
        <v>0.70568678744610358</v>
      </c>
    </row>
    <row r="8" spans="1:15">
      <c r="A8" s="1">
        <v>162</v>
      </c>
      <c r="B8" s="3">
        <v>42812</v>
      </c>
      <c r="C8" s="4" t="s">
        <v>11</v>
      </c>
      <c r="D8" s="4" t="s">
        <v>12</v>
      </c>
      <c r="E8" s="4">
        <v>1188</v>
      </c>
      <c r="F8" s="4">
        <v>69</v>
      </c>
      <c r="G8" s="4">
        <v>4071.3</v>
      </c>
      <c r="H8" s="4">
        <v>678.54999999999905</v>
      </c>
      <c r="I8" s="4">
        <v>817.5</v>
      </c>
      <c r="J8" s="4">
        <v>9.1189976869699407</v>
      </c>
      <c r="K8" s="4">
        <v>11</v>
      </c>
      <c r="L8" s="5">
        <v>7</v>
      </c>
    </row>
    <row r="9" spans="1:15">
      <c r="A9" s="1">
        <v>163</v>
      </c>
      <c r="B9" s="3">
        <v>42819</v>
      </c>
      <c r="C9" s="4" t="s">
        <v>11</v>
      </c>
      <c r="D9" s="4" t="s">
        <v>12</v>
      </c>
      <c r="E9" s="4">
        <v>198</v>
      </c>
      <c r="F9" s="4">
        <v>69</v>
      </c>
      <c r="G9" s="4">
        <v>3899.97</v>
      </c>
      <c r="H9" s="4">
        <v>649.995</v>
      </c>
      <c r="I9" s="4">
        <v>814.33333333333303</v>
      </c>
      <c r="J9" s="4">
        <v>9.1056917562723996</v>
      </c>
      <c r="K9" s="4">
        <v>12</v>
      </c>
      <c r="L9" s="5">
        <v>8</v>
      </c>
    </row>
    <row r="10" spans="1:15">
      <c r="A10" s="1">
        <v>164</v>
      </c>
      <c r="B10" s="3">
        <v>42826</v>
      </c>
      <c r="C10" s="4" t="s">
        <v>11</v>
      </c>
      <c r="D10" s="4" t="s">
        <v>12</v>
      </c>
      <c r="E10" s="4">
        <v>1188</v>
      </c>
      <c r="F10" s="4">
        <v>69</v>
      </c>
      <c r="G10" s="4">
        <v>4189.3500000000004</v>
      </c>
      <c r="H10" s="4">
        <v>698.22500000000093</v>
      </c>
      <c r="I10" s="4">
        <v>805.83333333333303</v>
      </c>
      <c r="J10" s="4">
        <v>9.1078813559322001</v>
      </c>
      <c r="K10" s="4">
        <v>13</v>
      </c>
      <c r="L10" s="5">
        <v>9</v>
      </c>
    </row>
    <row r="11" spans="1:15">
      <c r="A11" s="1">
        <v>165</v>
      </c>
      <c r="B11" s="3">
        <v>42833</v>
      </c>
      <c r="C11" s="4" t="s">
        <v>11</v>
      </c>
      <c r="D11" s="4" t="s">
        <v>12</v>
      </c>
      <c r="E11" s="4">
        <v>198</v>
      </c>
      <c r="F11" s="4">
        <v>69</v>
      </c>
      <c r="G11" s="4">
        <v>4458.09</v>
      </c>
      <c r="H11" s="4">
        <v>743.01500000000101</v>
      </c>
      <c r="I11" s="4">
        <v>800.66666666666697</v>
      </c>
      <c r="J11" s="4">
        <v>9.0841219158200204</v>
      </c>
      <c r="K11" s="4">
        <v>14</v>
      </c>
      <c r="L11" s="5">
        <v>10</v>
      </c>
    </row>
    <row r="12" spans="1:15">
      <c r="A12" s="1">
        <v>166</v>
      </c>
      <c r="B12" s="3">
        <v>42840</v>
      </c>
      <c r="C12" s="4" t="s">
        <v>11</v>
      </c>
      <c r="D12" s="4" t="s">
        <v>12</v>
      </c>
      <c r="E12" s="4">
        <v>198</v>
      </c>
      <c r="F12" s="4">
        <v>69</v>
      </c>
      <c r="G12" s="4">
        <v>4371.09</v>
      </c>
      <c r="H12" s="4">
        <v>728.51499999999896</v>
      </c>
      <c r="I12" s="4">
        <v>767.66666666666697</v>
      </c>
      <c r="J12" s="4">
        <v>9.11861963190184</v>
      </c>
      <c r="K12" s="4">
        <v>15</v>
      </c>
      <c r="L12" s="5">
        <v>11</v>
      </c>
    </row>
    <row r="13" spans="1:15">
      <c r="A13" s="1">
        <v>167</v>
      </c>
      <c r="B13" s="3">
        <v>42847</v>
      </c>
      <c r="C13" s="4" t="s">
        <v>11</v>
      </c>
      <c r="D13" s="4" t="s">
        <v>12</v>
      </c>
      <c r="E13" s="4">
        <v>1188</v>
      </c>
      <c r="F13" s="4">
        <v>69</v>
      </c>
      <c r="G13" s="4">
        <v>4102.6499999999996</v>
      </c>
      <c r="H13" s="4">
        <v>683.77500000000009</v>
      </c>
      <c r="I13" s="4">
        <v>784.5</v>
      </c>
      <c r="J13" s="4">
        <v>9.1133646322378805</v>
      </c>
      <c r="K13" s="4">
        <v>16</v>
      </c>
      <c r="L13" s="5">
        <v>12</v>
      </c>
    </row>
    <row r="14" spans="1:15">
      <c r="A14" s="1">
        <v>168</v>
      </c>
      <c r="B14" s="3">
        <v>42854</v>
      </c>
      <c r="C14" s="4" t="s">
        <v>11</v>
      </c>
      <c r="D14" s="4" t="s">
        <v>12</v>
      </c>
      <c r="E14" s="4">
        <v>198</v>
      </c>
      <c r="F14" s="4">
        <v>69</v>
      </c>
      <c r="G14" s="4">
        <v>3980.43</v>
      </c>
      <c r="H14" s="4">
        <v>663.40499999999997</v>
      </c>
      <c r="I14" s="4">
        <v>727</v>
      </c>
      <c r="J14" s="4">
        <v>9.1256696428571402</v>
      </c>
      <c r="K14" s="4">
        <v>17</v>
      </c>
      <c r="L14" s="5">
        <v>13</v>
      </c>
    </row>
    <row r="15" spans="1:15">
      <c r="A15" s="1">
        <v>169</v>
      </c>
      <c r="B15" s="3">
        <v>42861</v>
      </c>
      <c r="C15" s="4" t="s">
        <v>11</v>
      </c>
      <c r="D15" s="4" t="s">
        <v>12</v>
      </c>
      <c r="E15" s="4">
        <v>594</v>
      </c>
      <c r="F15" s="4">
        <v>69</v>
      </c>
      <c r="G15" s="4">
        <v>3726.6</v>
      </c>
      <c r="H15" s="4">
        <v>621.099999999999</v>
      </c>
      <c r="I15" s="4">
        <v>685</v>
      </c>
      <c r="J15" s="4">
        <v>9.1029713423830998</v>
      </c>
      <c r="K15" s="4">
        <v>18</v>
      </c>
      <c r="L15" s="5">
        <v>14</v>
      </c>
    </row>
    <row r="16" spans="1:15">
      <c r="A16" s="1">
        <v>170</v>
      </c>
      <c r="B16" s="3">
        <v>42868</v>
      </c>
      <c r="C16" s="4" t="s">
        <v>11</v>
      </c>
      <c r="D16" s="4" t="s">
        <v>12</v>
      </c>
      <c r="E16" s="4">
        <v>1386</v>
      </c>
      <c r="F16" s="4">
        <v>69</v>
      </c>
      <c r="G16" s="4">
        <v>3648.84</v>
      </c>
      <c r="H16" s="4">
        <v>608.13999999999896</v>
      </c>
      <c r="I16" s="4">
        <v>746.83333333333303</v>
      </c>
      <c r="J16" s="4">
        <v>9.1151644988523408</v>
      </c>
      <c r="K16" s="4">
        <v>19</v>
      </c>
      <c r="L16" s="5">
        <v>15</v>
      </c>
    </row>
    <row r="17" spans="1:12">
      <c r="A17" s="1">
        <v>171</v>
      </c>
      <c r="B17" s="3">
        <v>42875</v>
      </c>
      <c r="C17" s="4" t="s">
        <v>11</v>
      </c>
      <c r="D17" s="4" t="s">
        <v>12</v>
      </c>
      <c r="E17" s="4">
        <v>198</v>
      </c>
      <c r="F17" s="4">
        <v>69</v>
      </c>
      <c r="G17" s="4">
        <v>3766.92</v>
      </c>
      <c r="H17" s="4">
        <v>627.81999999999903</v>
      </c>
      <c r="I17" s="4">
        <v>748</v>
      </c>
      <c r="J17" s="4">
        <v>9.1300593471809997</v>
      </c>
      <c r="K17" s="4">
        <v>20</v>
      </c>
      <c r="L17" s="5">
        <v>16</v>
      </c>
    </row>
    <row r="18" spans="1:12">
      <c r="A18" s="1">
        <v>172</v>
      </c>
      <c r="B18" s="3">
        <v>42882</v>
      </c>
      <c r="C18" s="4" t="s">
        <v>11</v>
      </c>
      <c r="D18" s="4" t="s">
        <v>12</v>
      </c>
      <c r="E18" s="4">
        <v>1782</v>
      </c>
      <c r="F18" s="4">
        <v>69</v>
      </c>
      <c r="G18" s="4">
        <v>3597.18</v>
      </c>
      <c r="H18" s="4">
        <v>599.52999999999895</v>
      </c>
      <c r="I18" s="4">
        <v>722.66666666666697</v>
      </c>
      <c r="J18" s="4">
        <v>9.1224217462932398</v>
      </c>
      <c r="K18" s="4">
        <v>21</v>
      </c>
      <c r="L18" s="5">
        <v>17</v>
      </c>
    </row>
    <row r="19" spans="1:12">
      <c r="A19" s="1">
        <v>173</v>
      </c>
      <c r="B19" s="3">
        <v>42889</v>
      </c>
      <c r="C19" s="4" t="s">
        <v>11</v>
      </c>
      <c r="D19" s="4" t="s">
        <v>12</v>
      </c>
      <c r="E19" s="4">
        <v>0</v>
      </c>
      <c r="F19" s="4">
        <v>69</v>
      </c>
      <c r="G19" s="4">
        <v>3868.8</v>
      </c>
      <c r="H19" s="4">
        <v>644.79999999999905</v>
      </c>
      <c r="I19" s="4">
        <v>882.83333333333303</v>
      </c>
      <c r="J19" s="4">
        <v>9.1237170805116605</v>
      </c>
      <c r="K19" s="4">
        <v>22</v>
      </c>
      <c r="L19" s="5">
        <v>18</v>
      </c>
    </row>
    <row r="20" spans="1:12">
      <c r="A20" s="1">
        <v>174</v>
      </c>
      <c r="B20" s="3">
        <v>42896</v>
      </c>
      <c r="C20" s="4" t="s">
        <v>11</v>
      </c>
      <c r="D20" s="4" t="s">
        <v>12</v>
      </c>
      <c r="E20" s="4">
        <v>0</v>
      </c>
      <c r="F20" s="4">
        <v>69</v>
      </c>
      <c r="G20" s="4">
        <v>4772.8500000000004</v>
      </c>
      <c r="H20" s="4">
        <v>795.474999999999</v>
      </c>
      <c r="I20" s="4">
        <v>1579.5</v>
      </c>
      <c r="J20" s="4">
        <v>8.6749358226370994</v>
      </c>
      <c r="K20" s="4">
        <v>23</v>
      </c>
      <c r="L20" s="5">
        <v>19</v>
      </c>
    </row>
    <row r="21" spans="1:12" ht="15.75" customHeight="1">
      <c r="A21" s="1">
        <v>175</v>
      </c>
      <c r="B21" s="3">
        <v>42903</v>
      </c>
      <c r="C21" s="4" t="s">
        <v>11</v>
      </c>
      <c r="D21" s="4" t="s">
        <v>12</v>
      </c>
      <c r="E21" s="4">
        <v>1386</v>
      </c>
      <c r="F21" s="4">
        <v>69</v>
      </c>
      <c r="G21" s="4">
        <v>6383.52</v>
      </c>
      <c r="H21" s="4">
        <v>1063.92</v>
      </c>
      <c r="I21" s="4">
        <v>1309.3333333333301</v>
      </c>
      <c r="J21" s="4">
        <v>8.2110686675761801</v>
      </c>
      <c r="K21" s="4">
        <v>24</v>
      </c>
      <c r="L21" s="5">
        <v>20</v>
      </c>
    </row>
    <row r="22" spans="1:12" ht="15.75" customHeight="1">
      <c r="A22" s="1">
        <v>176</v>
      </c>
      <c r="B22" s="3">
        <v>42910</v>
      </c>
      <c r="C22" s="4" t="s">
        <v>11</v>
      </c>
      <c r="D22" s="4" t="s">
        <v>12</v>
      </c>
      <c r="E22" s="4">
        <v>594</v>
      </c>
      <c r="F22" s="4">
        <v>69</v>
      </c>
      <c r="G22" s="4">
        <v>6200.2800000000007</v>
      </c>
      <c r="H22" s="4">
        <v>1033.3800000000001</v>
      </c>
      <c r="I22" s="4">
        <v>1070.8333333333301</v>
      </c>
      <c r="J22" s="4">
        <v>8.2175834658187608</v>
      </c>
      <c r="K22" s="4">
        <v>25</v>
      </c>
      <c r="L22" s="5">
        <v>21</v>
      </c>
    </row>
    <row r="23" spans="1:12" ht="15.75" customHeight="1">
      <c r="A23" s="1">
        <v>177</v>
      </c>
      <c r="B23" s="3">
        <v>42917</v>
      </c>
      <c r="C23" s="4" t="s">
        <v>11</v>
      </c>
      <c r="D23" s="4" t="s">
        <v>12</v>
      </c>
      <c r="E23" s="4">
        <v>1386</v>
      </c>
      <c r="F23" s="4">
        <v>69</v>
      </c>
      <c r="G23" s="4">
        <v>6024.09</v>
      </c>
      <c r="H23" s="4">
        <v>1004.015000000001</v>
      </c>
      <c r="I23" s="4">
        <v>1129</v>
      </c>
      <c r="J23" s="4">
        <v>8.2182583949914605</v>
      </c>
      <c r="K23" s="4">
        <v>26</v>
      </c>
      <c r="L23" s="5">
        <v>22</v>
      </c>
    </row>
    <row r="24" spans="1:12" ht="15.75" customHeight="1">
      <c r="A24" s="1">
        <v>178</v>
      </c>
      <c r="B24" s="3">
        <v>42924</v>
      </c>
      <c r="C24" s="4" t="s">
        <v>11</v>
      </c>
      <c r="D24" s="4" t="s">
        <v>12</v>
      </c>
      <c r="E24" s="4">
        <v>0</v>
      </c>
      <c r="F24" s="4">
        <v>69</v>
      </c>
      <c r="G24" s="4">
        <v>5152.92</v>
      </c>
      <c r="H24" s="4">
        <v>858.81999999999903</v>
      </c>
      <c r="I24" s="4">
        <v>1047.8333333333301</v>
      </c>
      <c r="J24" s="4">
        <v>8.2874384236453196</v>
      </c>
      <c r="K24" s="4">
        <v>27</v>
      </c>
      <c r="L24" s="5">
        <v>23</v>
      </c>
    </row>
    <row r="25" spans="1:12" ht="15.75" customHeight="1">
      <c r="A25" s="1">
        <v>179</v>
      </c>
      <c r="B25" s="3">
        <v>42931</v>
      </c>
      <c r="C25" s="4" t="s">
        <v>11</v>
      </c>
      <c r="D25" s="4" t="s">
        <v>12</v>
      </c>
      <c r="E25" s="4">
        <v>792</v>
      </c>
      <c r="F25" s="4">
        <v>69</v>
      </c>
      <c r="G25" s="4">
        <v>3797.37</v>
      </c>
      <c r="H25" s="4">
        <v>632.89499999999998</v>
      </c>
      <c r="I25" s="4">
        <v>1004.83333333333</v>
      </c>
      <c r="J25" s="4">
        <v>8.9916077384923199</v>
      </c>
      <c r="K25" s="4">
        <v>28</v>
      </c>
      <c r="L25" s="5">
        <v>24</v>
      </c>
    </row>
    <row r="26" spans="1:12" ht="15.75" customHeight="1">
      <c r="A26" s="1">
        <v>180</v>
      </c>
      <c r="B26" s="3">
        <v>42938</v>
      </c>
      <c r="C26" s="4" t="s">
        <v>11</v>
      </c>
      <c r="D26" s="4" t="s">
        <v>12</v>
      </c>
      <c r="E26" s="4">
        <v>792</v>
      </c>
      <c r="F26" s="4">
        <v>69</v>
      </c>
      <c r="G26" s="4">
        <v>3855.06</v>
      </c>
      <c r="H26" s="4">
        <v>642.51</v>
      </c>
      <c r="I26" s="4">
        <v>992.5</v>
      </c>
      <c r="J26" s="4">
        <v>9.1290087463556802</v>
      </c>
      <c r="K26" s="4">
        <v>29</v>
      </c>
      <c r="L26" s="5">
        <v>25</v>
      </c>
    </row>
    <row r="27" spans="1:12" ht="15.75" customHeight="1">
      <c r="A27" s="1">
        <v>181</v>
      </c>
      <c r="B27" s="3">
        <v>42945</v>
      </c>
      <c r="C27" s="4" t="s">
        <v>11</v>
      </c>
      <c r="D27" s="4" t="s">
        <v>12</v>
      </c>
      <c r="E27" s="4">
        <v>792</v>
      </c>
      <c r="F27" s="4">
        <v>69</v>
      </c>
      <c r="G27" s="4">
        <v>3870.06</v>
      </c>
      <c r="H27" s="4">
        <v>645.00999999999897</v>
      </c>
      <c r="I27" s="4">
        <v>981.66666666666697</v>
      </c>
      <c r="J27" s="4">
        <v>9.1309803921568609</v>
      </c>
      <c r="K27" s="4">
        <v>30</v>
      </c>
      <c r="L27" s="5">
        <v>26</v>
      </c>
    </row>
    <row r="28" spans="1:12" ht="15.75" customHeight="1">
      <c r="A28" s="1">
        <v>182</v>
      </c>
      <c r="B28" s="3">
        <v>42952</v>
      </c>
      <c r="C28" s="4" t="s">
        <v>11</v>
      </c>
      <c r="D28" s="4" t="s">
        <v>12</v>
      </c>
      <c r="E28" s="4">
        <v>594</v>
      </c>
      <c r="F28" s="4">
        <v>69</v>
      </c>
      <c r="G28" s="4">
        <v>3864.09</v>
      </c>
      <c r="H28" s="4">
        <v>644.01500000000101</v>
      </c>
      <c r="I28" s="4">
        <v>994.5</v>
      </c>
      <c r="J28" s="4">
        <v>9.1372161172161199</v>
      </c>
      <c r="K28" s="4">
        <v>31</v>
      </c>
      <c r="L28" s="5">
        <v>27</v>
      </c>
    </row>
    <row r="29" spans="1:12" ht="15.75" customHeight="1">
      <c r="A29" s="1">
        <v>183</v>
      </c>
      <c r="B29" s="3">
        <v>42959</v>
      </c>
      <c r="C29" s="4" t="s">
        <v>11</v>
      </c>
      <c r="D29" s="4" t="s">
        <v>12</v>
      </c>
      <c r="E29" s="4">
        <v>792</v>
      </c>
      <c r="F29" s="4">
        <v>69</v>
      </c>
      <c r="G29" s="4">
        <v>4415.9400000000014</v>
      </c>
      <c r="H29" s="4">
        <v>735.99</v>
      </c>
      <c r="I29" s="4">
        <v>1027.6666666666699</v>
      </c>
      <c r="J29" s="4">
        <v>9.1303656821378407</v>
      </c>
      <c r="K29" s="4">
        <v>32</v>
      </c>
      <c r="L29" s="5">
        <v>28</v>
      </c>
    </row>
    <row r="30" spans="1:12" ht="15.75" customHeight="1">
      <c r="A30" s="1">
        <v>184</v>
      </c>
      <c r="B30" s="3">
        <v>42966</v>
      </c>
      <c r="C30" s="4" t="s">
        <v>11</v>
      </c>
      <c r="D30" s="4" t="s">
        <v>12</v>
      </c>
      <c r="E30" s="4">
        <v>792</v>
      </c>
      <c r="F30" s="4">
        <v>69</v>
      </c>
      <c r="G30" s="4">
        <v>4319.9400000000014</v>
      </c>
      <c r="H30" s="4">
        <v>719.99000000000103</v>
      </c>
      <c r="I30" s="4">
        <v>993.33333333333303</v>
      </c>
      <c r="J30" s="4">
        <v>9.1332027027027003</v>
      </c>
      <c r="K30" s="4">
        <v>33</v>
      </c>
      <c r="L30" s="5">
        <v>29</v>
      </c>
    </row>
    <row r="31" spans="1:12" ht="15.75" customHeight="1">
      <c r="A31" s="1">
        <v>185</v>
      </c>
      <c r="B31" s="3">
        <v>42973</v>
      </c>
      <c r="C31" s="4" t="s">
        <v>11</v>
      </c>
      <c r="D31" s="4" t="s">
        <v>12</v>
      </c>
      <c r="E31" s="4">
        <v>990</v>
      </c>
      <c r="F31" s="4">
        <v>69</v>
      </c>
      <c r="G31" s="4">
        <v>4298.9400000000014</v>
      </c>
      <c r="H31" s="4">
        <v>716.49</v>
      </c>
      <c r="I31" s="4">
        <v>974</v>
      </c>
      <c r="J31" s="4">
        <v>9.1309641097818393</v>
      </c>
      <c r="K31" s="4">
        <v>34</v>
      </c>
      <c r="L31" s="5">
        <v>30</v>
      </c>
    </row>
    <row r="32" spans="1:12" ht="15.75" customHeight="1">
      <c r="A32" s="1">
        <v>186</v>
      </c>
      <c r="B32" s="3">
        <v>42980</v>
      </c>
      <c r="C32" s="4" t="s">
        <v>11</v>
      </c>
      <c r="D32" s="4" t="s">
        <v>12</v>
      </c>
      <c r="E32" s="4">
        <v>0</v>
      </c>
      <c r="F32" s="4">
        <v>69</v>
      </c>
      <c r="G32" s="4">
        <v>4438.3500000000004</v>
      </c>
      <c r="H32" s="4">
        <v>739.72499999999991</v>
      </c>
      <c r="I32" s="4">
        <v>1540.5</v>
      </c>
      <c r="J32" s="4">
        <v>9.1310949788263809</v>
      </c>
      <c r="K32" s="4">
        <v>35</v>
      </c>
      <c r="L32" s="5">
        <v>31</v>
      </c>
    </row>
    <row r="33" spans="1:12" ht="15.75" customHeight="1">
      <c r="A33" s="1">
        <v>187</v>
      </c>
      <c r="B33" s="3">
        <v>42987</v>
      </c>
      <c r="C33" s="4" t="s">
        <v>11</v>
      </c>
      <c r="D33" s="4" t="s">
        <v>12</v>
      </c>
      <c r="E33" s="4">
        <v>1782</v>
      </c>
      <c r="F33" s="4">
        <v>69</v>
      </c>
      <c r="G33" s="4">
        <v>5507.04</v>
      </c>
      <c r="H33" s="4">
        <v>917.84000000000106</v>
      </c>
      <c r="I33" s="4">
        <v>1837.6666666666699</v>
      </c>
      <c r="J33" s="4">
        <v>8.7806315789473608</v>
      </c>
      <c r="K33" s="4">
        <v>36</v>
      </c>
      <c r="L33" s="5">
        <v>32</v>
      </c>
    </row>
    <row r="34" spans="1:12" ht="15.75" customHeight="1">
      <c r="A34" s="1">
        <v>188</v>
      </c>
      <c r="B34" s="3">
        <v>42994</v>
      </c>
      <c r="C34" s="4" t="s">
        <v>11</v>
      </c>
      <c r="D34" s="4" t="s">
        <v>12</v>
      </c>
      <c r="E34" s="4">
        <v>0</v>
      </c>
      <c r="F34" s="4">
        <v>69</v>
      </c>
      <c r="G34" s="4">
        <v>7479</v>
      </c>
      <c r="H34" s="4">
        <v>1246.5</v>
      </c>
      <c r="I34" s="4">
        <v>1585.8333333333301</v>
      </c>
      <c r="J34" s="4">
        <v>8.2193065326633192</v>
      </c>
      <c r="K34" s="4">
        <v>37</v>
      </c>
      <c r="L34" s="5">
        <v>33</v>
      </c>
    </row>
    <row r="35" spans="1:12" ht="15.75" customHeight="1">
      <c r="A35" s="1">
        <v>189</v>
      </c>
      <c r="B35" s="3">
        <v>43001</v>
      </c>
      <c r="C35" s="4" t="s">
        <v>11</v>
      </c>
      <c r="D35" s="4" t="s">
        <v>12</v>
      </c>
      <c r="E35" s="4">
        <v>0</v>
      </c>
      <c r="F35" s="4">
        <v>69</v>
      </c>
      <c r="G35" s="4">
        <v>7280.01</v>
      </c>
      <c r="H35" s="4">
        <v>1213.335</v>
      </c>
      <c r="I35" s="4">
        <v>1295.5</v>
      </c>
      <c r="J35" s="4">
        <v>8.2204442200908598</v>
      </c>
      <c r="K35" s="4">
        <v>38</v>
      </c>
      <c r="L35" s="5">
        <v>34</v>
      </c>
    </row>
    <row r="36" spans="1:12" ht="15.75" customHeight="1">
      <c r="A36" s="1">
        <v>190</v>
      </c>
      <c r="B36" s="3">
        <v>43008</v>
      </c>
      <c r="C36" s="4" t="s">
        <v>11</v>
      </c>
      <c r="D36" s="4" t="s">
        <v>12</v>
      </c>
      <c r="E36" s="4">
        <v>0</v>
      </c>
      <c r="F36" s="4">
        <v>69</v>
      </c>
      <c r="G36" s="4">
        <v>7351.26</v>
      </c>
      <c r="H36" s="4">
        <v>1225.2099999999989</v>
      </c>
      <c r="I36" s="4">
        <v>1096.3333333333301</v>
      </c>
      <c r="J36" s="4">
        <v>8.2178463476070593</v>
      </c>
      <c r="K36" s="4">
        <v>39</v>
      </c>
      <c r="L36" s="5">
        <v>35</v>
      </c>
    </row>
    <row r="37" spans="1:12" ht="15.75" customHeight="1">
      <c r="A37" s="1">
        <v>191</v>
      </c>
      <c r="B37" s="3">
        <v>43015</v>
      </c>
      <c r="C37" s="4" t="s">
        <v>11</v>
      </c>
      <c r="D37" s="4" t="s">
        <v>12</v>
      </c>
      <c r="E37" s="4">
        <v>0</v>
      </c>
      <c r="F37" s="4">
        <v>69</v>
      </c>
      <c r="G37" s="4">
        <v>5977.32</v>
      </c>
      <c r="H37" s="4">
        <v>996.21999999999889</v>
      </c>
      <c r="I37" s="4">
        <v>965.83333333333303</v>
      </c>
      <c r="J37" s="4">
        <v>8.3228963623884606</v>
      </c>
      <c r="K37" s="4">
        <v>40</v>
      </c>
      <c r="L37" s="5">
        <v>36</v>
      </c>
    </row>
    <row r="38" spans="1:12" ht="15.75" customHeight="1">
      <c r="A38" s="1">
        <v>192</v>
      </c>
      <c r="B38" s="3">
        <v>43022</v>
      </c>
      <c r="C38" s="4" t="s">
        <v>11</v>
      </c>
      <c r="D38" s="4" t="s">
        <v>12</v>
      </c>
      <c r="E38" s="4">
        <v>1188</v>
      </c>
      <c r="F38" s="4">
        <v>69</v>
      </c>
      <c r="G38" s="4">
        <v>4097.3099999999986</v>
      </c>
      <c r="H38" s="4">
        <v>682.88499999999897</v>
      </c>
      <c r="I38" s="4">
        <v>852.5</v>
      </c>
      <c r="J38" s="4">
        <v>9.0833164128595598</v>
      </c>
      <c r="K38" s="4">
        <v>41</v>
      </c>
      <c r="L38" s="5">
        <v>37</v>
      </c>
    </row>
    <row r="39" spans="1:12" ht="15.75" customHeight="1">
      <c r="A39" s="1">
        <v>193</v>
      </c>
      <c r="B39" s="3">
        <v>43029</v>
      </c>
      <c r="C39" s="4" t="s">
        <v>11</v>
      </c>
      <c r="D39" s="4" t="s">
        <v>12</v>
      </c>
      <c r="E39" s="4">
        <v>0</v>
      </c>
      <c r="F39" s="4">
        <v>69</v>
      </c>
      <c r="G39" s="4">
        <v>4119</v>
      </c>
      <c r="H39" s="4">
        <v>686.49999999999898</v>
      </c>
      <c r="I39" s="4">
        <v>773.33333333333303</v>
      </c>
      <c r="J39" s="4">
        <v>9.1253545816732995</v>
      </c>
      <c r="K39" s="4">
        <v>42</v>
      </c>
      <c r="L39" s="5">
        <v>38</v>
      </c>
    </row>
    <row r="40" spans="1:12" ht="15.75" customHeight="1">
      <c r="A40" s="1">
        <v>194</v>
      </c>
      <c r="B40" s="3">
        <v>43036</v>
      </c>
      <c r="C40" s="4" t="s">
        <v>11</v>
      </c>
      <c r="D40" s="4" t="s">
        <v>12</v>
      </c>
      <c r="E40" s="4">
        <v>1386</v>
      </c>
      <c r="F40" s="4">
        <v>69</v>
      </c>
      <c r="G40" s="4">
        <v>5158.9500000000007</v>
      </c>
      <c r="H40" s="4">
        <v>859.82499999999902</v>
      </c>
      <c r="I40" s="4">
        <v>778.83333333333303</v>
      </c>
      <c r="J40" s="4">
        <v>9.1236302521008401</v>
      </c>
      <c r="K40" s="4">
        <v>43</v>
      </c>
      <c r="L40" s="5">
        <v>39</v>
      </c>
    </row>
    <row r="41" spans="1:12" ht="15.75" customHeight="1">
      <c r="A41" s="1">
        <v>195</v>
      </c>
      <c r="B41" s="3">
        <v>43043</v>
      </c>
      <c r="C41" s="4" t="s">
        <v>11</v>
      </c>
      <c r="D41" s="4" t="s">
        <v>12</v>
      </c>
      <c r="E41" s="4">
        <v>792</v>
      </c>
      <c r="F41" s="4">
        <v>69</v>
      </c>
      <c r="G41" s="4">
        <v>7092.5399999999991</v>
      </c>
      <c r="H41" s="4">
        <v>1182.0899999999999</v>
      </c>
      <c r="I41" s="4">
        <v>767.16666666666697</v>
      </c>
      <c r="J41" s="4">
        <v>9.0406284367635408</v>
      </c>
      <c r="K41" s="4">
        <v>44</v>
      </c>
      <c r="L41" s="5">
        <v>40</v>
      </c>
    </row>
    <row r="42" spans="1:12" ht="15.75" customHeight="1">
      <c r="A42" s="1">
        <v>196</v>
      </c>
      <c r="B42" s="3">
        <v>43050</v>
      </c>
      <c r="C42" s="4" t="s">
        <v>11</v>
      </c>
      <c r="D42" s="4" t="s">
        <v>12</v>
      </c>
      <c r="E42" s="4">
        <v>0</v>
      </c>
      <c r="F42" s="4">
        <v>69</v>
      </c>
      <c r="G42" s="4">
        <v>6783</v>
      </c>
      <c r="H42" s="4">
        <v>1130.4999999999991</v>
      </c>
      <c r="I42" s="4">
        <v>708.33333333333303</v>
      </c>
      <c r="J42" s="4">
        <v>9.1237371338083992</v>
      </c>
      <c r="K42" s="4">
        <v>45</v>
      </c>
      <c r="L42" s="5">
        <v>41</v>
      </c>
    </row>
    <row r="43" spans="1:12" ht="15.75" customHeight="1">
      <c r="A43" s="1">
        <v>197</v>
      </c>
      <c r="B43" s="3">
        <v>43057</v>
      </c>
      <c r="C43" s="4" t="s">
        <v>11</v>
      </c>
      <c r="D43" s="4" t="s">
        <v>12</v>
      </c>
      <c r="E43" s="4">
        <v>594</v>
      </c>
      <c r="F43" s="4">
        <v>69</v>
      </c>
      <c r="G43" s="4">
        <v>5970.87</v>
      </c>
      <c r="H43" s="4">
        <v>995.14499999999998</v>
      </c>
      <c r="I43" s="4">
        <v>654.83333333333303</v>
      </c>
      <c r="J43" s="4">
        <v>9.1115492957746405</v>
      </c>
      <c r="K43" s="4">
        <v>46</v>
      </c>
      <c r="L43" s="5">
        <v>42</v>
      </c>
    </row>
    <row r="44" spans="1:12" ht="15.75" customHeight="1">
      <c r="A44" s="1">
        <v>198</v>
      </c>
      <c r="B44" s="3">
        <v>43064</v>
      </c>
      <c r="C44" s="4" t="s">
        <v>11</v>
      </c>
      <c r="D44" s="4" t="s">
        <v>12</v>
      </c>
      <c r="E44" s="4">
        <v>792</v>
      </c>
      <c r="F44" s="4">
        <v>69</v>
      </c>
      <c r="G44" s="4">
        <v>4215.09</v>
      </c>
      <c r="H44" s="4">
        <v>702.51500000000101</v>
      </c>
      <c r="I44" s="4">
        <v>601.33333333333303</v>
      </c>
      <c r="J44" s="4">
        <v>9.1148221044663202</v>
      </c>
      <c r="K44" s="4">
        <v>47</v>
      </c>
      <c r="L44" s="5">
        <v>43</v>
      </c>
    </row>
    <row r="45" spans="1:12" ht="15.75" customHeight="1">
      <c r="A45" s="1">
        <v>199</v>
      </c>
      <c r="B45" s="3">
        <v>43071</v>
      </c>
      <c r="C45" s="4" t="s">
        <v>11</v>
      </c>
      <c r="D45" s="4" t="s">
        <v>12</v>
      </c>
      <c r="E45" s="4">
        <v>792</v>
      </c>
      <c r="F45" s="4">
        <v>69</v>
      </c>
      <c r="G45" s="4">
        <v>4092</v>
      </c>
      <c r="H45" s="4">
        <v>681.99999999999898</v>
      </c>
      <c r="I45" s="4">
        <v>602.5</v>
      </c>
      <c r="J45" s="4">
        <v>9.1140847201210207</v>
      </c>
      <c r="K45" s="4">
        <v>48</v>
      </c>
      <c r="L45" s="5">
        <v>44</v>
      </c>
    </row>
    <row r="46" spans="1:12" ht="15.75" customHeight="1">
      <c r="A46" s="1">
        <v>200</v>
      </c>
      <c r="B46" s="3">
        <v>43078</v>
      </c>
      <c r="C46" s="4" t="s">
        <v>11</v>
      </c>
      <c r="D46" s="4" t="s">
        <v>12</v>
      </c>
      <c r="E46" s="4">
        <v>792</v>
      </c>
      <c r="F46" s="4">
        <v>69</v>
      </c>
      <c r="G46" s="4">
        <v>4722</v>
      </c>
      <c r="H46" s="4">
        <v>786.99999999999886</v>
      </c>
      <c r="I46" s="4">
        <v>606.83333333333303</v>
      </c>
      <c r="J46" s="4">
        <v>9.0944228094575799</v>
      </c>
      <c r="K46" s="4">
        <v>49</v>
      </c>
      <c r="L46" s="5">
        <v>45</v>
      </c>
    </row>
    <row r="47" spans="1:12" ht="15.75" customHeight="1">
      <c r="A47" s="1">
        <v>201</v>
      </c>
      <c r="B47" s="3">
        <v>43085</v>
      </c>
      <c r="C47" s="4" t="s">
        <v>11</v>
      </c>
      <c r="D47" s="4" t="s">
        <v>12</v>
      </c>
      <c r="E47" s="4">
        <v>0</v>
      </c>
      <c r="F47" s="4">
        <v>69</v>
      </c>
      <c r="G47" s="4">
        <v>4878.4799999999996</v>
      </c>
      <c r="H47" s="4">
        <v>813.08000000000095</v>
      </c>
      <c r="I47" s="4">
        <v>590.66666666666697</v>
      </c>
      <c r="J47" s="4">
        <v>9.1049429657794594</v>
      </c>
      <c r="K47" s="4">
        <v>50</v>
      </c>
      <c r="L47" s="5">
        <v>46</v>
      </c>
    </row>
    <row r="48" spans="1:12" ht="15.75" customHeight="1">
      <c r="A48" s="1">
        <v>202</v>
      </c>
      <c r="B48" s="3">
        <v>43092</v>
      </c>
      <c r="C48" s="4" t="s">
        <v>11</v>
      </c>
      <c r="D48" s="4" t="s">
        <v>12</v>
      </c>
      <c r="E48" s="4">
        <v>1386</v>
      </c>
      <c r="F48" s="4">
        <v>69</v>
      </c>
      <c r="G48" s="4">
        <v>6515.16</v>
      </c>
      <c r="H48" s="4">
        <v>1085.859999999999</v>
      </c>
      <c r="I48" s="4">
        <v>505.16666666666703</v>
      </c>
      <c r="J48" s="4">
        <v>9.1343248014121805</v>
      </c>
      <c r="K48" s="4">
        <v>51</v>
      </c>
      <c r="L48" s="5">
        <v>47</v>
      </c>
    </row>
    <row r="49" spans="1:12" ht="15.75" customHeight="1">
      <c r="A49" s="1">
        <v>203</v>
      </c>
      <c r="B49" s="3">
        <v>43099</v>
      </c>
      <c r="C49" s="4" t="s">
        <v>11</v>
      </c>
      <c r="D49" s="4" t="s">
        <v>12</v>
      </c>
      <c r="E49" s="4">
        <v>1386</v>
      </c>
      <c r="F49" s="4">
        <v>69</v>
      </c>
      <c r="G49" s="4">
        <v>3914.64</v>
      </c>
      <c r="H49" s="4">
        <v>652.43999999999994</v>
      </c>
      <c r="I49" s="4">
        <v>583.66666666666697</v>
      </c>
      <c r="J49" s="4">
        <v>9.12878246753246</v>
      </c>
      <c r="K49" s="4">
        <v>52</v>
      </c>
      <c r="L49" s="5">
        <v>48</v>
      </c>
    </row>
    <row r="50" spans="1:12" ht="15.75" customHeight="1">
      <c r="A50" s="1">
        <v>204</v>
      </c>
      <c r="B50" s="3">
        <v>43106</v>
      </c>
      <c r="C50" s="4" t="s">
        <v>11</v>
      </c>
      <c r="D50" s="4" t="s">
        <v>12</v>
      </c>
      <c r="E50" s="4">
        <v>198</v>
      </c>
      <c r="F50" s="4">
        <v>69</v>
      </c>
      <c r="G50" s="4">
        <v>4071.6</v>
      </c>
      <c r="H50" s="4">
        <v>678.59999999999991</v>
      </c>
      <c r="I50" s="4">
        <v>610</v>
      </c>
      <c r="J50" s="4">
        <v>9.1335299714557596</v>
      </c>
      <c r="K50" s="4">
        <v>1</v>
      </c>
      <c r="L50" s="5">
        <v>49</v>
      </c>
    </row>
    <row r="51" spans="1:12" ht="15.75" customHeight="1">
      <c r="A51" s="1">
        <v>205</v>
      </c>
      <c r="B51" s="3">
        <v>43113</v>
      </c>
      <c r="C51" s="4" t="s">
        <v>11</v>
      </c>
      <c r="D51" s="4" t="s">
        <v>12</v>
      </c>
      <c r="E51" s="4">
        <v>0</v>
      </c>
      <c r="F51" s="4">
        <v>69</v>
      </c>
      <c r="G51" s="4">
        <v>4000.59</v>
      </c>
      <c r="H51" s="4">
        <v>666.76499999999999</v>
      </c>
      <c r="I51" s="4">
        <v>630.83333333333303</v>
      </c>
      <c r="J51" s="4">
        <v>9.1148241659152394</v>
      </c>
      <c r="K51" s="4">
        <v>2</v>
      </c>
      <c r="L51" s="5">
        <v>50</v>
      </c>
    </row>
    <row r="52" spans="1:12" ht="15.75" customHeight="1">
      <c r="A52" s="1">
        <v>206</v>
      </c>
      <c r="B52" s="3">
        <v>43120</v>
      </c>
      <c r="C52" s="4" t="s">
        <v>11</v>
      </c>
      <c r="D52" s="4" t="s">
        <v>12</v>
      </c>
      <c r="E52" s="4">
        <v>198</v>
      </c>
      <c r="F52" s="4">
        <v>69</v>
      </c>
      <c r="G52" s="4">
        <v>4022.61</v>
      </c>
      <c r="H52" s="4">
        <v>670.43499999999904</v>
      </c>
      <c r="I52" s="4">
        <v>666.66666666666697</v>
      </c>
      <c r="J52" s="4">
        <v>9.1394419441944201</v>
      </c>
      <c r="K52" s="4">
        <v>3</v>
      </c>
      <c r="L52" s="5">
        <v>51</v>
      </c>
    </row>
    <row r="53" spans="1:12" ht="15.75" customHeight="1">
      <c r="A53" s="1">
        <v>207</v>
      </c>
      <c r="B53" s="3">
        <v>43127</v>
      </c>
      <c r="C53" s="4" t="s">
        <v>11</v>
      </c>
      <c r="D53" s="4" t="s">
        <v>12</v>
      </c>
      <c r="E53" s="4">
        <v>0</v>
      </c>
      <c r="F53" s="4">
        <v>69</v>
      </c>
      <c r="G53" s="4">
        <v>0</v>
      </c>
      <c r="H53" s="4">
        <v>1076.175</v>
      </c>
      <c r="I53" s="4">
        <v>1371.3333333333301</v>
      </c>
      <c r="J53" s="4">
        <v>8.5278980891719804</v>
      </c>
      <c r="K53" s="4">
        <v>4</v>
      </c>
      <c r="L53" s="5">
        <v>52</v>
      </c>
    </row>
    <row r="54" spans="1:12" ht="15.75" customHeight="1">
      <c r="A54" s="1">
        <v>208</v>
      </c>
      <c r="B54" s="3">
        <v>43134</v>
      </c>
      <c r="C54" s="4" t="s">
        <v>11</v>
      </c>
      <c r="D54" s="4" t="s">
        <v>12</v>
      </c>
      <c r="E54" s="4">
        <v>594</v>
      </c>
      <c r="F54" s="4">
        <v>69</v>
      </c>
      <c r="G54" s="4">
        <v>6048.96</v>
      </c>
      <c r="H54" s="4">
        <v>1008.1599999999989</v>
      </c>
      <c r="I54" s="4">
        <v>1139.8333333333301</v>
      </c>
      <c r="J54" s="4">
        <v>7.9108517350157799</v>
      </c>
      <c r="K54" s="4">
        <v>5</v>
      </c>
      <c r="L54" s="5">
        <v>53</v>
      </c>
    </row>
    <row r="55" spans="1:12" ht="15.75" customHeight="1">
      <c r="A55" s="1">
        <v>209</v>
      </c>
      <c r="B55" s="3">
        <v>43141</v>
      </c>
      <c r="C55" s="4" t="s">
        <v>11</v>
      </c>
      <c r="D55" s="4" t="s">
        <v>12</v>
      </c>
      <c r="E55" s="4">
        <v>792</v>
      </c>
      <c r="F55" s="4">
        <v>69</v>
      </c>
      <c r="G55" s="4">
        <v>5604.93</v>
      </c>
      <c r="H55" s="4">
        <v>934.15499999999997</v>
      </c>
      <c r="I55" s="4">
        <v>917.33333333333303</v>
      </c>
      <c r="J55" s="4">
        <v>7.9396250571559204</v>
      </c>
      <c r="K55" s="4">
        <v>6</v>
      </c>
      <c r="L55" s="5">
        <v>54</v>
      </c>
    </row>
    <row r="56" spans="1:12" ht="15.75" customHeight="1">
      <c r="A56" s="1">
        <v>210</v>
      </c>
      <c r="B56" s="3">
        <v>43148</v>
      </c>
      <c r="C56" s="4" t="s">
        <v>11</v>
      </c>
      <c r="D56" s="4" t="s">
        <v>12</v>
      </c>
      <c r="E56" s="4">
        <v>792</v>
      </c>
      <c r="F56" s="4">
        <v>69</v>
      </c>
      <c r="G56" s="4">
        <v>5166.87</v>
      </c>
      <c r="H56" s="4">
        <v>861.14499999999907</v>
      </c>
      <c r="I56" s="4">
        <v>780.66666666666697</v>
      </c>
      <c r="J56" s="4">
        <v>7.9392170818505399</v>
      </c>
      <c r="K56" s="4">
        <v>7</v>
      </c>
      <c r="L56" s="5">
        <v>55</v>
      </c>
    </row>
    <row r="57" spans="1:12" ht="15.75" customHeight="1">
      <c r="A57" s="1">
        <v>211</v>
      </c>
      <c r="B57" s="3">
        <v>43155</v>
      </c>
      <c r="C57" s="4" t="s">
        <v>11</v>
      </c>
      <c r="D57" s="4" t="s">
        <v>12</v>
      </c>
      <c r="E57" s="4">
        <v>792</v>
      </c>
      <c r="F57" s="4">
        <v>69</v>
      </c>
      <c r="G57" s="4">
        <v>4390.62</v>
      </c>
      <c r="H57" s="4">
        <v>731.76999999999907</v>
      </c>
      <c r="I57" s="4">
        <v>641</v>
      </c>
      <c r="J57" s="4">
        <v>8.0120419426048599</v>
      </c>
      <c r="K57" s="4">
        <v>8</v>
      </c>
      <c r="L57" s="5">
        <v>56</v>
      </c>
    </row>
    <row r="58" spans="1:12" ht="15.75" customHeight="1">
      <c r="A58" s="1">
        <v>212</v>
      </c>
      <c r="B58" s="3">
        <v>43162</v>
      </c>
      <c r="C58" s="4" t="s">
        <v>11</v>
      </c>
      <c r="D58" s="4" t="s">
        <v>12</v>
      </c>
      <c r="E58" s="4">
        <v>198</v>
      </c>
      <c r="F58" s="4">
        <v>69</v>
      </c>
      <c r="G58" s="4">
        <v>3618.66</v>
      </c>
      <c r="H58" s="4">
        <v>603.11000000000104</v>
      </c>
      <c r="I58" s="4">
        <v>666</v>
      </c>
      <c r="J58" s="4">
        <v>9.03930047694754</v>
      </c>
      <c r="K58" s="4">
        <v>9</v>
      </c>
      <c r="L58" s="5">
        <v>57</v>
      </c>
    </row>
    <row r="59" spans="1:12" ht="15.75" customHeight="1">
      <c r="A59" s="1">
        <v>213</v>
      </c>
      <c r="B59" s="3">
        <v>43169</v>
      </c>
      <c r="C59" s="4" t="s">
        <v>11</v>
      </c>
      <c r="D59" s="4" t="s">
        <v>12</v>
      </c>
      <c r="E59" s="4">
        <v>792</v>
      </c>
      <c r="F59" s="4">
        <v>69</v>
      </c>
      <c r="G59" s="4">
        <v>3476.91</v>
      </c>
      <c r="H59" s="4">
        <v>579.48500000000104</v>
      </c>
      <c r="I59" s="4">
        <v>753.66666666666697</v>
      </c>
      <c r="J59" s="4">
        <v>9.1212413793103408</v>
      </c>
      <c r="K59" s="4">
        <v>10</v>
      </c>
      <c r="L59" s="5">
        <v>58</v>
      </c>
    </row>
    <row r="60" spans="1:12" ht="15.75" customHeight="1">
      <c r="A60" s="1">
        <v>214</v>
      </c>
      <c r="B60" s="3">
        <v>43176</v>
      </c>
      <c r="C60" s="4" t="s">
        <v>11</v>
      </c>
      <c r="D60" s="4" t="s">
        <v>12</v>
      </c>
      <c r="E60" s="4">
        <v>792</v>
      </c>
      <c r="F60" s="4">
        <v>69</v>
      </c>
      <c r="G60" s="4">
        <v>3582.27</v>
      </c>
      <c r="H60" s="4">
        <v>597.04499999999996</v>
      </c>
      <c r="I60" s="4">
        <v>739.16666666666697</v>
      </c>
      <c r="J60" s="4">
        <v>9.1127210884353804</v>
      </c>
      <c r="K60" s="4">
        <v>11</v>
      </c>
      <c r="L60" s="5">
        <v>59</v>
      </c>
    </row>
    <row r="61" spans="1:12" ht="15.75" customHeight="1">
      <c r="A61" s="1">
        <v>215</v>
      </c>
      <c r="B61" s="3">
        <v>43183</v>
      </c>
      <c r="C61" s="4" t="s">
        <v>11</v>
      </c>
      <c r="D61" s="4" t="s">
        <v>12</v>
      </c>
      <c r="E61" s="4">
        <v>1188</v>
      </c>
      <c r="F61" s="4">
        <v>69</v>
      </c>
      <c r="G61" s="4">
        <v>3618.39</v>
      </c>
      <c r="H61" s="4">
        <v>603.06500000000096</v>
      </c>
      <c r="I61" s="4">
        <v>733.16666666666697</v>
      </c>
      <c r="J61" s="4">
        <v>9.1232542927228195</v>
      </c>
      <c r="K61" s="4">
        <v>12</v>
      </c>
      <c r="L61" s="5">
        <v>60</v>
      </c>
    </row>
    <row r="62" spans="1:12" ht="15.75" customHeight="1">
      <c r="A62" s="1">
        <v>216</v>
      </c>
      <c r="B62" s="3">
        <v>43190</v>
      </c>
      <c r="C62" s="4" t="s">
        <v>11</v>
      </c>
      <c r="D62" s="4" t="s">
        <v>12</v>
      </c>
      <c r="E62" s="4">
        <v>990</v>
      </c>
      <c r="F62" s="4">
        <v>69</v>
      </c>
      <c r="G62" s="4">
        <v>3549.75</v>
      </c>
      <c r="H62" s="4">
        <v>591.62499999999898</v>
      </c>
      <c r="I62" s="4">
        <v>752.5</v>
      </c>
      <c r="J62" s="4">
        <v>9.1355141700404801</v>
      </c>
      <c r="K62" s="4">
        <v>13</v>
      </c>
      <c r="L62" s="5">
        <v>61</v>
      </c>
    </row>
    <row r="63" spans="1:12" ht="15.75" customHeight="1">
      <c r="A63" s="1">
        <v>217</v>
      </c>
      <c r="B63" s="3">
        <v>43197</v>
      </c>
      <c r="C63" s="4" t="s">
        <v>11</v>
      </c>
      <c r="D63" s="4" t="s">
        <v>12</v>
      </c>
      <c r="E63" s="4">
        <v>0</v>
      </c>
      <c r="F63" s="4">
        <v>69</v>
      </c>
      <c r="G63" s="4">
        <v>1998</v>
      </c>
      <c r="H63" s="4">
        <v>333</v>
      </c>
      <c r="I63" s="4">
        <v>685.33333333333303</v>
      </c>
      <c r="J63" s="4">
        <v>9.1042712392829408</v>
      </c>
      <c r="K63" s="4">
        <v>14</v>
      </c>
      <c r="L63" s="5">
        <v>62</v>
      </c>
    </row>
    <row r="64" spans="1:12" ht="15.75" customHeight="1">
      <c r="A64" s="1">
        <v>218</v>
      </c>
      <c r="B64" s="3">
        <v>43204</v>
      </c>
      <c r="C64" s="4" t="s">
        <v>11</v>
      </c>
      <c r="D64" s="4" t="s">
        <v>12</v>
      </c>
      <c r="E64" s="4">
        <v>1386</v>
      </c>
      <c r="F64" s="4">
        <v>69</v>
      </c>
      <c r="G64" s="4">
        <v>3585.99</v>
      </c>
      <c r="H64" s="4">
        <v>597.66500000000099</v>
      </c>
      <c r="I64" s="4">
        <v>895.33333333333303</v>
      </c>
      <c r="J64" s="4">
        <v>9.1260753138075401</v>
      </c>
      <c r="K64" s="4">
        <v>15</v>
      </c>
      <c r="L64" s="5">
        <v>63</v>
      </c>
    </row>
    <row r="65" spans="1:12" ht="15.75" customHeight="1">
      <c r="A65" s="1">
        <v>219</v>
      </c>
      <c r="B65" s="3">
        <v>43211</v>
      </c>
      <c r="C65" s="4" t="s">
        <v>11</v>
      </c>
      <c r="D65" s="4" t="s">
        <v>12</v>
      </c>
      <c r="E65" s="4">
        <v>198</v>
      </c>
      <c r="F65" s="4">
        <v>69</v>
      </c>
      <c r="G65" s="4">
        <v>3660.84</v>
      </c>
      <c r="H65" s="4">
        <v>610.14</v>
      </c>
      <c r="I65" s="4">
        <v>1003.66666666667</v>
      </c>
      <c r="J65" s="4">
        <v>9.1360658082975608</v>
      </c>
      <c r="K65" s="4">
        <v>16</v>
      </c>
      <c r="L65" s="5">
        <v>64</v>
      </c>
    </row>
    <row r="66" spans="1:12" ht="15.75" customHeight="1">
      <c r="A66" s="1">
        <v>220</v>
      </c>
      <c r="B66" s="3">
        <v>43218</v>
      </c>
      <c r="C66" s="4" t="s">
        <v>11</v>
      </c>
      <c r="D66" s="4" t="s">
        <v>12</v>
      </c>
      <c r="E66" s="4">
        <v>1386</v>
      </c>
      <c r="F66" s="4">
        <v>69</v>
      </c>
      <c r="G66" s="4">
        <v>4076.73</v>
      </c>
      <c r="H66" s="4">
        <v>679.45500000000004</v>
      </c>
      <c r="I66" s="4">
        <v>1124.1666666666699</v>
      </c>
      <c r="J66" s="4">
        <v>9.1268819729888406</v>
      </c>
      <c r="K66" s="4">
        <v>17</v>
      </c>
      <c r="L66" s="5">
        <v>65</v>
      </c>
    </row>
    <row r="67" spans="1:12" ht="15.75" customHeight="1">
      <c r="A67" s="1">
        <v>221</v>
      </c>
      <c r="B67" s="3">
        <v>43225</v>
      </c>
      <c r="C67" s="4" t="s">
        <v>11</v>
      </c>
      <c r="D67" s="4" t="s">
        <v>12</v>
      </c>
      <c r="E67" s="4">
        <v>792</v>
      </c>
      <c r="F67" s="4">
        <v>69</v>
      </c>
      <c r="G67" s="4">
        <v>4887.2700000000004</v>
      </c>
      <c r="H67" s="4">
        <v>814.54499999999996</v>
      </c>
      <c r="I67" s="4">
        <v>1390.8333333333301</v>
      </c>
      <c r="J67" s="4">
        <v>8.5837026647966397</v>
      </c>
      <c r="K67" s="4">
        <v>18</v>
      </c>
      <c r="L67" s="5">
        <v>66</v>
      </c>
    </row>
    <row r="68" spans="1:12" ht="15.75" customHeight="1">
      <c r="A68" s="1">
        <v>222</v>
      </c>
      <c r="B68" s="3">
        <v>43232</v>
      </c>
      <c r="C68" s="4" t="s">
        <v>11</v>
      </c>
      <c r="D68" s="4" t="s">
        <v>12</v>
      </c>
      <c r="E68" s="4">
        <v>792</v>
      </c>
      <c r="F68" s="4">
        <v>69</v>
      </c>
      <c r="G68" s="4">
        <v>6991.83</v>
      </c>
      <c r="H68" s="4">
        <v>1165.3050000000001</v>
      </c>
      <c r="I68" s="4">
        <v>1158.1666666666699</v>
      </c>
      <c r="J68" s="4">
        <v>7.94320051830256</v>
      </c>
      <c r="K68" s="4">
        <v>19</v>
      </c>
      <c r="L68" s="5">
        <v>67</v>
      </c>
    </row>
    <row r="69" spans="1:12" ht="15.75" customHeight="1">
      <c r="A69" s="1">
        <v>223</v>
      </c>
      <c r="B69" s="3">
        <v>43239</v>
      </c>
      <c r="C69" s="4" t="s">
        <v>11</v>
      </c>
      <c r="D69" s="4" t="s">
        <v>12</v>
      </c>
      <c r="E69" s="4">
        <v>792</v>
      </c>
      <c r="F69" s="4">
        <v>69</v>
      </c>
      <c r="G69" s="4">
        <v>6703.9500000000007</v>
      </c>
      <c r="H69" s="4">
        <v>1117.325000000001</v>
      </c>
      <c r="I69" s="4">
        <v>1032.1666666666699</v>
      </c>
      <c r="J69" s="4">
        <v>7.9394101318528802</v>
      </c>
      <c r="K69" s="4">
        <v>20</v>
      </c>
      <c r="L69" s="5">
        <v>68</v>
      </c>
    </row>
    <row r="70" spans="1:12" ht="15.75" customHeight="1">
      <c r="A70" s="1">
        <v>224</v>
      </c>
      <c r="B70" s="3">
        <v>43246</v>
      </c>
      <c r="C70" s="4" t="s">
        <v>11</v>
      </c>
      <c r="D70" s="4" t="s">
        <v>12</v>
      </c>
      <c r="E70" s="4">
        <v>1386</v>
      </c>
      <c r="F70" s="4">
        <v>69</v>
      </c>
      <c r="G70" s="4">
        <v>6269.9699999999993</v>
      </c>
      <c r="H70" s="4">
        <v>1044.995000000001</v>
      </c>
      <c r="I70" s="4">
        <v>980.66666666666697</v>
      </c>
      <c r="J70" s="4">
        <v>7.9370409404134596</v>
      </c>
      <c r="K70" s="4">
        <v>21</v>
      </c>
      <c r="L70" s="5">
        <v>69</v>
      </c>
    </row>
    <row r="71" spans="1:12" ht="15.75" customHeight="1">
      <c r="A71" s="1">
        <v>225</v>
      </c>
      <c r="B71" s="3">
        <v>43253</v>
      </c>
      <c r="C71" s="4" t="s">
        <v>11</v>
      </c>
      <c r="D71" s="4" t="s">
        <v>12</v>
      </c>
      <c r="E71" s="4">
        <v>792</v>
      </c>
      <c r="F71" s="4">
        <v>69</v>
      </c>
      <c r="G71" s="4">
        <v>5574.57</v>
      </c>
      <c r="H71" s="4">
        <v>929.09499999999889</v>
      </c>
      <c r="I71" s="4">
        <v>993.5</v>
      </c>
      <c r="J71" s="4">
        <v>8.0339192598822606</v>
      </c>
      <c r="K71" s="4">
        <v>22</v>
      </c>
      <c r="L71" s="5">
        <v>70</v>
      </c>
    </row>
    <row r="72" spans="1:12" ht="15.75" customHeight="1">
      <c r="A72" s="1">
        <v>226</v>
      </c>
      <c r="B72" s="3">
        <v>43260</v>
      </c>
      <c r="C72" s="4" t="s">
        <v>11</v>
      </c>
      <c r="D72" s="4" t="s">
        <v>12</v>
      </c>
      <c r="E72" s="4">
        <v>792</v>
      </c>
      <c r="F72" s="4">
        <v>69</v>
      </c>
      <c r="G72" s="4">
        <v>3856.62</v>
      </c>
      <c r="H72" s="4">
        <v>642.770000000001</v>
      </c>
      <c r="I72" s="4">
        <v>983</v>
      </c>
      <c r="J72" s="4">
        <v>9.0752260397830007</v>
      </c>
      <c r="K72" s="4">
        <v>23</v>
      </c>
      <c r="L72" s="5">
        <v>71</v>
      </c>
    </row>
    <row r="73" spans="1:12" ht="15.75" customHeight="1">
      <c r="A73" s="1">
        <v>227</v>
      </c>
      <c r="B73" s="3">
        <v>43267</v>
      </c>
      <c r="C73" s="4" t="s">
        <v>11</v>
      </c>
      <c r="D73" s="4" t="s">
        <v>12</v>
      </c>
      <c r="E73" s="4">
        <v>1386</v>
      </c>
      <c r="F73" s="4">
        <v>69</v>
      </c>
      <c r="G73" s="4">
        <v>4362.75</v>
      </c>
      <c r="H73" s="4">
        <v>727.125</v>
      </c>
      <c r="I73" s="4">
        <v>992.83333333333303</v>
      </c>
      <c r="J73" s="4">
        <v>9.1050176678445194</v>
      </c>
      <c r="K73" s="4">
        <v>24</v>
      </c>
      <c r="L73" s="5">
        <v>72</v>
      </c>
    </row>
    <row r="74" spans="1:12" ht="15.75" customHeight="1">
      <c r="A74" s="1">
        <v>228</v>
      </c>
      <c r="B74" s="3">
        <v>43274</v>
      </c>
      <c r="C74" s="4" t="s">
        <v>11</v>
      </c>
      <c r="D74" s="4" t="s">
        <v>12</v>
      </c>
      <c r="E74" s="4">
        <v>792</v>
      </c>
      <c r="F74" s="4">
        <v>69</v>
      </c>
      <c r="G74" s="4">
        <v>4400.6400000000003</v>
      </c>
      <c r="H74" s="4">
        <v>733.43999999999994</v>
      </c>
      <c r="I74" s="4">
        <v>983.16666666666697</v>
      </c>
      <c r="J74" s="4">
        <v>9.1188292682926804</v>
      </c>
      <c r="K74" s="4">
        <v>25</v>
      </c>
      <c r="L74" s="5">
        <v>73</v>
      </c>
    </row>
    <row r="75" spans="1:12" ht="15.75" customHeight="1">
      <c r="A75" s="1">
        <v>229</v>
      </c>
      <c r="B75" s="3">
        <v>43281</v>
      </c>
      <c r="C75" s="4" t="s">
        <v>11</v>
      </c>
      <c r="D75" s="4" t="s">
        <v>12</v>
      </c>
      <c r="E75" s="4">
        <v>792</v>
      </c>
      <c r="F75" s="4">
        <v>69</v>
      </c>
      <c r="G75" s="4">
        <v>4588.59</v>
      </c>
      <c r="H75" s="4">
        <v>764.76500000000101</v>
      </c>
      <c r="I75" s="4">
        <v>1727.3333333333301</v>
      </c>
      <c r="J75" s="4">
        <v>9.1346048109965601</v>
      </c>
      <c r="K75" s="4">
        <v>26</v>
      </c>
      <c r="L75" s="5">
        <v>74</v>
      </c>
    </row>
    <row r="76" spans="1:12" ht="15.75" customHeight="1">
      <c r="A76" s="1">
        <v>230</v>
      </c>
      <c r="B76" s="3">
        <v>43288</v>
      </c>
      <c r="C76" s="4" t="s">
        <v>11</v>
      </c>
      <c r="D76" s="4" t="s">
        <v>12</v>
      </c>
      <c r="E76" s="4">
        <v>594</v>
      </c>
      <c r="F76" s="4">
        <v>69</v>
      </c>
      <c r="G76" s="4">
        <v>6003.54</v>
      </c>
      <c r="H76" s="4">
        <v>1000.59</v>
      </c>
      <c r="I76" s="4">
        <v>1496.5</v>
      </c>
      <c r="J76" s="4">
        <v>9.1325432415118595</v>
      </c>
      <c r="K76" s="4">
        <v>27</v>
      </c>
      <c r="L76" s="5">
        <v>75</v>
      </c>
    </row>
    <row r="77" spans="1:12" ht="15.75" customHeight="1">
      <c r="A77" s="1">
        <v>231</v>
      </c>
      <c r="B77" s="3">
        <v>43295</v>
      </c>
      <c r="C77" s="4" t="s">
        <v>11</v>
      </c>
      <c r="D77" s="4" t="s">
        <v>12</v>
      </c>
      <c r="E77" s="4">
        <v>198</v>
      </c>
      <c r="F77" s="4">
        <v>69</v>
      </c>
      <c r="G77" s="4">
        <v>5776.0499999999993</v>
      </c>
      <c r="H77" s="4">
        <v>962.67500000000098</v>
      </c>
      <c r="I77" s="4">
        <v>1314.8333333333301</v>
      </c>
      <c r="J77" s="4">
        <v>9.1273880082701595</v>
      </c>
      <c r="K77" s="4">
        <v>28</v>
      </c>
      <c r="L77" s="5">
        <v>76</v>
      </c>
    </row>
    <row r="78" spans="1:12" ht="15.75" customHeight="1">
      <c r="A78" s="1">
        <v>232</v>
      </c>
      <c r="B78" s="3">
        <v>43302</v>
      </c>
      <c r="C78" s="4" t="s">
        <v>11</v>
      </c>
      <c r="D78" s="4" t="s">
        <v>12</v>
      </c>
      <c r="E78" s="4">
        <v>1386</v>
      </c>
      <c r="F78" s="4">
        <v>69</v>
      </c>
      <c r="G78" s="4">
        <v>5482.68</v>
      </c>
      <c r="H78" s="4">
        <v>913.77999999999906</v>
      </c>
      <c r="I78" s="4">
        <v>1179.3333333333301</v>
      </c>
      <c r="J78" s="4">
        <v>9.1344798301486207</v>
      </c>
      <c r="K78" s="4">
        <v>29</v>
      </c>
      <c r="L78" s="5">
        <v>77</v>
      </c>
    </row>
    <row r="79" spans="1:12" ht="15.75" customHeight="1">
      <c r="A79" s="1">
        <v>233</v>
      </c>
      <c r="B79" s="3">
        <v>43309</v>
      </c>
      <c r="C79" s="4" t="s">
        <v>11</v>
      </c>
      <c r="D79" s="4" t="s">
        <v>12</v>
      </c>
      <c r="E79" s="4">
        <v>2772</v>
      </c>
      <c r="F79" s="4">
        <v>69</v>
      </c>
      <c r="G79" s="4">
        <v>5431.26</v>
      </c>
      <c r="H79" s="4">
        <v>905.21000000000106</v>
      </c>
      <c r="I79" s="4">
        <v>1114.6666666666699</v>
      </c>
      <c r="J79" s="4">
        <v>9.1315746971736207</v>
      </c>
      <c r="K79" s="4">
        <v>30</v>
      </c>
      <c r="L79" s="5">
        <v>78</v>
      </c>
    </row>
    <row r="80" spans="1:12" ht="15.75" customHeight="1">
      <c r="A80" s="1">
        <v>234</v>
      </c>
      <c r="B80" s="3">
        <v>43316</v>
      </c>
      <c r="C80" s="4" t="s">
        <v>11</v>
      </c>
      <c r="D80" s="4" t="s">
        <v>12</v>
      </c>
      <c r="E80" s="4">
        <v>1584</v>
      </c>
      <c r="F80" s="4">
        <v>69</v>
      </c>
      <c r="G80" s="4">
        <v>5778.66</v>
      </c>
      <c r="H80" s="4">
        <v>963.11000000000092</v>
      </c>
      <c r="I80" s="4">
        <v>1171.6666666666699</v>
      </c>
      <c r="J80" s="4">
        <v>9.1353436532507803</v>
      </c>
      <c r="K80" s="4">
        <v>31</v>
      </c>
      <c r="L80" s="5">
        <v>79</v>
      </c>
    </row>
    <row r="81" spans="1:12" ht="15.75" customHeight="1">
      <c r="A81" s="1">
        <v>235</v>
      </c>
      <c r="B81" s="3">
        <v>43323</v>
      </c>
      <c r="C81" s="4" t="s">
        <v>11</v>
      </c>
      <c r="D81" s="4" t="s">
        <v>12</v>
      </c>
      <c r="E81" s="4">
        <v>594</v>
      </c>
      <c r="F81" s="4">
        <v>69</v>
      </c>
      <c r="G81" s="4">
        <v>7280.4000000000005</v>
      </c>
      <c r="H81" s="4">
        <v>1213.400000000001</v>
      </c>
      <c r="I81" s="4">
        <v>2342.1666666666702</v>
      </c>
      <c r="J81" s="4">
        <v>8.5305181818181808</v>
      </c>
      <c r="K81" s="4">
        <v>32</v>
      </c>
      <c r="L81" s="5">
        <v>80</v>
      </c>
    </row>
    <row r="82" spans="1:12" ht="15.75" customHeight="1">
      <c r="A82" s="1">
        <v>236</v>
      </c>
      <c r="B82" s="3">
        <v>43330</v>
      </c>
      <c r="C82" s="4" t="s">
        <v>11</v>
      </c>
      <c r="D82" s="4" t="s">
        <v>12</v>
      </c>
      <c r="E82" s="4">
        <v>594</v>
      </c>
      <c r="F82" s="4">
        <v>69</v>
      </c>
      <c r="G82" s="4">
        <v>10775.28</v>
      </c>
      <c r="H82" s="4">
        <v>1795.880000000001</v>
      </c>
      <c r="I82" s="4">
        <v>2126.1666666666702</v>
      </c>
      <c r="J82" s="4">
        <v>7.9721644901361399</v>
      </c>
      <c r="K82" s="4">
        <v>33</v>
      </c>
      <c r="L82" s="5">
        <v>81</v>
      </c>
    </row>
    <row r="83" spans="1:12" ht="15.75" customHeight="1">
      <c r="A83" s="1">
        <v>237</v>
      </c>
      <c r="B83" s="3">
        <v>43337</v>
      </c>
      <c r="C83" s="4" t="s">
        <v>11</v>
      </c>
      <c r="D83" s="4" t="s">
        <v>12</v>
      </c>
      <c r="E83" s="4">
        <v>792</v>
      </c>
      <c r="F83" s="4">
        <v>69</v>
      </c>
      <c r="G83" s="4">
        <v>10434.36</v>
      </c>
      <c r="H83" s="4">
        <v>1739.0600000000011</v>
      </c>
      <c r="I83" s="4">
        <v>1606</v>
      </c>
      <c r="J83" s="4">
        <v>7.9461809903244198</v>
      </c>
      <c r="K83" s="4">
        <v>34</v>
      </c>
      <c r="L83" s="5">
        <v>82</v>
      </c>
    </row>
    <row r="84" spans="1:12" ht="15.75" customHeight="1">
      <c r="A84" s="1">
        <v>238</v>
      </c>
      <c r="B84" s="3">
        <v>43344</v>
      </c>
      <c r="C84" s="4" t="s">
        <v>11</v>
      </c>
      <c r="D84" s="4" t="s">
        <v>12</v>
      </c>
      <c r="E84" s="4">
        <v>1386</v>
      </c>
      <c r="F84" s="4">
        <v>69</v>
      </c>
      <c r="G84" s="4">
        <v>10451.280000000001</v>
      </c>
      <c r="H84" s="4">
        <v>1741.880000000001</v>
      </c>
      <c r="I84" s="4">
        <v>1283.5</v>
      </c>
      <c r="J84" s="4">
        <v>7.9419434416365799</v>
      </c>
      <c r="K84" s="4">
        <v>35</v>
      </c>
      <c r="L84" s="5">
        <v>83</v>
      </c>
    </row>
    <row r="85" spans="1:12" ht="15.75" customHeight="1">
      <c r="A85" s="1">
        <v>239</v>
      </c>
      <c r="B85" s="3">
        <v>43351</v>
      </c>
      <c r="C85" s="4" t="s">
        <v>11</v>
      </c>
      <c r="D85" s="4" t="s">
        <v>12</v>
      </c>
      <c r="E85" s="4">
        <v>198</v>
      </c>
      <c r="F85" s="4">
        <v>69</v>
      </c>
      <c r="G85" s="4">
        <v>9517.92</v>
      </c>
      <c r="H85" s="4">
        <v>1586.319999999999</v>
      </c>
      <c r="I85" s="4">
        <v>1190.3333333333301</v>
      </c>
      <c r="J85" s="4">
        <v>8.0105030324652198</v>
      </c>
      <c r="K85" s="4">
        <v>36</v>
      </c>
      <c r="L85" s="5">
        <v>84</v>
      </c>
    </row>
    <row r="86" spans="1:12" ht="15.75" customHeight="1">
      <c r="A86" s="1">
        <v>240</v>
      </c>
      <c r="B86" s="3">
        <v>43358</v>
      </c>
      <c r="C86" s="4" t="s">
        <v>11</v>
      </c>
      <c r="D86" s="4" t="s">
        <v>12</v>
      </c>
      <c r="E86" s="4">
        <v>0</v>
      </c>
      <c r="F86" s="4">
        <v>69</v>
      </c>
      <c r="G86" s="4">
        <v>6347.76</v>
      </c>
      <c r="H86" s="4">
        <v>1057.9599999999989</v>
      </c>
      <c r="I86" s="4">
        <v>1182.3333333333301</v>
      </c>
      <c r="J86" s="4">
        <v>8.9515219721329</v>
      </c>
      <c r="K86" s="4">
        <v>37</v>
      </c>
      <c r="L86" s="5">
        <v>85</v>
      </c>
    </row>
    <row r="87" spans="1:12" ht="15.75" customHeight="1">
      <c r="A87" s="1">
        <v>241</v>
      </c>
      <c r="B87" s="3">
        <v>43365</v>
      </c>
      <c r="C87" s="4" t="s">
        <v>11</v>
      </c>
      <c r="D87" s="4" t="s">
        <v>12</v>
      </c>
      <c r="E87" s="4">
        <v>1188</v>
      </c>
      <c r="F87" s="4">
        <v>69</v>
      </c>
      <c r="G87" s="4">
        <v>6138.33</v>
      </c>
      <c r="H87" s="4">
        <v>1023.054999999999</v>
      </c>
      <c r="I87" s="4">
        <v>1624.8333333333301</v>
      </c>
      <c r="J87" s="4">
        <v>9.0951283582089602</v>
      </c>
      <c r="K87" s="4">
        <v>38</v>
      </c>
      <c r="L87" s="5">
        <v>86</v>
      </c>
    </row>
    <row r="88" spans="1:12" ht="15.75" customHeight="1">
      <c r="A88" s="1">
        <v>242</v>
      </c>
      <c r="B88" s="3">
        <v>43372</v>
      </c>
      <c r="C88" s="4" t="s">
        <v>11</v>
      </c>
      <c r="D88" s="4" t="s">
        <v>12</v>
      </c>
      <c r="E88" s="4">
        <v>594</v>
      </c>
      <c r="F88" s="4">
        <v>69</v>
      </c>
      <c r="G88" s="4">
        <v>5039.6400000000003</v>
      </c>
      <c r="H88" s="4">
        <v>839.94</v>
      </c>
      <c r="I88" s="4">
        <v>1363.8333333333301</v>
      </c>
      <c r="J88" s="4">
        <v>9.1016831683168409</v>
      </c>
      <c r="K88" s="4">
        <v>39</v>
      </c>
      <c r="L88" s="5">
        <v>87</v>
      </c>
    </row>
    <row r="89" spans="1:12" ht="15.75" customHeight="1">
      <c r="A89" s="1">
        <v>243</v>
      </c>
      <c r="B89" s="3">
        <v>43379</v>
      </c>
      <c r="C89" s="4" t="s">
        <v>11</v>
      </c>
      <c r="D89" s="4" t="s">
        <v>12</v>
      </c>
      <c r="E89" s="4">
        <v>594</v>
      </c>
      <c r="F89" s="4">
        <v>69</v>
      </c>
      <c r="G89" s="4">
        <v>5555.91</v>
      </c>
      <c r="H89" s="4">
        <v>925.98500000000092</v>
      </c>
      <c r="I89" s="4">
        <v>1175.8333333333301</v>
      </c>
      <c r="J89" s="4">
        <v>9.1278044871794801</v>
      </c>
      <c r="K89" s="4">
        <v>40</v>
      </c>
      <c r="L89" s="5">
        <v>88</v>
      </c>
    </row>
    <row r="90" spans="1:12" ht="15.75" customHeight="1">
      <c r="A90" s="1">
        <v>244</v>
      </c>
      <c r="B90" s="3">
        <v>43386</v>
      </c>
      <c r="C90" s="4" t="s">
        <v>11</v>
      </c>
      <c r="D90" s="4" t="s">
        <v>12</v>
      </c>
      <c r="E90" s="4">
        <v>594</v>
      </c>
      <c r="F90" s="4">
        <v>69</v>
      </c>
      <c r="G90" s="4">
        <v>4887.63</v>
      </c>
      <c r="H90" s="4">
        <v>814.60500000000002</v>
      </c>
      <c r="I90" s="4">
        <v>1063.1666666666699</v>
      </c>
      <c r="J90" s="4">
        <v>9.1239448751076608</v>
      </c>
      <c r="K90" s="4">
        <v>41</v>
      </c>
      <c r="L90" s="5">
        <v>89</v>
      </c>
    </row>
    <row r="91" spans="1:12" ht="15.75" customHeight="1">
      <c r="A91" s="1">
        <v>245</v>
      </c>
      <c r="B91" s="3">
        <v>43393</v>
      </c>
      <c r="C91" s="4" t="s">
        <v>11</v>
      </c>
      <c r="D91" s="4" t="s">
        <v>12</v>
      </c>
      <c r="E91" s="4">
        <v>0</v>
      </c>
      <c r="F91" s="4">
        <v>69</v>
      </c>
      <c r="G91" s="4">
        <v>5157.33</v>
      </c>
      <c r="H91" s="4">
        <v>859.55499999999893</v>
      </c>
      <c r="I91" s="4">
        <v>1050.8333333333301</v>
      </c>
      <c r="J91" s="4">
        <v>9.10627419354838</v>
      </c>
      <c r="K91" s="4">
        <v>42</v>
      </c>
      <c r="L91" s="5">
        <v>90</v>
      </c>
    </row>
    <row r="92" spans="1:12" ht="15.75" customHeight="1">
      <c r="A92" s="1">
        <v>246</v>
      </c>
      <c r="B92" s="3">
        <v>43400</v>
      </c>
      <c r="C92" s="4" t="s">
        <v>11</v>
      </c>
      <c r="D92" s="4" t="s">
        <v>12</v>
      </c>
      <c r="E92" s="4">
        <v>1782</v>
      </c>
      <c r="F92" s="4">
        <v>69</v>
      </c>
      <c r="G92" s="4">
        <v>6053.7000000000007</v>
      </c>
      <c r="H92" s="4">
        <v>1008.950000000001</v>
      </c>
      <c r="I92" s="4">
        <v>1035.6666666666699</v>
      </c>
      <c r="J92" s="4">
        <v>9.1220839363241595</v>
      </c>
      <c r="K92" s="4">
        <v>43</v>
      </c>
      <c r="L92" s="5">
        <v>91</v>
      </c>
    </row>
    <row r="93" spans="1:12" ht="15.75" customHeight="1">
      <c r="A93" s="1">
        <v>247</v>
      </c>
      <c r="B93" s="3">
        <v>43407</v>
      </c>
      <c r="C93" s="4" t="s">
        <v>11</v>
      </c>
      <c r="D93" s="4" t="s">
        <v>12</v>
      </c>
      <c r="E93" s="4">
        <v>1188</v>
      </c>
      <c r="F93" s="4">
        <v>69</v>
      </c>
      <c r="G93" s="4">
        <v>6061.89</v>
      </c>
      <c r="H93" s="4">
        <v>1010.315000000001</v>
      </c>
      <c r="I93" s="4">
        <v>1050.5</v>
      </c>
      <c r="J93" s="4">
        <v>9.1248545067423592</v>
      </c>
      <c r="K93" s="4">
        <v>44</v>
      </c>
      <c r="L93" s="5">
        <v>92</v>
      </c>
    </row>
    <row r="94" spans="1:12" ht="15.75" customHeight="1">
      <c r="A94" s="1">
        <v>248</v>
      </c>
      <c r="B94" s="3">
        <v>43414</v>
      </c>
      <c r="C94" s="4" t="s">
        <v>11</v>
      </c>
      <c r="D94" s="4" t="s">
        <v>12</v>
      </c>
      <c r="E94" s="4">
        <v>1782</v>
      </c>
      <c r="F94" s="4">
        <v>69</v>
      </c>
      <c r="G94" s="4">
        <v>6410.82</v>
      </c>
      <c r="H94" s="4">
        <v>1068.4700000000009</v>
      </c>
      <c r="I94" s="4">
        <v>1064.5</v>
      </c>
      <c r="J94" s="4">
        <v>9.1189218328840997</v>
      </c>
      <c r="K94" s="4">
        <v>45</v>
      </c>
      <c r="L94" s="5">
        <v>93</v>
      </c>
    </row>
    <row r="95" spans="1:12" ht="15.75" customHeight="1">
      <c r="A95" s="1">
        <v>249</v>
      </c>
      <c r="B95" s="3">
        <v>43421</v>
      </c>
      <c r="C95" s="4" t="s">
        <v>11</v>
      </c>
      <c r="D95" s="4" t="s">
        <v>12</v>
      </c>
      <c r="E95" s="4">
        <v>0</v>
      </c>
      <c r="F95" s="4">
        <v>69</v>
      </c>
      <c r="G95" s="4">
        <v>6952.5</v>
      </c>
      <c r="H95" s="4">
        <v>1158.75</v>
      </c>
      <c r="I95" s="4">
        <v>1058.5</v>
      </c>
      <c r="J95" s="4">
        <v>9.1157645553423006</v>
      </c>
      <c r="K95" s="4">
        <v>46</v>
      </c>
      <c r="L95" s="5">
        <v>94</v>
      </c>
    </row>
    <row r="96" spans="1:12" ht="15.75" customHeight="1">
      <c r="A96" s="1">
        <v>250</v>
      </c>
      <c r="B96" s="3">
        <v>43428</v>
      </c>
      <c r="C96" s="4" t="s">
        <v>11</v>
      </c>
      <c r="D96" s="4" t="s">
        <v>12</v>
      </c>
      <c r="E96" s="4">
        <v>594</v>
      </c>
      <c r="F96" s="4">
        <v>69</v>
      </c>
      <c r="G96" s="4">
        <v>5301.75</v>
      </c>
      <c r="H96" s="4">
        <v>883.62500000000114</v>
      </c>
      <c r="I96" s="4">
        <v>1046</v>
      </c>
      <c r="J96" s="4">
        <v>9.1205185185185194</v>
      </c>
      <c r="K96" s="4">
        <v>47</v>
      </c>
      <c r="L96" s="5">
        <v>95</v>
      </c>
    </row>
    <row r="97" spans="1:12" ht="15.75" customHeight="1">
      <c r="A97" s="1">
        <v>251</v>
      </c>
      <c r="B97" s="3">
        <v>43435</v>
      </c>
      <c r="C97" s="4" t="s">
        <v>11</v>
      </c>
      <c r="D97" s="4" t="s">
        <v>12</v>
      </c>
      <c r="E97" s="4">
        <v>594</v>
      </c>
      <c r="F97" s="4">
        <v>69</v>
      </c>
      <c r="G97" s="4">
        <v>5174.1000000000004</v>
      </c>
      <c r="H97" s="4">
        <v>862.34999999999991</v>
      </c>
      <c r="I97" s="4">
        <v>1000</v>
      </c>
      <c r="J97" s="4">
        <v>9.1320924718435208</v>
      </c>
      <c r="K97" s="4">
        <v>48</v>
      </c>
      <c r="L97" s="5">
        <v>96</v>
      </c>
    </row>
    <row r="98" spans="1:12" ht="15.75" customHeight="1">
      <c r="A98" s="1">
        <v>252</v>
      </c>
      <c r="B98" s="3">
        <v>43442</v>
      </c>
      <c r="C98" s="4" t="s">
        <v>11</v>
      </c>
      <c r="D98" s="4" t="s">
        <v>12</v>
      </c>
      <c r="E98" s="4">
        <v>1188</v>
      </c>
      <c r="F98" s="4">
        <v>69</v>
      </c>
      <c r="G98" s="4">
        <v>5607.75</v>
      </c>
      <c r="H98" s="4">
        <v>934.62500000000114</v>
      </c>
      <c r="I98" s="4">
        <v>990.16666666666697</v>
      </c>
      <c r="J98" s="4">
        <v>9.1138534278959806</v>
      </c>
      <c r="K98" s="4">
        <v>49</v>
      </c>
      <c r="L98" s="5">
        <v>97</v>
      </c>
    </row>
    <row r="99" spans="1:12" ht="15.75" customHeight="1">
      <c r="A99" s="1">
        <v>253</v>
      </c>
      <c r="B99" s="3">
        <v>43449</v>
      </c>
      <c r="C99" s="4" t="s">
        <v>11</v>
      </c>
      <c r="D99" s="4" t="s">
        <v>12</v>
      </c>
      <c r="E99" s="4">
        <v>594</v>
      </c>
      <c r="F99" s="4">
        <v>69</v>
      </c>
      <c r="G99" s="4">
        <v>6103.9500000000007</v>
      </c>
      <c r="H99" s="4">
        <v>1017.324999999999</v>
      </c>
      <c r="I99" s="4">
        <v>866.83333333333303</v>
      </c>
      <c r="J99" s="4">
        <v>9.1247100353000405</v>
      </c>
      <c r="K99" s="4">
        <v>50</v>
      </c>
      <c r="L99" s="5">
        <v>98</v>
      </c>
    </row>
    <row r="100" spans="1:12" ht="15.75" customHeight="1">
      <c r="A100" s="1">
        <v>254</v>
      </c>
      <c r="B100" s="3">
        <v>43456</v>
      </c>
      <c r="C100" s="4" t="s">
        <v>11</v>
      </c>
      <c r="D100" s="4" t="s">
        <v>12</v>
      </c>
      <c r="E100" s="4">
        <v>1782</v>
      </c>
      <c r="F100" s="4">
        <v>69</v>
      </c>
      <c r="G100" s="4">
        <v>8118.5399999999991</v>
      </c>
      <c r="H100" s="4">
        <v>1353.09</v>
      </c>
      <c r="I100" s="4">
        <v>835.83333333333303</v>
      </c>
      <c r="J100" s="4">
        <v>9.1351588628762599</v>
      </c>
      <c r="K100" s="4">
        <v>51</v>
      </c>
      <c r="L100" s="5">
        <v>99</v>
      </c>
    </row>
    <row r="101" spans="1:12" ht="15.75" customHeight="1">
      <c r="A101" s="1">
        <v>255</v>
      </c>
      <c r="B101" s="3">
        <v>43463</v>
      </c>
      <c r="C101" s="4" t="s">
        <v>11</v>
      </c>
      <c r="D101" s="4" t="s">
        <v>12</v>
      </c>
      <c r="E101" s="4">
        <v>594</v>
      </c>
      <c r="F101" s="4">
        <v>69</v>
      </c>
      <c r="G101" s="4">
        <v>5552.04</v>
      </c>
      <c r="H101" s="4">
        <v>925.34000000000106</v>
      </c>
      <c r="I101" s="4">
        <v>2699.6666666666702</v>
      </c>
      <c r="J101" s="4">
        <v>3.04749682337992</v>
      </c>
      <c r="K101" s="4">
        <v>52</v>
      </c>
      <c r="L101" s="5">
        <v>100</v>
      </c>
    </row>
    <row r="102" spans="1:12" ht="15.75" customHeight="1">
      <c r="A102" s="1">
        <v>256</v>
      </c>
      <c r="B102" s="3">
        <v>43470</v>
      </c>
      <c r="C102" s="4" t="s">
        <v>11</v>
      </c>
      <c r="D102" s="4" t="s">
        <v>12</v>
      </c>
      <c r="E102" s="4">
        <v>0</v>
      </c>
      <c r="F102" s="4">
        <v>69</v>
      </c>
      <c r="G102" s="4">
        <v>6267.51</v>
      </c>
      <c r="H102" s="4">
        <v>1044.585</v>
      </c>
      <c r="I102" s="4">
        <v>875.83333333333303</v>
      </c>
      <c r="J102" s="4">
        <v>9.1293274853801201</v>
      </c>
      <c r="K102" s="4">
        <v>1</v>
      </c>
      <c r="L102" s="5">
        <v>101</v>
      </c>
    </row>
    <row r="103" spans="1:12" ht="15.75" customHeight="1">
      <c r="A103" s="1">
        <v>257</v>
      </c>
      <c r="B103" s="3">
        <v>43477</v>
      </c>
      <c r="C103" s="4" t="s">
        <v>11</v>
      </c>
      <c r="D103" s="4" t="s">
        <v>12</v>
      </c>
      <c r="E103" s="4">
        <v>0</v>
      </c>
      <c r="F103" s="4">
        <v>69</v>
      </c>
      <c r="G103" s="4">
        <v>5977.9500000000007</v>
      </c>
      <c r="H103" s="4">
        <v>996.32499999999902</v>
      </c>
      <c r="I103" s="4">
        <v>882.33333333333303</v>
      </c>
      <c r="J103" s="4">
        <v>8.5866977225672798</v>
      </c>
      <c r="K103" s="4">
        <v>2</v>
      </c>
      <c r="L103" s="5">
        <v>102</v>
      </c>
    </row>
    <row r="104" spans="1:12" ht="15.75" customHeight="1">
      <c r="A104" s="1">
        <v>258</v>
      </c>
      <c r="B104" s="3">
        <v>43484</v>
      </c>
      <c r="C104" s="4" t="s">
        <v>11</v>
      </c>
      <c r="D104" s="4" t="s">
        <v>12</v>
      </c>
      <c r="E104" s="4">
        <v>1782</v>
      </c>
      <c r="F104" s="4">
        <v>69</v>
      </c>
      <c r="G104" s="4">
        <v>6262.77</v>
      </c>
      <c r="H104" s="4">
        <v>1043.795000000001</v>
      </c>
      <c r="I104" s="4">
        <v>983.83333333333303</v>
      </c>
      <c r="J104" s="4">
        <v>7.94093808630394</v>
      </c>
      <c r="K104" s="4">
        <v>3</v>
      </c>
      <c r="L104" s="5">
        <v>103</v>
      </c>
    </row>
    <row r="105" spans="1:12" ht="15.75" customHeight="1">
      <c r="A105" s="1">
        <v>259</v>
      </c>
      <c r="B105" s="3">
        <v>43491</v>
      </c>
      <c r="C105" s="4" t="s">
        <v>11</v>
      </c>
      <c r="D105" s="4" t="s">
        <v>12</v>
      </c>
      <c r="E105" s="4">
        <v>1188</v>
      </c>
      <c r="F105" s="4">
        <v>69</v>
      </c>
      <c r="G105" s="4">
        <v>6457.0499999999993</v>
      </c>
      <c r="H105" s="4">
        <v>1076.175</v>
      </c>
      <c r="I105" s="4">
        <v>935.83333333333303</v>
      </c>
      <c r="J105" s="4">
        <v>7.9391419991419996</v>
      </c>
      <c r="K105" s="4">
        <v>4</v>
      </c>
      <c r="L105" s="5">
        <v>104</v>
      </c>
    </row>
    <row r="106" spans="1:12" ht="15.75" customHeight="1">
      <c r="A106" s="1">
        <v>260</v>
      </c>
      <c r="B106" s="3">
        <v>43498</v>
      </c>
      <c r="C106" s="4" t="s">
        <v>11</v>
      </c>
      <c r="D106" s="4" t="s">
        <v>12</v>
      </c>
      <c r="E106" s="4">
        <v>1782</v>
      </c>
      <c r="F106" s="4">
        <v>69</v>
      </c>
      <c r="G106" s="4">
        <v>8141.8499999999995</v>
      </c>
      <c r="H106" s="4">
        <v>1356.9749999999999</v>
      </c>
      <c r="I106" s="4">
        <v>863.16666666666697</v>
      </c>
      <c r="J106" s="4">
        <v>3.9861758429364</v>
      </c>
      <c r="K106" s="4">
        <v>5</v>
      </c>
      <c r="L106" s="5">
        <v>105</v>
      </c>
    </row>
    <row r="107" spans="1:12" ht="15.75" customHeight="1">
      <c r="A107" s="1">
        <v>261</v>
      </c>
      <c r="B107" s="3">
        <v>43505</v>
      </c>
      <c r="C107" s="4" t="s">
        <v>11</v>
      </c>
      <c r="D107" s="4" t="s">
        <v>12</v>
      </c>
      <c r="E107" s="4">
        <v>1188</v>
      </c>
      <c r="F107" s="4">
        <v>69</v>
      </c>
      <c r="G107" s="4">
        <v>8171.8499999999995</v>
      </c>
      <c r="H107" s="4">
        <v>1361.975000000001</v>
      </c>
      <c r="I107" s="4">
        <v>942</v>
      </c>
      <c r="J107" s="4">
        <v>8.0656817185445</v>
      </c>
      <c r="K107" s="4">
        <v>6</v>
      </c>
      <c r="L107" s="5">
        <v>106</v>
      </c>
    </row>
    <row r="108" spans="1:12" ht="15.75" customHeight="1">
      <c r="A108" s="1">
        <v>262</v>
      </c>
      <c r="B108" s="3">
        <v>43512</v>
      </c>
      <c r="C108" s="4" t="s">
        <v>11</v>
      </c>
      <c r="D108" s="4" t="s">
        <v>12</v>
      </c>
      <c r="E108" s="4">
        <v>1188</v>
      </c>
      <c r="F108" s="4">
        <v>69</v>
      </c>
      <c r="G108" s="4">
        <v>7306.59</v>
      </c>
      <c r="H108" s="4">
        <v>1217.765000000001</v>
      </c>
      <c r="I108" s="4">
        <v>984.16666666666697</v>
      </c>
      <c r="J108" s="4">
        <v>9.1018761496014804</v>
      </c>
      <c r="K108" s="4">
        <v>7</v>
      </c>
      <c r="L108" s="5">
        <v>107</v>
      </c>
    </row>
    <row r="109" spans="1:12" ht="15.75" customHeight="1">
      <c r="A109" s="1">
        <v>263</v>
      </c>
      <c r="B109" s="3">
        <v>43519</v>
      </c>
      <c r="C109" s="4" t="s">
        <v>11</v>
      </c>
      <c r="D109" s="4" t="s">
        <v>12</v>
      </c>
      <c r="E109" s="4">
        <v>0</v>
      </c>
      <c r="F109" s="4">
        <v>69</v>
      </c>
      <c r="G109" s="4">
        <v>6934.14</v>
      </c>
      <c r="H109" s="4">
        <v>1155.69</v>
      </c>
      <c r="I109" s="4">
        <v>927.66666666666697</v>
      </c>
      <c r="J109" s="4">
        <v>9.1285406019307196</v>
      </c>
      <c r="K109" s="4">
        <v>8</v>
      </c>
      <c r="L109" s="5">
        <v>108</v>
      </c>
    </row>
    <row r="110" spans="1:12" ht="15.75" customHeight="1">
      <c r="A110" s="1">
        <v>264</v>
      </c>
      <c r="B110" s="3">
        <v>43526</v>
      </c>
      <c r="C110" s="4" t="s">
        <v>11</v>
      </c>
      <c r="D110" s="4" t="s">
        <v>12</v>
      </c>
      <c r="E110" s="4">
        <v>594</v>
      </c>
      <c r="F110" s="4">
        <v>69</v>
      </c>
      <c r="G110" s="4">
        <v>5899.9500000000007</v>
      </c>
      <c r="H110" s="4">
        <v>983.32499999999993</v>
      </c>
      <c r="I110" s="4">
        <v>907.66666666666697</v>
      </c>
      <c r="J110" s="4">
        <v>9.1260527931246198</v>
      </c>
      <c r="K110" s="4">
        <v>9</v>
      </c>
      <c r="L110" s="5">
        <v>109</v>
      </c>
    </row>
    <row r="111" spans="1:12" ht="15.75" customHeight="1">
      <c r="A111" s="1">
        <v>265</v>
      </c>
      <c r="B111" s="3">
        <v>43533</v>
      </c>
      <c r="C111" s="4" t="s">
        <v>11</v>
      </c>
      <c r="D111" s="4" t="s">
        <v>12</v>
      </c>
      <c r="E111" s="4">
        <v>1188</v>
      </c>
      <c r="F111" s="4">
        <v>69</v>
      </c>
      <c r="G111" s="4">
        <v>5715.48</v>
      </c>
      <c r="H111" s="4">
        <v>952.58000000000095</v>
      </c>
      <c r="I111" s="4">
        <v>897</v>
      </c>
      <c r="J111" s="4">
        <v>9.1255868544600993</v>
      </c>
      <c r="K111" s="4">
        <v>10</v>
      </c>
      <c r="L111" s="5">
        <v>110</v>
      </c>
    </row>
    <row r="112" spans="1:12" ht="15.75" customHeight="1">
      <c r="A112" s="1">
        <v>266</v>
      </c>
      <c r="B112" s="3">
        <v>43540</v>
      </c>
      <c r="C112" s="4" t="s">
        <v>11</v>
      </c>
      <c r="D112" s="4" t="s">
        <v>12</v>
      </c>
      <c r="E112" s="4">
        <v>0</v>
      </c>
      <c r="F112" s="4">
        <v>69</v>
      </c>
      <c r="G112" s="4">
        <v>5576.1</v>
      </c>
      <c r="H112" s="4">
        <v>929.349999999999</v>
      </c>
      <c r="I112" s="4">
        <v>1069.8333333333301</v>
      </c>
      <c r="J112" s="4">
        <v>9.1251941097724192</v>
      </c>
      <c r="K112" s="4">
        <v>11</v>
      </c>
      <c r="L112" s="5">
        <v>111</v>
      </c>
    </row>
    <row r="113" spans="1:12" ht="15.75" customHeight="1">
      <c r="A113" s="1">
        <v>267</v>
      </c>
      <c r="B113" s="3">
        <v>43547</v>
      </c>
      <c r="C113" s="4" t="s">
        <v>11</v>
      </c>
      <c r="D113" s="4" t="s">
        <v>12</v>
      </c>
      <c r="E113" s="4">
        <v>1188</v>
      </c>
      <c r="F113" s="4">
        <v>69</v>
      </c>
      <c r="G113" s="4">
        <v>5679</v>
      </c>
      <c r="H113" s="4">
        <v>946.5</v>
      </c>
      <c r="I113" s="4">
        <v>1252.1666666666699</v>
      </c>
      <c r="J113" s="4">
        <v>9.1361832061068604</v>
      </c>
      <c r="K113" s="4">
        <v>12</v>
      </c>
      <c r="L113" s="5">
        <v>112</v>
      </c>
    </row>
    <row r="114" spans="1:12" ht="15.75" customHeight="1">
      <c r="A114" s="1">
        <v>268</v>
      </c>
      <c r="B114" s="3">
        <v>43554</v>
      </c>
      <c r="C114" s="4" t="s">
        <v>11</v>
      </c>
      <c r="D114" s="4" t="s">
        <v>12</v>
      </c>
      <c r="E114" s="4">
        <v>3564</v>
      </c>
      <c r="F114" s="4">
        <v>69</v>
      </c>
      <c r="G114" s="4">
        <v>5662.26</v>
      </c>
      <c r="H114" s="4">
        <v>943.71</v>
      </c>
      <c r="I114" s="4">
        <v>1091.6666666666699</v>
      </c>
      <c r="J114" s="4">
        <v>9.1318390804597591</v>
      </c>
      <c r="K114" s="4">
        <v>13</v>
      </c>
      <c r="L114" s="5">
        <v>113</v>
      </c>
    </row>
    <row r="115" spans="1:12" ht="15.75" customHeight="1">
      <c r="A115" s="1">
        <v>269</v>
      </c>
      <c r="B115" s="3">
        <v>43561</v>
      </c>
      <c r="C115" s="4" t="s">
        <v>11</v>
      </c>
      <c r="D115" s="4" t="s">
        <v>12</v>
      </c>
      <c r="E115" s="4">
        <v>0</v>
      </c>
      <c r="F115" s="4">
        <v>69</v>
      </c>
      <c r="G115" s="4">
        <v>5460.48</v>
      </c>
      <c r="H115" s="4">
        <v>910.08</v>
      </c>
      <c r="I115" s="4">
        <v>1157.5</v>
      </c>
      <c r="J115" s="4">
        <v>9.1318705035971206</v>
      </c>
      <c r="K115" s="4">
        <v>14</v>
      </c>
      <c r="L115" s="5">
        <v>114</v>
      </c>
    </row>
    <row r="116" spans="1:12" ht="15.75" customHeight="1">
      <c r="A116" s="1">
        <v>270</v>
      </c>
      <c r="B116" s="3">
        <v>43568</v>
      </c>
      <c r="C116" s="4" t="s">
        <v>11</v>
      </c>
      <c r="D116" s="4" t="s">
        <v>12</v>
      </c>
      <c r="E116" s="4">
        <v>0</v>
      </c>
      <c r="F116" s="4">
        <v>69</v>
      </c>
      <c r="G116" s="4">
        <v>7302.93</v>
      </c>
      <c r="H116" s="4">
        <v>1217.1549999999991</v>
      </c>
      <c r="I116" s="4">
        <v>2304.8333333333298</v>
      </c>
      <c r="J116" s="4">
        <v>8.5364532019704402</v>
      </c>
      <c r="K116" s="4">
        <v>15</v>
      </c>
      <c r="L116" s="5">
        <v>115</v>
      </c>
    </row>
    <row r="117" spans="1:12" ht="15.75" customHeight="1">
      <c r="A117" s="1">
        <v>271</v>
      </c>
      <c r="B117" s="3">
        <v>43575</v>
      </c>
      <c r="C117" s="4" t="s">
        <v>11</v>
      </c>
      <c r="D117" s="4" t="s">
        <v>12</v>
      </c>
      <c r="E117" s="4">
        <v>0</v>
      </c>
      <c r="F117" s="4">
        <v>69</v>
      </c>
      <c r="G117" s="4">
        <v>11595.39</v>
      </c>
      <c r="H117" s="4">
        <v>1932.5649999999989</v>
      </c>
      <c r="I117" s="4">
        <v>2174</v>
      </c>
      <c r="J117" s="4">
        <v>7.9483534449202002</v>
      </c>
      <c r="K117" s="4">
        <v>16</v>
      </c>
      <c r="L117" s="5">
        <v>116</v>
      </c>
    </row>
    <row r="118" spans="1:12" ht="15.75" customHeight="1">
      <c r="A118" s="1">
        <v>272</v>
      </c>
      <c r="B118" s="3">
        <v>43582</v>
      </c>
      <c r="C118" s="4" t="s">
        <v>11</v>
      </c>
      <c r="D118" s="4" t="s">
        <v>12</v>
      </c>
      <c r="E118" s="4">
        <v>1188</v>
      </c>
      <c r="F118" s="4">
        <v>69</v>
      </c>
      <c r="G118" s="4">
        <v>10884.06</v>
      </c>
      <c r="H118" s="4">
        <v>1814.01</v>
      </c>
      <c r="I118" s="4">
        <v>1818.1666666666699</v>
      </c>
      <c r="J118" s="4">
        <v>7.9336381553015398</v>
      </c>
      <c r="K118" s="4">
        <v>17</v>
      </c>
      <c r="L118" s="5">
        <v>117</v>
      </c>
    </row>
    <row r="119" spans="1:12" ht="15.75" customHeight="1">
      <c r="A119" s="1">
        <v>273</v>
      </c>
      <c r="B119" s="3">
        <v>43589</v>
      </c>
      <c r="C119" s="4" t="s">
        <v>11</v>
      </c>
      <c r="D119" s="4" t="s">
        <v>12</v>
      </c>
      <c r="E119" s="4">
        <v>594</v>
      </c>
      <c r="F119" s="4">
        <v>69</v>
      </c>
      <c r="G119" s="4">
        <v>10344.84</v>
      </c>
      <c r="H119" s="4">
        <v>1724.139999999999</v>
      </c>
      <c r="I119" s="4">
        <v>1481.3333333333301</v>
      </c>
      <c r="J119" s="4">
        <v>7.9354287901990803</v>
      </c>
      <c r="K119" s="4">
        <v>18</v>
      </c>
      <c r="L119" s="5">
        <v>118</v>
      </c>
    </row>
    <row r="120" spans="1:12" ht="15.75" customHeight="1">
      <c r="A120" s="1">
        <v>274</v>
      </c>
      <c r="B120" s="3">
        <v>43596</v>
      </c>
      <c r="C120" s="4" t="s">
        <v>11</v>
      </c>
      <c r="D120" s="4" t="s">
        <v>12</v>
      </c>
      <c r="E120" s="4">
        <v>0</v>
      </c>
      <c r="F120" s="4">
        <v>69</v>
      </c>
      <c r="G120" s="4">
        <v>8774.76</v>
      </c>
      <c r="H120" s="4">
        <v>1462.4600000000009</v>
      </c>
      <c r="I120" s="4">
        <v>1506.1666666666699</v>
      </c>
      <c r="J120" s="4">
        <v>0</v>
      </c>
      <c r="K120" s="4">
        <v>19</v>
      </c>
      <c r="L120" s="5">
        <v>119</v>
      </c>
    </row>
    <row r="121" spans="1:12" ht="15.75" customHeight="1">
      <c r="A121" s="1">
        <v>275</v>
      </c>
      <c r="B121" s="3">
        <v>43603</v>
      </c>
      <c r="C121" s="4" t="s">
        <v>11</v>
      </c>
      <c r="D121" s="4" t="s">
        <v>12</v>
      </c>
      <c r="E121" s="4">
        <v>0</v>
      </c>
      <c r="F121" s="4">
        <v>69</v>
      </c>
      <c r="G121" s="4">
        <v>5771.1</v>
      </c>
      <c r="H121" s="4">
        <v>961.85000000000105</v>
      </c>
      <c r="I121" s="4">
        <v>1869.1666666666699</v>
      </c>
      <c r="J121" s="4">
        <v>0</v>
      </c>
      <c r="K121" s="4">
        <v>20</v>
      </c>
      <c r="L121" s="5">
        <v>120</v>
      </c>
    </row>
    <row r="122" spans="1:12" ht="15.75" customHeight="1">
      <c r="A122" s="1">
        <v>276</v>
      </c>
      <c r="B122" s="3">
        <v>43610</v>
      </c>
      <c r="C122" s="4" t="s">
        <v>11</v>
      </c>
      <c r="D122" s="4" t="s">
        <v>12</v>
      </c>
      <c r="E122" s="4">
        <v>0</v>
      </c>
      <c r="F122" s="4">
        <v>69</v>
      </c>
      <c r="G122" s="4">
        <v>5308.71</v>
      </c>
      <c r="H122" s="4">
        <v>884.78499999999894</v>
      </c>
      <c r="I122" s="4">
        <v>1619.1666666666699</v>
      </c>
      <c r="J122" s="4">
        <v>0</v>
      </c>
      <c r="K122" s="4">
        <v>21</v>
      </c>
      <c r="L122" s="5">
        <v>121</v>
      </c>
    </row>
    <row r="123" spans="1:12" ht="15.75" customHeight="1">
      <c r="A123" s="1">
        <v>277</v>
      </c>
      <c r="B123" s="3">
        <v>43617</v>
      </c>
      <c r="C123" s="4" t="s">
        <v>11</v>
      </c>
      <c r="D123" s="4" t="s">
        <v>12</v>
      </c>
      <c r="E123" s="4">
        <v>1188</v>
      </c>
      <c r="F123" s="4">
        <v>69</v>
      </c>
      <c r="G123" s="4">
        <v>5449.5</v>
      </c>
      <c r="H123" s="4">
        <v>908.25</v>
      </c>
      <c r="I123" s="4">
        <v>1359.8333333333301</v>
      </c>
      <c r="J123" s="4">
        <v>8.8935194093598007</v>
      </c>
      <c r="K123" s="4">
        <v>22</v>
      </c>
      <c r="L123" s="5">
        <v>122</v>
      </c>
    </row>
    <row r="124" spans="1:12" ht="15.75" customHeight="1">
      <c r="A124" s="1">
        <v>278</v>
      </c>
      <c r="B124" s="3">
        <v>43624</v>
      </c>
      <c r="C124" s="4" t="s">
        <v>11</v>
      </c>
      <c r="D124" s="4" t="s">
        <v>12</v>
      </c>
      <c r="E124" s="4">
        <v>594</v>
      </c>
      <c r="F124" s="4">
        <v>69</v>
      </c>
      <c r="G124" s="4">
        <v>5746.0499999999993</v>
      </c>
      <c r="H124" s="4">
        <v>957.67500000000007</v>
      </c>
      <c r="I124" s="4">
        <v>1193.1666666666699</v>
      </c>
      <c r="J124" s="4">
        <v>8.8935194093598007</v>
      </c>
      <c r="K124" s="4">
        <v>23</v>
      </c>
      <c r="L124" s="5">
        <v>123</v>
      </c>
    </row>
    <row r="125" spans="1:12" ht="15.75" customHeight="1">
      <c r="A125" s="1">
        <v>279</v>
      </c>
      <c r="B125" s="3">
        <v>43631</v>
      </c>
      <c r="C125" s="4" t="s">
        <v>11</v>
      </c>
      <c r="D125" s="4" t="s">
        <v>12</v>
      </c>
      <c r="E125" s="4">
        <v>594</v>
      </c>
      <c r="F125" s="4">
        <v>69</v>
      </c>
      <c r="G125" s="4">
        <v>5828.28</v>
      </c>
      <c r="H125" s="4">
        <v>971.37999999999897</v>
      </c>
      <c r="I125" s="4">
        <v>1070.5</v>
      </c>
      <c r="J125" s="4">
        <v>8.8935194093598007</v>
      </c>
      <c r="K125" s="4">
        <v>24</v>
      </c>
      <c r="L125" s="5">
        <v>124</v>
      </c>
    </row>
    <row r="126" spans="1:12" ht="15.75" customHeight="1">
      <c r="A126" s="1">
        <v>280</v>
      </c>
      <c r="B126" s="3">
        <v>43638</v>
      </c>
      <c r="C126" s="4" t="s">
        <v>11</v>
      </c>
      <c r="D126" s="4" t="s">
        <v>12</v>
      </c>
      <c r="E126" s="4">
        <v>0</v>
      </c>
      <c r="F126" s="4">
        <v>69</v>
      </c>
      <c r="G126" s="4">
        <v>5867.9400000000014</v>
      </c>
      <c r="H126" s="4">
        <v>977.99000000000103</v>
      </c>
      <c r="I126" s="4">
        <v>950.66666666666697</v>
      </c>
      <c r="J126" s="4">
        <v>8.8935194093598007</v>
      </c>
      <c r="K126" s="4">
        <v>25</v>
      </c>
      <c r="L126" s="5">
        <v>125</v>
      </c>
    </row>
    <row r="127" spans="1:12" ht="15.75" customHeight="1">
      <c r="A127" s="1">
        <v>281</v>
      </c>
      <c r="B127" s="3">
        <v>43645</v>
      </c>
      <c r="C127" s="4" t="s">
        <v>11</v>
      </c>
      <c r="D127" s="4" t="s">
        <v>12</v>
      </c>
      <c r="E127" s="4">
        <v>2970</v>
      </c>
      <c r="F127" s="4">
        <v>69</v>
      </c>
      <c r="G127" s="4">
        <v>6409.26</v>
      </c>
      <c r="H127" s="4">
        <v>1068.21</v>
      </c>
      <c r="I127" s="4">
        <v>877.5</v>
      </c>
      <c r="J127" s="4">
        <v>8.8935194093598007</v>
      </c>
      <c r="K127" s="4">
        <v>26</v>
      </c>
      <c r="L127" s="5">
        <v>126</v>
      </c>
    </row>
    <row r="128" spans="1:12" ht="15.75" customHeight="1">
      <c r="A128" s="1">
        <v>282</v>
      </c>
      <c r="B128" s="3">
        <v>43652</v>
      </c>
      <c r="C128" s="4" t="s">
        <v>11</v>
      </c>
      <c r="D128" s="4" t="s">
        <v>12</v>
      </c>
      <c r="E128" s="4">
        <v>1188</v>
      </c>
      <c r="F128" s="4">
        <v>69</v>
      </c>
      <c r="G128" s="4">
        <v>5835.03</v>
      </c>
      <c r="H128" s="4">
        <v>972.50499999999897</v>
      </c>
      <c r="I128" s="4">
        <v>788.16666666666697</v>
      </c>
      <c r="J128" s="4">
        <v>9.1314964442760598</v>
      </c>
      <c r="K128" s="4">
        <v>27</v>
      </c>
      <c r="L128" s="5">
        <v>127</v>
      </c>
    </row>
    <row r="129" spans="1:12" ht="15.75" customHeight="1">
      <c r="A129" s="1">
        <v>283</v>
      </c>
      <c r="B129" s="3">
        <v>43659</v>
      </c>
      <c r="C129" s="4" t="s">
        <v>11</v>
      </c>
      <c r="D129" s="4" t="s">
        <v>12</v>
      </c>
      <c r="E129" s="4">
        <v>1782</v>
      </c>
      <c r="F129" s="4">
        <v>69</v>
      </c>
      <c r="G129" s="4">
        <v>5692.65</v>
      </c>
      <c r="H129" s="4">
        <v>948.77499999999895</v>
      </c>
      <c r="I129" s="4">
        <v>876.33333333333303</v>
      </c>
      <c r="J129" s="4">
        <v>9.1314964442760598</v>
      </c>
      <c r="K129" s="4">
        <v>28</v>
      </c>
      <c r="L129" s="5">
        <v>128</v>
      </c>
    </row>
    <row r="130" spans="1:12" ht="15.75" customHeight="1">
      <c r="A130" s="1">
        <v>284</v>
      </c>
      <c r="B130" s="3">
        <v>43666</v>
      </c>
      <c r="C130" s="4" t="s">
        <v>11</v>
      </c>
      <c r="D130" s="4" t="s">
        <v>12</v>
      </c>
      <c r="E130" s="4">
        <v>0</v>
      </c>
      <c r="F130" s="4">
        <v>69</v>
      </c>
      <c r="G130" s="4">
        <v>6847.7100000000009</v>
      </c>
      <c r="H130" s="4">
        <v>1141.2849999999989</v>
      </c>
      <c r="I130" s="4">
        <v>2043.1666666666699</v>
      </c>
      <c r="J130" s="4">
        <v>9.1314964442760598</v>
      </c>
      <c r="K130" s="4">
        <v>29</v>
      </c>
      <c r="L130" s="5">
        <v>129</v>
      </c>
    </row>
    <row r="131" spans="1:12" ht="15.75" customHeight="1">
      <c r="A131" s="1">
        <v>285</v>
      </c>
      <c r="B131" s="3">
        <v>43673</v>
      </c>
      <c r="C131" s="4" t="s">
        <v>11</v>
      </c>
      <c r="D131" s="4" t="s">
        <v>12</v>
      </c>
      <c r="E131" s="4">
        <v>1188</v>
      </c>
      <c r="F131" s="4">
        <v>69</v>
      </c>
      <c r="G131" s="4">
        <v>10662.87</v>
      </c>
      <c r="H131" s="4">
        <v>1777.1450000000009</v>
      </c>
      <c r="I131" s="4">
        <v>1969</v>
      </c>
      <c r="J131" s="4">
        <v>9.1314964442760598</v>
      </c>
      <c r="K131" s="4">
        <v>30</v>
      </c>
      <c r="L131" s="5">
        <v>130</v>
      </c>
    </row>
    <row r="132" spans="1:12" ht="15.75" customHeight="1">
      <c r="A132" s="1">
        <v>286</v>
      </c>
      <c r="B132" s="3">
        <v>43680</v>
      </c>
      <c r="C132" s="4" t="s">
        <v>11</v>
      </c>
      <c r="D132" s="4" t="s">
        <v>12</v>
      </c>
      <c r="E132" s="4">
        <v>0</v>
      </c>
      <c r="F132" s="4">
        <v>69</v>
      </c>
      <c r="G132" s="4">
        <v>10294.83</v>
      </c>
      <c r="H132" s="4">
        <v>1715.8050000000001</v>
      </c>
      <c r="I132" s="4">
        <v>1454.8333333333301</v>
      </c>
      <c r="J132" s="4">
        <v>8.3960518288823796</v>
      </c>
      <c r="K132" s="4">
        <v>31</v>
      </c>
      <c r="L132" s="5">
        <v>131</v>
      </c>
    </row>
    <row r="133" spans="1:12" ht="15.75" customHeight="1">
      <c r="A133" s="1">
        <v>287</v>
      </c>
      <c r="B133" s="3">
        <v>43687</v>
      </c>
      <c r="C133" s="4" t="s">
        <v>11</v>
      </c>
      <c r="D133" s="4" t="s">
        <v>12</v>
      </c>
      <c r="E133" s="4">
        <v>0</v>
      </c>
      <c r="F133" s="4">
        <v>69</v>
      </c>
      <c r="G133" s="4">
        <v>9305.16</v>
      </c>
      <c r="H133" s="4">
        <v>1550.859999999999</v>
      </c>
      <c r="I133" s="4">
        <v>1120.6666666666699</v>
      </c>
      <c r="J133" s="4">
        <v>8.3960518288823796</v>
      </c>
      <c r="K133" s="4">
        <v>32</v>
      </c>
      <c r="L133" s="5">
        <v>132</v>
      </c>
    </row>
    <row r="134" spans="1:12" ht="15.75" customHeight="1">
      <c r="A134" s="1">
        <v>288</v>
      </c>
      <c r="B134" s="3">
        <v>43694</v>
      </c>
      <c r="C134" s="4" t="s">
        <v>11</v>
      </c>
      <c r="D134" s="4" t="s">
        <v>12</v>
      </c>
      <c r="E134" s="4">
        <v>1188</v>
      </c>
      <c r="F134" s="4">
        <v>69</v>
      </c>
      <c r="G134" s="4">
        <v>7355.82</v>
      </c>
      <c r="H134" s="4">
        <v>1225.9700000000009</v>
      </c>
      <c r="I134" s="4">
        <v>950.83333333333303</v>
      </c>
      <c r="J134" s="4">
        <v>8.3960518288823796</v>
      </c>
      <c r="K134" s="4">
        <v>33</v>
      </c>
      <c r="L134" s="5">
        <v>133</v>
      </c>
    </row>
    <row r="135" spans="1:12" ht="15.75" customHeight="1">
      <c r="A135" s="1">
        <v>289</v>
      </c>
      <c r="B135" s="3">
        <v>43701</v>
      </c>
      <c r="C135" s="4" t="s">
        <v>11</v>
      </c>
      <c r="D135" s="4" t="s">
        <v>12</v>
      </c>
      <c r="E135" s="4">
        <v>594</v>
      </c>
      <c r="F135" s="4">
        <v>69</v>
      </c>
      <c r="G135" s="4">
        <v>4731.42</v>
      </c>
      <c r="H135" s="4">
        <v>788.57000000000107</v>
      </c>
      <c r="I135" s="4">
        <v>842</v>
      </c>
      <c r="J135" s="4">
        <v>8.3960518288823796</v>
      </c>
      <c r="K135" s="4">
        <v>34</v>
      </c>
      <c r="L135" s="5">
        <v>134</v>
      </c>
    </row>
    <row r="136" spans="1:12" ht="15.75" customHeight="1">
      <c r="A136" s="1">
        <v>290</v>
      </c>
      <c r="B136" s="3">
        <v>43708</v>
      </c>
      <c r="C136" s="4" t="s">
        <v>11</v>
      </c>
      <c r="D136" s="4" t="s">
        <v>12</v>
      </c>
      <c r="E136" s="4">
        <v>1188</v>
      </c>
      <c r="F136" s="4">
        <v>69</v>
      </c>
      <c r="G136" s="4">
        <v>4651.74</v>
      </c>
      <c r="H136" s="4">
        <v>775.29</v>
      </c>
      <c r="I136" s="4">
        <v>762.5</v>
      </c>
      <c r="J136" s="4">
        <v>8.3960518288823796</v>
      </c>
      <c r="K136" s="4">
        <v>35</v>
      </c>
      <c r="L136" s="5">
        <v>135</v>
      </c>
    </row>
    <row r="137" spans="1:12" ht="15.75" customHeight="1">
      <c r="A137" s="1">
        <v>291</v>
      </c>
      <c r="B137" s="3">
        <v>43715</v>
      </c>
      <c r="C137" s="4" t="s">
        <v>11</v>
      </c>
      <c r="D137" s="4" t="s">
        <v>12</v>
      </c>
      <c r="E137" s="4">
        <v>594</v>
      </c>
      <c r="F137" s="4">
        <v>69</v>
      </c>
      <c r="G137" s="4">
        <v>4574.8500000000004</v>
      </c>
      <c r="H137" s="4">
        <v>762.474999999999</v>
      </c>
      <c r="I137" s="4">
        <v>707.16666666666697</v>
      </c>
      <c r="J137" s="4">
        <v>8.6201559945520998</v>
      </c>
      <c r="K137" s="4">
        <v>36</v>
      </c>
      <c r="L137" s="5">
        <v>136</v>
      </c>
    </row>
    <row r="138" spans="1:12" ht="15.75" customHeight="1">
      <c r="A138" s="1">
        <v>292</v>
      </c>
      <c r="B138" s="3">
        <v>43722</v>
      </c>
      <c r="C138" s="4" t="s">
        <v>11</v>
      </c>
      <c r="D138" s="4" t="s">
        <v>12</v>
      </c>
      <c r="E138" s="4">
        <v>0</v>
      </c>
      <c r="F138" s="4">
        <v>69</v>
      </c>
      <c r="G138" s="4">
        <v>4791.4500000000007</v>
      </c>
      <c r="H138" s="4">
        <v>798.57500000000095</v>
      </c>
      <c r="I138" s="4">
        <v>724.33333333333303</v>
      </c>
      <c r="J138" s="4">
        <v>8.6201559945520998</v>
      </c>
      <c r="K138" s="4">
        <v>37</v>
      </c>
      <c r="L138" s="5">
        <v>137</v>
      </c>
    </row>
    <row r="139" spans="1:12" ht="15.75" customHeight="1">
      <c r="A139" s="1">
        <v>293</v>
      </c>
      <c r="B139" s="3">
        <v>43729</v>
      </c>
      <c r="C139" s="4" t="s">
        <v>11</v>
      </c>
      <c r="D139" s="4" t="s">
        <v>12</v>
      </c>
      <c r="E139" s="4">
        <v>0</v>
      </c>
      <c r="F139" s="4">
        <v>69</v>
      </c>
      <c r="G139" s="4">
        <v>5177.43</v>
      </c>
      <c r="H139" s="4">
        <v>862.90499999999997</v>
      </c>
      <c r="I139" s="4">
        <v>911.5</v>
      </c>
      <c r="J139" s="4">
        <v>8.6201559945520998</v>
      </c>
      <c r="K139" s="4">
        <v>38</v>
      </c>
      <c r="L139" s="5">
        <v>138</v>
      </c>
    </row>
    <row r="140" spans="1:12" ht="15.75" customHeight="1">
      <c r="A140" s="1">
        <v>294</v>
      </c>
      <c r="B140" s="3">
        <v>43736</v>
      </c>
      <c r="C140" s="4" t="s">
        <v>11</v>
      </c>
      <c r="D140" s="4" t="s">
        <v>12</v>
      </c>
      <c r="E140" s="4">
        <v>0</v>
      </c>
      <c r="F140" s="4">
        <v>69</v>
      </c>
      <c r="G140" s="4">
        <v>7228.5599999999986</v>
      </c>
      <c r="H140" s="4">
        <v>1204.7600000000009</v>
      </c>
      <c r="I140" s="4">
        <v>1896.1666666666699</v>
      </c>
      <c r="J140" s="4">
        <v>8.6201559945520998</v>
      </c>
      <c r="K140" s="4">
        <v>39</v>
      </c>
      <c r="L140" s="5">
        <v>139</v>
      </c>
    </row>
    <row r="141" spans="1:12" ht="15.75" customHeight="1">
      <c r="A141" s="1">
        <v>295</v>
      </c>
      <c r="B141" s="3">
        <v>43743</v>
      </c>
      <c r="C141" s="4" t="s">
        <v>11</v>
      </c>
      <c r="D141" s="4" t="s">
        <v>12</v>
      </c>
      <c r="E141" s="4">
        <v>0</v>
      </c>
      <c r="F141" s="4">
        <v>69</v>
      </c>
      <c r="G141" s="4">
        <v>10965.69</v>
      </c>
      <c r="H141" s="4">
        <v>1827.615</v>
      </c>
      <c r="I141" s="4">
        <v>1724</v>
      </c>
      <c r="J141" s="4">
        <v>9.1200268730399205</v>
      </c>
      <c r="K141" s="4">
        <v>40</v>
      </c>
      <c r="L141" s="5">
        <v>140</v>
      </c>
    </row>
    <row r="142" spans="1:12" ht="15.75" customHeight="1">
      <c r="A142" s="1">
        <v>296</v>
      </c>
      <c r="B142" s="3">
        <v>43750</v>
      </c>
      <c r="C142" s="4" t="s">
        <v>11</v>
      </c>
      <c r="D142" s="4" t="s">
        <v>12</v>
      </c>
      <c r="E142" s="4">
        <v>0</v>
      </c>
      <c r="F142" s="4">
        <v>69</v>
      </c>
      <c r="G142" s="4">
        <v>9444.66</v>
      </c>
      <c r="H142" s="4">
        <v>1574.109999999999</v>
      </c>
      <c r="I142" s="4">
        <v>1298.6666666666699</v>
      </c>
      <c r="J142" s="4">
        <v>9.1200268730399205</v>
      </c>
      <c r="K142" s="4">
        <v>41</v>
      </c>
      <c r="L142" s="5">
        <v>141</v>
      </c>
    </row>
    <row r="143" spans="1:12" ht="15.75" customHeight="1">
      <c r="A143" s="1">
        <v>297</v>
      </c>
      <c r="B143" s="3">
        <v>43757</v>
      </c>
      <c r="C143" s="4" t="s">
        <v>11</v>
      </c>
      <c r="D143" s="4" t="s">
        <v>12</v>
      </c>
      <c r="E143" s="4">
        <v>0</v>
      </c>
      <c r="F143" s="4">
        <v>69</v>
      </c>
      <c r="G143" s="4">
        <v>8379.9000000000015</v>
      </c>
      <c r="H143" s="4">
        <v>1396.65</v>
      </c>
      <c r="I143" s="4">
        <v>1009.16666666667</v>
      </c>
      <c r="J143" s="4">
        <v>9.1200268730399205</v>
      </c>
      <c r="K143" s="4">
        <v>42</v>
      </c>
      <c r="L143" s="5">
        <v>142</v>
      </c>
    </row>
    <row r="144" spans="1:12" ht="15.75" customHeight="1">
      <c r="A144" s="1">
        <v>298</v>
      </c>
      <c r="B144" s="3">
        <v>43764</v>
      </c>
      <c r="C144" s="4" t="s">
        <v>11</v>
      </c>
      <c r="D144" s="4" t="s">
        <v>12</v>
      </c>
      <c r="E144" s="4">
        <v>0</v>
      </c>
      <c r="F144" s="4">
        <v>69</v>
      </c>
      <c r="G144" s="4">
        <v>6780.9600000000009</v>
      </c>
      <c r="H144" s="4">
        <v>1130.1600000000001</v>
      </c>
      <c r="I144" s="4">
        <v>905.16666666666697</v>
      </c>
      <c r="J144" s="4">
        <v>9.1200268730399205</v>
      </c>
      <c r="K144" s="4">
        <v>43</v>
      </c>
      <c r="L144" s="5">
        <v>143</v>
      </c>
    </row>
    <row r="145" spans="1:12" ht="15.75" customHeight="1">
      <c r="A145" s="1">
        <v>299</v>
      </c>
      <c r="B145" s="3">
        <v>43771</v>
      </c>
      <c r="C145" s="4" t="s">
        <v>11</v>
      </c>
      <c r="D145" s="4" t="s">
        <v>12</v>
      </c>
      <c r="E145" s="4">
        <v>0</v>
      </c>
      <c r="F145" s="4">
        <v>69</v>
      </c>
      <c r="G145" s="4">
        <v>4070.13</v>
      </c>
      <c r="H145" s="4">
        <v>678.354999999999</v>
      </c>
      <c r="I145" s="4">
        <v>855.5</v>
      </c>
      <c r="J145" s="4">
        <v>9.1200148533718206</v>
      </c>
      <c r="K145" s="4">
        <v>44</v>
      </c>
      <c r="L145" s="5">
        <v>144</v>
      </c>
    </row>
    <row r="146" spans="1:12" ht="15.75" customHeight="1">
      <c r="A146" s="1">
        <v>300</v>
      </c>
      <c r="B146" s="3">
        <v>43778</v>
      </c>
      <c r="C146" s="4" t="s">
        <v>11</v>
      </c>
      <c r="D146" s="4" t="s">
        <v>12</v>
      </c>
      <c r="E146" s="4">
        <v>0</v>
      </c>
      <c r="F146" s="4">
        <v>69</v>
      </c>
      <c r="G146" s="4">
        <v>4047.51</v>
      </c>
      <c r="H146" s="4">
        <v>674.58500000000095</v>
      </c>
      <c r="I146" s="4">
        <v>830.66666666666697</v>
      </c>
      <c r="J146" s="4">
        <v>9.1200148533718206</v>
      </c>
      <c r="K146" s="4">
        <v>45</v>
      </c>
      <c r="L146" s="5">
        <v>145</v>
      </c>
    </row>
    <row r="147" spans="1:12" ht="15.75" customHeight="1">
      <c r="A147" s="1">
        <v>301</v>
      </c>
      <c r="B147" s="3">
        <v>43785</v>
      </c>
      <c r="C147" s="4" t="s">
        <v>11</v>
      </c>
      <c r="D147" s="4" t="s">
        <v>12</v>
      </c>
      <c r="E147" s="4">
        <v>0</v>
      </c>
      <c r="F147" s="4">
        <v>69</v>
      </c>
      <c r="G147" s="4">
        <v>4077.36</v>
      </c>
      <c r="H147" s="4">
        <v>679.56000000000006</v>
      </c>
      <c r="I147" s="4">
        <v>799.5</v>
      </c>
      <c r="J147" s="4">
        <v>9.1200148533718206</v>
      </c>
      <c r="K147" s="4">
        <v>46</v>
      </c>
      <c r="L147" s="5">
        <v>146</v>
      </c>
    </row>
    <row r="148" spans="1:12" ht="15.75" customHeight="1">
      <c r="A148" s="1">
        <v>302</v>
      </c>
      <c r="B148" s="3">
        <v>43792</v>
      </c>
      <c r="C148" s="4" t="s">
        <v>11</v>
      </c>
      <c r="D148" s="4" t="s">
        <v>12</v>
      </c>
      <c r="E148" s="4">
        <v>0</v>
      </c>
      <c r="F148" s="4">
        <v>69</v>
      </c>
      <c r="G148" s="4">
        <v>4191.63</v>
      </c>
      <c r="H148" s="4">
        <v>698.604999999999</v>
      </c>
      <c r="I148" s="4">
        <v>767</v>
      </c>
      <c r="J148" s="4">
        <v>9.1200148533718206</v>
      </c>
      <c r="K148" s="4">
        <v>47</v>
      </c>
      <c r="L148" s="5">
        <v>147</v>
      </c>
    </row>
    <row r="149" spans="1:12" ht="15.75" customHeight="1">
      <c r="A149" s="1">
        <v>303</v>
      </c>
      <c r="B149" s="3">
        <v>43799</v>
      </c>
      <c r="C149" s="4" t="s">
        <v>11</v>
      </c>
      <c r="D149" s="4" t="s">
        <v>12</v>
      </c>
      <c r="E149" s="4">
        <v>0</v>
      </c>
      <c r="F149" s="4">
        <v>69</v>
      </c>
      <c r="G149" s="4">
        <v>4231.5599999999986</v>
      </c>
      <c r="H149" s="4">
        <v>705.26000000000101</v>
      </c>
      <c r="I149" s="4">
        <v>0</v>
      </c>
      <c r="J149" s="4">
        <v>9.1200148533718206</v>
      </c>
      <c r="K149" s="4">
        <v>48</v>
      </c>
      <c r="L149" s="5">
        <v>148</v>
      </c>
    </row>
    <row r="150" spans="1:12" ht="15.75" customHeight="1">
      <c r="A150" s="1">
        <v>304</v>
      </c>
      <c r="B150" s="3">
        <v>43806</v>
      </c>
      <c r="C150" s="4" t="s">
        <v>11</v>
      </c>
      <c r="D150" s="4" t="s">
        <v>12</v>
      </c>
      <c r="E150" s="4">
        <v>0</v>
      </c>
      <c r="F150" s="4">
        <v>69</v>
      </c>
      <c r="G150" s="4">
        <v>4355.82</v>
      </c>
      <c r="H150" s="4">
        <v>725.97</v>
      </c>
      <c r="I150" s="4">
        <v>0</v>
      </c>
      <c r="J150" s="4">
        <v>7.9106623242591398</v>
      </c>
      <c r="K150" s="4">
        <v>49</v>
      </c>
      <c r="L150" s="5">
        <v>149</v>
      </c>
    </row>
    <row r="151" spans="1:12" ht="15.75" customHeight="1">
      <c r="A151" s="1">
        <v>305</v>
      </c>
      <c r="B151" s="3">
        <v>43813</v>
      </c>
      <c r="C151" s="4" t="s">
        <v>11</v>
      </c>
      <c r="D151" s="4" t="s">
        <v>12</v>
      </c>
      <c r="E151" s="4">
        <v>0</v>
      </c>
      <c r="F151" s="4">
        <v>69</v>
      </c>
      <c r="G151" s="4">
        <v>4954.59</v>
      </c>
      <c r="H151" s="4">
        <v>825.76499999999999</v>
      </c>
      <c r="I151" s="4">
        <v>0</v>
      </c>
      <c r="J151" s="4">
        <v>7.9106623242591398</v>
      </c>
      <c r="K151" s="4">
        <v>50</v>
      </c>
      <c r="L151" s="5">
        <v>150</v>
      </c>
    </row>
    <row r="152" spans="1:12" ht="15.75" customHeight="1">
      <c r="A152" s="1">
        <v>306</v>
      </c>
      <c r="B152" s="3">
        <v>43820</v>
      </c>
      <c r="C152" s="4" t="s">
        <v>11</v>
      </c>
      <c r="D152" s="4" t="s">
        <v>12</v>
      </c>
      <c r="E152" s="4">
        <v>0</v>
      </c>
      <c r="F152" s="4">
        <v>69</v>
      </c>
      <c r="G152" s="4">
        <v>6183.0599999999986</v>
      </c>
      <c r="H152" s="4">
        <v>1030.5099999999991</v>
      </c>
      <c r="I152" s="4">
        <v>0</v>
      </c>
      <c r="J152" s="4">
        <v>7.9106623242591398</v>
      </c>
      <c r="K152" s="4">
        <v>51</v>
      </c>
      <c r="L152" s="5">
        <v>151</v>
      </c>
    </row>
    <row r="153" spans="1:12" ht="15.75" customHeight="1">
      <c r="A153" s="1">
        <v>307</v>
      </c>
      <c r="B153" s="3">
        <v>43827</v>
      </c>
      <c r="C153" s="4" t="s">
        <v>11</v>
      </c>
      <c r="D153" s="4" t="s">
        <v>12</v>
      </c>
      <c r="E153" s="4">
        <v>0</v>
      </c>
      <c r="F153" s="4">
        <v>69</v>
      </c>
      <c r="G153" s="4">
        <v>4537.4400000000014</v>
      </c>
      <c r="H153" s="4">
        <v>756.24</v>
      </c>
      <c r="I153" s="4">
        <v>0</v>
      </c>
      <c r="J153" s="4">
        <v>7.9106623242591398</v>
      </c>
      <c r="K153" s="4">
        <v>52</v>
      </c>
      <c r="L153" s="5">
        <v>152</v>
      </c>
    </row>
    <row r="154" spans="1:12" ht="15.75" customHeight="1"/>
    <row r="155" spans="1:12" ht="15.75" customHeight="1"/>
    <row r="156" spans="1:12" ht="15.75" customHeight="1"/>
    <row r="157" spans="1:12" ht="15.75" customHeight="1"/>
    <row r="158" spans="1:12" ht="15.75" customHeight="1"/>
    <row r="159" spans="1:12" ht="15.75" customHeight="1"/>
    <row r="160" spans="1:12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C481-ABCD-8043-B6E7-0B100D197A92}">
  <dimension ref="A1:K153"/>
  <sheetViews>
    <sheetView workbookViewId="0">
      <selection activeCell="K2" sqref="K2:K5"/>
    </sheetView>
  </sheetViews>
  <sheetFormatPr baseColWidth="10" defaultRowHeight="14"/>
  <cols>
    <col min="1" max="1" width="18.6640625" customWidth="1"/>
    <col min="2" max="2" width="33.6640625" customWidth="1"/>
    <col min="6" max="6" width="15" customWidth="1"/>
  </cols>
  <sheetData>
    <row r="1" spans="1:11" ht="15">
      <c r="A1" s="1" t="s">
        <v>0</v>
      </c>
      <c r="B1" s="1" t="s">
        <v>6</v>
      </c>
      <c r="C1" s="6" t="s">
        <v>13</v>
      </c>
      <c r="E1" s="6" t="s">
        <v>14</v>
      </c>
      <c r="F1" s="7" t="s">
        <v>15</v>
      </c>
      <c r="G1" s="7" t="s">
        <v>16</v>
      </c>
      <c r="J1" s="6" t="s">
        <v>18</v>
      </c>
      <c r="K1" s="6" t="s">
        <v>20</v>
      </c>
    </row>
    <row r="2" spans="1:11" ht="15">
      <c r="A2" s="3">
        <v>42770</v>
      </c>
      <c r="B2" s="4">
        <v>815.76999999999907</v>
      </c>
      <c r="C2">
        <v>1</v>
      </c>
      <c r="D2">
        <v>1</v>
      </c>
      <c r="F2">
        <v>690.52854166666646</v>
      </c>
      <c r="G2">
        <f>B2/F2</f>
        <v>1.1813704297161254</v>
      </c>
      <c r="I2">
        <v>1</v>
      </c>
      <c r="J2">
        <f>AVERAGEIF(D:D,1,G:G)</f>
        <v>0.95265882504675947</v>
      </c>
      <c r="K2">
        <f>J2*(6/$J$9)</f>
        <v>0.95774061612868633</v>
      </c>
    </row>
    <row r="3" spans="1:11" ht="15">
      <c r="A3" s="3">
        <v>42777</v>
      </c>
      <c r="B3" s="4">
        <v>718.20999999999901</v>
      </c>
      <c r="C3">
        <v>1</v>
      </c>
      <c r="D3">
        <v>2</v>
      </c>
      <c r="F3">
        <v>690.52854166666646</v>
      </c>
      <c r="G3">
        <f t="shared" ref="G3:G66" si="0">B3/F3</f>
        <v>1.0400873485497359</v>
      </c>
      <c r="I3">
        <v>2</v>
      </c>
      <c r="J3">
        <f>AVERAGEIF(D:D,2,G:G)</f>
        <v>0.95776789245297222</v>
      </c>
      <c r="K3">
        <f t="shared" ref="K3:K7" si="1">J3*(6/$J$9)</f>
        <v>0.96287693695710996</v>
      </c>
    </row>
    <row r="4" spans="1:11" ht="15">
      <c r="A4" s="3">
        <v>42784</v>
      </c>
      <c r="B4" s="4">
        <v>671.73</v>
      </c>
      <c r="C4">
        <v>1</v>
      </c>
      <c r="D4">
        <v>3</v>
      </c>
      <c r="E4">
        <f>AVERAGE(B2:B7)</f>
        <v>710.52333333333308</v>
      </c>
      <c r="F4">
        <f>AVERAGE(F5:F6)</f>
        <v>690.52854166666646</v>
      </c>
      <c r="G4">
        <f t="shared" si="0"/>
        <v>0.97277658991285998</v>
      </c>
      <c r="I4">
        <v>3</v>
      </c>
      <c r="J4">
        <f>AVERAGEIF(D:D,3,G:G)</f>
        <v>1.0316954863006182</v>
      </c>
      <c r="K4">
        <f t="shared" si="1"/>
        <v>1.037198884562099</v>
      </c>
    </row>
    <row r="5" spans="1:11" ht="15">
      <c r="A5" s="3">
        <v>42791</v>
      </c>
      <c r="B5" s="4">
        <v>695.59500000000003</v>
      </c>
      <c r="C5">
        <v>1</v>
      </c>
      <c r="D5">
        <v>4</v>
      </c>
      <c r="E5">
        <f>AVERAGE(B3:B8)</f>
        <v>687.65333333333308</v>
      </c>
      <c r="F5">
        <f>AVERAGE(E4:E5)</f>
        <v>699.08833333333314</v>
      </c>
      <c r="G5">
        <f t="shared" si="0"/>
        <v>0.99500301583252504</v>
      </c>
      <c r="I5">
        <v>4</v>
      </c>
      <c r="J5">
        <f>AVERAGEIF(D:D,4,G:G)</f>
        <v>1.0649567227684844</v>
      </c>
      <c r="K5">
        <f t="shared" si="1"/>
        <v>1.0706375472505725</v>
      </c>
    </row>
    <row r="6" spans="1:11" ht="15">
      <c r="A6" s="3">
        <v>42798</v>
      </c>
      <c r="B6" s="4">
        <v>675.15999999999894</v>
      </c>
      <c r="C6">
        <v>1</v>
      </c>
      <c r="D6">
        <v>5</v>
      </c>
      <c r="E6">
        <f t="shared" ref="E6:E8" si="2">AVERAGE(B4:B9)</f>
        <v>676.28416666666647</v>
      </c>
      <c r="F6">
        <f t="shared" ref="F6:F69" si="3">AVERAGE(E5:E6)</f>
        <v>681.96874999999977</v>
      </c>
      <c r="G6">
        <f t="shared" si="0"/>
        <v>0.9900160381249129</v>
      </c>
      <c r="I6">
        <v>5</v>
      </c>
      <c r="J6">
        <f>AVERAGEIF(D:D,5,G:G)</f>
        <v>1.017797617451909</v>
      </c>
      <c r="K6">
        <f t="shared" si="1"/>
        <v>1.0232268799744282</v>
      </c>
    </row>
    <row r="7" spans="1:11" ht="15">
      <c r="A7" s="3">
        <v>42805</v>
      </c>
      <c r="B7" s="4">
        <v>686.67500000000098</v>
      </c>
      <c r="C7">
        <v>1</v>
      </c>
      <c r="D7">
        <v>6</v>
      </c>
      <c r="E7">
        <f t="shared" si="2"/>
        <v>680.69999999999993</v>
      </c>
      <c r="F7">
        <f>AVERAGE(E6:E7)</f>
        <v>678.4920833333332</v>
      </c>
      <c r="G7">
        <f t="shared" si="0"/>
        <v>1.0120604453134756</v>
      </c>
      <c r="I7">
        <v>6</v>
      </c>
      <c r="J7">
        <f>AVERAGEIF(D:D,6,G:G)</f>
        <v>0.9432873346139441</v>
      </c>
      <c r="K7">
        <f t="shared" si="1"/>
        <v>0.94831913512710309</v>
      </c>
    </row>
    <row r="8" spans="1:11" ht="15">
      <c r="A8" s="3">
        <v>42812</v>
      </c>
      <c r="B8" s="4">
        <v>678.54999999999905</v>
      </c>
      <c r="C8">
        <v>2</v>
      </c>
      <c r="D8">
        <v>1</v>
      </c>
      <c r="E8">
        <f t="shared" si="2"/>
        <v>688.60333333333347</v>
      </c>
      <c r="F8">
        <f t="shared" si="3"/>
        <v>684.65166666666664</v>
      </c>
      <c r="G8">
        <f t="shared" si="0"/>
        <v>0.99108792549008973</v>
      </c>
    </row>
    <row r="9" spans="1:11" ht="15">
      <c r="A9" s="3">
        <v>42819</v>
      </c>
      <c r="B9" s="4">
        <v>649.995</v>
      </c>
      <c r="C9">
        <v>2</v>
      </c>
      <c r="D9">
        <v>2</v>
      </c>
      <c r="E9">
        <f>AVERAGE(B7:B12)</f>
        <v>697.49583333333339</v>
      </c>
      <c r="F9">
        <f t="shared" si="3"/>
        <v>693.04958333333343</v>
      </c>
      <c r="G9">
        <f t="shared" si="0"/>
        <v>0.9378766189768768</v>
      </c>
      <c r="I9" s="6" t="s">
        <v>22</v>
      </c>
      <c r="J9">
        <f>SUM(J2:J7)</f>
        <v>5.9681638786346882</v>
      </c>
      <c r="K9">
        <f>SUM(K2:K7)</f>
        <v>5.9999999999999991</v>
      </c>
    </row>
    <row r="10" spans="1:11" ht="15">
      <c r="A10" s="3">
        <v>42826</v>
      </c>
      <c r="B10" s="4">
        <v>698.22500000000093</v>
      </c>
      <c r="C10">
        <v>2</v>
      </c>
      <c r="D10">
        <v>3</v>
      </c>
      <c r="E10">
        <f t="shared" ref="E10:E73" si="4">AVERAGE(B8:B13)</f>
        <v>697.01249999999993</v>
      </c>
      <c r="F10">
        <f t="shared" si="3"/>
        <v>697.25416666666661</v>
      </c>
      <c r="G10">
        <f t="shared" si="0"/>
        <v>1.0013923664852022</v>
      </c>
    </row>
    <row r="11" spans="1:11" ht="15">
      <c r="A11" s="3">
        <v>42833</v>
      </c>
      <c r="B11" s="4">
        <v>743.01500000000101</v>
      </c>
      <c r="C11">
        <v>2</v>
      </c>
      <c r="D11">
        <v>4</v>
      </c>
      <c r="E11">
        <f t="shared" si="4"/>
        <v>694.48833333333357</v>
      </c>
      <c r="F11">
        <f t="shared" si="3"/>
        <v>695.75041666666675</v>
      </c>
      <c r="G11">
        <f t="shared" si="0"/>
        <v>1.0679332447399434</v>
      </c>
    </row>
    <row r="12" spans="1:11" ht="15">
      <c r="A12" s="3">
        <v>42840</v>
      </c>
      <c r="B12" s="4">
        <v>728.51499999999896</v>
      </c>
      <c r="C12">
        <v>2</v>
      </c>
      <c r="D12">
        <v>5</v>
      </c>
      <c r="E12">
        <f t="shared" si="4"/>
        <v>689.67250000000001</v>
      </c>
      <c r="F12">
        <f t="shared" si="3"/>
        <v>692.08041666666679</v>
      </c>
      <c r="G12">
        <f t="shared" si="0"/>
        <v>1.0526450141571921</v>
      </c>
    </row>
    <row r="13" spans="1:11" ht="15">
      <c r="A13" s="3">
        <v>42847</v>
      </c>
      <c r="B13" s="4">
        <v>683.77500000000009</v>
      </c>
      <c r="C13">
        <v>2</v>
      </c>
      <c r="D13">
        <v>6</v>
      </c>
      <c r="E13">
        <f t="shared" si="4"/>
        <v>674.65833333333296</v>
      </c>
      <c r="F13">
        <f t="shared" si="3"/>
        <v>682.16541666666649</v>
      </c>
      <c r="G13">
        <f t="shared" si="0"/>
        <v>1.0023595205708298</v>
      </c>
    </row>
    <row r="14" spans="1:11" ht="15">
      <c r="A14" s="3">
        <v>42854</v>
      </c>
      <c r="B14" s="4">
        <v>663.40499999999997</v>
      </c>
      <c r="C14">
        <v>3</v>
      </c>
      <c r="D14">
        <v>1</v>
      </c>
      <c r="E14">
        <f t="shared" si="4"/>
        <v>655.45916666666596</v>
      </c>
      <c r="F14">
        <f t="shared" si="3"/>
        <v>665.05874999999946</v>
      </c>
      <c r="G14">
        <f t="shared" si="0"/>
        <v>0.99751337757754566</v>
      </c>
    </row>
    <row r="15" spans="1:11" ht="15">
      <c r="A15" s="3">
        <v>42861</v>
      </c>
      <c r="B15" s="4">
        <v>621.099999999999</v>
      </c>
      <c r="C15">
        <v>3</v>
      </c>
      <c r="D15">
        <v>2</v>
      </c>
      <c r="E15">
        <f t="shared" si="4"/>
        <v>633.96166666666602</v>
      </c>
      <c r="F15">
        <f t="shared" si="3"/>
        <v>644.71041666666599</v>
      </c>
      <c r="G15">
        <f t="shared" si="0"/>
        <v>0.96337826091171375</v>
      </c>
    </row>
    <row r="16" spans="1:11" ht="15">
      <c r="A16" s="3">
        <v>42868</v>
      </c>
      <c r="B16" s="4">
        <v>608.13999999999896</v>
      </c>
      <c r="C16">
        <v>3</v>
      </c>
      <c r="D16">
        <v>3</v>
      </c>
      <c r="E16">
        <f t="shared" si="4"/>
        <v>627.4658333333324</v>
      </c>
      <c r="F16">
        <f t="shared" si="3"/>
        <v>630.71374999999921</v>
      </c>
      <c r="G16">
        <f t="shared" si="0"/>
        <v>0.96420919949818717</v>
      </c>
    </row>
    <row r="17" spans="1:7" ht="15">
      <c r="A17" s="3">
        <v>42875</v>
      </c>
      <c r="B17" s="4">
        <v>627.81999999999903</v>
      </c>
      <c r="C17">
        <v>3</v>
      </c>
      <c r="D17">
        <v>4</v>
      </c>
      <c r="E17">
        <f t="shared" si="4"/>
        <v>649.47749999999894</v>
      </c>
      <c r="F17">
        <f t="shared" si="3"/>
        <v>638.47166666666567</v>
      </c>
      <c r="G17">
        <f t="shared" si="0"/>
        <v>0.98331693131775622</v>
      </c>
    </row>
    <row r="18" spans="1:7" ht="15">
      <c r="A18" s="3">
        <v>42882</v>
      </c>
      <c r="B18" s="4">
        <v>599.52999999999895</v>
      </c>
      <c r="C18">
        <v>3</v>
      </c>
      <c r="D18">
        <v>5</v>
      </c>
      <c r="E18">
        <f t="shared" si="4"/>
        <v>723.28083333333268</v>
      </c>
      <c r="F18">
        <f t="shared" si="3"/>
        <v>686.37916666666581</v>
      </c>
      <c r="G18">
        <f t="shared" si="0"/>
        <v>0.87346765332572451</v>
      </c>
    </row>
    <row r="19" spans="1:7" ht="15">
      <c r="A19" s="3">
        <v>42889</v>
      </c>
      <c r="B19" s="4">
        <v>644.79999999999905</v>
      </c>
      <c r="C19">
        <v>3</v>
      </c>
      <c r="D19">
        <v>6</v>
      </c>
      <c r="E19">
        <f t="shared" si="4"/>
        <v>794.15416666666613</v>
      </c>
      <c r="F19">
        <f t="shared" si="3"/>
        <v>758.7174999999994</v>
      </c>
      <c r="G19">
        <f t="shared" si="0"/>
        <v>0.84985518325331832</v>
      </c>
    </row>
    <row r="20" spans="1:7" ht="15">
      <c r="A20" s="3">
        <v>42896</v>
      </c>
      <c r="B20" s="4">
        <v>795.474999999999</v>
      </c>
      <c r="C20">
        <v>4</v>
      </c>
      <c r="D20">
        <v>1</v>
      </c>
      <c r="E20">
        <f t="shared" si="4"/>
        <v>856.85333333333313</v>
      </c>
      <c r="F20">
        <f t="shared" si="3"/>
        <v>825.50374999999963</v>
      </c>
      <c r="G20">
        <f t="shared" si="0"/>
        <v>0.96362372672443874</v>
      </c>
    </row>
    <row r="21" spans="1:7" ht="15">
      <c r="A21" s="3">
        <v>42903</v>
      </c>
      <c r="B21" s="4">
        <v>1063.92</v>
      </c>
      <c r="C21">
        <v>4</v>
      </c>
      <c r="D21">
        <v>2</v>
      </c>
      <c r="E21">
        <f t="shared" si="4"/>
        <v>900.06833333333304</v>
      </c>
      <c r="F21">
        <f t="shared" si="3"/>
        <v>878.46083333333308</v>
      </c>
      <c r="G21">
        <f t="shared" si="0"/>
        <v>1.2111183101504246</v>
      </c>
    </row>
    <row r="22" spans="1:7" ht="15">
      <c r="A22" s="3">
        <v>42910</v>
      </c>
      <c r="B22" s="4">
        <v>1033.3800000000001</v>
      </c>
      <c r="C22">
        <v>4</v>
      </c>
      <c r="D22">
        <v>3</v>
      </c>
      <c r="E22">
        <f t="shared" si="4"/>
        <v>898.08416666666653</v>
      </c>
      <c r="F22">
        <f t="shared" si="3"/>
        <v>899.07624999999985</v>
      </c>
      <c r="G22">
        <f t="shared" si="0"/>
        <v>1.1493797105640375</v>
      </c>
    </row>
    <row r="23" spans="1:7" ht="15">
      <c r="A23" s="3">
        <v>42917</v>
      </c>
      <c r="B23" s="4">
        <v>1004.015000000001</v>
      </c>
      <c r="C23">
        <v>4</v>
      </c>
      <c r="D23">
        <v>4</v>
      </c>
      <c r="E23">
        <f t="shared" si="4"/>
        <v>872.59000000000015</v>
      </c>
      <c r="F23">
        <f t="shared" si="3"/>
        <v>885.33708333333334</v>
      </c>
      <c r="G23">
        <f t="shared" si="0"/>
        <v>1.1340482838692807</v>
      </c>
    </row>
    <row r="24" spans="1:7" ht="15">
      <c r="A24" s="3">
        <v>42924</v>
      </c>
      <c r="B24" s="4">
        <v>858.81999999999903</v>
      </c>
      <c r="C24">
        <v>4</v>
      </c>
      <c r="D24">
        <v>5</v>
      </c>
      <c r="E24">
        <f t="shared" si="4"/>
        <v>802.77166666666653</v>
      </c>
      <c r="F24">
        <f t="shared" si="3"/>
        <v>837.68083333333334</v>
      </c>
      <c r="G24">
        <f t="shared" si="0"/>
        <v>1.0252353471936893</v>
      </c>
    </row>
    <row r="25" spans="1:7" ht="15">
      <c r="A25" s="3">
        <v>42931</v>
      </c>
      <c r="B25" s="4">
        <v>632.89499999999998</v>
      </c>
      <c r="C25">
        <v>4</v>
      </c>
      <c r="D25">
        <v>6</v>
      </c>
      <c r="E25">
        <f t="shared" si="4"/>
        <v>737.87749999999994</v>
      </c>
      <c r="F25">
        <f t="shared" si="3"/>
        <v>770.32458333333329</v>
      </c>
      <c r="G25">
        <f t="shared" si="0"/>
        <v>0.8215952258220155</v>
      </c>
    </row>
    <row r="26" spans="1:7" ht="15">
      <c r="A26" s="3">
        <v>42938</v>
      </c>
      <c r="B26" s="4">
        <v>642.51</v>
      </c>
      <c r="C26">
        <v>5</v>
      </c>
      <c r="D26">
        <v>1</v>
      </c>
      <c r="E26">
        <f t="shared" si="4"/>
        <v>693.20666666666648</v>
      </c>
      <c r="F26">
        <f t="shared" si="3"/>
        <v>715.54208333333327</v>
      </c>
      <c r="G26">
        <f t="shared" si="0"/>
        <v>0.89793460785267121</v>
      </c>
    </row>
    <row r="27" spans="1:7" ht="15">
      <c r="A27" s="3">
        <v>42945</v>
      </c>
      <c r="B27" s="4">
        <v>645.00999999999897</v>
      </c>
      <c r="C27">
        <v>5</v>
      </c>
      <c r="D27">
        <v>2</v>
      </c>
      <c r="E27">
        <f t="shared" si="4"/>
        <v>670.0683333333335</v>
      </c>
      <c r="F27">
        <f t="shared" si="3"/>
        <v>681.63750000000005</v>
      </c>
      <c r="G27">
        <f t="shared" si="0"/>
        <v>0.94626542700482141</v>
      </c>
    </row>
    <row r="28" spans="1:7" ht="15">
      <c r="A28" s="3">
        <v>42952</v>
      </c>
      <c r="B28" s="4">
        <v>644.01500000000101</v>
      </c>
      <c r="C28">
        <v>5</v>
      </c>
      <c r="D28">
        <v>3</v>
      </c>
      <c r="E28">
        <f t="shared" si="4"/>
        <v>684.0008333333335</v>
      </c>
      <c r="F28">
        <f t="shared" si="3"/>
        <v>677.03458333333356</v>
      </c>
      <c r="G28">
        <f t="shared" si="0"/>
        <v>0.95122910388009596</v>
      </c>
    </row>
    <row r="29" spans="1:7" ht="15">
      <c r="A29" s="3">
        <v>42959</v>
      </c>
      <c r="B29" s="4">
        <v>735.99</v>
      </c>
      <c r="C29">
        <v>5</v>
      </c>
      <c r="D29">
        <v>4</v>
      </c>
      <c r="E29">
        <f t="shared" si="4"/>
        <v>700.20333333333349</v>
      </c>
      <c r="F29">
        <f t="shared" si="3"/>
        <v>692.10208333333344</v>
      </c>
      <c r="G29">
        <f t="shared" si="0"/>
        <v>1.0634124903298825</v>
      </c>
    </row>
    <row r="30" spans="1:7" ht="15">
      <c r="A30" s="3">
        <v>42966</v>
      </c>
      <c r="B30" s="4">
        <v>719.99000000000103</v>
      </c>
      <c r="C30">
        <v>5</v>
      </c>
      <c r="D30">
        <v>5</v>
      </c>
      <c r="E30">
        <f t="shared" si="4"/>
        <v>745.67500000000052</v>
      </c>
      <c r="F30">
        <f t="shared" si="3"/>
        <v>722.93916666666701</v>
      </c>
      <c r="G30">
        <f t="shared" si="0"/>
        <v>0.99592058806238981</v>
      </c>
    </row>
    <row r="31" spans="1:7" ht="15">
      <c r="A31" s="3">
        <v>42973</v>
      </c>
      <c r="B31" s="4">
        <v>716.49</v>
      </c>
      <c r="C31">
        <v>5</v>
      </c>
      <c r="D31">
        <v>6</v>
      </c>
      <c r="E31">
        <f t="shared" si="4"/>
        <v>846.08916666666698</v>
      </c>
      <c r="F31">
        <f t="shared" si="3"/>
        <v>795.88208333333375</v>
      </c>
      <c r="G31">
        <f t="shared" si="0"/>
        <v>0.90024642469545013</v>
      </c>
    </row>
    <row r="32" spans="1:7" ht="15">
      <c r="A32" s="3">
        <v>42980</v>
      </c>
      <c r="B32" s="4">
        <v>739.72499999999991</v>
      </c>
      <c r="C32">
        <v>6</v>
      </c>
      <c r="D32">
        <v>1</v>
      </c>
      <c r="E32">
        <f t="shared" si="4"/>
        <v>925.64666666666699</v>
      </c>
      <c r="F32">
        <f t="shared" si="3"/>
        <v>885.86791666666704</v>
      </c>
      <c r="G32">
        <f t="shared" si="0"/>
        <v>0.83502854780363656</v>
      </c>
    </row>
    <row r="33" spans="1:7" ht="15">
      <c r="A33" s="3">
        <v>42987</v>
      </c>
      <c r="B33" s="4">
        <v>917.84000000000106</v>
      </c>
      <c r="C33">
        <v>6</v>
      </c>
      <c r="D33">
        <v>2</v>
      </c>
      <c r="E33">
        <f t="shared" si="4"/>
        <v>1009.85</v>
      </c>
      <c r="F33">
        <f t="shared" si="3"/>
        <v>967.74833333333345</v>
      </c>
      <c r="G33">
        <f t="shared" si="0"/>
        <v>0.9484283965011574</v>
      </c>
    </row>
    <row r="34" spans="1:7" ht="15">
      <c r="A34" s="3">
        <v>42994</v>
      </c>
      <c r="B34" s="4">
        <v>1246.5</v>
      </c>
      <c r="C34">
        <v>6</v>
      </c>
      <c r="D34">
        <v>3</v>
      </c>
      <c r="E34">
        <f t="shared" si="4"/>
        <v>1056.4716666666666</v>
      </c>
      <c r="F34">
        <f t="shared" si="3"/>
        <v>1033.1608333333334</v>
      </c>
      <c r="G34">
        <f t="shared" si="0"/>
        <v>1.2064917288611889</v>
      </c>
    </row>
    <row r="35" spans="1:7" ht="15">
      <c r="A35" s="3">
        <v>43001</v>
      </c>
      <c r="B35" s="4">
        <v>1213.335</v>
      </c>
      <c r="C35">
        <v>6</v>
      </c>
      <c r="D35">
        <v>4</v>
      </c>
      <c r="E35">
        <f t="shared" si="4"/>
        <v>1046.9983333333332</v>
      </c>
      <c r="F35">
        <f t="shared" si="3"/>
        <v>1051.7349999999999</v>
      </c>
      <c r="G35">
        <f t="shared" si="0"/>
        <v>1.1536508721303371</v>
      </c>
    </row>
    <row r="36" spans="1:7" ht="15">
      <c r="A36" s="3">
        <v>43008</v>
      </c>
      <c r="B36" s="4">
        <v>1225.2099999999989</v>
      </c>
      <c r="C36">
        <v>6</v>
      </c>
      <c r="D36">
        <v>5</v>
      </c>
      <c r="E36">
        <f t="shared" si="4"/>
        <v>1008.441666666666</v>
      </c>
      <c r="F36">
        <f t="shared" si="3"/>
        <v>1027.7199999999996</v>
      </c>
      <c r="G36">
        <f t="shared" si="0"/>
        <v>1.1921632351224063</v>
      </c>
    </row>
    <row r="37" spans="1:7" ht="15">
      <c r="A37" s="3">
        <v>43015</v>
      </c>
      <c r="B37" s="4">
        <v>996.21999999999889</v>
      </c>
      <c r="C37">
        <v>6</v>
      </c>
      <c r="D37">
        <v>6</v>
      </c>
      <c r="E37">
        <f t="shared" si="4"/>
        <v>943.99583333333248</v>
      </c>
      <c r="F37">
        <f t="shared" si="3"/>
        <v>976.21874999999932</v>
      </c>
      <c r="G37">
        <f t="shared" si="0"/>
        <v>1.0204884919491657</v>
      </c>
    </row>
    <row r="38" spans="1:7" ht="15">
      <c r="A38" s="3">
        <v>43022</v>
      </c>
      <c r="B38" s="4">
        <v>682.88499999999897</v>
      </c>
      <c r="C38">
        <v>7</v>
      </c>
      <c r="D38">
        <v>1</v>
      </c>
      <c r="E38">
        <f t="shared" si="4"/>
        <v>938.7883333333325</v>
      </c>
      <c r="F38">
        <f t="shared" si="3"/>
        <v>941.39208333333249</v>
      </c>
      <c r="G38">
        <f t="shared" si="0"/>
        <v>0.725399131870753</v>
      </c>
    </row>
    <row r="39" spans="1:7" ht="15">
      <c r="A39" s="3">
        <v>43029</v>
      </c>
      <c r="B39" s="4">
        <v>686.49999999999898</v>
      </c>
      <c r="C39">
        <v>7</v>
      </c>
      <c r="D39">
        <v>2</v>
      </c>
      <c r="E39">
        <f t="shared" si="4"/>
        <v>923.00333333333253</v>
      </c>
      <c r="F39">
        <f t="shared" si="3"/>
        <v>930.89583333333258</v>
      </c>
      <c r="G39">
        <f t="shared" si="0"/>
        <v>0.73746167446232302</v>
      </c>
    </row>
    <row r="40" spans="1:7" ht="15">
      <c r="A40" s="3">
        <v>43036</v>
      </c>
      <c r="B40" s="4">
        <v>859.82499999999902</v>
      </c>
      <c r="C40">
        <v>7</v>
      </c>
      <c r="D40">
        <v>3</v>
      </c>
      <c r="E40">
        <f t="shared" si="4"/>
        <v>922.82416666666597</v>
      </c>
      <c r="F40">
        <f t="shared" si="3"/>
        <v>922.91374999999925</v>
      </c>
      <c r="G40">
        <f t="shared" si="0"/>
        <v>0.93164177042545926</v>
      </c>
    </row>
    <row r="41" spans="1:7" ht="15">
      <c r="A41" s="3">
        <v>43043</v>
      </c>
      <c r="B41" s="4">
        <v>1182.0899999999999</v>
      </c>
      <c r="C41">
        <v>7</v>
      </c>
      <c r="D41">
        <v>4</v>
      </c>
      <c r="E41">
        <f t="shared" si="4"/>
        <v>926.09583333333319</v>
      </c>
      <c r="F41">
        <f t="shared" si="3"/>
        <v>924.45999999999958</v>
      </c>
      <c r="G41">
        <f t="shared" si="0"/>
        <v>1.2786816087229307</v>
      </c>
    </row>
    <row r="42" spans="1:7" ht="15">
      <c r="A42" s="3">
        <v>43050</v>
      </c>
      <c r="B42" s="4">
        <v>1130.4999999999991</v>
      </c>
      <c r="C42">
        <v>7</v>
      </c>
      <c r="D42">
        <v>5</v>
      </c>
      <c r="E42">
        <f t="shared" si="4"/>
        <v>925.34583333333296</v>
      </c>
      <c r="F42">
        <f t="shared" si="3"/>
        <v>925.72083333333308</v>
      </c>
      <c r="G42">
        <f t="shared" si="0"/>
        <v>1.2212104981253342</v>
      </c>
    </row>
    <row r="43" spans="1:7" ht="15">
      <c r="A43" s="3">
        <v>43057</v>
      </c>
      <c r="B43" s="4">
        <v>995.14499999999998</v>
      </c>
      <c r="C43">
        <v>7</v>
      </c>
      <c r="D43">
        <v>6</v>
      </c>
      <c r="E43">
        <f t="shared" si="4"/>
        <v>913.20833333333303</v>
      </c>
      <c r="F43">
        <f t="shared" si="3"/>
        <v>919.27708333333294</v>
      </c>
      <c r="G43">
        <f t="shared" si="0"/>
        <v>1.0825299771333003</v>
      </c>
    </row>
    <row r="44" spans="1:7" ht="15">
      <c r="A44" s="3">
        <v>43064</v>
      </c>
      <c r="B44" s="4">
        <v>702.51500000000101</v>
      </c>
      <c r="C44">
        <v>8</v>
      </c>
      <c r="D44">
        <v>1</v>
      </c>
      <c r="E44">
        <f t="shared" si="4"/>
        <v>851.70666666666648</v>
      </c>
      <c r="F44">
        <f t="shared" si="3"/>
        <v>882.45749999999975</v>
      </c>
      <c r="G44">
        <f t="shared" si="0"/>
        <v>0.79608933008105343</v>
      </c>
    </row>
    <row r="45" spans="1:7" ht="15">
      <c r="A45" s="3">
        <v>43071</v>
      </c>
      <c r="B45" s="4">
        <v>681.99999999999898</v>
      </c>
      <c r="C45">
        <v>8</v>
      </c>
      <c r="D45">
        <v>2</v>
      </c>
      <c r="E45">
        <f t="shared" si="4"/>
        <v>844.26666666666642</v>
      </c>
      <c r="F45">
        <f t="shared" si="3"/>
        <v>847.98666666666645</v>
      </c>
      <c r="G45">
        <f t="shared" si="0"/>
        <v>0.80425792858378176</v>
      </c>
    </row>
    <row r="46" spans="1:7" ht="15">
      <c r="A46" s="3">
        <v>43078</v>
      </c>
      <c r="B46" s="4">
        <v>786.99999999999886</v>
      </c>
      <c r="C46">
        <v>8</v>
      </c>
      <c r="D46">
        <v>3</v>
      </c>
      <c r="E46">
        <f t="shared" si="4"/>
        <v>787.14916666666625</v>
      </c>
      <c r="F46">
        <f t="shared" si="3"/>
        <v>815.70791666666628</v>
      </c>
      <c r="G46">
        <f t="shared" si="0"/>
        <v>0.9648061320969149</v>
      </c>
    </row>
    <row r="47" spans="1:7" ht="15">
      <c r="A47" s="3">
        <v>43085</v>
      </c>
      <c r="B47" s="4">
        <v>813.08000000000095</v>
      </c>
      <c r="C47">
        <v>8</v>
      </c>
      <c r="D47">
        <v>4</v>
      </c>
      <c r="E47">
        <f t="shared" si="4"/>
        <v>783.16333333333296</v>
      </c>
      <c r="F47">
        <f t="shared" si="3"/>
        <v>785.15624999999955</v>
      </c>
      <c r="G47">
        <f t="shared" si="0"/>
        <v>1.0355645771144297</v>
      </c>
    </row>
    <row r="48" spans="1:7" ht="15">
      <c r="A48" s="3">
        <v>43092</v>
      </c>
      <c r="B48" s="4">
        <v>1085.859999999999</v>
      </c>
      <c r="C48">
        <v>8</v>
      </c>
      <c r="D48">
        <v>5</v>
      </c>
      <c r="E48">
        <f t="shared" si="4"/>
        <v>780.6241666666665</v>
      </c>
      <c r="F48">
        <f t="shared" si="3"/>
        <v>781.89374999999973</v>
      </c>
      <c r="G48">
        <f t="shared" si="0"/>
        <v>1.3887564646731085</v>
      </c>
    </row>
    <row r="49" spans="1:7" ht="15">
      <c r="A49" s="3">
        <v>43099</v>
      </c>
      <c r="B49" s="4">
        <v>652.43999999999994</v>
      </c>
      <c r="C49">
        <v>8</v>
      </c>
      <c r="D49">
        <v>6</v>
      </c>
      <c r="E49">
        <f t="shared" si="4"/>
        <v>761.19666666666637</v>
      </c>
      <c r="F49">
        <f t="shared" si="3"/>
        <v>770.91041666666638</v>
      </c>
      <c r="G49">
        <f t="shared" si="0"/>
        <v>0.84632401624702414</v>
      </c>
    </row>
    <row r="50" spans="1:7" ht="15">
      <c r="A50" s="3">
        <v>43106</v>
      </c>
      <c r="B50" s="4">
        <v>678.59999999999991</v>
      </c>
      <c r="C50">
        <v>9</v>
      </c>
      <c r="D50">
        <v>1</v>
      </c>
      <c r="E50">
        <f t="shared" si="4"/>
        <v>805.04583333333301</v>
      </c>
      <c r="F50">
        <f t="shared" si="3"/>
        <v>783.12124999999969</v>
      </c>
      <c r="G50">
        <f t="shared" si="0"/>
        <v>0.86653248140054961</v>
      </c>
    </row>
    <row r="51" spans="1:7" ht="15">
      <c r="A51" s="3">
        <v>43113</v>
      </c>
      <c r="B51" s="4">
        <v>666.76499999999999</v>
      </c>
      <c r="C51">
        <v>9</v>
      </c>
      <c r="D51">
        <v>2</v>
      </c>
      <c r="E51">
        <f t="shared" si="4"/>
        <v>792.09583333333296</v>
      </c>
      <c r="F51">
        <f t="shared" si="3"/>
        <v>798.57083333333298</v>
      </c>
      <c r="G51">
        <f t="shared" si="0"/>
        <v>0.83494784954371648</v>
      </c>
    </row>
    <row r="52" spans="1:7" ht="15">
      <c r="A52" s="3">
        <v>43120</v>
      </c>
      <c r="B52" s="4">
        <v>670.43499999999904</v>
      </c>
      <c r="C52">
        <v>9</v>
      </c>
      <c r="D52">
        <v>3</v>
      </c>
      <c r="E52">
        <f t="shared" si="4"/>
        <v>839.04833333333283</v>
      </c>
      <c r="F52">
        <f t="shared" si="3"/>
        <v>815.5720833333329</v>
      </c>
      <c r="G52">
        <f t="shared" si="0"/>
        <v>0.82204260506300975</v>
      </c>
    </row>
    <row r="53" spans="1:7" ht="15">
      <c r="A53" s="3">
        <v>43127</v>
      </c>
      <c r="B53" s="4">
        <v>1076.175</v>
      </c>
      <c r="C53">
        <v>9</v>
      </c>
      <c r="D53">
        <v>4</v>
      </c>
      <c r="E53">
        <f t="shared" si="4"/>
        <v>869.47249999999951</v>
      </c>
      <c r="F53">
        <f t="shared" si="3"/>
        <v>854.26041666666617</v>
      </c>
      <c r="G53">
        <f t="shared" si="0"/>
        <v>1.2597739272518877</v>
      </c>
    </row>
    <row r="54" spans="1:7" ht="15">
      <c r="A54" s="3">
        <v>43134</v>
      </c>
      <c r="B54" s="4">
        <v>1008.1599999999989</v>
      </c>
      <c r="C54">
        <v>9</v>
      </c>
      <c r="D54">
        <v>5</v>
      </c>
      <c r="E54">
        <f t="shared" si="4"/>
        <v>880.30666666666582</v>
      </c>
      <c r="F54">
        <f t="shared" si="3"/>
        <v>874.88958333333267</v>
      </c>
      <c r="G54">
        <f t="shared" si="0"/>
        <v>1.1523282699959754</v>
      </c>
    </row>
    <row r="55" spans="1:7" ht="15">
      <c r="A55" s="3">
        <v>43141</v>
      </c>
      <c r="B55" s="4">
        <v>934.15499999999997</v>
      </c>
      <c r="C55">
        <v>9</v>
      </c>
      <c r="D55">
        <v>6</v>
      </c>
      <c r="E55">
        <f t="shared" si="4"/>
        <v>869.08583333333297</v>
      </c>
      <c r="F55">
        <f t="shared" si="3"/>
        <v>874.6962499999994</v>
      </c>
      <c r="G55">
        <f t="shared" si="0"/>
        <v>1.0679764546835551</v>
      </c>
    </row>
    <row r="56" spans="1:7" ht="15">
      <c r="A56" s="3">
        <v>43148</v>
      </c>
      <c r="B56" s="4">
        <v>861.14499999999907</v>
      </c>
      <c r="C56">
        <v>10</v>
      </c>
      <c r="D56">
        <v>1</v>
      </c>
      <c r="E56">
        <f t="shared" si="4"/>
        <v>786.30416666666645</v>
      </c>
      <c r="F56">
        <f t="shared" si="3"/>
        <v>827.69499999999971</v>
      </c>
      <c r="G56">
        <f t="shared" si="0"/>
        <v>1.0404134373168854</v>
      </c>
    </row>
    <row r="57" spans="1:7" ht="15">
      <c r="A57" s="3">
        <v>43155</v>
      </c>
      <c r="B57" s="4">
        <v>731.76999999999907</v>
      </c>
      <c r="C57">
        <v>10</v>
      </c>
      <c r="D57">
        <v>2</v>
      </c>
      <c r="E57">
        <f t="shared" si="4"/>
        <v>717.78499999999997</v>
      </c>
      <c r="F57">
        <f t="shared" si="3"/>
        <v>752.04458333333321</v>
      </c>
      <c r="G57">
        <f t="shared" si="0"/>
        <v>0.973040716225267</v>
      </c>
    </row>
    <row r="58" spans="1:7" ht="15">
      <c r="A58" s="3">
        <v>43162</v>
      </c>
      <c r="B58" s="4">
        <v>603.11000000000104</v>
      </c>
      <c r="C58">
        <v>10</v>
      </c>
      <c r="D58">
        <v>3</v>
      </c>
      <c r="E58">
        <f t="shared" si="4"/>
        <v>662.60333333333358</v>
      </c>
      <c r="F58">
        <f t="shared" si="3"/>
        <v>690.19416666666677</v>
      </c>
      <c r="G58">
        <f t="shared" si="0"/>
        <v>0.87382656812756931</v>
      </c>
    </row>
    <row r="59" spans="1:7" ht="15">
      <c r="A59" s="3">
        <v>43169</v>
      </c>
      <c r="B59" s="4">
        <v>579.48500000000104</v>
      </c>
      <c r="C59">
        <v>10</v>
      </c>
      <c r="D59">
        <v>4</v>
      </c>
      <c r="E59">
        <f t="shared" si="4"/>
        <v>617.68333333333351</v>
      </c>
      <c r="F59">
        <f t="shared" si="3"/>
        <v>640.14333333333354</v>
      </c>
      <c r="G59">
        <f t="shared" si="0"/>
        <v>0.90524257588144452</v>
      </c>
    </row>
    <row r="60" spans="1:7" ht="15">
      <c r="A60" s="3">
        <v>43176</v>
      </c>
      <c r="B60" s="4">
        <v>597.04499999999996</v>
      </c>
      <c r="C60">
        <v>10</v>
      </c>
      <c r="D60">
        <v>5</v>
      </c>
      <c r="E60">
        <f t="shared" si="4"/>
        <v>551.22166666666703</v>
      </c>
      <c r="F60">
        <f t="shared" si="3"/>
        <v>584.45250000000033</v>
      </c>
      <c r="G60">
        <f t="shared" si="0"/>
        <v>1.02154580568994</v>
      </c>
    </row>
    <row r="61" spans="1:7" ht="15">
      <c r="A61" s="3">
        <v>43183</v>
      </c>
      <c r="B61" s="4">
        <v>603.06500000000096</v>
      </c>
      <c r="C61">
        <v>10</v>
      </c>
      <c r="D61">
        <v>6</v>
      </c>
      <c r="E61">
        <f t="shared" si="4"/>
        <v>550.31416666666701</v>
      </c>
      <c r="F61">
        <f t="shared" si="3"/>
        <v>550.76791666666702</v>
      </c>
      <c r="G61">
        <f t="shared" si="0"/>
        <v>1.094953031487099</v>
      </c>
    </row>
    <row r="62" spans="1:7" ht="15">
      <c r="A62" s="3">
        <v>43190</v>
      </c>
      <c r="B62" s="4">
        <v>591.62499999999898</v>
      </c>
      <c r="C62">
        <v>11</v>
      </c>
      <c r="D62">
        <v>1</v>
      </c>
      <c r="E62">
        <f t="shared" si="4"/>
        <v>555.42333333333352</v>
      </c>
      <c r="F62">
        <f t="shared" si="3"/>
        <v>552.86875000000032</v>
      </c>
      <c r="G62">
        <f t="shared" si="0"/>
        <v>1.0701002724425981</v>
      </c>
    </row>
    <row r="63" spans="1:7" ht="15">
      <c r="A63" s="3">
        <v>43197</v>
      </c>
      <c r="B63" s="4">
        <v>333</v>
      </c>
      <c r="C63">
        <v>11</v>
      </c>
      <c r="D63">
        <v>2</v>
      </c>
      <c r="E63">
        <f t="shared" si="4"/>
        <v>569.15833333333342</v>
      </c>
      <c r="F63">
        <f t="shared" si="3"/>
        <v>562.29083333333347</v>
      </c>
      <c r="G63">
        <f t="shared" si="0"/>
        <v>0.59222021818483594</v>
      </c>
    </row>
    <row r="64" spans="1:7" ht="15">
      <c r="A64" s="3">
        <v>43204</v>
      </c>
      <c r="B64" s="4">
        <v>597.66500000000099</v>
      </c>
      <c r="C64">
        <v>11</v>
      </c>
      <c r="D64">
        <v>3</v>
      </c>
      <c r="E64">
        <f t="shared" si="4"/>
        <v>604.40499999999997</v>
      </c>
      <c r="F64">
        <f t="shared" si="3"/>
        <v>586.78166666666675</v>
      </c>
      <c r="G64">
        <f t="shared" si="0"/>
        <v>1.01854750063198</v>
      </c>
    </row>
    <row r="65" spans="1:7" ht="15">
      <c r="A65" s="3">
        <v>43211</v>
      </c>
      <c r="B65" s="4">
        <v>610.14</v>
      </c>
      <c r="C65">
        <v>11</v>
      </c>
      <c r="D65">
        <v>4</v>
      </c>
      <c r="E65">
        <f t="shared" si="4"/>
        <v>700.01833333333354</v>
      </c>
      <c r="F65">
        <f t="shared" si="3"/>
        <v>652.21166666666682</v>
      </c>
      <c r="G65">
        <f t="shared" si="0"/>
        <v>0.93549384530073287</v>
      </c>
    </row>
    <row r="66" spans="1:7" ht="15">
      <c r="A66" s="3">
        <v>43218</v>
      </c>
      <c r="B66" s="4">
        <v>679.45500000000004</v>
      </c>
      <c r="C66">
        <v>11</v>
      </c>
      <c r="D66">
        <v>5</v>
      </c>
      <c r="E66">
        <f t="shared" si="4"/>
        <v>830.73916666666707</v>
      </c>
      <c r="F66">
        <f t="shared" si="3"/>
        <v>765.37875000000031</v>
      </c>
      <c r="G66">
        <f t="shared" si="0"/>
        <v>0.88773695376308759</v>
      </c>
    </row>
    <row r="67" spans="1:7" ht="15">
      <c r="A67" s="3">
        <v>43225</v>
      </c>
      <c r="B67" s="4">
        <v>814.54499999999996</v>
      </c>
      <c r="C67">
        <v>11</v>
      </c>
      <c r="D67">
        <v>6</v>
      </c>
      <c r="E67">
        <f t="shared" si="4"/>
        <v>905.29416666666691</v>
      </c>
      <c r="F67">
        <f t="shared" si="3"/>
        <v>868.01666666666699</v>
      </c>
      <c r="G67">
        <f t="shared" ref="G67:G130" si="5">B67/F67</f>
        <v>0.93839788022503368</v>
      </c>
    </row>
    <row r="68" spans="1:7" ht="15">
      <c r="A68" s="3">
        <v>43232</v>
      </c>
      <c r="B68" s="4">
        <v>1165.3050000000001</v>
      </c>
      <c r="C68">
        <v>12</v>
      </c>
      <c r="D68">
        <v>1</v>
      </c>
      <c r="E68">
        <f t="shared" si="4"/>
        <v>958.45333333333349</v>
      </c>
      <c r="F68">
        <f t="shared" si="3"/>
        <v>931.8737500000002</v>
      </c>
      <c r="G68">
        <f t="shared" si="5"/>
        <v>1.2504966472121355</v>
      </c>
    </row>
    <row r="69" spans="1:7" ht="15">
      <c r="A69" s="3">
        <v>43239</v>
      </c>
      <c r="B69" s="4">
        <v>1117.325000000001</v>
      </c>
      <c r="C69">
        <v>12</v>
      </c>
      <c r="D69">
        <v>2</v>
      </c>
      <c r="E69">
        <f t="shared" si="4"/>
        <v>952.3391666666671</v>
      </c>
      <c r="F69">
        <f t="shared" si="3"/>
        <v>955.39625000000024</v>
      </c>
      <c r="G69">
        <f t="shared" si="5"/>
        <v>1.1694885760751108</v>
      </c>
    </row>
    <row r="70" spans="1:7" ht="15">
      <c r="A70" s="3">
        <v>43246</v>
      </c>
      <c r="B70" s="4">
        <v>1044.995000000001</v>
      </c>
      <c r="C70">
        <v>12</v>
      </c>
      <c r="D70">
        <v>3</v>
      </c>
      <c r="E70">
        <f t="shared" si="4"/>
        <v>937.76916666666705</v>
      </c>
      <c r="F70">
        <f t="shared" ref="F70:F133" si="6">AVERAGE(E69:E70)</f>
        <v>945.05416666666702</v>
      </c>
      <c r="G70">
        <f t="shared" si="5"/>
        <v>1.1057514340006973</v>
      </c>
    </row>
    <row r="71" spans="1:7" ht="15">
      <c r="A71" s="3">
        <v>43253</v>
      </c>
      <c r="B71" s="4">
        <v>929.09499999999889</v>
      </c>
      <c r="C71">
        <v>12</v>
      </c>
      <c r="D71">
        <v>4</v>
      </c>
      <c r="E71">
        <f t="shared" si="4"/>
        <v>865.79166666666686</v>
      </c>
      <c r="F71">
        <f t="shared" si="6"/>
        <v>901.78041666666695</v>
      </c>
      <c r="G71">
        <f t="shared" si="5"/>
        <v>1.0302896168828963</v>
      </c>
    </row>
    <row r="72" spans="1:7" ht="15">
      <c r="A72" s="3">
        <v>43260</v>
      </c>
      <c r="B72" s="4">
        <v>642.770000000001</v>
      </c>
      <c r="C72">
        <v>12</v>
      </c>
      <c r="D72">
        <v>5</v>
      </c>
      <c r="E72">
        <f t="shared" si="4"/>
        <v>807.03166666666709</v>
      </c>
      <c r="F72">
        <f t="shared" si="6"/>
        <v>836.41166666666697</v>
      </c>
      <c r="G72">
        <f t="shared" si="5"/>
        <v>0.76848521561352456</v>
      </c>
    </row>
    <row r="73" spans="1:7" ht="15">
      <c r="A73" s="3">
        <v>43267</v>
      </c>
      <c r="B73" s="4">
        <v>727.125</v>
      </c>
      <c r="C73">
        <v>12</v>
      </c>
      <c r="D73">
        <v>6</v>
      </c>
      <c r="E73">
        <f t="shared" si="4"/>
        <v>799.6308333333335</v>
      </c>
      <c r="F73">
        <f t="shared" si="6"/>
        <v>803.3312500000003</v>
      </c>
      <c r="G73">
        <f t="shared" si="5"/>
        <v>0.90513720211929982</v>
      </c>
    </row>
    <row r="74" spans="1:7" ht="15">
      <c r="A74" s="3">
        <v>43274</v>
      </c>
      <c r="B74" s="4">
        <v>733.43999999999994</v>
      </c>
      <c r="C74">
        <v>13</v>
      </c>
      <c r="D74">
        <v>1</v>
      </c>
      <c r="E74">
        <f t="shared" ref="E74:E137" si="7">AVERAGE(B72:B77)</f>
        <v>805.22750000000053</v>
      </c>
      <c r="F74">
        <f t="shared" si="6"/>
        <v>802.42916666666702</v>
      </c>
      <c r="G74">
        <f t="shared" si="5"/>
        <v>0.91402460237923344</v>
      </c>
    </row>
    <row r="75" spans="1:7" ht="15">
      <c r="A75" s="3">
        <v>43281</v>
      </c>
      <c r="B75" s="4">
        <v>764.76500000000101</v>
      </c>
      <c r="C75">
        <v>13</v>
      </c>
      <c r="D75">
        <v>2</v>
      </c>
      <c r="E75">
        <f t="shared" si="7"/>
        <v>850.39583333333348</v>
      </c>
      <c r="F75">
        <f t="shared" si="6"/>
        <v>827.81166666666695</v>
      </c>
      <c r="G75">
        <f t="shared" si="5"/>
        <v>0.9238393595966885</v>
      </c>
    </row>
    <row r="76" spans="1:7" ht="15">
      <c r="A76" s="3">
        <v>43288</v>
      </c>
      <c r="B76" s="4">
        <v>1000.59</v>
      </c>
      <c r="C76">
        <v>13</v>
      </c>
      <c r="D76">
        <v>3</v>
      </c>
      <c r="E76">
        <f t="shared" si="7"/>
        <v>880.07666666666694</v>
      </c>
      <c r="F76">
        <f t="shared" si="6"/>
        <v>865.23625000000015</v>
      </c>
      <c r="G76">
        <f t="shared" si="5"/>
        <v>1.1564355977919323</v>
      </c>
    </row>
    <row r="77" spans="1:7" ht="15">
      <c r="A77" s="3">
        <v>43295</v>
      </c>
      <c r="B77" s="4">
        <v>962.67500000000098</v>
      </c>
      <c r="C77">
        <v>13</v>
      </c>
      <c r="D77">
        <v>4</v>
      </c>
      <c r="E77">
        <f t="shared" si="7"/>
        <v>918.35500000000047</v>
      </c>
      <c r="F77">
        <f t="shared" si="6"/>
        <v>899.21583333333365</v>
      </c>
      <c r="G77">
        <f t="shared" si="5"/>
        <v>1.0705716740233859</v>
      </c>
    </row>
    <row r="78" spans="1:7" ht="15">
      <c r="A78" s="3">
        <v>43302</v>
      </c>
      <c r="B78" s="4">
        <v>913.77999999999906</v>
      </c>
      <c r="C78">
        <v>13</v>
      </c>
      <c r="D78">
        <v>5</v>
      </c>
      <c r="E78">
        <f t="shared" si="7"/>
        <v>993.12750000000051</v>
      </c>
      <c r="F78">
        <f t="shared" si="6"/>
        <v>955.74125000000049</v>
      </c>
      <c r="G78">
        <f t="shared" si="5"/>
        <v>0.95609559595758642</v>
      </c>
    </row>
    <row r="79" spans="1:7" ht="15">
      <c r="A79" s="3">
        <v>43309</v>
      </c>
      <c r="B79" s="4">
        <v>905.21000000000106</v>
      </c>
      <c r="C79">
        <v>13</v>
      </c>
      <c r="D79">
        <v>6</v>
      </c>
      <c r="E79">
        <f t="shared" si="7"/>
        <v>1125.6758333333339</v>
      </c>
      <c r="F79">
        <f t="shared" si="6"/>
        <v>1059.4016666666671</v>
      </c>
      <c r="G79">
        <f t="shared" si="5"/>
        <v>0.85445400784405101</v>
      </c>
    </row>
    <row r="80" spans="1:7" ht="15">
      <c r="A80" s="3">
        <v>43316</v>
      </c>
      <c r="B80" s="4">
        <v>963.11000000000092</v>
      </c>
      <c r="C80">
        <v>14</v>
      </c>
      <c r="D80">
        <v>1</v>
      </c>
      <c r="E80">
        <f t="shared" si="7"/>
        <v>1255.0733333333339</v>
      </c>
      <c r="F80">
        <f t="shared" si="6"/>
        <v>1190.3745833333339</v>
      </c>
      <c r="G80">
        <f t="shared" si="5"/>
        <v>0.80908145510219331</v>
      </c>
    </row>
    <row r="81" spans="1:7" ht="15">
      <c r="A81" s="3">
        <v>43323</v>
      </c>
      <c r="B81" s="4">
        <v>1213.400000000001</v>
      </c>
      <c r="C81">
        <v>14</v>
      </c>
      <c r="D81">
        <v>2</v>
      </c>
      <c r="E81">
        <f t="shared" si="7"/>
        <v>1393.0900000000011</v>
      </c>
      <c r="F81">
        <f t="shared" si="6"/>
        <v>1324.0816666666674</v>
      </c>
      <c r="G81">
        <f t="shared" si="5"/>
        <v>0.91640873108280108</v>
      </c>
    </row>
    <row r="82" spans="1:7" ht="15">
      <c r="A82" s="3">
        <v>43330</v>
      </c>
      <c r="B82" s="4">
        <v>1795.880000000001</v>
      </c>
      <c r="C82">
        <v>14</v>
      </c>
      <c r="D82">
        <v>3</v>
      </c>
      <c r="E82">
        <f t="shared" si="7"/>
        <v>1506.6083333333343</v>
      </c>
      <c r="F82">
        <f t="shared" si="6"/>
        <v>1449.8491666666678</v>
      </c>
      <c r="G82">
        <f t="shared" si="5"/>
        <v>1.2386667808547898</v>
      </c>
    </row>
    <row r="83" spans="1:7" ht="15">
      <c r="A83" s="3">
        <v>43337</v>
      </c>
      <c r="B83" s="4">
        <v>1739.0600000000011</v>
      </c>
      <c r="C83">
        <v>14</v>
      </c>
      <c r="D83">
        <v>4</v>
      </c>
      <c r="E83">
        <f t="shared" si="7"/>
        <v>1522.416666666667</v>
      </c>
      <c r="F83">
        <f t="shared" si="6"/>
        <v>1514.5125000000007</v>
      </c>
      <c r="G83">
        <f t="shared" si="5"/>
        <v>1.1482638802915131</v>
      </c>
    </row>
    <row r="84" spans="1:7" ht="15">
      <c r="A84" s="3">
        <v>43344</v>
      </c>
      <c r="B84" s="4">
        <v>1741.880000000001</v>
      </c>
      <c r="C84">
        <v>14</v>
      </c>
      <c r="D84">
        <v>5</v>
      </c>
      <c r="E84">
        <f t="shared" si="7"/>
        <v>1490.6925000000001</v>
      </c>
      <c r="F84">
        <f t="shared" si="6"/>
        <v>1506.5545833333335</v>
      </c>
      <c r="G84">
        <f t="shared" si="5"/>
        <v>1.1562010558860716</v>
      </c>
    </row>
    <row r="85" spans="1:7" ht="15">
      <c r="A85" s="3">
        <v>43351</v>
      </c>
      <c r="B85" s="4">
        <v>1586.319999999999</v>
      </c>
      <c r="C85">
        <v>14</v>
      </c>
      <c r="D85">
        <v>6</v>
      </c>
      <c r="E85">
        <f t="shared" si="7"/>
        <v>1331.3691666666666</v>
      </c>
      <c r="F85">
        <f t="shared" si="6"/>
        <v>1411.0308333333332</v>
      </c>
      <c r="G85">
        <f t="shared" si="5"/>
        <v>1.1242277365779267</v>
      </c>
    </row>
    <row r="86" spans="1:7" ht="15">
      <c r="A86" s="3">
        <v>43358</v>
      </c>
      <c r="B86" s="4">
        <v>1057.9599999999989</v>
      </c>
      <c r="C86">
        <v>15</v>
      </c>
      <c r="D86">
        <v>1</v>
      </c>
      <c r="E86">
        <f t="shared" si="7"/>
        <v>1195.8566666666666</v>
      </c>
      <c r="F86">
        <f t="shared" si="6"/>
        <v>1263.6129166666665</v>
      </c>
      <c r="G86">
        <f t="shared" si="5"/>
        <v>0.83725006767961241</v>
      </c>
    </row>
    <row r="87" spans="1:7" ht="15">
      <c r="A87" s="3">
        <v>43365</v>
      </c>
      <c r="B87" s="4">
        <v>1023.054999999999</v>
      </c>
      <c r="C87">
        <v>15</v>
      </c>
      <c r="D87">
        <v>2</v>
      </c>
      <c r="E87">
        <f t="shared" si="7"/>
        <v>1041.310833333333</v>
      </c>
      <c r="F87">
        <f t="shared" si="6"/>
        <v>1118.5837499999998</v>
      </c>
      <c r="G87">
        <f t="shared" si="5"/>
        <v>0.91459848223255458</v>
      </c>
    </row>
    <row r="88" spans="1:7" ht="15">
      <c r="A88" s="3">
        <v>43372</v>
      </c>
      <c r="B88" s="4">
        <v>839.94</v>
      </c>
      <c r="C88">
        <v>15</v>
      </c>
      <c r="D88">
        <v>3</v>
      </c>
      <c r="E88">
        <f t="shared" si="7"/>
        <v>920.18333333333305</v>
      </c>
      <c r="F88">
        <f t="shared" si="6"/>
        <v>980.74708333333297</v>
      </c>
      <c r="G88">
        <f t="shared" si="5"/>
        <v>0.85642875138128161</v>
      </c>
    </row>
    <row r="89" spans="1:7" ht="15">
      <c r="A89" s="3">
        <v>43379</v>
      </c>
      <c r="B89" s="4">
        <v>925.98500000000092</v>
      </c>
      <c r="C89">
        <v>15</v>
      </c>
      <c r="D89">
        <v>4</v>
      </c>
      <c r="E89">
        <f t="shared" si="7"/>
        <v>912.01499999999999</v>
      </c>
      <c r="F89">
        <f t="shared" si="6"/>
        <v>916.09916666666652</v>
      </c>
      <c r="G89">
        <f t="shared" si="5"/>
        <v>1.0107912262045877</v>
      </c>
    </row>
    <row r="90" spans="1:7" ht="15">
      <c r="A90" s="3">
        <v>43386</v>
      </c>
      <c r="B90" s="4">
        <v>814.60500000000002</v>
      </c>
      <c r="C90">
        <v>15</v>
      </c>
      <c r="D90">
        <v>5</v>
      </c>
      <c r="E90">
        <f t="shared" si="7"/>
        <v>909.89166666666699</v>
      </c>
      <c r="F90">
        <f t="shared" si="6"/>
        <v>910.95333333333349</v>
      </c>
      <c r="G90">
        <f t="shared" si="5"/>
        <v>0.89423351360845404</v>
      </c>
    </row>
    <row r="91" spans="1:7" ht="15">
      <c r="A91" s="3">
        <v>43393</v>
      </c>
      <c r="B91" s="4">
        <v>859.55499999999893</v>
      </c>
      <c r="C91">
        <v>15</v>
      </c>
      <c r="D91">
        <v>6</v>
      </c>
      <c r="E91">
        <f t="shared" si="7"/>
        <v>947.98000000000047</v>
      </c>
      <c r="F91">
        <f t="shared" si="6"/>
        <v>928.93583333333368</v>
      </c>
      <c r="G91">
        <f t="shared" si="5"/>
        <v>0.92531148993965162</v>
      </c>
    </row>
    <row r="92" spans="1:7" ht="15">
      <c r="A92" s="3">
        <v>43400</v>
      </c>
      <c r="B92" s="4">
        <v>1008.950000000001</v>
      </c>
      <c r="C92">
        <v>16</v>
      </c>
      <c r="D92">
        <v>1</v>
      </c>
      <c r="E92">
        <f t="shared" si="7"/>
        <v>986.77416666666693</v>
      </c>
      <c r="F92">
        <f t="shared" si="6"/>
        <v>967.37708333333376</v>
      </c>
      <c r="G92">
        <f t="shared" si="5"/>
        <v>1.042974882683201</v>
      </c>
    </row>
    <row r="93" spans="1:7" ht="15">
      <c r="A93" s="3">
        <v>43407</v>
      </c>
      <c r="B93" s="4">
        <v>1010.315000000001</v>
      </c>
      <c r="C93">
        <v>16</v>
      </c>
      <c r="D93">
        <v>2</v>
      </c>
      <c r="E93">
        <f t="shared" si="7"/>
        <v>998.27750000000049</v>
      </c>
      <c r="F93">
        <f t="shared" si="6"/>
        <v>992.52583333333371</v>
      </c>
      <c r="G93">
        <f t="shared" si="5"/>
        <v>1.0179231271058442</v>
      </c>
    </row>
    <row r="94" spans="1:7" ht="15">
      <c r="A94" s="3">
        <v>43414</v>
      </c>
      <c r="B94" s="4">
        <v>1068.4700000000009</v>
      </c>
      <c r="C94">
        <v>16</v>
      </c>
      <c r="D94">
        <v>3</v>
      </c>
      <c r="E94">
        <f t="shared" si="7"/>
        <v>998.74333333333379</v>
      </c>
      <c r="F94">
        <f t="shared" si="6"/>
        <v>998.5104166666672</v>
      </c>
      <c r="G94">
        <f t="shared" si="5"/>
        <v>1.0700639494246642</v>
      </c>
    </row>
    <row r="95" spans="1:7" ht="15">
      <c r="A95" s="3">
        <v>43421</v>
      </c>
      <c r="B95" s="4">
        <v>1158.75</v>
      </c>
      <c r="C95">
        <v>16</v>
      </c>
      <c r="D95">
        <v>4</v>
      </c>
      <c r="E95">
        <f t="shared" si="7"/>
        <v>986.35583333333386</v>
      </c>
      <c r="F95">
        <f t="shared" si="6"/>
        <v>992.54958333333389</v>
      </c>
      <c r="G95">
        <f t="shared" si="5"/>
        <v>1.1674479738417765</v>
      </c>
    </row>
    <row r="96" spans="1:7" ht="15">
      <c r="A96" s="3">
        <v>43428</v>
      </c>
      <c r="B96" s="4">
        <v>883.62500000000114</v>
      </c>
      <c r="C96">
        <v>16</v>
      </c>
      <c r="D96">
        <v>5</v>
      </c>
      <c r="E96">
        <f t="shared" si="7"/>
        <v>987.52416666666704</v>
      </c>
      <c r="F96">
        <f t="shared" si="6"/>
        <v>986.94000000000051</v>
      </c>
      <c r="G96">
        <f t="shared" si="5"/>
        <v>0.89531785113583473</v>
      </c>
    </row>
    <row r="97" spans="1:7" ht="15">
      <c r="A97" s="3">
        <v>43435</v>
      </c>
      <c r="B97" s="4">
        <v>862.34999999999991</v>
      </c>
      <c r="C97">
        <v>16</v>
      </c>
      <c r="D97">
        <v>6</v>
      </c>
      <c r="E97">
        <f t="shared" si="7"/>
        <v>1034.9608333333335</v>
      </c>
      <c r="F97">
        <f t="shared" si="6"/>
        <v>1011.2425000000003</v>
      </c>
      <c r="G97">
        <f t="shared" si="5"/>
        <v>0.85276281406289756</v>
      </c>
    </row>
    <row r="98" spans="1:7" ht="15">
      <c r="A98" s="3">
        <v>43442</v>
      </c>
      <c r="B98" s="4">
        <v>934.62500000000114</v>
      </c>
      <c r="C98">
        <v>17</v>
      </c>
      <c r="D98">
        <v>1</v>
      </c>
      <c r="E98">
        <f t="shared" si="7"/>
        <v>996.05916666666701</v>
      </c>
      <c r="F98">
        <f t="shared" si="6"/>
        <v>1015.5100000000002</v>
      </c>
      <c r="G98">
        <f t="shared" si="5"/>
        <v>0.92035036582603902</v>
      </c>
    </row>
    <row r="99" spans="1:7" ht="15">
      <c r="A99" s="3">
        <v>43449</v>
      </c>
      <c r="B99" s="4">
        <v>1017.324999999999</v>
      </c>
      <c r="C99">
        <v>17</v>
      </c>
      <c r="D99">
        <v>2</v>
      </c>
      <c r="E99">
        <f t="shared" si="7"/>
        <v>1022.8858333333336</v>
      </c>
      <c r="F99">
        <f t="shared" si="6"/>
        <v>1009.4725000000003</v>
      </c>
      <c r="G99">
        <f t="shared" si="5"/>
        <v>1.0077788151732698</v>
      </c>
    </row>
    <row r="100" spans="1:7" ht="15">
      <c r="A100" s="3">
        <v>43456</v>
      </c>
      <c r="B100" s="4">
        <v>1353.09</v>
      </c>
      <c r="C100">
        <v>17</v>
      </c>
      <c r="D100">
        <v>3</v>
      </c>
      <c r="E100">
        <f t="shared" si="7"/>
        <v>1045.2149999999999</v>
      </c>
      <c r="F100">
        <f t="shared" si="6"/>
        <v>1034.0504166666667</v>
      </c>
      <c r="G100">
        <f t="shared" si="5"/>
        <v>1.308533876289881</v>
      </c>
    </row>
    <row r="101" spans="1:7" ht="15">
      <c r="A101" s="3">
        <v>43463</v>
      </c>
      <c r="B101" s="4">
        <v>925.34000000000106</v>
      </c>
      <c r="C101">
        <v>17</v>
      </c>
      <c r="D101">
        <v>4</v>
      </c>
      <c r="E101">
        <f t="shared" si="7"/>
        <v>1063.4100000000001</v>
      </c>
      <c r="F101">
        <f t="shared" si="6"/>
        <v>1054.3125</v>
      </c>
      <c r="G101">
        <f t="shared" si="5"/>
        <v>0.87767146837394139</v>
      </c>
    </row>
    <row r="102" spans="1:7" ht="15">
      <c r="A102" s="3">
        <v>43470</v>
      </c>
      <c r="B102" s="4">
        <v>1044.585</v>
      </c>
      <c r="C102">
        <v>17</v>
      </c>
      <c r="D102">
        <v>5</v>
      </c>
      <c r="E102">
        <f t="shared" si="7"/>
        <v>1073.2183333333335</v>
      </c>
      <c r="F102">
        <f t="shared" si="6"/>
        <v>1068.3141666666668</v>
      </c>
      <c r="G102">
        <f t="shared" si="5"/>
        <v>0.97778821304906405</v>
      </c>
    </row>
    <row r="103" spans="1:7" ht="15">
      <c r="A103" s="3">
        <v>43477</v>
      </c>
      <c r="B103" s="4">
        <v>996.32499999999902</v>
      </c>
      <c r="C103">
        <v>17</v>
      </c>
      <c r="D103">
        <v>6</v>
      </c>
      <c r="E103">
        <f t="shared" si="7"/>
        <v>1073.8658333333335</v>
      </c>
      <c r="F103">
        <f t="shared" si="6"/>
        <v>1073.5420833333335</v>
      </c>
      <c r="G103">
        <f t="shared" si="5"/>
        <v>0.92807260699685246</v>
      </c>
    </row>
    <row r="104" spans="1:7" ht="15">
      <c r="A104" s="3">
        <v>43484</v>
      </c>
      <c r="B104" s="4">
        <v>1043.795000000001</v>
      </c>
      <c r="C104">
        <v>18</v>
      </c>
      <c r="D104">
        <v>1</v>
      </c>
      <c r="E104">
        <f t="shared" si="7"/>
        <v>1146.6383333333335</v>
      </c>
      <c r="F104">
        <f t="shared" si="6"/>
        <v>1110.2520833333335</v>
      </c>
      <c r="G104">
        <f t="shared" si="5"/>
        <v>0.94014234755245218</v>
      </c>
    </row>
    <row r="105" spans="1:7" ht="15">
      <c r="A105" s="3">
        <v>43491</v>
      </c>
      <c r="B105" s="4">
        <v>1076.175</v>
      </c>
      <c r="C105">
        <v>18</v>
      </c>
      <c r="D105">
        <v>2</v>
      </c>
      <c r="E105">
        <f t="shared" si="7"/>
        <v>1175.5016666666672</v>
      </c>
      <c r="F105">
        <f t="shared" si="6"/>
        <v>1161.0700000000004</v>
      </c>
      <c r="G105">
        <f t="shared" si="5"/>
        <v>0.92688210013177463</v>
      </c>
    </row>
    <row r="106" spans="1:7" ht="15">
      <c r="A106" s="3">
        <v>43498</v>
      </c>
      <c r="B106" s="4">
        <v>1356.9749999999999</v>
      </c>
      <c r="C106">
        <v>18</v>
      </c>
      <c r="D106">
        <v>3</v>
      </c>
      <c r="E106">
        <f t="shared" si="7"/>
        <v>1202.0625000000007</v>
      </c>
      <c r="F106">
        <f t="shared" si="6"/>
        <v>1188.782083333334</v>
      </c>
      <c r="G106">
        <f t="shared" si="5"/>
        <v>1.1414833879352004</v>
      </c>
    </row>
    <row r="107" spans="1:7" ht="15">
      <c r="A107" s="3">
        <v>43505</v>
      </c>
      <c r="B107" s="4">
        <v>1361.975000000001</v>
      </c>
      <c r="C107">
        <v>18</v>
      </c>
      <c r="D107">
        <v>4</v>
      </c>
      <c r="E107">
        <f t="shared" si="7"/>
        <v>1191.9841666666669</v>
      </c>
      <c r="F107">
        <f t="shared" si="6"/>
        <v>1197.0233333333338</v>
      </c>
      <c r="G107">
        <f t="shared" si="5"/>
        <v>1.1378015466142408</v>
      </c>
    </row>
    <row r="108" spans="1:7" ht="15">
      <c r="A108" s="3">
        <v>43512</v>
      </c>
      <c r="B108" s="4">
        <v>1217.765000000001</v>
      </c>
      <c r="C108">
        <v>18</v>
      </c>
      <c r="D108">
        <v>5</v>
      </c>
      <c r="E108">
        <f t="shared" si="7"/>
        <v>1171.3850000000004</v>
      </c>
      <c r="F108">
        <f t="shared" si="6"/>
        <v>1181.6845833333336</v>
      </c>
      <c r="G108">
        <f t="shared" si="5"/>
        <v>1.0305330349363537</v>
      </c>
    </row>
    <row r="109" spans="1:7" ht="15">
      <c r="A109" s="3">
        <v>43519</v>
      </c>
      <c r="B109" s="4">
        <v>1155.69</v>
      </c>
      <c r="C109">
        <v>18</v>
      </c>
      <c r="D109">
        <v>6</v>
      </c>
      <c r="E109">
        <f t="shared" si="7"/>
        <v>1100.114166666667</v>
      </c>
      <c r="F109">
        <f t="shared" si="6"/>
        <v>1135.7495833333337</v>
      </c>
      <c r="G109">
        <f t="shared" si="5"/>
        <v>1.017557053913366</v>
      </c>
    </row>
    <row r="110" spans="1:7" ht="15">
      <c r="A110" s="3">
        <v>43526</v>
      </c>
      <c r="B110" s="4">
        <v>983.32499999999993</v>
      </c>
      <c r="C110">
        <v>19</v>
      </c>
      <c r="D110">
        <v>1</v>
      </c>
      <c r="E110">
        <f t="shared" si="7"/>
        <v>1030.8683333333336</v>
      </c>
      <c r="F110">
        <f t="shared" si="6"/>
        <v>1065.4912500000003</v>
      </c>
      <c r="G110">
        <f t="shared" si="5"/>
        <v>0.92288416258697548</v>
      </c>
    </row>
    <row r="111" spans="1:7" ht="15">
      <c r="A111" s="3">
        <v>43533</v>
      </c>
      <c r="B111" s="4">
        <v>952.58000000000095</v>
      </c>
      <c r="C111">
        <v>19</v>
      </c>
      <c r="D111">
        <v>2</v>
      </c>
      <c r="E111">
        <f t="shared" si="7"/>
        <v>985.1925</v>
      </c>
      <c r="F111">
        <f t="shared" si="6"/>
        <v>1008.0304166666667</v>
      </c>
      <c r="G111">
        <f t="shared" si="5"/>
        <v>0.94499132590658519</v>
      </c>
    </row>
    <row r="112" spans="1:7" ht="15">
      <c r="A112" s="3">
        <v>43540</v>
      </c>
      <c r="B112" s="4">
        <v>929.349999999999</v>
      </c>
      <c r="C112">
        <v>19</v>
      </c>
      <c r="D112">
        <v>3</v>
      </c>
      <c r="E112">
        <f t="shared" si="7"/>
        <v>944.25750000000005</v>
      </c>
      <c r="F112">
        <f t="shared" si="6"/>
        <v>964.72500000000002</v>
      </c>
      <c r="G112">
        <f t="shared" si="5"/>
        <v>0.96333151934488992</v>
      </c>
    </row>
    <row r="113" spans="1:7" ht="15">
      <c r="A113" s="3">
        <v>43547</v>
      </c>
      <c r="B113" s="4">
        <v>946.5</v>
      </c>
      <c r="C113">
        <v>19</v>
      </c>
      <c r="D113">
        <v>4</v>
      </c>
      <c r="E113">
        <f t="shared" si="7"/>
        <v>983.22916666666652</v>
      </c>
      <c r="F113">
        <f t="shared" si="6"/>
        <v>963.74333333333334</v>
      </c>
      <c r="G113">
        <f t="shared" si="5"/>
        <v>0.982107960971628</v>
      </c>
    </row>
    <row r="114" spans="1:7" ht="15">
      <c r="A114" s="3">
        <v>43554</v>
      </c>
      <c r="B114" s="4">
        <v>943.71</v>
      </c>
      <c r="C114">
        <v>19</v>
      </c>
      <c r="D114">
        <v>5</v>
      </c>
      <c r="E114">
        <f t="shared" si="7"/>
        <v>1146.5599999999995</v>
      </c>
      <c r="F114">
        <f t="shared" si="6"/>
        <v>1064.894583333333</v>
      </c>
      <c r="G114">
        <f t="shared" si="5"/>
        <v>0.88620039464000189</v>
      </c>
    </row>
    <row r="115" spans="1:7" ht="15">
      <c r="A115" s="3">
        <v>43561</v>
      </c>
      <c r="B115" s="4">
        <v>910.08</v>
      </c>
      <c r="C115">
        <v>19</v>
      </c>
      <c r="D115">
        <v>6</v>
      </c>
      <c r="E115">
        <f t="shared" si="7"/>
        <v>1294.0033333333329</v>
      </c>
      <c r="F115">
        <f t="shared" si="6"/>
        <v>1220.2816666666663</v>
      </c>
      <c r="G115">
        <f t="shared" si="5"/>
        <v>0.74579502819704224</v>
      </c>
    </row>
    <row r="116" spans="1:7" ht="15">
      <c r="A116" s="3">
        <v>43568</v>
      </c>
      <c r="B116" s="4">
        <v>1217.1549999999991</v>
      </c>
      <c r="C116">
        <v>20</v>
      </c>
      <c r="D116">
        <v>1</v>
      </c>
      <c r="E116">
        <f t="shared" si="7"/>
        <v>1423.6099999999994</v>
      </c>
      <c r="F116">
        <f t="shared" si="6"/>
        <v>1358.8066666666662</v>
      </c>
      <c r="G116">
        <f t="shared" si="5"/>
        <v>0.89575289101711764</v>
      </c>
    </row>
    <row r="117" spans="1:7" ht="15">
      <c r="A117" s="3">
        <v>43575</v>
      </c>
      <c r="B117" s="4">
        <v>1932.5649999999989</v>
      </c>
      <c r="C117">
        <v>20</v>
      </c>
      <c r="D117">
        <v>2</v>
      </c>
      <c r="E117">
        <f t="shared" si="7"/>
        <v>1510.0683333333329</v>
      </c>
      <c r="F117">
        <f t="shared" si="6"/>
        <v>1466.8391666666662</v>
      </c>
      <c r="G117">
        <f t="shared" si="5"/>
        <v>1.3175029982269129</v>
      </c>
    </row>
    <row r="118" spans="1:7" ht="15">
      <c r="A118" s="3">
        <v>43582</v>
      </c>
      <c r="B118" s="4">
        <v>1814.01</v>
      </c>
      <c r="C118">
        <v>20</v>
      </c>
      <c r="D118">
        <v>3</v>
      </c>
      <c r="E118">
        <f t="shared" si="7"/>
        <v>1518.6966666666665</v>
      </c>
      <c r="F118">
        <f t="shared" si="6"/>
        <v>1514.3824999999997</v>
      </c>
      <c r="G118">
        <f t="shared" si="5"/>
        <v>1.1978545710875557</v>
      </c>
    </row>
    <row r="119" spans="1:7" ht="15">
      <c r="A119" s="3">
        <v>43589</v>
      </c>
      <c r="B119" s="4">
        <v>1724.139999999999</v>
      </c>
      <c r="C119">
        <v>20</v>
      </c>
      <c r="D119">
        <v>4</v>
      </c>
      <c r="E119">
        <f t="shared" si="7"/>
        <v>1463.3016666666665</v>
      </c>
      <c r="F119">
        <f t="shared" si="6"/>
        <v>1490.9991666666665</v>
      </c>
      <c r="G119">
        <f t="shared" si="5"/>
        <v>1.1563655021045725</v>
      </c>
    </row>
    <row r="120" spans="1:7" ht="15">
      <c r="A120" s="3">
        <v>43596</v>
      </c>
      <c r="B120" s="4">
        <v>1462.4600000000009</v>
      </c>
      <c r="C120">
        <v>20</v>
      </c>
      <c r="D120">
        <v>5</v>
      </c>
      <c r="E120">
        <f t="shared" si="7"/>
        <v>1292.5825</v>
      </c>
      <c r="F120">
        <f t="shared" si="6"/>
        <v>1377.9420833333334</v>
      </c>
      <c r="G120">
        <f t="shared" si="5"/>
        <v>1.0613363345883255</v>
      </c>
    </row>
    <row r="121" spans="1:7" ht="15">
      <c r="A121" s="3">
        <v>43603</v>
      </c>
      <c r="B121" s="4">
        <v>961.85000000000105</v>
      </c>
      <c r="C121">
        <v>20</v>
      </c>
      <c r="D121">
        <v>6</v>
      </c>
      <c r="E121">
        <f t="shared" si="7"/>
        <v>1149.8599999999999</v>
      </c>
      <c r="F121">
        <f t="shared" si="6"/>
        <v>1221.2212500000001</v>
      </c>
      <c r="G121">
        <f t="shared" si="5"/>
        <v>0.78761321914436144</v>
      </c>
    </row>
    <row r="122" spans="1:7" ht="15">
      <c r="A122" s="3">
        <v>43610</v>
      </c>
      <c r="B122" s="4">
        <v>884.78499999999894</v>
      </c>
      <c r="C122">
        <v>21</v>
      </c>
      <c r="D122">
        <v>1</v>
      </c>
      <c r="E122">
        <f t="shared" si="7"/>
        <v>1024.4000000000001</v>
      </c>
      <c r="F122">
        <f t="shared" si="6"/>
        <v>1087.1300000000001</v>
      </c>
      <c r="G122">
        <f t="shared" si="5"/>
        <v>0.81387230597996452</v>
      </c>
    </row>
    <row r="123" spans="1:7" ht="15">
      <c r="A123" s="3">
        <v>43617</v>
      </c>
      <c r="B123" s="4">
        <v>908.25</v>
      </c>
      <c r="C123">
        <v>21</v>
      </c>
      <c r="D123">
        <v>2</v>
      </c>
      <c r="E123">
        <f t="shared" si="7"/>
        <v>943.65500000000009</v>
      </c>
      <c r="F123">
        <f t="shared" si="6"/>
        <v>984.02750000000015</v>
      </c>
      <c r="G123">
        <f t="shared" si="5"/>
        <v>0.92299249766901825</v>
      </c>
    </row>
    <row r="124" spans="1:7" ht="15">
      <c r="A124" s="3">
        <v>43624</v>
      </c>
      <c r="B124" s="4">
        <v>957.67500000000007</v>
      </c>
      <c r="C124">
        <v>21</v>
      </c>
      <c r="D124">
        <v>3</v>
      </c>
      <c r="E124">
        <f t="shared" si="7"/>
        <v>961.38166666666655</v>
      </c>
      <c r="F124">
        <f t="shared" si="6"/>
        <v>952.51833333333332</v>
      </c>
      <c r="G124">
        <f t="shared" si="5"/>
        <v>1.0054137190710242</v>
      </c>
    </row>
    <row r="125" spans="1:7" ht="15">
      <c r="A125" s="3">
        <v>43631</v>
      </c>
      <c r="B125" s="4">
        <v>971.37999999999897</v>
      </c>
      <c r="C125">
        <v>21</v>
      </c>
      <c r="D125">
        <v>4</v>
      </c>
      <c r="E125">
        <f t="shared" si="7"/>
        <v>976.00166666666667</v>
      </c>
      <c r="F125">
        <f t="shared" si="6"/>
        <v>968.69166666666661</v>
      </c>
      <c r="G125">
        <f t="shared" si="5"/>
        <v>1.0027752208735139</v>
      </c>
    </row>
    <row r="126" spans="1:7" ht="15">
      <c r="A126" s="3">
        <v>43638</v>
      </c>
      <c r="B126" s="4">
        <v>977.99000000000103</v>
      </c>
      <c r="C126">
        <v>21</v>
      </c>
      <c r="D126">
        <v>5</v>
      </c>
      <c r="E126">
        <f t="shared" si="7"/>
        <v>982.75583333333304</v>
      </c>
      <c r="F126">
        <f t="shared" si="6"/>
        <v>979.37874999999985</v>
      </c>
      <c r="G126">
        <f t="shared" si="5"/>
        <v>0.99858200925842144</v>
      </c>
    </row>
    <row r="127" spans="1:7" ht="15">
      <c r="A127" s="3">
        <v>43645</v>
      </c>
      <c r="B127" s="4">
        <v>1068.21</v>
      </c>
      <c r="C127">
        <v>21</v>
      </c>
      <c r="D127">
        <v>6</v>
      </c>
      <c r="E127">
        <f t="shared" si="7"/>
        <v>1013.3574999999995</v>
      </c>
      <c r="F127">
        <f t="shared" si="6"/>
        <v>998.05666666666627</v>
      </c>
      <c r="G127">
        <f t="shared" si="5"/>
        <v>1.07028993009749</v>
      </c>
    </row>
    <row r="128" spans="1:7" ht="15">
      <c r="A128" s="3">
        <v>43652</v>
      </c>
      <c r="B128" s="4">
        <v>972.50499999999897</v>
      </c>
      <c r="C128">
        <v>22</v>
      </c>
      <c r="D128">
        <v>1</v>
      </c>
      <c r="E128">
        <f t="shared" si="7"/>
        <v>1147.6516666666664</v>
      </c>
      <c r="F128">
        <f t="shared" si="6"/>
        <v>1080.5045833333329</v>
      </c>
      <c r="G128">
        <f t="shared" si="5"/>
        <v>0.90004708448329063</v>
      </c>
    </row>
    <row r="129" spans="1:7" ht="15">
      <c r="A129" s="3">
        <v>43659</v>
      </c>
      <c r="B129" s="4">
        <v>948.77499999999895</v>
      </c>
      <c r="C129">
        <v>22</v>
      </c>
      <c r="D129">
        <v>2</v>
      </c>
      <c r="E129">
        <f t="shared" si="7"/>
        <v>1270.6208333333332</v>
      </c>
      <c r="F129">
        <f t="shared" si="6"/>
        <v>1209.1362499999998</v>
      </c>
      <c r="G129">
        <f t="shared" si="5"/>
        <v>0.78467170263069952</v>
      </c>
    </row>
    <row r="130" spans="1:7" ht="15">
      <c r="A130" s="3">
        <v>43666</v>
      </c>
      <c r="B130" s="4">
        <v>1141.2849999999989</v>
      </c>
      <c r="C130">
        <v>22</v>
      </c>
      <c r="D130">
        <v>3</v>
      </c>
      <c r="E130">
        <f t="shared" si="7"/>
        <v>1351.0624999999993</v>
      </c>
      <c r="F130">
        <f t="shared" si="6"/>
        <v>1310.8416666666662</v>
      </c>
      <c r="G130">
        <f t="shared" si="5"/>
        <v>0.87065053623308131</v>
      </c>
    </row>
    <row r="131" spans="1:7" ht="15">
      <c r="A131" s="3">
        <v>43673</v>
      </c>
      <c r="B131" s="4">
        <v>1777.1450000000009</v>
      </c>
      <c r="C131">
        <v>22</v>
      </c>
      <c r="D131">
        <v>4</v>
      </c>
      <c r="E131">
        <f t="shared" si="7"/>
        <v>1393.3066666666664</v>
      </c>
      <c r="F131">
        <f t="shared" si="6"/>
        <v>1372.1845833333327</v>
      </c>
      <c r="G131">
        <f t="shared" ref="G131:G153" si="8">B131/F131</f>
        <v>1.2951209491677365</v>
      </c>
    </row>
    <row r="132" spans="1:7" ht="15">
      <c r="A132" s="3">
        <v>43680</v>
      </c>
      <c r="B132" s="4">
        <v>1715.8050000000001</v>
      </c>
      <c r="C132">
        <v>22</v>
      </c>
      <c r="D132">
        <v>5</v>
      </c>
      <c r="E132">
        <f t="shared" si="7"/>
        <v>1366.6058333333333</v>
      </c>
      <c r="F132">
        <f t="shared" si="6"/>
        <v>1379.9562499999997</v>
      </c>
      <c r="G132">
        <f t="shared" si="8"/>
        <v>1.2433763751568214</v>
      </c>
    </row>
    <row r="133" spans="1:7" ht="15">
      <c r="A133" s="3">
        <v>43687</v>
      </c>
      <c r="B133" s="4">
        <v>1550.859999999999</v>
      </c>
      <c r="C133">
        <v>22</v>
      </c>
      <c r="D133">
        <v>6</v>
      </c>
      <c r="E133">
        <f t="shared" si="7"/>
        <v>1305.606666666667</v>
      </c>
      <c r="F133">
        <f t="shared" si="6"/>
        <v>1336.1062500000003</v>
      </c>
      <c r="G133">
        <f t="shared" si="8"/>
        <v>1.1607310421607553</v>
      </c>
    </row>
    <row r="134" spans="1:7" ht="15">
      <c r="A134" s="3">
        <v>43694</v>
      </c>
      <c r="B134" s="4">
        <v>1225.9700000000009</v>
      </c>
      <c r="C134">
        <v>23</v>
      </c>
      <c r="D134">
        <v>1</v>
      </c>
      <c r="E134">
        <f t="shared" si="7"/>
        <v>1136.4950000000001</v>
      </c>
      <c r="F134">
        <f t="shared" ref="F134:F149" si="9">AVERAGE(E133:E134)</f>
        <v>1221.0508333333337</v>
      </c>
      <c r="G134">
        <f t="shared" si="8"/>
        <v>1.0040286338065374</v>
      </c>
    </row>
    <row r="135" spans="1:7" ht="15">
      <c r="A135" s="3">
        <v>43701</v>
      </c>
      <c r="B135" s="4">
        <v>788.57000000000107</v>
      </c>
      <c r="C135">
        <v>23</v>
      </c>
      <c r="D135">
        <v>2</v>
      </c>
      <c r="E135">
        <f t="shared" si="7"/>
        <v>983.62333333333333</v>
      </c>
      <c r="F135">
        <f t="shared" si="9"/>
        <v>1060.0591666666667</v>
      </c>
      <c r="G135">
        <f t="shared" si="8"/>
        <v>0.74389243996600918</v>
      </c>
    </row>
    <row r="136" spans="1:7" ht="15">
      <c r="A136" s="3">
        <v>43708</v>
      </c>
      <c r="B136" s="4">
        <v>775.29</v>
      </c>
      <c r="C136">
        <v>23</v>
      </c>
      <c r="D136">
        <v>3</v>
      </c>
      <c r="E136">
        <f t="shared" si="7"/>
        <v>868.96416666666698</v>
      </c>
      <c r="F136">
        <f t="shared" si="9"/>
        <v>926.29375000000016</v>
      </c>
      <c r="G136">
        <f t="shared" si="8"/>
        <v>0.83698070941318548</v>
      </c>
    </row>
    <row r="137" spans="1:7" ht="15">
      <c r="A137" s="3">
        <v>43715</v>
      </c>
      <c r="B137" s="4">
        <v>762.474999999999</v>
      </c>
      <c r="C137">
        <v>23</v>
      </c>
      <c r="D137">
        <v>4</v>
      </c>
      <c r="E137">
        <f t="shared" si="7"/>
        <v>865.4291666666669</v>
      </c>
      <c r="F137">
        <f t="shared" si="9"/>
        <v>867.19666666666694</v>
      </c>
      <c r="G137">
        <f t="shared" si="8"/>
        <v>0.87924115636975708</v>
      </c>
    </row>
    <row r="138" spans="1:7" ht="15">
      <c r="A138" s="3">
        <v>43722</v>
      </c>
      <c r="B138" s="4">
        <v>798.57500000000095</v>
      </c>
      <c r="C138">
        <v>23</v>
      </c>
      <c r="D138">
        <v>5</v>
      </c>
      <c r="E138">
        <f t="shared" ref="E138:E149" si="10">AVERAGE(B136:B141)</f>
        <v>1038.6033333333335</v>
      </c>
      <c r="F138">
        <f t="shared" si="9"/>
        <v>952.01625000000013</v>
      </c>
      <c r="G138">
        <f t="shared" si="8"/>
        <v>0.83882496753600666</v>
      </c>
    </row>
    <row r="139" spans="1:7" ht="15">
      <c r="A139" s="3">
        <v>43729</v>
      </c>
      <c r="B139" s="4">
        <v>862.90499999999997</v>
      </c>
      <c r="C139">
        <v>23</v>
      </c>
      <c r="D139">
        <v>6</v>
      </c>
      <c r="E139">
        <f t="shared" si="10"/>
        <v>1171.74</v>
      </c>
      <c r="F139">
        <f t="shared" si="9"/>
        <v>1105.1716666666666</v>
      </c>
      <c r="G139">
        <f t="shared" si="8"/>
        <v>0.78078820334095911</v>
      </c>
    </row>
    <row r="140" spans="1:7" ht="15">
      <c r="A140" s="3">
        <v>43736</v>
      </c>
      <c r="B140" s="4">
        <v>1204.7600000000009</v>
      </c>
      <c r="C140">
        <v>24</v>
      </c>
      <c r="D140">
        <v>1</v>
      </c>
      <c r="E140">
        <f t="shared" si="10"/>
        <v>1277.4358333333332</v>
      </c>
      <c r="F140">
        <f t="shared" si="9"/>
        <v>1224.5879166666666</v>
      </c>
      <c r="G140">
        <f t="shared" si="8"/>
        <v>0.9838084988453607</v>
      </c>
    </row>
    <row r="141" spans="1:7" ht="15">
      <c r="A141" s="3">
        <v>43743</v>
      </c>
      <c r="B141" s="4">
        <v>1827.615</v>
      </c>
      <c r="C141">
        <v>24</v>
      </c>
      <c r="D141">
        <v>2</v>
      </c>
      <c r="E141">
        <f t="shared" si="10"/>
        <v>1332.6999999999998</v>
      </c>
      <c r="F141">
        <f t="shared" si="9"/>
        <v>1305.0679166666664</v>
      </c>
      <c r="G141">
        <f t="shared" si="8"/>
        <v>1.4003983828427833</v>
      </c>
    </row>
    <row r="142" spans="1:7" ht="15">
      <c r="A142" s="3">
        <v>43750</v>
      </c>
      <c r="B142" s="4">
        <v>1574.109999999999</v>
      </c>
      <c r="C142">
        <v>24</v>
      </c>
      <c r="D142">
        <v>3</v>
      </c>
      <c r="E142">
        <f t="shared" si="10"/>
        <v>1301.9416666666664</v>
      </c>
      <c r="F142">
        <f t="shared" si="9"/>
        <v>1317.3208333333332</v>
      </c>
      <c r="G142">
        <f t="shared" si="8"/>
        <v>1.194932897263068</v>
      </c>
    </row>
    <row r="143" spans="1:7" ht="15">
      <c r="A143" s="3">
        <v>43757</v>
      </c>
      <c r="B143" s="4">
        <v>1396.65</v>
      </c>
      <c r="C143">
        <v>24</v>
      </c>
      <c r="D143">
        <v>4</v>
      </c>
      <c r="E143">
        <f t="shared" si="10"/>
        <v>1213.5791666666664</v>
      </c>
      <c r="F143">
        <f t="shared" si="9"/>
        <v>1257.7604166666665</v>
      </c>
      <c r="G143">
        <f t="shared" si="8"/>
        <v>1.1104261046006048</v>
      </c>
    </row>
    <row r="144" spans="1:7" ht="15">
      <c r="A144" s="3">
        <v>43764</v>
      </c>
      <c r="B144" s="4">
        <v>1130.1600000000001</v>
      </c>
      <c r="C144">
        <v>24</v>
      </c>
      <c r="D144">
        <v>5</v>
      </c>
      <c r="E144">
        <f t="shared" si="10"/>
        <v>1022.2366666666666</v>
      </c>
      <c r="F144">
        <f t="shared" si="9"/>
        <v>1117.9079166666666</v>
      </c>
      <c r="G144">
        <f t="shared" si="8"/>
        <v>1.0109598323356241</v>
      </c>
    </row>
    <row r="145" spans="1:7" ht="15">
      <c r="A145" s="3">
        <v>43771</v>
      </c>
      <c r="B145" s="4">
        <v>678.354999999999</v>
      </c>
      <c r="C145">
        <v>24</v>
      </c>
      <c r="D145">
        <v>6</v>
      </c>
      <c r="E145">
        <f t="shared" si="10"/>
        <v>876.31916666666655</v>
      </c>
      <c r="F145">
        <f t="shared" si="9"/>
        <v>949.27791666666656</v>
      </c>
      <c r="G145">
        <f t="shared" si="8"/>
        <v>0.71460105422235309</v>
      </c>
    </row>
    <row r="146" spans="1:7" ht="15">
      <c r="A146" s="3">
        <v>43778</v>
      </c>
      <c r="B146" s="4">
        <v>674.58500000000095</v>
      </c>
      <c r="C146">
        <v>25</v>
      </c>
      <c r="D146">
        <v>1</v>
      </c>
      <c r="E146">
        <f t="shared" si="10"/>
        <v>761.08749999999998</v>
      </c>
      <c r="F146">
        <f t="shared" si="9"/>
        <v>818.70333333333326</v>
      </c>
      <c r="G146">
        <f t="shared" si="8"/>
        <v>0.82396757474217486</v>
      </c>
    </row>
    <row r="147" spans="1:7" ht="15">
      <c r="A147" s="3">
        <v>43785</v>
      </c>
      <c r="B147" s="4">
        <v>679.56000000000006</v>
      </c>
      <c r="C147">
        <v>25</v>
      </c>
      <c r="D147">
        <v>2</v>
      </c>
      <c r="E147">
        <f t="shared" si="10"/>
        <v>693.72249999999997</v>
      </c>
      <c r="F147">
        <f t="shared" si="9"/>
        <v>727.40499999999997</v>
      </c>
      <c r="G147">
        <f t="shared" si="8"/>
        <v>0.9342250878121543</v>
      </c>
    </row>
    <row r="148" spans="1:7" ht="15">
      <c r="A148" s="3">
        <v>43792</v>
      </c>
      <c r="B148" s="4">
        <v>698.604999999999</v>
      </c>
      <c r="C148">
        <v>25</v>
      </c>
      <c r="D148">
        <v>3</v>
      </c>
      <c r="E148">
        <f t="shared" si="10"/>
        <v>718.29083333333358</v>
      </c>
      <c r="F148">
        <f t="shared" si="9"/>
        <v>706.00666666666677</v>
      </c>
      <c r="G148">
        <f t="shared" si="8"/>
        <v>0.98951615187769548</v>
      </c>
    </row>
    <row r="149" spans="1:7" ht="15">
      <c r="A149" s="3">
        <v>43799</v>
      </c>
      <c r="B149" s="4">
        <v>705.26000000000101</v>
      </c>
      <c r="C149">
        <v>25</v>
      </c>
      <c r="D149">
        <v>4</v>
      </c>
      <c r="E149">
        <f t="shared" si="10"/>
        <v>777.61166666666657</v>
      </c>
      <c r="F149">
        <f t="shared" si="9"/>
        <v>747.95125000000007</v>
      </c>
      <c r="G149">
        <f t="shared" si="8"/>
        <v>0.94292241640080277</v>
      </c>
    </row>
    <row r="150" spans="1:7" ht="15">
      <c r="A150" s="3">
        <v>43806</v>
      </c>
      <c r="B150" s="4">
        <v>725.97</v>
      </c>
      <c r="C150">
        <v>25</v>
      </c>
      <c r="D150">
        <v>5</v>
      </c>
      <c r="E150">
        <f>AVERAGE(B148:B153)</f>
        <v>790.39166666666642</v>
      </c>
      <c r="F150">
        <f>AVERAGE(E149:E150)</f>
        <v>784.00166666666655</v>
      </c>
      <c r="G150">
        <f t="shared" si="8"/>
        <v>0.92598017436187441</v>
      </c>
    </row>
    <row r="151" spans="1:7" ht="15">
      <c r="A151" s="3">
        <v>43813</v>
      </c>
      <c r="B151" s="4">
        <v>825.76499999999999</v>
      </c>
      <c r="C151">
        <v>25</v>
      </c>
      <c r="D151">
        <v>6</v>
      </c>
      <c r="F151">
        <f>AVERAGE(F149:F150)</f>
        <v>765.97645833333331</v>
      </c>
      <c r="G151">
        <f t="shared" si="8"/>
        <v>1.0780553253513285</v>
      </c>
    </row>
    <row r="152" spans="1:7" ht="15">
      <c r="A152" s="3">
        <v>43820</v>
      </c>
      <c r="B152" s="4">
        <v>1030.5099999999991</v>
      </c>
      <c r="C152">
        <v>26</v>
      </c>
      <c r="D152">
        <v>1</v>
      </c>
      <c r="F152">
        <v>765.97645833333331</v>
      </c>
      <c r="G152">
        <f t="shared" si="8"/>
        <v>1.3453546630431135</v>
      </c>
    </row>
    <row r="153" spans="1:7" ht="15">
      <c r="A153" s="3">
        <v>43827</v>
      </c>
      <c r="B153" s="4">
        <v>756.24</v>
      </c>
      <c r="C153">
        <v>26</v>
      </c>
      <c r="D153">
        <v>2</v>
      </c>
      <c r="F153">
        <v>765.97645833333331</v>
      </c>
      <c r="G153">
        <f t="shared" si="8"/>
        <v>0.98728882823041508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2DBF-4214-7E40-83E8-E6D49AC31972}">
  <dimension ref="A1:I153"/>
  <sheetViews>
    <sheetView workbookViewId="0">
      <selection activeCell="C1" sqref="C1:D1048576"/>
    </sheetView>
  </sheetViews>
  <sheetFormatPr baseColWidth="10" defaultRowHeight="14"/>
  <cols>
    <col min="1" max="1" width="18.6640625" customWidth="1"/>
    <col min="2" max="2" width="33.6640625" customWidth="1"/>
    <col min="4" max="4" width="24.1640625" customWidth="1"/>
  </cols>
  <sheetData>
    <row r="1" spans="1:9" ht="15">
      <c r="A1" s="1" t="s">
        <v>0</v>
      </c>
      <c r="B1" s="1" t="s">
        <v>6</v>
      </c>
      <c r="D1" s="6" t="s">
        <v>23</v>
      </c>
      <c r="H1" t="s">
        <v>17</v>
      </c>
      <c r="I1" t="s">
        <v>19</v>
      </c>
    </row>
    <row r="2" spans="1:9" ht="15">
      <c r="A2" s="3">
        <v>42770</v>
      </c>
      <c r="B2" s="4">
        <v>815.76999999999907</v>
      </c>
      <c r="C2">
        <v>1</v>
      </c>
      <c r="D2">
        <f>B2/I2</f>
        <v>851.76506693163867</v>
      </c>
      <c r="G2">
        <v>1</v>
      </c>
      <c r="H2">
        <v>0.95265882504675947</v>
      </c>
      <c r="I2">
        <v>0.957740616128686</v>
      </c>
    </row>
    <row r="3" spans="1:9" ht="15">
      <c r="A3" s="3">
        <v>42777</v>
      </c>
      <c r="B3" s="4">
        <v>718.20999999999901</v>
      </c>
      <c r="C3">
        <v>2</v>
      </c>
      <c r="D3">
        <f t="shared" ref="D3:D6" si="0">B3/I3</f>
        <v>745.90009629858935</v>
      </c>
      <c r="G3">
        <v>2</v>
      </c>
      <c r="H3">
        <v>0.95776789245297222</v>
      </c>
      <c r="I3">
        <v>0.96287693695710996</v>
      </c>
    </row>
    <row r="4" spans="1:9" ht="15">
      <c r="A4" s="3">
        <v>42784</v>
      </c>
      <c r="B4" s="4">
        <v>671.73</v>
      </c>
      <c r="C4">
        <v>3</v>
      </c>
      <c r="D4">
        <f t="shared" si="0"/>
        <v>647.63856768280357</v>
      </c>
      <c r="G4">
        <v>3</v>
      </c>
      <c r="H4">
        <v>1.0316954863006182</v>
      </c>
      <c r="I4">
        <v>1.0371988845621001</v>
      </c>
    </row>
    <row r="5" spans="1:9" ht="15">
      <c r="A5" s="3">
        <v>42791</v>
      </c>
      <c r="B5" s="4">
        <v>695.59500000000003</v>
      </c>
      <c r="C5">
        <v>4</v>
      </c>
      <c r="D5">
        <f t="shared" si="0"/>
        <v>649.70166774582981</v>
      </c>
      <c r="G5">
        <v>4</v>
      </c>
      <c r="H5">
        <v>1.0649567227684844</v>
      </c>
      <c r="I5">
        <v>1.07063754725057</v>
      </c>
    </row>
    <row r="6" spans="1:9" ht="15">
      <c r="A6" s="3">
        <v>42798</v>
      </c>
      <c r="B6" s="4">
        <v>675.15999999999894</v>
      </c>
      <c r="C6">
        <v>5</v>
      </c>
      <c r="D6">
        <f t="shared" si="0"/>
        <v>659.83411227124031</v>
      </c>
      <c r="G6">
        <v>5</v>
      </c>
      <c r="H6">
        <v>1.017797617451909</v>
      </c>
      <c r="I6">
        <v>1.02322687997443</v>
      </c>
    </row>
    <row r="7" spans="1:9" ht="15">
      <c r="A7" s="3">
        <v>42805</v>
      </c>
      <c r="B7" s="4">
        <v>686.67500000000098</v>
      </c>
      <c r="C7">
        <v>6</v>
      </c>
      <c r="D7">
        <f>B7/I7</f>
        <v>724.09695698902681</v>
      </c>
      <c r="G7">
        <v>6</v>
      </c>
      <c r="H7">
        <v>0.9432873346139441</v>
      </c>
      <c r="I7">
        <v>0.94831913512710297</v>
      </c>
    </row>
    <row r="8" spans="1:9" ht="15">
      <c r="A8" s="3">
        <v>42812</v>
      </c>
      <c r="B8" s="4">
        <v>678.54999999999905</v>
      </c>
      <c r="C8">
        <v>1</v>
      </c>
      <c r="D8">
        <f>B8/I2</f>
        <v>708.49036636118421</v>
      </c>
    </row>
    <row r="9" spans="1:9" ht="15">
      <c r="A9" s="3">
        <v>42819</v>
      </c>
      <c r="B9" s="4">
        <v>649.995</v>
      </c>
      <c r="C9">
        <v>2</v>
      </c>
      <c r="D9">
        <f t="shared" ref="D9:D12" si="1">B9/I3</f>
        <v>675.05511353726934</v>
      </c>
      <c r="G9" t="s">
        <v>21</v>
      </c>
      <c r="H9">
        <v>5.9681638786346882</v>
      </c>
      <c r="I9">
        <v>5.9999999999999991</v>
      </c>
    </row>
    <row r="10" spans="1:9" ht="15">
      <c r="A10" s="3">
        <v>42826</v>
      </c>
      <c r="B10" s="4">
        <v>698.22500000000093</v>
      </c>
      <c r="C10">
        <v>3</v>
      </c>
      <c r="D10">
        <f t="shared" si="1"/>
        <v>673.1833309816833</v>
      </c>
    </row>
    <row r="11" spans="1:9" ht="15">
      <c r="A11" s="3">
        <v>42833</v>
      </c>
      <c r="B11" s="4">
        <v>743.01500000000101</v>
      </c>
      <c r="C11">
        <v>4</v>
      </c>
      <c r="D11">
        <f t="shared" si="1"/>
        <v>693.99303425149458</v>
      </c>
    </row>
    <row r="12" spans="1:9" ht="15">
      <c r="A12" s="3">
        <v>42840</v>
      </c>
      <c r="B12" s="4">
        <v>728.51499999999896</v>
      </c>
      <c r="C12">
        <v>5</v>
      </c>
      <c r="D12">
        <f t="shared" si="1"/>
        <v>711.9779730749492</v>
      </c>
    </row>
    <row r="13" spans="1:9" ht="15">
      <c r="A13" s="3">
        <v>42847</v>
      </c>
      <c r="B13" s="4">
        <v>683.77500000000009</v>
      </c>
      <c r="C13">
        <v>6</v>
      </c>
      <c r="D13">
        <f>B13/I7</f>
        <v>721.03891471973077</v>
      </c>
    </row>
    <row r="14" spans="1:9" ht="15">
      <c r="A14" s="3">
        <v>42854</v>
      </c>
      <c r="B14" s="4">
        <v>663.40499999999997</v>
      </c>
      <c r="C14">
        <v>1</v>
      </c>
      <c r="D14">
        <f>B14/I2</f>
        <v>692.67710779727668</v>
      </c>
    </row>
    <row r="15" spans="1:9" ht="15">
      <c r="A15" s="3">
        <v>42861</v>
      </c>
      <c r="B15" s="4">
        <v>621.099999999999</v>
      </c>
      <c r="C15">
        <v>2</v>
      </c>
      <c r="D15">
        <f t="shared" ref="D15:D19" si="2">B15/I3</f>
        <v>645.04608653604612</v>
      </c>
    </row>
    <row r="16" spans="1:9" ht="15">
      <c r="A16" s="3">
        <v>42868</v>
      </c>
      <c r="B16" s="4">
        <v>608.13999999999896</v>
      </c>
      <c r="C16">
        <v>3</v>
      </c>
      <c r="D16">
        <f t="shared" si="2"/>
        <v>586.32920749500465</v>
      </c>
    </row>
    <row r="17" spans="1:4" ht="15">
      <c r="A17" s="3">
        <v>42875</v>
      </c>
      <c r="B17" s="4">
        <v>627.81999999999903</v>
      </c>
      <c r="C17">
        <v>4</v>
      </c>
      <c r="D17">
        <f t="shared" si="2"/>
        <v>586.39826485841081</v>
      </c>
    </row>
    <row r="18" spans="1:4" ht="15">
      <c r="A18" s="3">
        <v>42882</v>
      </c>
      <c r="B18" s="4">
        <v>599.52999999999895</v>
      </c>
      <c r="C18">
        <v>5</v>
      </c>
      <c r="D18">
        <f t="shared" si="2"/>
        <v>585.92088590849073</v>
      </c>
    </row>
    <row r="19" spans="1:4" ht="15">
      <c r="A19" s="3">
        <v>42889</v>
      </c>
      <c r="B19" s="4">
        <v>644.79999999999905</v>
      </c>
      <c r="C19">
        <v>6</v>
      </c>
      <c r="D19">
        <f t="shared" si="2"/>
        <v>679.93988111773854</v>
      </c>
    </row>
    <row r="20" spans="1:4" ht="15">
      <c r="A20" s="3">
        <v>42896</v>
      </c>
      <c r="B20" s="4">
        <v>795.474999999999</v>
      </c>
      <c r="C20">
        <v>1</v>
      </c>
      <c r="D20">
        <f>B20/I2</f>
        <v>830.57456956917417</v>
      </c>
    </row>
    <row r="21" spans="1:4" ht="15">
      <c r="A21" s="3">
        <v>42903</v>
      </c>
      <c r="B21" s="4">
        <v>1063.92</v>
      </c>
      <c r="C21">
        <v>2</v>
      </c>
      <c r="D21">
        <f t="shared" ref="D21:D25" si="3">B21/I3</f>
        <v>1104.9387093663361</v>
      </c>
    </row>
    <row r="22" spans="1:4" ht="15">
      <c r="A22" s="3">
        <v>42910</v>
      </c>
      <c r="B22" s="4">
        <v>1033.3800000000001</v>
      </c>
      <c r="C22">
        <v>3</v>
      </c>
      <c r="D22">
        <f t="shared" si="3"/>
        <v>996.31807879960047</v>
      </c>
    </row>
    <row r="23" spans="1:4" ht="15">
      <c r="A23" s="3">
        <v>42917</v>
      </c>
      <c r="B23" s="4">
        <v>1004.015000000001</v>
      </c>
      <c r="C23">
        <v>4</v>
      </c>
      <c r="D23">
        <f t="shared" si="3"/>
        <v>937.77301438600045</v>
      </c>
    </row>
    <row r="24" spans="1:4" ht="15">
      <c r="A24" s="3">
        <v>42924</v>
      </c>
      <c r="B24" s="4">
        <v>858.81999999999903</v>
      </c>
      <c r="C24">
        <v>5</v>
      </c>
      <c r="D24">
        <f t="shared" si="3"/>
        <v>839.32509671898049</v>
      </c>
    </row>
    <row r="25" spans="1:4" ht="15">
      <c r="A25" s="3">
        <v>42931</v>
      </c>
      <c r="B25" s="4">
        <v>632.89499999999998</v>
      </c>
      <c r="C25">
        <v>6</v>
      </c>
      <c r="D25">
        <f t="shared" si="3"/>
        <v>667.38609035361628</v>
      </c>
    </row>
    <row r="26" spans="1:4" ht="15">
      <c r="A26" s="3">
        <v>42938</v>
      </c>
      <c r="B26" s="4">
        <v>642.51</v>
      </c>
      <c r="C26">
        <v>1</v>
      </c>
      <c r="D26">
        <f>B26/I2</f>
        <v>670.86013601167951</v>
      </c>
    </row>
    <row r="27" spans="1:4" ht="15">
      <c r="A27" s="3">
        <v>42945</v>
      </c>
      <c r="B27" s="4">
        <v>645.00999999999897</v>
      </c>
      <c r="C27">
        <v>2</v>
      </c>
      <c r="D27">
        <f t="shared" ref="D27:D31" si="4">B27/I3</f>
        <v>669.87792026503803</v>
      </c>
    </row>
    <row r="28" spans="1:4" ht="15">
      <c r="A28" s="3">
        <v>42952</v>
      </c>
      <c r="B28" s="4">
        <v>644.01500000000101</v>
      </c>
      <c r="C28">
        <v>3</v>
      </c>
      <c r="D28">
        <f t="shared" si="4"/>
        <v>620.91755938582673</v>
      </c>
    </row>
    <row r="29" spans="1:4" ht="15">
      <c r="A29" s="3">
        <v>42959</v>
      </c>
      <c r="B29" s="4">
        <v>735.99</v>
      </c>
      <c r="C29">
        <v>4</v>
      </c>
      <c r="D29">
        <f t="shared" si="4"/>
        <v>687.4315232919347</v>
      </c>
    </row>
    <row r="30" spans="1:4" ht="15">
      <c r="A30" s="3">
        <v>42966</v>
      </c>
      <c r="B30" s="4">
        <v>719.99000000000103</v>
      </c>
      <c r="C30">
        <v>5</v>
      </c>
      <c r="D30">
        <f t="shared" si="4"/>
        <v>703.64648749062701</v>
      </c>
    </row>
    <row r="31" spans="1:4" ht="15">
      <c r="A31" s="3">
        <v>42973</v>
      </c>
      <c r="B31" s="4">
        <v>716.49</v>
      </c>
      <c r="C31">
        <v>6</v>
      </c>
      <c r="D31">
        <f t="shared" si="4"/>
        <v>755.53679500938154</v>
      </c>
    </row>
    <row r="32" spans="1:4" ht="15">
      <c r="A32" s="3">
        <v>42980</v>
      </c>
      <c r="B32" s="4">
        <v>739.72499999999991</v>
      </c>
      <c r="C32">
        <v>1</v>
      </c>
      <c r="D32">
        <f>B32/I2</f>
        <v>772.36465441975929</v>
      </c>
    </row>
    <row r="33" spans="1:4" ht="15">
      <c r="A33" s="3">
        <v>42987</v>
      </c>
      <c r="B33" s="4">
        <v>917.84000000000106</v>
      </c>
      <c r="C33">
        <v>2</v>
      </c>
      <c r="D33">
        <f t="shared" ref="D33:D37" si="5">B33/I3</f>
        <v>953.22669468080221</v>
      </c>
    </row>
    <row r="34" spans="1:4" ht="15">
      <c r="A34" s="3">
        <v>42994</v>
      </c>
      <c r="B34" s="4">
        <v>1246.5</v>
      </c>
      <c r="C34">
        <v>3</v>
      </c>
      <c r="D34">
        <f t="shared" si="5"/>
        <v>1201.7945820740695</v>
      </c>
    </row>
    <row r="35" spans="1:4" ht="15">
      <c r="A35" s="3">
        <v>43001</v>
      </c>
      <c r="B35" s="4">
        <v>1213.335</v>
      </c>
      <c r="C35">
        <v>4</v>
      </c>
      <c r="D35">
        <f t="shared" si="5"/>
        <v>1133.2826904080484</v>
      </c>
    </row>
    <row r="36" spans="1:4" ht="15">
      <c r="A36" s="3">
        <v>43008</v>
      </c>
      <c r="B36" s="4">
        <v>1225.2099999999989</v>
      </c>
      <c r="C36">
        <v>5</v>
      </c>
      <c r="D36">
        <f t="shared" si="5"/>
        <v>1197.3981762779888</v>
      </c>
    </row>
    <row r="37" spans="1:4" ht="15">
      <c r="A37" s="3">
        <v>43015</v>
      </c>
      <c r="B37" s="4">
        <v>996.21999999999889</v>
      </c>
      <c r="C37">
        <v>6</v>
      </c>
      <c r="D37">
        <f t="shared" si="5"/>
        <v>1050.5113343162434</v>
      </c>
    </row>
    <row r="38" spans="1:4" ht="15">
      <c r="A38" s="3">
        <v>43022</v>
      </c>
      <c r="B38" s="4">
        <v>682.88499999999897</v>
      </c>
      <c r="C38">
        <v>1</v>
      </c>
      <c r="D38">
        <f>B38/I2</f>
        <v>713.0166440683181</v>
      </c>
    </row>
    <row r="39" spans="1:4" ht="15">
      <c r="A39" s="3">
        <v>43029</v>
      </c>
      <c r="B39" s="4">
        <v>686.49999999999898</v>
      </c>
      <c r="C39">
        <v>2</v>
      </c>
      <c r="D39">
        <f t="shared" ref="D39:D42" si="6">B39/I3</f>
        <v>712.96753889389106</v>
      </c>
    </row>
    <row r="40" spans="1:4" ht="15">
      <c r="A40" s="3">
        <v>43036</v>
      </c>
      <c r="B40" s="4">
        <v>859.82499999999902</v>
      </c>
      <c r="C40">
        <v>3</v>
      </c>
      <c r="D40">
        <f t="shared" si="6"/>
        <v>828.98758646757767</v>
      </c>
    </row>
    <row r="41" spans="1:4" ht="15">
      <c r="A41" s="3">
        <v>43043</v>
      </c>
      <c r="B41" s="4">
        <v>1182.0899999999999</v>
      </c>
      <c r="C41">
        <v>4</v>
      </c>
      <c r="D41">
        <f t="shared" si="6"/>
        <v>1104.0991445103371</v>
      </c>
    </row>
    <row r="42" spans="1:4" ht="15">
      <c r="A42" s="3">
        <v>43050</v>
      </c>
      <c r="B42" s="4">
        <v>1130.4999999999991</v>
      </c>
      <c r="C42">
        <v>5</v>
      </c>
      <c r="D42">
        <f t="shared" si="6"/>
        <v>1104.8380590121419</v>
      </c>
    </row>
    <row r="43" spans="1:4" ht="15">
      <c r="A43" s="3">
        <v>43057</v>
      </c>
      <c r="B43" s="4">
        <v>995.14499999999998</v>
      </c>
      <c r="C43">
        <v>6</v>
      </c>
      <c r="D43">
        <f>B43/I7</f>
        <v>1049.3777496819368</v>
      </c>
    </row>
    <row r="44" spans="1:4" ht="15">
      <c r="A44" s="3">
        <v>43064</v>
      </c>
      <c r="B44" s="4">
        <v>702.51500000000101</v>
      </c>
      <c r="C44">
        <v>1</v>
      </c>
      <c r="D44">
        <f>B44/I2</f>
        <v>733.51279894514585</v>
      </c>
    </row>
    <row r="45" spans="1:4" ht="15">
      <c r="A45" s="3">
        <v>43071</v>
      </c>
      <c r="B45" s="4">
        <v>681.99999999999898</v>
      </c>
      <c r="C45">
        <v>2</v>
      </c>
      <c r="D45">
        <f t="shared" ref="D45:D49" si="7">B45/I3</f>
        <v>708.29404446559897</v>
      </c>
    </row>
    <row r="46" spans="1:4" ht="15">
      <c r="A46" s="3">
        <v>43078</v>
      </c>
      <c r="B46" s="4">
        <v>786.99999999999886</v>
      </c>
      <c r="C46">
        <v>3</v>
      </c>
      <c r="D46">
        <f t="shared" si="7"/>
        <v>758.77443729826814</v>
      </c>
    </row>
    <row r="47" spans="1:4" ht="15">
      <c r="A47" s="3">
        <v>43085</v>
      </c>
      <c r="B47" s="4">
        <v>813.08000000000095</v>
      </c>
      <c r="C47">
        <v>4</v>
      </c>
      <c r="D47">
        <f t="shared" si="7"/>
        <v>759.43534960829209</v>
      </c>
    </row>
    <row r="48" spans="1:4" ht="15">
      <c r="A48" s="3">
        <v>43092</v>
      </c>
      <c r="B48" s="4">
        <v>1085.859999999999</v>
      </c>
      <c r="C48">
        <v>5</v>
      </c>
      <c r="D48">
        <f t="shared" si="7"/>
        <v>1061.2113708614986</v>
      </c>
    </row>
    <row r="49" spans="1:9" ht="15">
      <c r="A49" s="3">
        <v>43099</v>
      </c>
      <c r="B49" s="4">
        <v>652.43999999999994</v>
      </c>
      <c r="C49">
        <v>6</v>
      </c>
      <c r="D49">
        <f t="shared" si="7"/>
        <v>687.99624075133056</v>
      </c>
    </row>
    <row r="50" spans="1:9" ht="15">
      <c r="A50" s="3">
        <v>43106</v>
      </c>
      <c r="B50" s="4">
        <v>678.59999999999991</v>
      </c>
      <c r="C50">
        <v>1</v>
      </c>
      <c r="D50">
        <f>B50/I2</f>
        <v>708.5425725631128</v>
      </c>
    </row>
    <row r="51" spans="1:9" ht="15">
      <c r="A51" s="3">
        <v>43113</v>
      </c>
      <c r="B51" s="4">
        <v>666.76499999999999</v>
      </c>
      <c r="C51">
        <v>2</v>
      </c>
      <c r="D51">
        <f t="shared" ref="D51:D55" si="8">B51/I3</f>
        <v>692.47166944003777</v>
      </c>
    </row>
    <row r="52" spans="1:9" ht="15">
      <c r="A52" s="3">
        <v>43120</v>
      </c>
      <c r="B52" s="4">
        <v>670.43499999999904</v>
      </c>
      <c r="C52">
        <v>3</v>
      </c>
      <c r="D52">
        <f t="shared" si="8"/>
        <v>646.39001254137793</v>
      </c>
    </row>
    <row r="53" spans="1:9" ht="15">
      <c r="A53" s="3">
        <v>43127</v>
      </c>
      <c r="B53" s="4">
        <v>1076.175</v>
      </c>
      <c r="C53">
        <v>4</v>
      </c>
      <c r="D53">
        <f t="shared" si="8"/>
        <v>1005.1721077442597</v>
      </c>
    </row>
    <row r="54" spans="1:9" ht="15">
      <c r="A54" s="3">
        <v>43134</v>
      </c>
      <c r="B54" s="4">
        <v>1008.1599999999989</v>
      </c>
      <c r="C54">
        <v>5</v>
      </c>
      <c r="D54">
        <f t="shared" si="8"/>
        <v>985.27513274982812</v>
      </c>
    </row>
    <row r="55" spans="1:9" ht="15">
      <c r="A55" s="3">
        <v>43141</v>
      </c>
      <c r="B55" s="4">
        <v>934.15499999999997</v>
      </c>
      <c r="C55">
        <v>6</v>
      </c>
      <c r="D55">
        <f t="shared" si="8"/>
        <v>985.06395726665937</v>
      </c>
    </row>
    <row r="56" spans="1:9" ht="15">
      <c r="A56" s="3">
        <v>43148</v>
      </c>
      <c r="B56" s="4">
        <v>861.14499999999907</v>
      </c>
      <c r="C56">
        <v>1</v>
      </c>
      <c r="D56">
        <f>B56/I56</f>
        <v>899.14219518105074</v>
      </c>
      <c r="I56">
        <v>0.95774061612868633</v>
      </c>
    </row>
    <row r="57" spans="1:9" ht="15">
      <c r="A57" s="3">
        <v>43155</v>
      </c>
      <c r="B57" s="4">
        <v>731.76999999999907</v>
      </c>
      <c r="C57">
        <v>2</v>
      </c>
      <c r="D57">
        <f t="shared" ref="D57:D120" si="9">B57/I57</f>
        <v>759.9828928425095</v>
      </c>
      <c r="I57">
        <v>0.96287693695710996</v>
      </c>
    </row>
    <row r="58" spans="1:9" ht="15">
      <c r="A58" s="3">
        <v>43162</v>
      </c>
      <c r="B58" s="4">
        <v>603.11000000000104</v>
      </c>
      <c r="C58">
        <v>3</v>
      </c>
      <c r="D58">
        <f t="shared" si="9"/>
        <v>581.47960721595985</v>
      </c>
      <c r="I58">
        <v>1.037198884562099</v>
      </c>
    </row>
    <row r="59" spans="1:9" ht="15">
      <c r="A59" s="3">
        <v>43169</v>
      </c>
      <c r="B59" s="4">
        <v>579.48500000000104</v>
      </c>
      <c r="C59">
        <v>4</v>
      </c>
      <c r="D59">
        <f t="shared" si="9"/>
        <v>541.2522673879082</v>
      </c>
      <c r="I59">
        <v>1.0706375472505725</v>
      </c>
    </row>
    <row r="60" spans="1:9" ht="15">
      <c r="A60" s="3">
        <v>43176</v>
      </c>
      <c r="B60" s="4">
        <v>597.04499999999996</v>
      </c>
      <c r="C60">
        <v>5</v>
      </c>
      <c r="D60">
        <f t="shared" si="9"/>
        <v>583.49229450942585</v>
      </c>
      <c r="I60">
        <v>1.0232268799744282</v>
      </c>
    </row>
    <row r="61" spans="1:9" ht="15">
      <c r="A61" s="3">
        <v>43183</v>
      </c>
      <c r="B61" s="4">
        <v>603.06500000000096</v>
      </c>
      <c r="C61">
        <v>6</v>
      </c>
      <c r="D61">
        <f t="shared" si="9"/>
        <v>635.9304348732478</v>
      </c>
      <c r="I61">
        <v>0.94831913512710309</v>
      </c>
    </row>
    <row r="62" spans="1:9" ht="15">
      <c r="A62" s="3">
        <v>43190</v>
      </c>
      <c r="B62" s="4">
        <v>591.62499999999898</v>
      </c>
      <c r="C62">
        <v>1</v>
      </c>
      <c r="D62">
        <f t="shared" si="9"/>
        <v>617.72988430983025</v>
      </c>
      <c r="I62">
        <v>0.95774061612868633</v>
      </c>
    </row>
    <row r="63" spans="1:9" ht="15">
      <c r="A63" s="3">
        <v>43197</v>
      </c>
      <c r="B63" s="4">
        <v>333</v>
      </c>
      <c r="C63">
        <v>2</v>
      </c>
      <c r="D63">
        <f t="shared" si="9"/>
        <v>345.8385876936141</v>
      </c>
      <c r="I63">
        <v>0.96287693695710996</v>
      </c>
    </row>
    <row r="64" spans="1:9" ht="15">
      <c r="A64" s="3">
        <v>43204</v>
      </c>
      <c r="B64" s="4">
        <v>597.66500000000099</v>
      </c>
      <c r="C64">
        <v>3</v>
      </c>
      <c r="D64">
        <f t="shared" si="9"/>
        <v>576.22989081050991</v>
      </c>
      <c r="I64">
        <v>1.037198884562099</v>
      </c>
    </row>
    <row r="65" spans="1:9" ht="15">
      <c r="A65" s="3">
        <v>43211</v>
      </c>
      <c r="B65" s="4">
        <v>610.14</v>
      </c>
      <c r="C65">
        <v>4</v>
      </c>
      <c r="D65">
        <f t="shared" si="9"/>
        <v>569.88473976730666</v>
      </c>
      <c r="I65">
        <v>1.0706375472505725</v>
      </c>
    </row>
    <row r="66" spans="1:9" ht="15">
      <c r="A66" s="3">
        <v>43218</v>
      </c>
      <c r="B66" s="4">
        <v>679.45500000000004</v>
      </c>
      <c r="C66">
        <v>5</v>
      </c>
      <c r="D66">
        <f t="shared" si="9"/>
        <v>664.0316173251631</v>
      </c>
      <c r="I66">
        <v>1.0232268799744282</v>
      </c>
    </row>
    <row r="67" spans="1:9" ht="15">
      <c r="A67" s="3">
        <v>43225</v>
      </c>
      <c r="B67" s="4">
        <v>814.54499999999996</v>
      </c>
      <c r="C67">
        <v>6</v>
      </c>
      <c r="D67">
        <f t="shared" si="9"/>
        <v>858.93553111825224</v>
      </c>
      <c r="I67">
        <v>0.94831913512710309</v>
      </c>
    </row>
    <row r="68" spans="1:9" ht="15">
      <c r="A68" s="3">
        <v>43232</v>
      </c>
      <c r="B68" s="4">
        <v>1165.3050000000001</v>
      </c>
      <c r="C68">
        <v>1</v>
      </c>
      <c r="D68">
        <f t="shared" si="9"/>
        <v>1216.7229627478016</v>
      </c>
      <c r="I68">
        <v>0.95774061612868633</v>
      </c>
    </row>
    <row r="69" spans="1:9" ht="15">
      <c r="A69" s="3">
        <v>43239</v>
      </c>
      <c r="B69" s="4">
        <v>1117.325000000001</v>
      </c>
      <c r="C69">
        <v>2</v>
      </c>
      <c r="D69">
        <f t="shared" si="9"/>
        <v>1160.4027026869901</v>
      </c>
      <c r="I69">
        <v>0.96287693695710996</v>
      </c>
    </row>
    <row r="70" spans="1:9" ht="15">
      <c r="A70" s="3">
        <v>43246</v>
      </c>
      <c r="B70" s="4">
        <v>1044.995000000001</v>
      </c>
      <c r="C70">
        <v>3</v>
      </c>
      <c r="D70">
        <f t="shared" si="9"/>
        <v>1007.5165096626512</v>
      </c>
      <c r="I70">
        <v>1.037198884562099</v>
      </c>
    </row>
    <row r="71" spans="1:9" ht="15">
      <c r="A71" s="3">
        <v>43253</v>
      </c>
      <c r="B71" s="4">
        <v>929.09499999999889</v>
      </c>
      <c r="C71">
        <v>4</v>
      </c>
      <c r="D71">
        <f t="shared" si="9"/>
        <v>867.79601778953213</v>
      </c>
      <c r="I71">
        <v>1.0706375472505725</v>
      </c>
    </row>
    <row r="72" spans="1:9" ht="15">
      <c r="A72" s="3">
        <v>43260</v>
      </c>
      <c r="B72" s="4">
        <v>642.770000000001</v>
      </c>
      <c r="C72">
        <v>5</v>
      </c>
      <c r="D72">
        <f t="shared" si="9"/>
        <v>628.17935355262046</v>
      </c>
      <c r="I72">
        <v>1.0232268799744282</v>
      </c>
    </row>
    <row r="73" spans="1:9" ht="15">
      <c r="A73" s="3">
        <v>43267</v>
      </c>
      <c r="B73" s="4">
        <v>727.125</v>
      </c>
      <c r="C73">
        <v>6</v>
      </c>
      <c r="D73">
        <f t="shared" si="9"/>
        <v>766.75137415902032</v>
      </c>
      <c r="I73">
        <v>0.94831913512710309</v>
      </c>
    </row>
    <row r="74" spans="1:9" ht="15">
      <c r="A74" s="3">
        <v>43274</v>
      </c>
      <c r="B74" s="4">
        <v>733.43999999999994</v>
      </c>
      <c r="C74">
        <v>1</v>
      </c>
      <c r="D74">
        <f t="shared" si="9"/>
        <v>765.80233483744371</v>
      </c>
      <c r="I74">
        <v>0.95774061612868633</v>
      </c>
    </row>
    <row r="75" spans="1:9" ht="15">
      <c r="A75" s="3">
        <v>43281</v>
      </c>
      <c r="B75" s="4">
        <v>764.76500000000101</v>
      </c>
      <c r="C75">
        <v>2</v>
      </c>
      <c r="D75">
        <f t="shared" si="9"/>
        <v>794.24999254506645</v>
      </c>
      <c r="I75">
        <v>0.96287693695710996</v>
      </c>
    </row>
    <row r="76" spans="1:9" ht="15">
      <c r="A76" s="3">
        <v>43288</v>
      </c>
      <c r="B76" s="4">
        <v>1000.59</v>
      </c>
      <c r="C76">
        <v>3</v>
      </c>
      <c r="D76">
        <f t="shared" si="9"/>
        <v>964.70408413758071</v>
      </c>
      <c r="I76">
        <v>1.037198884562099</v>
      </c>
    </row>
    <row r="77" spans="1:9" ht="15">
      <c r="A77" s="3">
        <v>43295</v>
      </c>
      <c r="B77" s="4">
        <v>962.67500000000098</v>
      </c>
      <c r="C77">
        <v>4</v>
      </c>
      <c r="D77">
        <f t="shared" si="9"/>
        <v>899.16050718768236</v>
      </c>
      <c r="I77">
        <v>1.0706375472505725</v>
      </c>
    </row>
    <row r="78" spans="1:9" ht="15">
      <c r="A78" s="3">
        <v>43302</v>
      </c>
      <c r="B78" s="4">
        <v>913.77999999999906</v>
      </c>
      <c r="C78">
        <v>5</v>
      </c>
      <c r="D78">
        <f t="shared" si="9"/>
        <v>893.03752460337603</v>
      </c>
      <c r="I78">
        <v>1.0232268799744282</v>
      </c>
    </row>
    <row r="79" spans="1:9" ht="15">
      <c r="A79" s="3">
        <v>43309</v>
      </c>
      <c r="B79" s="4">
        <v>905.21000000000106</v>
      </c>
      <c r="C79">
        <v>6</v>
      </c>
      <c r="D79">
        <f t="shared" si="9"/>
        <v>954.54153192709316</v>
      </c>
      <c r="I79">
        <v>0.94831913512710309</v>
      </c>
    </row>
    <row r="80" spans="1:9" ht="15">
      <c r="A80" s="3">
        <v>43316</v>
      </c>
      <c r="B80" s="4">
        <v>963.11000000000092</v>
      </c>
      <c r="C80">
        <v>1</v>
      </c>
      <c r="D80">
        <f t="shared" si="9"/>
        <v>1005.6063027722666</v>
      </c>
      <c r="I80">
        <v>0.95774061612868633</v>
      </c>
    </row>
    <row r="81" spans="1:9" ht="15">
      <c r="A81" s="3">
        <v>43323</v>
      </c>
      <c r="B81" s="4">
        <v>1213.400000000001</v>
      </c>
      <c r="C81">
        <v>2</v>
      </c>
      <c r="D81">
        <f t="shared" si="9"/>
        <v>1260.181808731026</v>
      </c>
      <c r="I81">
        <v>0.96287693695710996</v>
      </c>
    </row>
    <row r="82" spans="1:9" ht="15">
      <c r="A82" s="3">
        <v>43330</v>
      </c>
      <c r="B82" s="4">
        <v>1795.880000000001</v>
      </c>
      <c r="C82">
        <v>3</v>
      </c>
      <c r="D82">
        <f t="shared" si="9"/>
        <v>1731.4712026114587</v>
      </c>
      <c r="I82">
        <v>1.037198884562099</v>
      </c>
    </row>
    <row r="83" spans="1:9" ht="15">
      <c r="A83" s="3">
        <v>43337</v>
      </c>
      <c r="B83" s="4">
        <v>1739.0600000000011</v>
      </c>
      <c r="C83">
        <v>4</v>
      </c>
      <c r="D83">
        <f t="shared" si="9"/>
        <v>1624.3218860257202</v>
      </c>
      <c r="I83">
        <v>1.0706375472505725</v>
      </c>
    </row>
    <row r="84" spans="1:9" ht="15">
      <c r="A84" s="3">
        <v>43344</v>
      </c>
      <c r="B84" s="4">
        <v>1741.880000000001</v>
      </c>
      <c r="C84">
        <v>5</v>
      </c>
      <c r="D84">
        <f t="shared" si="9"/>
        <v>1702.3399542079396</v>
      </c>
      <c r="I84">
        <v>1.0232268799744282</v>
      </c>
    </row>
    <row r="85" spans="1:9" ht="15">
      <c r="A85" s="3">
        <v>43351</v>
      </c>
      <c r="B85" s="4">
        <v>1586.319999999999</v>
      </c>
      <c r="C85">
        <v>6</v>
      </c>
      <c r="D85">
        <f t="shared" si="9"/>
        <v>1672.7702112510729</v>
      </c>
      <c r="I85">
        <v>0.94831913512710309</v>
      </c>
    </row>
    <row r="86" spans="1:9" ht="15">
      <c r="A86" s="3">
        <v>43358</v>
      </c>
      <c r="B86" s="4">
        <v>1057.9599999999989</v>
      </c>
      <c r="C86">
        <v>1</v>
      </c>
      <c r="D86">
        <f t="shared" si="9"/>
        <v>1104.6414678291628</v>
      </c>
      <c r="I86">
        <v>0.95774061612868633</v>
      </c>
    </row>
    <row r="87" spans="1:9" ht="15">
      <c r="A87" s="3">
        <v>43365</v>
      </c>
      <c r="B87" s="4">
        <v>1023.054999999999</v>
      </c>
      <c r="C87">
        <v>2</v>
      </c>
      <c r="D87">
        <f t="shared" si="9"/>
        <v>1062.4981871858558</v>
      </c>
      <c r="I87">
        <v>0.96287693695710996</v>
      </c>
    </row>
    <row r="88" spans="1:9" ht="15">
      <c r="A88" s="3">
        <v>43372</v>
      </c>
      <c r="B88" s="4">
        <v>839.94</v>
      </c>
      <c r="C88">
        <v>3</v>
      </c>
      <c r="D88">
        <f t="shared" si="9"/>
        <v>809.81575713381062</v>
      </c>
      <c r="I88">
        <v>1.037198884562099</v>
      </c>
    </row>
    <row r="89" spans="1:9" ht="15">
      <c r="A89" s="3">
        <v>43379</v>
      </c>
      <c r="B89" s="4">
        <v>925.98500000000092</v>
      </c>
      <c r="C89">
        <v>4</v>
      </c>
      <c r="D89">
        <f t="shared" si="9"/>
        <v>864.89120653199268</v>
      </c>
      <c r="I89">
        <v>1.0706375472505725</v>
      </c>
    </row>
    <row r="90" spans="1:9" ht="15">
      <c r="A90" s="3">
        <v>43386</v>
      </c>
      <c r="B90" s="4">
        <v>814.60500000000002</v>
      </c>
      <c r="C90">
        <v>5</v>
      </c>
      <c r="D90">
        <f t="shared" si="9"/>
        <v>796.11376122210368</v>
      </c>
      <c r="I90">
        <v>1.0232268799744282</v>
      </c>
    </row>
    <row r="91" spans="1:9" ht="15">
      <c r="A91" s="3">
        <v>43393</v>
      </c>
      <c r="B91" s="4">
        <v>859.55499999999893</v>
      </c>
      <c r="C91">
        <v>6</v>
      </c>
      <c r="D91">
        <f t="shared" si="9"/>
        <v>906.39845613237878</v>
      </c>
      <c r="I91">
        <v>0.94831913512710309</v>
      </c>
    </row>
    <row r="92" spans="1:9" ht="15">
      <c r="A92" s="3">
        <v>43400</v>
      </c>
      <c r="B92" s="4">
        <v>1008.950000000001</v>
      </c>
      <c r="C92">
        <v>1</v>
      </c>
      <c r="D92">
        <f t="shared" si="9"/>
        <v>1053.4689486996069</v>
      </c>
      <c r="I92">
        <v>0.95774061612868633</v>
      </c>
    </row>
    <row r="93" spans="1:9" ht="15">
      <c r="A93" s="3">
        <v>43407</v>
      </c>
      <c r="B93" s="4">
        <v>1010.315000000001</v>
      </c>
      <c r="C93">
        <v>2</v>
      </c>
      <c r="D93">
        <f t="shared" si="9"/>
        <v>1049.2670051822045</v>
      </c>
      <c r="I93">
        <v>0.96287693695710996</v>
      </c>
    </row>
    <row r="94" spans="1:9" ht="15">
      <c r="A94" s="3">
        <v>43414</v>
      </c>
      <c r="B94" s="4">
        <v>1068.4700000000009</v>
      </c>
      <c r="C94">
        <v>3</v>
      </c>
      <c r="D94">
        <f t="shared" si="9"/>
        <v>1030.1495845236129</v>
      </c>
      <c r="I94">
        <v>1.037198884562099</v>
      </c>
    </row>
    <row r="95" spans="1:9" ht="15">
      <c r="A95" s="3">
        <v>43421</v>
      </c>
      <c r="B95" s="4">
        <v>1158.75</v>
      </c>
      <c r="C95">
        <v>4</v>
      </c>
      <c r="D95">
        <f t="shared" si="9"/>
        <v>1082.2990497350879</v>
      </c>
      <c r="I95">
        <v>1.0706375472505725</v>
      </c>
    </row>
    <row r="96" spans="1:9" ht="15">
      <c r="A96" s="3">
        <v>43428</v>
      </c>
      <c r="B96" s="4">
        <v>883.62500000000114</v>
      </c>
      <c r="C96">
        <v>5</v>
      </c>
      <c r="D96">
        <f t="shared" si="9"/>
        <v>863.56703219337248</v>
      </c>
      <c r="I96">
        <v>1.0232268799744282</v>
      </c>
    </row>
    <row r="97" spans="1:9" ht="15">
      <c r="A97" s="3">
        <v>43435</v>
      </c>
      <c r="B97" s="4">
        <v>862.34999999999991</v>
      </c>
      <c r="C97">
        <v>6</v>
      </c>
      <c r="D97">
        <f t="shared" si="9"/>
        <v>909.34577618157971</v>
      </c>
      <c r="I97">
        <v>0.94831913512710309</v>
      </c>
    </row>
    <row r="98" spans="1:9" ht="15">
      <c r="A98" s="3">
        <v>43442</v>
      </c>
      <c r="B98" s="4">
        <v>934.62500000000114</v>
      </c>
      <c r="C98">
        <v>1</v>
      </c>
      <c r="D98">
        <f t="shared" si="9"/>
        <v>975.86442953404071</v>
      </c>
      <c r="I98">
        <v>0.95774061612868633</v>
      </c>
    </row>
    <row r="99" spans="1:9" ht="15">
      <c r="A99" s="3">
        <v>43449</v>
      </c>
      <c r="B99" s="4">
        <v>1017.324999999999</v>
      </c>
      <c r="C99">
        <v>2</v>
      </c>
      <c r="D99">
        <f t="shared" si="9"/>
        <v>1056.547270947164</v>
      </c>
      <c r="I99">
        <v>0.96287693695710996</v>
      </c>
    </row>
    <row r="100" spans="1:9" ht="15">
      <c r="A100" s="3">
        <v>43456</v>
      </c>
      <c r="B100" s="4">
        <v>1353.09</v>
      </c>
      <c r="C100">
        <v>3</v>
      </c>
      <c r="D100">
        <f t="shared" si="9"/>
        <v>1304.5617577686355</v>
      </c>
      <c r="I100">
        <v>1.037198884562099</v>
      </c>
    </row>
    <row r="101" spans="1:9" ht="15">
      <c r="A101" s="3">
        <v>43463</v>
      </c>
      <c r="B101" s="4">
        <v>925.34000000000106</v>
      </c>
      <c r="C101">
        <v>4</v>
      </c>
      <c r="D101">
        <f t="shared" si="9"/>
        <v>864.28876175349944</v>
      </c>
      <c r="I101">
        <v>1.0706375472505725</v>
      </c>
    </row>
    <row r="102" spans="1:9" ht="15">
      <c r="A102" s="3">
        <v>43470</v>
      </c>
      <c r="B102" s="4">
        <v>1044.585</v>
      </c>
      <c r="C102">
        <v>5</v>
      </c>
      <c r="D102">
        <f t="shared" si="9"/>
        <v>1020.8732984283072</v>
      </c>
      <c r="I102">
        <v>1.0232268799744282</v>
      </c>
    </row>
    <row r="103" spans="1:9" ht="15">
      <c r="A103" s="3">
        <v>43477</v>
      </c>
      <c r="B103" s="4">
        <v>996.32499999999902</v>
      </c>
      <c r="C103">
        <v>6</v>
      </c>
      <c r="D103">
        <f t="shared" si="9"/>
        <v>1050.6220565363385</v>
      </c>
      <c r="I103">
        <v>0.94831913512710309</v>
      </c>
    </row>
    <row r="104" spans="1:9" ht="15">
      <c r="A104" s="3">
        <v>43484</v>
      </c>
      <c r="B104" s="4">
        <v>1043.795000000001</v>
      </c>
      <c r="C104">
        <v>1</v>
      </c>
      <c r="D104">
        <f t="shared" si="9"/>
        <v>1089.8514508230401</v>
      </c>
      <c r="I104">
        <v>0.95774061612868633</v>
      </c>
    </row>
    <row r="105" spans="1:9" ht="15">
      <c r="A105" s="3">
        <v>43491</v>
      </c>
      <c r="B105" s="4">
        <v>1076.175</v>
      </c>
      <c r="C105">
        <v>2</v>
      </c>
      <c r="D105">
        <f t="shared" si="9"/>
        <v>1117.6661925260514</v>
      </c>
      <c r="I105">
        <v>0.96287693695710996</v>
      </c>
    </row>
    <row r="106" spans="1:9" ht="15">
      <c r="A106" s="3">
        <v>43498</v>
      </c>
      <c r="B106" s="4">
        <v>1356.9749999999999</v>
      </c>
      <c r="C106">
        <v>3</v>
      </c>
      <c r="D106">
        <f t="shared" si="9"/>
        <v>1308.3074231929097</v>
      </c>
      <c r="I106">
        <v>1.037198884562099</v>
      </c>
    </row>
    <row r="107" spans="1:9" ht="15">
      <c r="A107" s="3">
        <v>43505</v>
      </c>
      <c r="B107" s="4">
        <v>1361.975000000001</v>
      </c>
      <c r="C107">
        <v>4</v>
      </c>
      <c r="D107">
        <f t="shared" si="9"/>
        <v>1272.1158561061036</v>
      </c>
      <c r="I107">
        <v>1.0706375472505725</v>
      </c>
    </row>
    <row r="108" spans="1:9" ht="15">
      <c r="A108" s="3">
        <v>43512</v>
      </c>
      <c r="B108" s="4">
        <v>1217.765000000001</v>
      </c>
      <c r="C108">
        <v>5</v>
      </c>
      <c r="D108">
        <f t="shared" si="9"/>
        <v>1190.1221750844099</v>
      </c>
      <c r="I108">
        <v>1.0232268799744282</v>
      </c>
    </row>
    <row r="109" spans="1:9" ht="15">
      <c r="A109" s="3">
        <v>43519</v>
      </c>
      <c r="B109" s="4">
        <v>1155.69</v>
      </c>
      <c r="C109">
        <v>6</v>
      </c>
      <c r="D109">
        <f t="shared" si="9"/>
        <v>1218.6720242074448</v>
      </c>
      <c r="I109">
        <v>0.94831913512710309</v>
      </c>
    </row>
    <row r="110" spans="1:9" ht="15">
      <c r="A110" s="3">
        <v>43526</v>
      </c>
      <c r="B110" s="4">
        <v>983.32499999999993</v>
      </c>
      <c r="C110">
        <v>1</v>
      </c>
      <c r="D110">
        <f t="shared" si="9"/>
        <v>1026.7132702116457</v>
      </c>
      <c r="I110">
        <v>0.95774061612868633</v>
      </c>
    </row>
    <row r="111" spans="1:9" ht="15">
      <c r="A111" s="3">
        <v>43533</v>
      </c>
      <c r="B111" s="4">
        <v>952.58000000000095</v>
      </c>
      <c r="C111">
        <v>2</v>
      </c>
      <c r="D111">
        <f t="shared" si="9"/>
        <v>989.30607166721688</v>
      </c>
      <c r="I111">
        <v>0.96287693695710996</v>
      </c>
    </row>
    <row r="112" spans="1:9" ht="15">
      <c r="A112" s="3">
        <v>43540</v>
      </c>
      <c r="B112" s="4">
        <v>929.349999999999</v>
      </c>
      <c r="C112">
        <v>3</v>
      </c>
      <c r="D112">
        <f t="shared" si="9"/>
        <v>896.01908933055461</v>
      </c>
      <c r="I112">
        <v>1.037198884562099</v>
      </c>
    </row>
    <row r="113" spans="1:9" ht="15">
      <c r="A113" s="3">
        <v>43547</v>
      </c>
      <c r="B113" s="4">
        <v>946.5</v>
      </c>
      <c r="C113">
        <v>4</v>
      </c>
      <c r="D113">
        <f t="shared" si="9"/>
        <v>884.05268657972886</v>
      </c>
      <c r="I113">
        <v>1.0706375472505725</v>
      </c>
    </row>
    <row r="114" spans="1:9" ht="15">
      <c r="A114" s="3">
        <v>43554</v>
      </c>
      <c r="B114" s="4">
        <v>943.71</v>
      </c>
      <c r="C114">
        <v>5</v>
      </c>
      <c r="D114">
        <f t="shared" si="9"/>
        <v>922.28812443197796</v>
      </c>
      <c r="I114">
        <v>1.0232268799744282</v>
      </c>
    </row>
    <row r="115" spans="1:9" ht="15">
      <c r="A115" s="3">
        <v>43561</v>
      </c>
      <c r="B115" s="4">
        <v>910.08</v>
      </c>
      <c r="C115">
        <v>6</v>
      </c>
      <c r="D115">
        <f t="shared" si="9"/>
        <v>959.67693394483933</v>
      </c>
      <c r="I115">
        <v>0.94831913512710309</v>
      </c>
    </row>
    <row r="116" spans="1:9" ht="15">
      <c r="A116" s="3">
        <v>43568</v>
      </c>
      <c r="B116" s="4">
        <v>1217.1549999999991</v>
      </c>
      <c r="C116">
        <v>1</v>
      </c>
      <c r="D116">
        <f t="shared" si="9"/>
        <v>1270.8607941468536</v>
      </c>
      <c r="I116">
        <v>0.95774061612868633</v>
      </c>
    </row>
    <row r="117" spans="1:9" ht="15">
      <c r="A117" s="3">
        <v>43575</v>
      </c>
      <c r="B117" s="4">
        <v>1932.5649999999989</v>
      </c>
      <c r="C117">
        <v>2</v>
      </c>
      <c r="D117">
        <f t="shared" si="9"/>
        <v>2007.0737244027296</v>
      </c>
      <c r="I117">
        <v>0.96287693695710996</v>
      </c>
    </row>
    <row r="118" spans="1:9" ht="15">
      <c r="A118" s="3">
        <v>43582</v>
      </c>
      <c r="B118" s="4">
        <v>1814.01</v>
      </c>
      <c r="C118">
        <v>3</v>
      </c>
      <c r="D118">
        <f t="shared" si="9"/>
        <v>1748.9509745914038</v>
      </c>
      <c r="I118">
        <v>1.037198884562099</v>
      </c>
    </row>
    <row r="119" spans="1:9" ht="15">
      <c r="A119" s="3">
        <v>43589</v>
      </c>
      <c r="B119" s="4">
        <v>1724.139999999999</v>
      </c>
      <c r="C119">
        <v>4</v>
      </c>
      <c r="D119">
        <f t="shared" si="9"/>
        <v>1610.3862641728185</v>
      </c>
      <c r="I119">
        <v>1.0706375472505725</v>
      </c>
    </row>
    <row r="120" spans="1:9" ht="15">
      <c r="A120" s="3">
        <v>43596</v>
      </c>
      <c r="B120" s="4">
        <v>1462.4600000000009</v>
      </c>
      <c r="C120">
        <v>5</v>
      </c>
      <c r="D120">
        <f t="shared" si="9"/>
        <v>1429.2626871144646</v>
      </c>
      <c r="I120">
        <v>1.0232268799744282</v>
      </c>
    </row>
    <row r="121" spans="1:9" ht="15">
      <c r="A121" s="3">
        <v>43603</v>
      </c>
      <c r="B121" s="4">
        <v>961.85000000000105</v>
      </c>
      <c r="C121">
        <v>6</v>
      </c>
      <c r="D121">
        <f t="shared" ref="D121:D153" si="10">B121/I121</f>
        <v>1014.2682609384281</v>
      </c>
      <c r="I121">
        <v>0.94831913512710309</v>
      </c>
    </row>
    <row r="122" spans="1:9" ht="15">
      <c r="A122" s="3">
        <v>43610</v>
      </c>
      <c r="B122" s="4">
        <v>884.78499999999894</v>
      </c>
      <c r="C122">
        <v>1</v>
      </c>
      <c r="D122">
        <f t="shared" si="10"/>
        <v>923.82528745247998</v>
      </c>
      <c r="I122">
        <v>0.95774061612868633</v>
      </c>
    </row>
    <row r="123" spans="1:9" ht="15">
      <c r="A123" s="3">
        <v>43617</v>
      </c>
      <c r="B123" s="4">
        <v>908.25</v>
      </c>
      <c r="C123">
        <v>2</v>
      </c>
      <c r="D123">
        <f t="shared" si="10"/>
        <v>943.26695877695192</v>
      </c>
      <c r="I123">
        <v>0.96287693695710996</v>
      </c>
    </row>
    <row r="124" spans="1:9" ht="15">
      <c r="A124" s="3">
        <v>43624</v>
      </c>
      <c r="B124" s="4">
        <v>957.67500000000007</v>
      </c>
      <c r="C124">
        <v>3</v>
      </c>
      <c r="D124">
        <f t="shared" si="10"/>
        <v>923.32822012658301</v>
      </c>
      <c r="I124">
        <v>1.037198884562099</v>
      </c>
    </row>
    <row r="125" spans="1:9" ht="15">
      <c r="A125" s="3">
        <v>43631</v>
      </c>
      <c r="B125" s="4">
        <v>971.37999999999897</v>
      </c>
      <c r="C125">
        <v>4</v>
      </c>
      <c r="D125">
        <f t="shared" si="10"/>
        <v>907.29117664005923</v>
      </c>
      <c r="I125">
        <v>1.0706375472505725</v>
      </c>
    </row>
    <row r="126" spans="1:9" ht="15">
      <c r="A126" s="3">
        <v>43638</v>
      </c>
      <c r="B126" s="4">
        <v>977.99000000000103</v>
      </c>
      <c r="C126">
        <v>5</v>
      </c>
      <c r="D126">
        <f>B126/I126</f>
        <v>955.78998083439944</v>
      </c>
      <c r="I126">
        <v>1.0232268799744282</v>
      </c>
    </row>
    <row r="127" spans="1:9" ht="15">
      <c r="A127" s="3">
        <v>43645</v>
      </c>
      <c r="B127" s="4">
        <v>1068.21</v>
      </c>
      <c r="C127">
        <v>6</v>
      </c>
      <c r="D127">
        <f t="shared" si="10"/>
        <v>1126.4245974081584</v>
      </c>
      <c r="I127">
        <v>0.94831913512710309</v>
      </c>
    </row>
    <row r="128" spans="1:9" ht="15">
      <c r="A128" s="3">
        <v>43652</v>
      </c>
      <c r="B128" s="4">
        <v>972.50499999999897</v>
      </c>
      <c r="C128">
        <v>1</v>
      </c>
      <c r="D128">
        <f t="shared" si="10"/>
        <v>1015.4158481144846</v>
      </c>
      <c r="I128">
        <v>0.95774061612868633</v>
      </c>
    </row>
    <row r="129" spans="1:9" ht="15">
      <c r="A129" s="3">
        <v>43659</v>
      </c>
      <c r="B129" s="4">
        <v>948.77499999999895</v>
      </c>
      <c r="C129">
        <v>2</v>
      </c>
      <c r="D129">
        <f t="shared" si="10"/>
        <v>985.3543724895145</v>
      </c>
      <c r="I129">
        <v>0.96287693695710996</v>
      </c>
    </row>
    <row r="130" spans="1:9" ht="15">
      <c r="A130" s="3">
        <v>43666</v>
      </c>
      <c r="B130" s="4">
        <v>1141.2849999999989</v>
      </c>
      <c r="C130">
        <v>3</v>
      </c>
      <c r="D130">
        <f t="shared" si="10"/>
        <v>1100.3530923404769</v>
      </c>
      <c r="I130">
        <v>1.037198884562099</v>
      </c>
    </row>
    <row r="131" spans="1:9" ht="15">
      <c r="A131" s="3">
        <v>43673</v>
      </c>
      <c r="B131" s="4">
        <v>1777.1450000000009</v>
      </c>
      <c r="C131">
        <v>4</v>
      </c>
      <c r="D131">
        <f t="shared" si="10"/>
        <v>1659.8941486441977</v>
      </c>
      <c r="I131">
        <v>1.0706375472505725</v>
      </c>
    </row>
    <row r="132" spans="1:9" ht="15">
      <c r="A132" s="3">
        <v>43680</v>
      </c>
      <c r="B132" s="4">
        <v>1715.8050000000001</v>
      </c>
      <c r="C132">
        <v>5</v>
      </c>
      <c r="D132">
        <f t="shared" si="10"/>
        <v>1676.8568472740671</v>
      </c>
      <c r="I132">
        <v>1.0232268799744282</v>
      </c>
    </row>
    <row r="133" spans="1:9" ht="15">
      <c r="A133" s="3">
        <v>43687</v>
      </c>
      <c r="B133" s="4">
        <v>1550.859999999999</v>
      </c>
      <c r="C133">
        <v>6</v>
      </c>
      <c r="D133">
        <f t="shared" si="10"/>
        <v>1635.3777357789343</v>
      </c>
      <c r="I133">
        <v>0.94831913512710309</v>
      </c>
    </row>
    <row r="134" spans="1:9" ht="15">
      <c r="A134" s="3">
        <v>43694</v>
      </c>
      <c r="B134" s="4">
        <v>1225.9700000000009</v>
      </c>
      <c r="C134">
        <v>1</v>
      </c>
      <c r="D134">
        <f t="shared" si="10"/>
        <v>1280.0647475467138</v>
      </c>
      <c r="I134">
        <v>0.95774061612868633</v>
      </c>
    </row>
    <row r="135" spans="1:9" ht="15">
      <c r="A135" s="3">
        <v>43701</v>
      </c>
      <c r="B135" s="4">
        <v>788.57000000000107</v>
      </c>
      <c r="C135">
        <v>2</v>
      </c>
      <c r="D135">
        <f t="shared" si="10"/>
        <v>818.97277807073158</v>
      </c>
      <c r="I135">
        <v>0.96287693695710996</v>
      </c>
    </row>
    <row r="136" spans="1:9" ht="15">
      <c r="A136" s="3">
        <v>43708</v>
      </c>
      <c r="B136" s="4">
        <v>775.29</v>
      </c>
      <c r="C136">
        <v>3</v>
      </c>
      <c r="D136">
        <f t="shared" si="10"/>
        <v>747.48441358700859</v>
      </c>
      <c r="I136">
        <v>1.037198884562099</v>
      </c>
    </row>
    <row r="137" spans="1:9" ht="15">
      <c r="A137" s="3">
        <v>43715</v>
      </c>
      <c r="B137" s="4">
        <v>762.474999999999</v>
      </c>
      <c r="C137">
        <v>4</v>
      </c>
      <c r="D137">
        <f t="shared" si="10"/>
        <v>712.16912012665387</v>
      </c>
      <c r="I137">
        <v>1.0706375472505725</v>
      </c>
    </row>
    <row r="138" spans="1:9" ht="15">
      <c r="A138" s="3">
        <v>43722</v>
      </c>
      <c r="B138" s="4">
        <v>798.57500000000095</v>
      </c>
      <c r="C138">
        <v>5</v>
      </c>
      <c r="D138">
        <f t="shared" si="10"/>
        <v>780.44763642248961</v>
      </c>
      <c r="I138">
        <v>1.0232268799744282</v>
      </c>
    </row>
    <row r="139" spans="1:9" ht="15">
      <c r="A139" s="3">
        <v>43729</v>
      </c>
      <c r="B139" s="4">
        <v>862.90499999999997</v>
      </c>
      <c r="C139">
        <v>6</v>
      </c>
      <c r="D139">
        <f t="shared" si="10"/>
        <v>909.93102220208277</v>
      </c>
      <c r="I139">
        <v>0.94831913512710309</v>
      </c>
    </row>
    <row r="140" spans="1:9" ht="15">
      <c r="A140" s="3">
        <v>43736</v>
      </c>
      <c r="B140" s="4">
        <v>1204.7600000000009</v>
      </c>
      <c r="C140">
        <v>1</v>
      </c>
      <c r="D140">
        <f t="shared" si="10"/>
        <v>1257.9188766889717</v>
      </c>
      <c r="I140">
        <v>0.95774061612868633</v>
      </c>
    </row>
    <row r="141" spans="1:9" ht="15">
      <c r="A141" s="3">
        <v>43743</v>
      </c>
      <c r="B141" s="4">
        <v>1827.615</v>
      </c>
      <c r="C141">
        <v>2</v>
      </c>
      <c r="D141">
        <f t="shared" si="10"/>
        <v>1898.0774487917854</v>
      </c>
      <c r="I141">
        <v>0.96287693695710996</v>
      </c>
    </row>
    <row r="142" spans="1:9" ht="15">
      <c r="A142" s="3">
        <v>43750</v>
      </c>
      <c r="B142" s="4">
        <v>1574.109999999999</v>
      </c>
      <c r="C142">
        <v>3</v>
      </c>
      <c r="D142">
        <f t="shared" si="10"/>
        <v>1517.6549294734168</v>
      </c>
      <c r="I142">
        <v>1.037198884562099</v>
      </c>
    </row>
    <row r="143" spans="1:9" ht="15">
      <c r="A143" s="3">
        <v>43757</v>
      </c>
      <c r="B143" s="4">
        <v>1396.65</v>
      </c>
      <c r="C143">
        <v>4</v>
      </c>
      <c r="D143">
        <f t="shared" si="10"/>
        <v>1304.5031005933211</v>
      </c>
      <c r="I143">
        <v>1.0706375472505725</v>
      </c>
    </row>
    <row r="144" spans="1:9" ht="15">
      <c r="A144" s="3">
        <v>43764</v>
      </c>
      <c r="B144" s="4">
        <v>1130.1600000000001</v>
      </c>
      <c r="C144">
        <v>5</v>
      </c>
      <c r="D144">
        <f t="shared" si="10"/>
        <v>1104.5057768891336</v>
      </c>
      <c r="I144">
        <v>1.0232268799744282</v>
      </c>
    </row>
    <row r="145" spans="1:9" ht="15">
      <c r="A145" s="3">
        <v>43771</v>
      </c>
      <c r="B145" s="4">
        <v>678.354999999999</v>
      </c>
      <c r="C145">
        <v>6</v>
      </c>
      <c r="D145">
        <f t="shared" si="10"/>
        <v>715.32353916815055</v>
      </c>
      <c r="I145">
        <v>0.94831913512710309</v>
      </c>
    </row>
    <row r="146" spans="1:9" ht="15">
      <c r="A146" s="3">
        <v>43778</v>
      </c>
      <c r="B146" s="4">
        <v>674.58500000000095</v>
      </c>
      <c r="C146">
        <v>1</v>
      </c>
      <c r="D146">
        <f t="shared" si="10"/>
        <v>704.35041454831719</v>
      </c>
      <c r="I146">
        <v>0.95774061612868633</v>
      </c>
    </row>
    <row r="147" spans="1:9" ht="15">
      <c r="A147" s="3">
        <v>43785</v>
      </c>
      <c r="B147" s="4">
        <v>679.56000000000006</v>
      </c>
      <c r="C147">
        <v>2</v>
      </c>
      <c r="D147">
        <f t="shared" si="10"/>
        <v>705.75997193114836</v>
      </c>
      <c r="I147">
        <v>0.96287693695710996</v>
      </c>
    </row>
    <row r="148" spans="1:9" ht="15">
      <c r="A148" s="3">
        <v>43792</v>
      </c>
      <c r="B148" s="4">
        <v>698.604999999999</v>
      </c>
      <c r="C148">
        <v>3</v>
      </c>
      <c r="D148">
        <f t="shared" si="10"/>
        <v>673.54970237453267</v>
      </c>
      <c r="I148">
        <v>1.037198884562099</v>
      </c>
    </row>
    <row r="149" spans="1:9" ht="15">
      <c r="A149" s="3">
        <v>43799</v>
      </c>
      <c r="B149" s="4">
        <v>705.26000000000101</v>
      </c>
      <c r="C149">
        <v>4</v>
      </c>
      <c r="D149">
        <f t="shared" si="10"/>
        <v>658.72899919410509</v>
      </c>
      <c r="I149">
        <v>1.0706375472505725</v>
      </c>
    </row>
    <row r="150" spans="1:9" ht="15">
      <c r="A150" s="3">
        <v>43806</v>
      </c>
      <c r="B150" s="4">
        <v>725.97</v>
      </c>
      <c r="C150">
        <v>5</v>
      </c>
      <c r="D150">
        <f t="shared" si="10"/>
        <v>709.49074365417664</v>
      </c>
      <c r="I150">
        <v>1.0232268799744282</v>
      </c>
    </row>
    <row r="151" spans="1:9" ht="15">
      <c r="A151" s="3">
        <v>43813</v>
      </c>
      <c r="B151" s="4">
        <v>825.76499999999999</v>
      </c>
      <c r="C151">
        <v>6</v>
      </c>
      <c r="D151">
        <f t="shared" si="10"/>
        <v>870.76699120842147</v>
      </c>
      <c r="I151">
        <v>0.94831913512710309</v>
      </c>
    </row>
    <row r="152" spans="1:9" ht="15">
      <c r="A152" s="3">
        <v>43820</v>
      </c>
      <c r="B152" s="4">
        <v>1030.5099999999991</v>
      </c>
      <c r="C152">
        <v>1</v>
      </c>
      <c r="D152">
        <f t="shared" si="10"/>
        <v>1075.9802629708408</v>
      </c>
      <c r="I152">
        <v>0.95774061612868633</v>
      </c>
    </row>
    <row r="153" spans="1:9" ht="15">
      <c r="A153" s="3">
        <v>43827</v>
      </c>
      <c r="B153" s="4">
        <v>756.24</v>
      </c>
      <c r="C153">
        <v>2</v>
      </c>
      <c r="D153">
        <f t="shared" si="10"/>
        <v>785.39631698924541</v>
      </c>
      <c r="I153">
        <v>0.96287693695710996</v>
      </c>
    </row>
  </sheetData>
  <phoneticPr fontId="6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0198-79C0-1E4A-838D-E78960D5D4E3}">
  <dimension ref="A1:E194"/>
  <sheetViews>
    <sheetView tabSelected="1" topLeftCell="A159" workbookViewId="0">
      <selection activeCell="B191" sqref="B191:B194"/>
    </sheetView>
  </sheetViews>
  <sheetFormatPr baseColWidth="10" defaultRowHeight="14"/>
  <cols>
    <col min="2" max="2" width="23.5" customWidth="1"/>
  </cols>
  <sheetData>
    <row r="1" spans="1:5">
      <c r="B1" t="s">
        <v>24</v>
      </c>
      <c r="C1" s="6" t="s">
        <v>25</v>
      </c>
      <c r="D1" s="6" t="s">
        <v>28</v>
      </c>
      <c r="E1" s="6" t="s">
        <v>29</v>
      </c>
    </row>
    <row r="2" spans="1:5">
      <c r="A2">
        <v>1</v>
      </c>
      <c r="B2">
        <v>851.76506693163867</v>
      </c>
    </row>
    <row r="3" spans="1:5">
      <c r="A3">
        <v>2</v>
      </c>
      <c r="B3">
        <v>745.90009629858935</v>
      </c>
    </row>
    <row r="4" spans="1:5">
      <c r="A4">
        <v>3</v>
      </c>
      <c r="B4">
        <v>647.63856768280357</v>
      </c>
    </row>
    <row r="5" spans="1:5">
      <c r="A5">
        <v>4</v>
      </c>
      <c r="B5">
        <v>649.70166774582981</v>
      </c>
    </row>
    <row r="6" spans="1:5">
      <c r="A6">
        <v>5</v>
      </c>
      <c r="B6">
        <v>659.83411227124031</v>
      </c>
      <c r="C6">
        <f>AVERAGE(B2:B5)</f>
        <v>723.75134966471524</v>
      </c>
    </row>
    <row r="7" spans="1:5">
      <c r="A7">
        <v>6</v>
      </c>
      <c r="B7">
        <v>724.09695698902681</v>
      </c>
      <c r="C7">
        <f>C6+(B6-B2)/4</f>
        <v>675.7686109996157</v>
      </c>
    </row>
    <row r="8" spans="1:5">
      <c r="A8">
        <v>1</v>
      </c>
      <c r="B8">
        <v>708.49036636118421</v>
      </c>
      <c r="C8">
        <f>C7+(B7-B3)/4</f>
        <v>670.31782617222507</v>
      </c>
    </row>
    <row r="9" spans="1:5">
      <c r="A9">
        <v>2</v>
      </c>
      <c r="B9">
        <v>675.05511353726934</v>
      </c>
      <c r="C9">
        <f t="shared" ref="C9:C72" si="0">C8+(B8-B4)/4</f>
        <v>685.53077584182029</v>
      </c>
    </row>
    <row r="10" spans="1:5">
      <c r="A10">
        <v>3</v>
      </c>
      <c r="B10">
        <v>673.1833309816833</v>
      </c>
      <c r="C10">
        <f t="shared" si="0"/>
        <v>691.86913728968011</v>
      </c>
      <c r="D10">
        <f>AVERAGE(B2:B9)</f>
        <v>707.81024347719767</v>
      </c>
    </row>
    <row r="11" spans="1:5">
      <c r="A11">
        <v>4</v>
      </c>
      <c r="B11">
        <v>693.99303425149458</v>
      </c>
      <c r="C11">
        <f t="shared" si="0"/>
        <v>695.20644196729086</v>
      </c>
      <c r="D11">
        <f>D10+(B10-B2)/8</f>
        <v>685.48752648345328</v>
      </c>
    </row>
    <row r="12" spans="1:5">
      <c r="A12">
        <v>5</v>
      </c>
      <c r="B12">
        <v>711.9779730749492</v>
      </c>
      <c r="C12">
        <f t="shared" si="0"/>
        <v>687.6804612829078</v>
      </c>
      <c r="D12">
        <f t="shared" ref="D12:D75" si="1">D11+(B11-B3)/8</f>
        <v>678.99914372756643</v>
      </c>
    </row>
    <row r="13" spans="1:5">
      <c r="A13">
        <v>6</v>
      </c>
      <c r="B13">
        <v>721.03891471973077</v>
      </c>
      <c r="C13">
        <f t="shared" si="0"/>
        <v>688.55236296134899</v>
      </c>
      <c r="D13">
        <f t="shared" si="1"/>
        <v>687.04156940158464</v>
      </c>
    </row>
    <row r="14" spans="1:5">
      <c r="A14">
        <v>1</v>
      </c>
      <c r="B14">
        <v>692.67710779727668</v>
      </c>
      <c r="C14">
        <f t="shared" si="0"/>
        <v>700.04831325696432</v>
      </c>
      <c r="D14">
        <f t="shared" si="1"/>
        <v>695.95872527332222</v>
      </c>
      <c r="E14">
        <f>AVERAGE(B2:B13)</f>
        <v>705.22293340378656</v>
      </c>
    </row>
    <row r="15" spans="1:5">
      <c r="A15">
        <v>2</v>
      </c>
      <c r="B15">
        <v>645.04608653604612</v>
      </c>
      <c r="C15">
        <f t="shared" si="0"/>
        <v>704.92175746086264</v>
      </c>
      <c r="D15">
        <f t="shared" si="1"/>
        <v>700.06409971407675</v>
      </c>
      <c r="E15">
        <f>E14+(B14-B2)/12</f>
        <v>691.9656034759231</v>
      </c>
    </row>
    <row r="16" spans="1:5">
      <c r="A16">
        <v>3</v>
      </c>
      <c r="B16">
        <v>586.32920749500465</v>
      </c>
      <c r="C16">
        <f t="shared" si="0"/>
        <v>692.68502053200052</v>
      </c>
      <c r="D16">
        <f t="shared" si="1"/>
        <v>690.18274090745422</v>
      </c>
      <c r="E16">
        <f t="shared" ref="E16:E79" si="2">E15+(B15-B3)/12</f>
        <v>683.56110266237783</v>
      </c>
    </row>
    <row r="17" spans="1:5">
      <c r="A17">
        <v>4</v>
      </c>
      <c r="B17">
        <v>586.39826485841081</v>
      </c>
      <c r="C17">
        <f t="shared" si="0"/>
        <v>661.27282913701436</v>
      </c>
      <c r="D17">
        <f t="shared" si="1"/>
        <v>674.91259604918173</v>
      </c>
      <c r="E17">
        <f t="shared" si="2"/>
        <v>678.45198931339462</v>
      </c>
    </row>
    <row r="18" spans="1:5">
      <c r="A18">
        <v>5</v>
      </c>
      <c r="B18">
        <v>585.92088590849073</v>
      </c>
      <c r="C18">
        <f t="shared" si="0"/>
        <v>627.61266667168434</v>
      </c>
      <c r="D18">
        <f t="shared" si="1"/>
        <v>663.83048996432444</v>
      </c>
      <c r="E18">
        <f t="shared" si="2"/>
        <v>673.17670573944304</v>
      </c>
    </row>
    <row r="19" spans="1:5">
      <c r="A19">
        <v>6</v>
      </c>
      <c r="B19">
        <v>679.93988111773854</v>
      </c>
      <c r="C19">
        <f t="shared" si="0"/>
        <v>600.92361119948782</v>
      </c>
      <c r="D19">
        <f t="shared" si="1"/>
        <v>652.92268433017534</v>
      </c>
      <c r="E19">
        <f t="shared" si="2"/>
        <v>667.01727020921385</v>
      </c>
    </row>
    <row r="20" spans="1:5">
      <c r="A20">
        <v>1</v>
      </c>
      <c r="B20">
        <v>830.57456956917417</v>
      </c>
      <c r="C20">
        <f t="shared" si="0"/>
        <v>609.64705984491093</v>
      </c>
      <c r="D20">
        <f t="shared" si="1"/>
        <v>651.16604018845578</v>
      </c>
      <c r="E20">
        <f t="shared" si="2"/>
        <v>663.33751388660653</v>
      </c>
    </row>
    <row r="21" spans="1:5">
      <c r="A21">
        <v>2</v>
      </c>
      <c r="B21">
        <v>1104.9387093663361</v>
      </c>
      <c r="C21">
        <f t="shared" si="0"/>
        <v>670.70840036345328</v>
      </c>
      <c r="D21">
        <f t="shared" si="1"/>
        <v>665.99061475023393</v>
      </c>
      <c r="E21">
        <f t="shared" si="2"/>
        <v>673.5111974872724</v>
      </c>
    </row>
    <row r="22" spans="1:5">
      <c r="A22">
        <v>3</v>
      </c>
      <c r="B22">
        <v>996.31807879960047</v>
      </c>
      <c r="C22">
        <f t="shared" si="0"/>
        <v>800.34351149043459</v>
      </c>
      <c r="D22">
        <f t="shared" si="1"/>
        <v>713.97808908105958</v>
      </c>
      <c r="E22">
        <f t="shared" si="2"/>
        <v>709.33483047302798</v>
      </c>
    </row>
    <row r="23" spans="1:5">
      <c r="A23">
        <v>4</v>
      </c>
      <c r="B23">
        <v>937.77301438600045</v>
      </c>
      <c r="C23">
        <f t="shared" si="0"/>
        <v>902.942809713212</v>
      </c>
      <c r="D23">
        <f t="shared" si="1"/>
        <v>751.93321045635003</v>
      </c>
      <c r="E23">
        <f t="shared" si="2"/>
        <v>736.26272612452112</v>
      </c>
    </row>
    <row r="24" spans="1:5">
      <c r="A24">
        <v>5</v>
      </c>
      <c r="B24">
        <v>839.32509671898049</v>
      </c>
      <c r="C24">
        <f t="shared" si="0"/>
        <v>967.40109303027748</v>
      </c>
      <c r="D24">
        <f t="shared" si="1"/>
        <v>788.52407643759432</v>
      </c>
      <c r="E24">
        <f t="shared" si="2"/>
        <v>756.57772446906324</v>
      </c>
    </row>
    <row r="25" spans="1:5">
      <c r="A25">
        <v>6</v>
      </c>
      <c r="B25">
        <v>667.38609035361628</v>
      </c>
      <c r="C25">
        <f t="shared" si="0"/>
        <v>969.58872481772903</v>
      </c>
      <c r="D25">
        <f t="shared" si="1"/>
        <v>820.14856259059127</v>
      </c>
      <c r="E25">
        <f t="shared" si="2"/>
        <v>767.18998477273249</v>
      </c>
    </row>
    <row r="26" spans="1:5">
      <c r="A26">
        <v>1</v>
      </c>
      <c r="B26">
        <v>670.86013601167951</v>
      </c>
      <c r="C26">
        <f t="shared" si="0"/>
        <v>860.20057006454908</v>
      </c>
      <c r="D26">
        <f t="shared" si="1"/>
        <v>830.27204077749195</v>
      </c>
      <c r="E26">
        <f t="shared" si="2"/>
        <v>762.71891607555631</v>
      </c>
    </row>
    <row r="27" spans="1:5">
      <c r="A27">
        <v>2</v>
      </c>
      <c r="B27">
        <v>669.87792026503803</v>
      </c>
      <c r="C27">
        <f t="shared" si="0"/>
        <v>778.8360843675689</v>
      </c>
      <c r="D27">
        <f t="shared" si="1"/>
        <v>840.88944704039056</v>
      </c>
      <c r="E27">
        <f t="shared" si="2"/>
        <v>760.90083509342321</v>
      </c>
    </row>
    <row r="28" spans="1:5">
      <c r="A28">
        <v>3</v>
      </c>
      <c r="B28">
        <v>620.91755938582673</v>
      </c>
      <c r="C28">
        <f t="shared" si="0"/>
        <v>711.86231083732832</v>
      </c>
      <c r="D28">
        <f t="shared" si="1"/>
        <v>839.63170193380301</v>
      </c>
      <c r="E28">
        <f t="shared" si="2"/>
        <v>762.97015457083921</v>
      </c>
    </row>
    <row r="29" spans="1:5">
      <c r="A29">
        <v>4</v>
      </c>
      <c r="B29">
        <v>687.4315232919347</v>
      </c>
      <c r="C29">
        <f t="shared" si="0"/>
        <v>657.26042650403986</v>
      </c>
      <c r="D29">
        <f t="shared" si="1"/>
        <v>813.42457566088456</v>
      </c>
      <c r="E29">
        <f t="shared" si="2"/>
        <v>765.85251722840769</v>
      </c>
    </row>
    <row r="30" spans="1:5">
      <c r="A30">
        <v>5</v>
      </c>
      <c r="B30">
        <v>703.64648749062701</v>
      </c>
      <c r="C30">
        <f t="shared" si="0"/>
        <v>662.27178473861943</v>
      </c>
      <c r="D30">
        <f t="shared" si="1"/>
        <v>761.23617740158443</v>
      </c>
      <c r="E30">
        <f t="shared" si="2"/>
        <v>774.27195543120138</v>
      </c>
    </row>
    <row r="31" spans="1:5">
      <c r="A31">
        <v>6</v>
      </c>
      <c r="B31">
        <v>755.53679500938154</v>
      </c>
      <c r="C31">
        <f t="shared" si="0"/>
        <v>670.46837260835628</v>
      </c>
      <c r="D31">
        <f t="shared" si="1"/>
        <v>724.6522284879627</v>
      </c>
      <c r="E31">
        <f t="shared" si="2"/>
        <v>784.08242222971273</v>
      </c>
    </row>
    <row r="32" spans="1:5">
      <c r="A32">
        <v>1</v>
      </c>
      <c r="B32">
        <v>772.36465441975929</v>
      </c>
      <c r="C32">
        <f t="shared" si="0"/>
        <v>691.88309129444212</v>
      </c>
      <c r="D32">
        <f t="shared" si="1"/>
        <v>701.87270106588539</v>
      </c>
      <c r="E32">
        <f t="shared" si="2"/>
        <v>790.38216505401635</v>
      </c>
    </row>
    <row r="33" spans="1:5">
      <c r="A33">
        <v>2</v>
      </c>
      <c r="B33">
        <v>953.22669468080221</v>
      </c>
      <c r="C33">
        <f t="shared" si="0"/>
        <v>729.74486505292521</v>
      </c>
      <c r="D33">
        <f t="shared" si="1"/>
        <v>693.5026457784827</v>
      </c>
      <c r="E33">
        <f t="shared" si="2"/>
        <v>785.53133879156508</v>
      </c>
    </row>
    <row r="34" spans="1:5">
      <c r="A34">
        <v>3</v>
      </c>
      <c r="B34">
        <v>1201.7945820740695</v>
      </c>
      <c r="C34">
        <f t="shared" si="0"/>
        <v>796.19365790014206</v>
      </c>
      <c r="D34">
        <f t="shared" si="1"/>
        <v>729.23272131938097</v>
      </c>
      <c r="E34">
        <f t="shared" si="2"/>
        <v>772.88867090110398</v>
      </c>
    </row>
    <row r="35" spans="1:5">
      <c r="A35">
        <v>4</v>
      </c>
      <c r="B35">
        <v>1133.2826904080484</v>
      </c>
      <c r="C35">
        <f t="shared" si="0"/>
        <v>920.73068154600264</v>
      </c>
      <c r="D35">
        <f t="shared" si="1"/>
        <v>795.59952707717969</v>
      </c>
      <c r="E35">
        <f t="shared" si="2"/>
        <v>790.0117128406431</v>
      </c>
    </row>
    <row r="36" spans="1:5">
      <c r="A36">
        <v>5</v>
      </c>
      <c r="B36">
        <v>1197.3981762779888</v>
      </c>
      <c r="C36">
        <f t="shared" si="0"/>
        <v>1015.1671553956694</v>
      </c>
      <c r="D36">
        <f t="shared" si="1"/>
        <v>853.52512334505604</v>
      </c>
      <c r="E36">
        <f t="shared" si="2"/>
        <v>806.30418584248048</v>
      </c>
    </row>
    <row r="37" spans="1:5">
      <c r="A37">
        <v>6</v>
      </c>
      <c r="B37">
        <v>1050.5113343162434</v>
      </c>
      <c r="C37">
        <f t="shared" si="0"/>
        <v>1121.4255358602268</v>
      </c>
      <c r="D37">
        <f t="shared" si="1"/>
        <v>925.58520045657633</v>
      </c>
      <c r="E37">
        <f t="shared" si="2"/>
        <v>836.14360913906455</v>
      </c>
    </row>
    <row r="38" spans="1:5">
      <c r="A38">
        <v>1</v>
      </c>
      <c r="B38">
        <v>713.0166440683181</v>
      </c>
      <c r="C38">
        <f t="shared" si="0"/>
        <v>1145.7466957690872</v>
      </c>
      <c r="D38">
        <f t="shared" si="1"/>
        <v>970.9701768346149</v>
      </c>
      <c r="E38">
        <f t="shared" si="2"/>
        <v>868.07071280261675</v>
      </c>
    </row>
    <row r="39" spans="1:5">
      <c r="A39">
        <v>2</v>
      </c>
      <c r="B39">
        <v>712.96753889389106</v>
      </c>
      <c r="C39">
        <f t="shared" si="0"/>
        <v>1023.5522112676493</v>
      </c>
      <c r="D39">
        <f t="shared" si="1"/>
        <v>972.14144640682628</v>
      </c>
      <c r="E39">
        <f t="shared" si="2"/>
        <v>871.58375514066995</v>
      </c>
    </row>
    <row r="40" spans="1:5">
      <c r="A40">
        <v>3</v>
      </c>
      <c r="B40">
        <v>828.98758646757767</v>
      </c>
      <c r="C40">
        <f t="shared" si="0"/>
        <v>918.47342338910994</v>
      </c>
      <c r="D40">
        <f t="shared" si="1"/>
        <v>966.82028939239001</v>
      </c>
      <c r="E40">
        <f t="shared" si="2"/>
        <v>875.17455669307435</v>
      </c>
    </row>
    <row r="41" spans="1:5">
      <c r="A41">
        <v>4</v>
      </c>
      <c r="B41">
        <v>1104.0991445103371</v>
      </c>
      <c r="C41">
        <f t="shared" si="0"/>
        <v>826.37077593650713</v>
      </c>
      <c r="D41">
        <f t="shared" si="1"/>
        <v>973.89815589836735</v>
      </c>
      <c r="E41">
        <f t="shared" si="2"/>
        <v>892.51372561655364</v>
      </c>
    </row>
    <row r="42" spans="1:5">
      <c r="A42">
        <v>5</v>
      </c>
      <c r="B42">
        <v>1104.8380590121419</v>
      </c>
      <c r="C42">
        <f t="shared" si="0"/>
        <v>839.7677284850306</v>
      </c>
      <c r="D42">
        <f t="shared" si="1"/>
        <v>992.75721212705923</v>
      </c>
      <c r="E42">
        <f t="shared" si="2"/>
        <v>927.23602738475381</v>
      </c>
    </row>
    <row r="43" spans="1:5">
      <c r="A43">
        <v>6</v>
      </c>
      <c r="B43">
        <v>1049.3777496819368</v>
      </c>
      <c r="C43">
        <f t="shared" si="0"/>
        <v>937.7230822209865</v>
      </c>
      <c r="D43">
        <f t="shared" si="1"/>
        <v>980.63764674431832</v>
      </c>
      <c r="E43">
        <f t="shared" si="2"/>
        <v>960.6686583448801</v>
      </c>
    </row>
    <row r="44" spans="1:5">
      <c r="A44">
        <v>1</v>
      </c>
      <c r="B44">
        <v>733.51279894514585</v>
      </c>
      <c r="C44">
        <f t="shared" si="0"/>
        <v>1021.8256349179979</v>
      </c>
      <c r="D44">
        <f t="shared" si="1"/>
        <v>970.14952915355434</v>
      </c>
      <c r="E44">
        <f t="shared" si="2"/>
        <v>985.155404567593</v>
      </c>
    </row>
    <row r="45" spans="1:5">
      <c r="A45">
        <v>2</v>
      </c>
      <c r="B45">
        <v>708.29404446559897</v>
      </c>
      <c r="C45">
        <f t="shared" si="0"/>
        <v>997.95693803739005</v>
      </c>
      <c r="D45">
        <f t="shared" si="1"/>
        <v>912.16385698694899</v>
      </c>
      <c r="E45">
        <f t="shared" si="2"/>
        <v>981.91774994470859</v>
      </c>
    </row>
    <row r="46" spans="1:5">
      <c r="A46">
        <v>3</v>
      </c>
      <c r="B46">
        <v>758.77443729826814</v>
      </c>
      <c r="C46">
        <f t="shared" si="0"/>
        <v>899.00566302620553</v>
      </c>
      <c r="D46">
        <f t="shared" si="1"/>
        <v>869.38669575561846</v>
      </c>
      <c r="E46">
        <f t="shared" si="2"/>
        <v>961.5066957601083</v>
      </c>
    </row>
    <row r="47" spans="1:5">
      <c r="A47">
        <v>4</v>
      </c>
      <c r="B47">
        <v>759.43534960829209</v>
      </c>
      <c r="C47">
        <f t="shared" si="0"/>
        <v>812.48975759773703</v>
      </c>
      <c r="D47">
        <f t="shared" si="1"/>
        <v>875.10641990936222</v>
      </c>
      <c r="E47">
        <f t="shared" si="2"/>
        <v>924.58835036212486</v>
      </c>
    </row>
    <row r="48" spans="1:5">
      <c r="A48">
        <v>5</v>
      </c>
      <c r="B48">
        <v>1061.2113708614986</v>
      </c>
      <c r="C48">
        <f t="shared" si="0"/>
        <v>740.00415757932581</v>
      </c>
      <c r="D48">
        <f t="shared" si="1"/>
        <v>880.91489624866233</v>
      </c>
      <c r="E48">
        <f t="shared" si="2"/>
        <v>893.43440529547854</v>
      </c>
    </row>
    <row r="49" spans="1:5">
      <c r="A49">
        <v>6</v>
      </c>
      <c r="B49">
        <v>687.99624075133056</v>
      </c>
      <c r="C49">
        <f t="shared" si="0"/>
        <v>821.92880055841397</v>
      </c>
      <c r="D49">
        <f t="shared" si="1"/>
        <v>909.94286929790246</v>
      </c>
      <c r="E49">
        <f t="shared" si="2"/>
        <v>882.08550484410432</v>
      </c>
    </row>
    <row r="50" spans="1:5">
      <c r="A50">
        <v>1</v>
      </c>
      <c r="B50">
        <v>708.5425725631128</v>
      </c>
      <c r="C50">
        <f t="shared" si="0"/>
        <v>816.85434962984687</v>
      </c>
      <c r="D50">
        <f t="shared" si="1"/>
        <v>857.93000632802659</v>
      </c>
      <c r="E50">
        <f t="shared" si="2"/>
        <v>851.8759137136949</v>
      </c>
    </row>
    <row r="51" spans="1:5">
      <c r="A51">
        <v>2</v>
      </c>
      <c r="B51">
        <v>692.47166944003777</v>
      </c>
      <c r="C51">
        <f t="shared" si="0"/>
        <v>804.29638344605803</v>
      </c>
      <c r="D51">
        <f t="shared" si="1"/>
        <v>808.39307052189793</v>
      </c>
      <c r="E51">
        <f t="shared" si="2"/>
        <v>851.50307442159442</v>
      </c>
    </row>
    <row r="52" spans="1:5">
      <c r="A52">
        <v>3</v>
      </c>
      <c r="B52">
        <v>646.39001254137793</v>
      </c>
      <c r="C52">
        <f t="shared" si="0"/>
        <v>787.55546340399451</v>
      </c>
      <c r="D52">
        <f t="shared" si="1"/>
        <v>763.77981049166056</v>
      </c>
      <c r="E52">
        <f t="shared" si="2"/>
        <v>849.79508530043995</v>
      </c>
    </row>
    <row r="53" spans="1:5">
      <c r="A53">
        <v>4</v>
      </c>
      <c r="B53">
        <v>1005.1721077442597</v>
      </c>
      <c r="C53">
        <f t="shared" si="0"/>
        <v>683.8501238239644</v>
      </c>
      <c r="D53">
        <f t="shared" si="1"/>
        <v>752.88946219118952</v>
      </c>
      <c r="E53">
        <f t="shared" si="2"/>
        <v>834.57862080658992</v>
      </c>
    </row>
    <row r="54" spans="1:5">
      <c r="A54">
        <v>5</v>
      </c>
      <c r="B54">
        <v>985.27513274982812</v>
      </c>
      <c r="C54">
        <f t="shared" si="0"/>
        <v>763.14409057219666</v>
      </c>
      <c r="D54">
        <f t="shared" si="1"/>
        <v>789.99922010102216</v>
      </c>
      <c r="E54">
        <f t="shared" si="2"/>
        <v>826.33470107608343</v>
      </c>
    </row>
    <row r="55" spans="1:5">
      <c r="A55">
        <v>6</v>
      </c>
      <c r="B55">
        <v>985.06395726665937</v>
      </c>
      <c r="C55">
        <f t="shared" si="0"/>
        <v>832.32723061887555</v>
      </c>
      <c r="D55">
        <f t="shared" si="1"/>
        <v>818.31180703246719</v>
      </c>
      <c r="E55">
        <f t="shared" si="2"/>
        <v>816.37112388755725</v>
      </c>
    </row>
    <row r="56" spans="1:5">
      <c r="A56">
        <v>1</v>
      </c>
      <c r="B56">
        <v>899.14219518105074</v>
      </c>
      <c r="C56">
        <f t="shared" si="0"/>
        <v>905.47530257553092</v>
      </c>
      <c r="D56">
        <f t="shared" si="1"/>
        <v>846.51538298976311</v>
      </c>
      <c r="E56">
        <f t="shared" si="2"/>
        <v>811.01164118628412</v>
      </c>
    </row>
    <row r="57" spans="1:5">
      <c r="A57">
        <v>2</v>
      </c>
      <c r="B57">
        <v>759.9828928425095</v>
      </c>
      <c r="C57">
        <f t="shared" si="0"/>
        <v>968.66334823544912</v>
      </c>
      <c r="D57">
        <f t="shared" si="1"/>
        <v>826.2567360297071</v>
      </c>
      <c r="E57">
        <f t="shared" si="2"/>
        <v>824.81409087260954</v>
      </c>
    </row>
    <row r="58" spans="1:5">
      <c r="A58">
        <v>3</v>
      </c>
      <c r="B58">
        <v>581.47960721595985</v>
      </c>
      <c r="C58">
        <f t="shared" si="0"/>
        <v>907.36604451001153</v>
      </c>
      <c r="D58">
        <f t="shared" si="1"/>
        <v>835.25506754110449</v>
      </c>
      <c r="E58">
        <f t="shared" si="2"/>
        <v>829.12149490401873</v>
      </c>
    </row>
    <row r="59" spans="1:5">
      <c r="A59">
        <v>4</v>
      </c>
      <c r="B59">
        <v>541.2522673879082</v>
      </c>
      <c r="C59">
        <f t="shared" si="0"/>
        <v>806.41716312654444</v>
      </c>
      <c r="D59">
        <f t="shared" si="1"/>
        <v>819.37219687271033</v>
      </c>
      <c r="E59">
        <f t="shared" si="2"/>
        <v>814.34692573049301</v>
      </c>
    </row>
    <row r="60" spans="1:5">
      <c r="A60">
        <v>5</v>
      </c>
      <c r="B60">
        <v>583.49229450942585</v>
      </c>
      <c r="C60">
        <f t="shared" si="0"/>
        <v>695.46424065685665</v>
      </c>
      <c r="D60">
        <f t="shared" si="1"/>
        <v>800.46977161619418</v>
      </c>
      <c r="E60">
        <f t="shared" si="2"/>
        <v>796.16500221212766</v>
      </c>
    </row>
    <row r="61" spans="1:5">
      <c r="A61">
        <v>6</v>
      </c>
      <c r="B61">
        <v>635.9304348732478</v>
      </c>
      <c r="C61">
        <f t="shared" si="0"/>
        <v>616.55176548895042</v>
      </c>
      <c r="D61">
        <f t="shared" si="1"/>
        <v>792.60755686220023</v>
      </c>
      <c r="E61">
        <f t="shared" si="2"/>
        <v>756.35507918278824</v>
      </c>
    </row>
    <row r="62" spans="1:5">
      <c r="A62">
        <v>1</v>
      </c>
      <c r="B62">
        <v>617.72988430983025</v>
      </c>
      <c r="C62">
        <f t="shared" si="0"/>
        <v>585.53865099663494</v>
      </c>
      <c r="D62">
        <f t="shared" si="1"/>
        <v>746.45234775332369</v>
      </c>
      <c r="E62">
        <f t="shared" si="2"/>
        <v>752.01626202628131</v>
      </c>
    </row>
    <row r="63" spans="1:5">
      <c r="A63">
        <v>2</v>
      </c>
      <c r="B63">
        <v>345.8385876936141</v>
      </c>
      <c r="C63">
        <f t="shared" si="0"/>
        <v>594.60122027010254</v>
      </c>
      <c r="D63">
        <f t="shared" si="1"/>
        <v>700.509191698324</v>
      </c>
      <c r="E63">
        <f t="shared" si="2"/>
        <v>744.44853800517444</v>
      </c>
    </row>
    <row r="64" spans="1:5">
      <c r="A64">
        <v>3</v>
      </c>
      <c r="B64">
        <v>576.22989081050991</v>
      </c>
      <c r="C64">
        <f t="shared" si="0"/>
        <v>545.74780034652906</v>
      </c>
      <c r="D64">
        <f t="shared" si="1"/>
        <v>620.60602050169337</v>
      </c>
      <c r="E64">
        <f t="shared" si="2"/>
        <v>715.56244785963918</v>
      </c>
    </row>
    <row r="65" spans="1:5">
      <c r="A65">
        <v>4</v>
      </c>
      <c r="B65">
        <v>569.88473976730666</v>
      </c>
      <c r="C65">
        <f t="shared" si="0"/>
        <v>543.93219942180008</v>
      </c>
      <c r="D65">
        <f t="shared" si="1"/>
        <v>580.24198245537582</v>
      </c>
      <c r="E65">
        <f t="shared" si="2"/>
        <v>709.71577104873347</v>
      </c>
    </row>
    <row r="66" spans="1:5">
      <c r="A66">
        <v>5</v>
      </c>
      <c r="B66">
        <v>664.0316173251631</v>
      </c>
      <c r="C66">
        <f t="shared" si="0"/>
        <v>527.42077564531473</v>
      </c>
      <c r="D66">
        <f t="shared" si="1"/>
        <v>556.47971332097541</v>
      </c>
      <c r="E66">
        <f t="shared" si="2"/>
        <v>673.44182371732074</v>
      </c>
    </row>
    <row r="67" spans="1:5">
      <c r="A67">
        <v>6</v>
      </c>
      <c r="B67">
        <v>858.93553111825224</v>
      </c>
      <c r="C67">
        <f t="shared" si="0"/>
        <v>538.99620889914797</v>
      </c>
      <c r="D67">
        <f t="shared" si="1"/>
        <v>566.79871458462583</v>
      </c>
      <c r="E67">
        <f t="shared" si="2"/>
        <v>646.67153076526529</v>
      </c>
    </row>
    <row r="68" spans="1:5">
      <c r="A68">
        <v>1</v>
      </c>
      <c r="B68">
        <v>1216.7229627478016</v>
      </c>
      <c r="C68">
        <f t="shared" si="0"/>
        <v>667.27044475530749</v>
      </c>
      <c r="D68">
        <f t="shared" si="1"/>
        <v>606.50912255091885</v>
      </c>
      <c r="E68">
        <f t="shared" si="2"/>
        <v>636.16082858623133</v>
      </c>
    </row>
    <row r="69" spans="1:5">
      <c r="A69">
        <v>2</v>
      </c>
      <c r="B69">
        <v>1160.4027026869901</v>
      </c>
      <c r="C69">
        <f t="shared" si="0"/>
        <v>827.39371273963047</v>
      </c>
      <c r="D69">
        <f t="shared" si="1"/>
        <v>685.66295608071584</v>
      </c>
      <c r="E69">
        <f t="shared" si="2"/>
        <v>662.62589255012722</v>
      </c>
    </row>
    <row r="70" spans="1:5">
      <c r="A70">
        <v>3</v>
      </c>
      <c r="B70">
        <v>1007.5165096626512</v>
      </c>
      <c r="C70">
        <f t="shared" si="0"/>
        <v>975.02320346955139</v>
      </c>
      <c r="D70">
        <f t="shared" si="1"/>
        <v>751.22198955743363</v>
      </c>
      <c r="E70">
        <f t="shared" si="2"/>
        <v>695.99421003716725</v>
      </c>
    </row>
    <row r="71" spans="1:5">
      <c r="A71">
        <v>4</v>
      </c>
      <c r="B71">
        <v>867.79601778953213</v>
      </c>
      <c r="C71">
        <f t="shared" si="0"/>
        <v>1060.8944265539235</v>
      </c>
      <c r="D71">
        <f t="shared" si="1"/>
        <v>799.94531772653625</v>
      </c>
      <c r="E71">
        <f t="shared" si="2"/>
        <v>731.49728524105819</v>
      </c>
    </row>
    <row r="72" spans="1:5">
      <c r="A72">
        <v>5</v>
      </c>
      <c r="B72">
        <v>628.17935355262046</v>
      </c>
      <c r="C72">
        <f t="shared" si="0"/>
        <v>1063.1095482217434</v>
      </c>
      <c r="D72">
        <f t="shared" si="1"/>
        <v>865.18999648852605</v>
      </c>
      <c r="E72">
        <f t="shared" si="2"/>
        <v>758.70926444119357</v>
      </c>
    </row>
    <row r="73" spans="1:5">
      <c r="A73">
        <v>6</v>
      </c>
      <c r="B73">
        <v>766.75137415902032</v>
      </c>
      <c r="C73">
        <f t="shared" ref="C73:C136" si="3">C72+(B72-B68)/4</f>
        <v>915.97364592294809</v>
      </c>
      <c r="D73">
        <f t="shared" si="1"/>
        <v>871.68367933128991</v>
      </c>
      <c r="E73">
        <f t="shared" si="2"/>
        <v>762.43318602812644</v>
      </c>
    </row>
    <row r="74" spans="1:5">
      <c r="A74">
        <v>1</v>
      </c>
      <c r="B74">
        <v>765.80233483744371</v>
      </c>
      <c r="C74">
        <f t="shared" si="3"/>
        <v>817.56081379095565</v>
      </c>
      <c r="D74">
        <f t="shared" si="1"/>
        <v>896.29200863025414</v>
      </c>
      <c r="E74">
        <f t="shared" si="2"/>
        <v>773.33493096860752</v>
      </c>
    </row>
    <row r="75" spans="1:5">
      <c r="A75">
        <v>2</v>
      </c>
      <c r="B75">
        <v>794.24999254506645</v>
      </c>
      <c r="C75">
        <f t="shared" si="3"/>
        <v>757.13227008465378</v>
      </c>
      <c r="D75">
        <f t="shared" si="1"/>
        <v>909.01334831928921</v>
      </c>
      <c r="E75">
        <f t="shared" si="2"/>
        <v>785.67430184590864</v>
      </c>
    </row>
    <row r="76" spans="1:5">
      <c r="A76">
        <v>3</v>
      </c>
      <c r="B76">
        <v>964.70408413758071</v>
      </c>
      <c r="C76">
        <f t="shared" si="3"/>
        <v>738.74576377353742</v>
      </c>
      <c r="D76">
        <f t="shared" ref="D76:D139" si="4">D75+(B75-B67)/8</f>
        <v>900.92765599764095</v>
      </c>
      <c r="E76">
        <f t="shared" si="2"/>
        <v>823.04191891686298</v>
      </c>
    </row>
    <row r="77" spans="1:5">
      <c r="A77">
        <v>4</v>
      </c>
      <c r="B77">
        <v>899.16050718768236</v>
      </c>
      <c r="C77">
        <f t="shared" si="3"/>
        <v>822.87694641977748</v>
      </c>
      <c r="D77">
        <f t="shared" si="4"/>
        <v>869.42529617136336</v>
      </c>
      <c r="E77">
        <f t="shared" si="2"/>
        <v>855.4147683607855</v>
      </c>
    </row>
    <row r="78" spans="1:5">
      <c r="A78">
        <v>5</v>
      </c>
      <c r="B78">
        <v>893.03752460337603</v>
      </c>
      <c r="C78">
        <f t="shared" si="3"/>
        <v>855.97922967694296</v>
      </c>
      <c r="D78">
        <f t="shared" si="4"/>
        <v>836.77002173394987</v>
      </c>
      <c r="E78">
        <f t="shared" si="2"/>
        <v>882.85441564581686</v>
      </c>
    </row>
    <row r="79" spans="1:5">
      <c r="A79">
        <v>6</v>
      </c>
      <c r="B79">
        <v>954.54153192709316</v>
      </c>
      <c r="C79">
        <f t="shared" si="3"/>
        <v>887.78802711842604</v>
      </c>
      <c r="D79">
        <f t="shared" si="4"/>
        <v>822.46014860154048</v>
      </c>
      <c r="E79">
        <f t="shared" si="2"/>
        <v>901.93824125233459</v>
      </c>
    </row>
    <row r="80" spans="1:5">
      <c r="A80">
        <v>1</v>
      </c>
      <c r="B80">
        <v>1005.6063027722666</v>
      </c>
      <c r="C80">
        <f t="shared" si="3"/>
        <v>927.86091196393272</v>
      </c>
      <c r="D80">
        <f t="shared" si="4"/>
        <v>833.30333786873564</v>
      </c>
      <c r="E80">
        <f t="shared" ref="E80:E143" si="5">E79+(B79-B67)/12</f>
        <v>909.90540798640473</v>
      </c>
    </row>
    <row r="81" spans="1:5">
      <c r="A81">
        <v>2</v>
      </c>
      <c r="B81">
        <v>1260.181808731026</v>
      </c>
      <c r="C81">
        <f t="shared" si="3"/>
        <v>938.08646662260423</v>
      </c>
      <c r="D81">
        <f t="shared" si="4"/>
        <v>880.48170652119143</v>
      </c>
      <c r="E81">
        <f t="shared" si="5"/>
        <v>892.31235298844354</v>
      </c>
    </row>
    <row r="82" spans="1:5">
      <c r="A82">
        <v>3</v>
      </c>
      <c r="B82">
        <v>1731.4712026114587</v>
      </c>
      <c r="C82">
        <f t="shared" si="3"/>
        <v>1028.3417920084401</v>
      </c>
      <c r="D82">
        <f t="shared" si="4"/>
        <v>942.16051084269213</v>
      </c>
      <c r="E82">
        <f t="shared" si="5"/>
        <v>900.62727849211319</v>
      </c>
    </row>
    <row r="83" spans="1:5">
      <c r="A83">
        <v>4</v>
      </c>
      <c r="B83">
        <v>1624.3218860257202</v>
      </c>
      <c r="C83">
        <f t="shared" si="3"/>
        <v>1237.9502115104608</v>
      </c>
      <c r="D83">
        <f t="shared" si="4"/>
        <v>1062.8691193144441</v>
      </c>
      <c r="E83">
        <f t="shared" si="5"/>
        <v>960.95683623784714</v>
      </c>
    </row>
    <row r="84" spans="1:5">
      <c r="A84">
        <v>5</v>
      </c>
      <c r="B84">
        <v>1702.3399542079396</v>
      </c>
      <c r="C84">
        <f t="shared" si="3"/>
        <v>1405.3953000351175</v>
      </c>
      <c r="D84">
        <f t="shared" si="4"/>
        <v>1166.6281059995258</v>
      </c>
      <c r="E84">
        <f t="shared" si="5"/>
        <v>1024.0006585908627</v>
      </c>
    </row>
    <row r="85" spans="1:5">
      <c r="A85">
        <v>6</v>
      </c>
      <c r="B85">
        <v>1672.7702112510729</v>
      </c>
      <c r="C85">
        <f t="shared" si="3"/>
        <v>1579.5787128940358</v>
      </c>
      <c r="D85">
        <f t="shared" si="4"/>
        <v>1258.8325897583206</v>
      </c>
      <c r="E85">
        <f t="shared" si="5"/>
        <v>1113.5140419788061</v>
      </c>
    </row>
    <row r="86" spans="1:5">
      <c r="A86">
        <v>1</v>
      </c>
      <c r="B86">
        <v>1104.6414678291628</v>
      </c>
      <c r="C86">
        <f t="shared" si="3"/>
        <v>1682.7258135240475</v>
      </c>
      <c r="D86">
        <f t="shared" si="4"/>
        <v>1355.5338027662444</v>
      </c>
      <c r="E86">
        <f t="shared" si="5"/>
        <v>1189.015611736477</v>
      </c>
    </row>
    <row r="87" spans="1:5">
      <c r="A87">
        <v>2</v>
      </c>
      <c r="B87">
        <v>1062.4981871858558</v>
      </c>
      <c r="C87">
        <f t="shared" si="3"/>
        <v>1526.0183798284734</v>
      </c>
      <c r="D87">
        <f t="shared" si="4"/>
        <v>1381.9842956694679</v>
      </c>
      <c r="E87">
        <f t="shared" si="5"/>
        <v>1217.2522061524537</v>
      </c>
    </row>
    <row r="88" spans="1:5">
      <c r="A88">
        <v>3</v>
      </c>
      <c r="B88">
        <v>809.81575713381062</v>
      </c>
      <c r="C88">
        <f t="shared" si="3"/>
        <v>1385.5624551185074</v>
      </c>
      <c r="D88">
        <f t="shared" si="4"/>
        <v>1395.4788775768131</v>
      </c>
      <c r="E88">
        <f t="shared" si="5"/>
        <v>1239.6062223725196</v>
      </c>
    </row>
    <row r="89" spans="1:5">
      <c r="A89">
        <v>4</v>
      </c>
      <c r="B89">
        <v>864.89120653199268</v>
      </c>
      <c r="C89">
        <f t="shared" si="3"/>
        <v>1162.4314058499751</v>
      </c>
      <c r="D89">
        <f t="shared" si="4"/>
        <v>1371.0050593720061</v>
      </c>
      <c r="E89">
        <f t="shared" si="5"/>
        <v>1226.6988617888721</v>
      </c>
    </row>
    <row r="90" spans="1:5">
      <c r="A90">
        <v>5</v>
      </c>
      <c r="B90">
        <v>796.11376122210368</v>
      </c>
      <c r="C90">
        <f t="shared" si="3"/>
        <v>960.46165467020512</v>
      </c>
      <c r="D90">
        <f t="shared" si="4"/>
        <v>1321.593734097127</v>
      </c>
      <c r="E90">
        <f t="shared" si="5"/>
        <v>1223.8430867342313</v>
      </c>
    </row>
    <row r="91" spans="1:5">
      <c r="A91">
        <v>6</v>
      </c>
      <c r="B91">
        <v>906.39845613237878</v>
      </c>
      <c r="C91">
        <f t="shared" si="3"/>
        <v>883.32972801844039</v>
      </c>
      <c r="D91">
        <f t="shared" si="4"/>
        <v>1204.6740539234577</v>
      </c>
      <c r="E91">
        <f t="shared" si="5"/>
        <v>1215.7661064524586</v>
      </c>
    </row>
    <row r="92" spans="1:5">
      <c r="A92">
        <v>1</v>
      </c>
      <c r="B92">
        <v>1053.4689486996069</v>
      </c>
      <c r="C92">
        <f t="shared" si="3"/>
        <v>844.3047952550711</v>
      </c>
      <c r="D92">
        <f t="shared" si="4"/>
        <v>1114.9336251867901</v>
      </c>
      <c r="E92">
        <f t="shared" si="5"/>
        <v>1211.7541834695658</v>
      </c>
    </row>
    <row r="93" spans="1:5">
      <c r="A93">
        <v>2</v>
      </c>
      <c r="B93">
        <v>1049.2670051822045</v>
      </c>
      <c r="C93">
        <f t="shared" si="3"/>
        <v>905.21809314652023</v>
      </c>
      <c r="D93">
        <f t="shared" si="4"/>
        <v>1033.8247494982486</v>
      </c>
      <c r="E93">
        <f t="shared" si="5"/>
        <v>1215.7427372968441</v>
      </c>
    </row>
    <row r="94" spans="1:5">
      <c r="A94">
        <v>3</v>
      </c>
      <c r="B94">
        <v>1030.1495845236129</v>
      </c>
      <c r="C94">
        <f t="shared" si="3"/>
        <v>951.3120428090732</v>
      </c>
      <c r="D94">
        <f t="shared" si="4"/>
        <v>955.88684873964007</v>
      </c>
      <c r="E94">
        <f t="shared" si="5"/>
        <v>1198.1665036677757</v>
      </c>
    </row>
    <row r="95" spans="1:5">
      <c r="A95">
        <v>4</v>
      </c>
      <c r="B95">
        <v>1082.2990497350879</v>
      </c>
      <c r="C95">
        <f t="shared" si="3"/>
        <v>1009.8209986344505</v>
      </c>
      <c r="D95">
        <f t="shared" si="4"/>
        <v>946.57536332644634</v>
      </c>
      <c r="E95">
        <f t="shared" si="5"/>
        <v>1139.7230354937885</v>
      </c>
    </row>
    <row r="96" spans="1:5">
      <c r="A96">
        <v>5</v>
      </c>
      <c r="B96">
        <v>863.56703219337248</v>
      </c>
      <c r="C96">
        <f t="shared" si="3"/>
        <v>1053.7961470351277</v>
      </c>
      <c r="D96">
        <f t="shared" si="4"/>
        <v>949.05047114510035</v>
      </c>
      <c r="E96">
        <f t="shared" si="5"/>
        <v>1094.5544658029025</v>
      </c>
    </row>
    <row r="97" spans="1:5">
      <c r="A97">
        <v>6</v>
      </c>
      <c r="B97">
        <v>909.34577618157971</v>
      </c>
      <c r="C97">
        <f t="shared" si="3"/>
        <v>1006.320667908569</v>
      </c>
      <c r="D97">
        <f t="shared" si="4"/>
        <v>955.76938052754554</v>
      </c>
      <c r="E97">
        <f t="shared" si="5"/>
        <v>1024.6567223016887</v>
      </c>
    </row>
    <row r="98" spans="1:5">
      <c r="A98">
        <v>1</v>
      </c>
      <c r="B98">
        <v>975.86442953404071</v>
      </c>
      <c r="C98">
        <f t="shared" si="3"/>
        <v>971.34036065841281</v>
      </c>
      <c r="D98">
        <f t="shared" si="4"/>
        <v>961.32620173374391</v>
      </c>
      <c r="E98">
        <f t="shared" si="5"/>
        <v>961.03801937923095</v>
      </c>
    </row>
    <row r="99" spans="1:5">
      <c r="A99">
        <v>2</v>
      </c>
      <c r="B99">
        <v>1056.547270947164</v>
      </c>
      <c r="C99">
        <f t="shared" si="3"/>
        <v>957.76907191101975</v>
      </c>
      <c r="D99">
        <f t="shared" si="4"/>
        <v>983.79503527273607</v>
      </c>
      <c r="E99">
        <f t="shared" si="5"/>
        <v>950.30659952130407</v>
      </c>
    </row>
    <row r="100" spans="1:5">
      <c r="A100">
        <v>3</v>
      </c>
      <c r="B100">
        <v>1304.5617577686355</v>
      </c>
      <c r="C100">
        <f t="shared" si="3"/>
        <v>951.33112721403882</v>
      </c>
      <c r="D100">
        <f t="shared" si="4"/>
        <v>1002.5636371245843</v>
      </c>
      <c r="E100">
        <f t="shared" si="5"/>
        <v>949.81068983474643</v>
      </c>
    </row>
    <row r="101" spans="1:5">
      <c r="A101">
        <v>4</v>
      </c>
      <c r="B101">
        <v>864.28876175349944</v>
      </c>
      <c r="C101">
        <f t="shared" si="3"/>
        <v>1061.5798086078546</v>
      </c>
      <c r="D101">
        <f t="shared" si="4"/>
        <v>1033.9502382582127</v>
      </c>
      <c r="E101">
        <f t="shared" si="5"/>
        <v>991.03952322098189</v>
      </c>
    </row>
    <row r="102" spans="1:5">
      <c r="A102">
        <v>5</v>
      </c>
      <c r="B102">
        <v>1020.8732984283072</v>
      </c>
      <c r="C102">
        <f t="shared" si="3"/>
        <v>1050.3155550008346</v>
      </c>
      <c r="D102">
        <f t="shared" si="4"/>
        <v>1010.8279578296246</v>
      </c>
      <c r="E102">
        <f t="shared" si="5"/>
        <v>990.98931948944073</v>
      </c>
    </row>
    <row r="103" spans="1:5">
      <c r="A103">
        <v>6</v>
      </c>
      <c r="B103">
        <v>1050.6220565363385</v>
      </c>
      <c r="C103">
        <f t="shared" si="3"/>
        <v>1061.5677722244013</v>
      </c>
      <c r="D103">
        <f t="shared" si="4"/>
        <v>1009.6684220677114</v>
      </c>
      <c r="E103">
        <f t="shared" si="5"/>
        <v>1009.7192809232911</v>
      </c>
    </row>
    <row r="104" spans="1:5">
      <c r="A104">
        <v>1</v>
      </c>
      <c r="B104">
        <v>1089.8514508230401</v>
      </c>
      <c r="C104">
        <f t="shared" si="3"/>
        <v>1060.0864686216951</v>
      </c>
      <c r="D104">
        <f t="shared" si="4"/>
        <v>1005.7087979178677</v>
      </c>
      <c r="E104">
        <f t="shared" si="5"/>
        <v>1021.7379142902877</v>
      </c>
    </row>
    <row r="105" spans="1:5">
      <c r="A105">
        <v>2</v>
      </c>
      <c r="B105">
        <v>1117.6661925260514</v>
      </c>
      <c r="C105">
        <f t="shared" si="3"/>
        <v>1006.4088918852963</v>
      </c>
      <c r="D105">
        <f t="shared" si="4"/>
        <v>1033.9943502465762</v>
      </c>
      <c r="E105">
        <f t="shared" si="5"/>
        <v>1024.7697894672403</v>
      </c>
    </row>
    <row r="106" spans="1:5">
      <c r="A106">
        <v>3</v>
      </c>
      <c r="B106">
        <v>1308.3074231929097</v>
      </c>
      <c r="C106">
        <f t="shared" si="3"/>
        <v>1069.7532495784342</v>
      </c>
      <c r="D106">
        <f t="shared" si="4"/>
        <v>1060.0344022896352</v>
      </c>
      <c r="E106">
        <f t="shared" si="5"/>
        <v>1030.4697217458943</v>
      </c>
    </row>
    <row r="107" spans="1:5">
      <c r="A107">
        <v>4</v>
      </c>
      <c r="B107">
        <v>1272.1158561061036</v>
      </c>
      <c r="C107">
        <f t="shared" si="3"/>
        <v>1141.6117807695848</v>
      </c>
      <c r="D107">
        <f t="shared" si="4"/>
        <v>1101.5897764969939</v>
      </c>
      <c r="E107">
        <f t="shared" si="5"/>
        <v>1053.6495416350024</v>
      </c>
    </row>
    <row r="108" spans="1:5">
      <c r="A108">
        <v>5</v>
      </c>
      <c r="B108">
        <v>1190.1221750844099</v>
      </c>
      <c r="C108">
        <f t="shared" si="3"/>
        <v>1196.985230662026</v>
      </c>
      <c r="D108">
        <f t="shared" si="4"/>
        <v>1128.5358496418612</v>
      </c>
      <c r="E108">
        <f t="shared" si="5"/>
        <v>1069.4676088325871</v>
      </c>
    </row>
    <row r="109" spans="1:5">
      <c r="A109">
        <v>6</v>
      </c>
      <c r="B109">
        <v>1218.6720242074448</v>
      </c>
      <c r="C109">
        <f t="shared" si="3"/>
        <v>1222.0529117273684</v>
      </c>
      <c r="D109">
        <f t="shared" si="4"/>
        <v>1114.2309018063329</v>
      </c>
      <c r="E109">
        <f t="shared" si="5"/>
        <v>1096.6805374068401</v>
      </c>
    </row>
    <row r="110" spans="1:5">
      <c r="A110">
        <v>1</v>
      </c>
      <c r="B110">
        <v>1026.7132702116457</v>
      </c>
      <c r="C110">
        <f t="shared" si="3"/>
        <v>1247.3043696477166</v>
      </c>
      <c r="D110">
        <f t="shared" si="4"/>
        <v>1158.528809613076</v>
      </c>
      <c r="E110">
        <f t="shared" si="5"/>
        <v>1122.457724742329</v>
      </c>
    </row>
    <row r="111" spans="1:5">
      <c r="A111">
        <v>2</v>
      </c>
      <c r="B111">
        <v>989.30607166721688</v>
      </c>
      <c r="C111">
        <f t="shared" si="3"/>
        <v>1176.9058314024005</v>
      </c>
      <c r="D111">
        <f t="shared" si="4"/>
        <v>1159.2588060859932</v>
      </c>
      <c r="E111">
        <f t="shared" si="5"/>
        <v>1126.6951281321294</v>
      </c>
    </row>
    <row r="112" spans="1:5">
      <c r="A112">
        <v>3</v>
      </c>
      <c r="B112">
        <v>896.01908933055461</v>
      </c>
      <c r="C112">
        <f t="shared" si="3"/>
        <v>1106.2033852926788</v>
      </c>
      <c r="D112">
        <f t="shared" si="4"/>
        <v>1151.5943079773531</v>
      </c>
      <c r="E112">
        <f t="shared" si="5"/>
        <v>1121.0916948588006</v>
      </c>
    </row>
    <row r="113" spans="1:5">
      <c r="A113">
        <v>4</v>
      </c>
      <c r="B113">
        <v>884.05268657972886</v>
      </c>
      <c r="C113">
        <f t="shared" si="3"/>
        <v>1032.677613854215</v>
      </c>
      <c r="D113">
        <f t="shared" si="4"/>
        <v>1127.3652627907925</v>
      </c>
      <c r="E113">
        <f t="shared" si="5"/>
        <v>1087.0464724889605</v>
      </c>
    </row>
    <row r="114" spans="1:5">
      <c r="A114">
        <v>5</v>
      </c>
      <c r="B114">
        <v>922.28812443197796</v>
      </c>
      <c r="C114">
        <f t="shared" si="3"/>
        <v>949.02277944728598</v>
      </c>
      <c r="D114">
        <f t="shared" si="4"/>
        <v>1098.1635745475021</v>
      </c>
      <c r="E114">
        <f t="shared" si="5"/>
        <v>1088.6934662244796</v>
      </c>
    </row>
    <row r="115" spans="1:5">
      <c r="A115">
        <v>6</v>
      </c>
      <c r="B115">
        <v>959.67693394483933</v>
      </c>
      <c r="C115">
        <f t="shared" si="3"/>
        <v>922.91649300236907</v>
      </c>
      <c r="D115">
        <f t="shared" si="4"/>
        <v>1049.9111622023856</v>
      </c>
      <c r="E115">
        <f t="shared" si="5"/>
        <v>1080.4780350581188</v>
      </c>
    </row>
    <row r="116" spans="1:5">
      <c r="A116">
        <v>1</v>
      </c>
      <c r="B116">
        <v>1270.8607941468536</v>
      </c>
      <c r="C116">
        <f t="shared" si="3"/>
        <v>915.50920857177471</v>
      </c>
      <c r="D116">
        <f t="shared" si="4"/>
        <v>1010.8562969322276</v>
      </c>
      <c r="E116">
        <f t="shared" si="5"/>
        <v>1072.8992748421606</v>
      </c>
    </row>
    <row r="117" spans="1:5">
      <c r="A117">
        <v>2</v>
      </c>
      <c r="B117">
        <v>2007.0737244027296</v>
      </c>
      <c r="C117">
        <f t="shared" si="3"/>
        <v>1009.2196347758495</v>
      </c>
      <c r="D117">
        <f t="shared" si="4"/>
        <v>1020.948624315033</v>
      </c>
      <c r="E117">
        <f t="shared" si="5"/>
        <v>1087.9833867858117</v>
      </c>
    </row>
    <row r="118" spans="1:5">
      <c r="A118">
        <v>3</v>
      </c>
      <c r="B118">
        <v>1748.9509745914038</v>
      </c>
      <c r="C118">
        <f t="shared" si="3"/>
        <v>1289.9748942315996</v>
      </c>
      <c r="D118">
        <f t="shared" si="4"/>
        <v>1119.4988368394436</v>
      </c>
      <c r="E118">
        <f t="shared" si="5"/>
        <v>1162.1006811088682</v>
      </c>
    </row>
    <row r="119" spans="1:5">
      <c r="A119">
        <v>4</v>
      </c>
      <c r="B119">
        <v>1610.3862641728185</v>
      </c>
      <c r="C119">
        <f t="shared" si="3"/>
        <v>1496.6406067714561</v>
      </c>
      <c r="D119">
        <f t="shared" si="4"/>
        <v>1209.7785498869134</v>
      </c>
      <c r="E119">
        <f t="shared" si="5"/>
        <v>1198.8209770587428</v>
      </c>
    </row>
    <row r="120" spans="1:5">
      <c r="A120">
        <v>5</v>
      </c>
      <c r="B120">
        <v>1429.2626871144646</v>
      </c>
      <c r="C120">
        <f t="shared" si="3"/>
        <v>1659.3179393284508</v>
      </c>
      <c r="D120">
        <f t="shared" si="4"/>
        <v>1287.4135739501137</v>
      </c>
      <c r="E120">
        <f t="shared" si="5"/>
        <v>1227.010177730969</v>
      </c>
    </row>
    <row r="121" spans="1:5">
      <c r="A121">
        <v>6</v>
      </c>
      <c r="B121">
        <v>1014.2682609384281</v>
      </c>
      <c r="C121">
        <f t="shared" si="3"/>
        <v>1698.9184125703537</v>
      </c>
      <c r="D121">
        <f t="shared" si="4"/>
        <v>1354.0690236731025</v>
      </c>
      <c r="E121">
        <f t="shared" si="5"/>
        <v>1246.9385537334736</v>
      </c>
    </row>
    <row r="122" spans="1:5">
      <c r="A122">
        <v>1</v>
      </c>
      <c r="B122">
        <v>923.82528745247998</v>
      </c>
      <c r="C122">
        <f t="shared" si="3"/>
        <v>1450.7170467042783</v>
      </c>
      <c r="D122">
        <f t="shared" si="4"/>
        <v>1370.3459704679399</v>
      </c>
      <c r="E122">
        <f t="shared" si="5"/>
        <v>1229.9049067943888</v>
      </c>
    </row>
    <row r="123" spans="1:5">
      <c r="A123">
        <v>2</v>
      </c>
      <c r="B123">
        <v>943.26695877695192</v>
      </c>
      <c r="C123">
        <f t="shared" si="3"/>
        <v>1244.4356249195473</v>
      </c>
      <c r="D123">
        <f t="shared" si="4"/>
        <v>1370.5381158455027</v>
      </c>
      <c r="E123">
        <f t="shared" si="5"/>
        <v>1221.330908231125</v>
      </c>
    </row>
    <row r="124" spans="1:5">
      <c r="A124">
        <v>3</v>
      </c>
      <c r="B124">
        <v>923.32822012658301</v>
      </c>
      <c r="C124">
        <f t="shared" si="3"/>
        <v>1077.6557985705806</v>
      </c>
      <c r="D124">
        <f t="shared" si="4"/>
        <v>1368.4868689495167</v>
      </c>
      <c r="E124">
        <f t="shared" si="5"/>
        <v>1217.4943154902696</v>
      </c>
    </row>
    <row r="125" spans="1:5">
      <c r="A125">
        <v>4</v>
      </c>
      <c r="B125">
        <v>907.29117664005923</v>
      </c>
      <c r="C125">
        <f t="shared" si="3"/>
        <v>951.17218182361023</v>
      </c>
      <c r="D125">
        <f t="shared" si="4"/>
        <v>1325.045297196983</v>
      </c>
      <c r="E125">
        <f t="shared" si="5"/>
        <v>1219.7700763899386</v>
      </c>
    </row>
    <row r="126" spans="1:5">
      <c r="A126">
        <v>5</v>
      </c>
      <c r="B126">
        <v>955.78998083439944</v>
      </c>
      <c r="C126">
        <f t="shared" si="3"/>
        <v>924.427910749018</v>
      </c>
      <c r="D126">
        <f t="shared" si="4"/>
        <v>1187.5724787266493</v>
      </c>
      <c r="E126">
        <f t="shared" si="5"/>
        <v>1221.7066172282994</v>
      </c>
    </row>
    <row r="127" spans="1:5">
      <c r="A127">
        <v>6</v>
      </c>
      <c r="B127">
        <v>1126.4245974081584</v>
      </c>
      <c r="C127">
        <f t="shared" si="3"/>
        <v>932.41908409449786</v>
      </c>
      <c r="D127">
        <f t="shared" si="4"/>
        <v>1088.4273545070237</v>
      </c>
      <c r="E127">
        <f t="shared" si="5"/>
        <v>1224.4984385951677</v>
      </c>
    </row>
    <row r="128" spans="1:5">
      <c r="A128">
        <v>1</v>
      </c>
      <c r="B128">
        <v>1015.4158481144846</v>
      </c>
      <c r="C128">
        <f t="shared" si="3"/>
        <v>978.20849375229955</v>
      </c>
      <c r="D128">
        <f t="shared" si="4"/>
        <v>1027.9321461614411</v>
      </c>
      <c r="E128">
        <f t="shared" si="5"/>
        <v>1238.3940772171111</v>
      </c>
    </row>
    <row r="129" spans="1:5">
      <c r="A129">
        <v>2</v>
      </c>
      <c r="B129">
        <v>985.3543724895145</v>
      </c>
      <c r="C129">
        <f t="shared" si="3"/>
        <v>1001.230400749275</v>
      </c>
      <c r="D129">
        <f t="shared" si="4"/>
        <v>976.20129128644362</v>
      </c>
      <c r="E129">
        <f t="shared" si="5"/>
        <v>1217.1069983810803</v>
      </c>
    </row>
    <row r="130" spans="1:5">
      <c r="A130">
        <v>3</v>
      </c>
      <c r="B130">
        <v>1100.3530923404769</v>
      </c>
      <c r="C130">
        <f t="shared" si="3"/>
        <v>1020.7461997116388</v>
      </c>
      <c r="D130">
        <f t="shared" si="4"/>
        <v>972.58705523032938</v>
      </c>
      <c r="E130">
        <f t="shared" si="5"/>
        <v>1131.963719054979</v>
      </c>
    </row>
    <row r="131" spans="1:5">
      <c r="A131">
        <v>4</v>
      </c>
      <c r="B131">
        <v>1659.8941486441977</v>
      </c>
      <c r="C131">
        <f t="shared" si="3"/>
        <v>1056.8869775881583</v>
      </c>
      <c r="D131">
        <f t="shared" si="4"/>
        <v>994.65303084132904</v>
      </c>
      <c r="E131">
        <f t="shared" si="5"/>
        <v>1077.9138955340684</v>
      </c>
    </row>
    <row r="132" spans="1:5">
      <c r="A132">
        <v>5</v>
      </c>
      <c r="B132">
        <v>1676.8568472740671</v>
      </c>
      <c r="C132">
        <f t="shared" si="3"/>
        <v>1190.2543653971682</v>
      </c>
      <c r="D132">
        <f t="shared" si="4"/>
        <v>1084.2314295747346</v>
      </c>
      <c r="E132">
        <f t="shared" si="5"/>
        <v>1082.03955257335</v>
      </c>
    </row>
    <row r="133" spans="1:5">
      <c r="A133">
        <v>6</v>
      </c>
      <c r="B133">
        <v>1635.3777357789343</v>
      </c>
      <c r="C133">
        <f t="shared" si="3"/>
        <v>1355.6146151870639</v>
      </c>
      <c r="D133">
        <f t="shared" si="4"/>
        <v>1178.4225079681701</v>
      </c>
      <c r="E133">
        <f t="shared" si="5"/>
        <v>1102.6723992533168</v>
      </c>
    </row>
    <row r="134" spans="1:5">
      <c r="A134">
        <v>1</v>
      </c>
      <c r="B134">
        <v>1280.0647475467138</v>
      </c>
      <c r="C134">
        <f t="shared" si="3"/>
        <v>1518.1204560094188</v>
      </c>
      <c r="D134">
        <f t="shared" si="4"/>
        <v>1269.4333278605295</v>
      </c>
      <c r="E134">
        <f t="shared" si="5"/>
        <v>1154.4315221566924</v>
      </c>
    </row>
    <row r="135" spans="1:5">
      <c r="A135">
        <v>2</v>
      </c>
      <c r="B135">
        <v>818.97277807073158</v>
      </c>
      <c r="C135">
        <f t="shared" si="3"/>
        <v>1563.0483698109781</v>
      </c>
      <c r="D135">
        <f t="shared" si="4"/>
        <v>1309.9676736995689</v>
      </c>
      <c r="E135">
        <f t="shared" si="5"/>
        <v>1184.1181438312119</v>
      </c>
    </row>
    <row r="136" spans="1:5">
      <c r="A136">
        <v>3</v>
      </c>
      <c r="B136">
        <v>747.48441358700859</v>
      </c>
      <c r="C136">
        <f t="shared" si="3"/>
        <v>1352.8180271676115</v>
      </c>
      <c r="D136">
        <f t="shared" si="4"/>
        <v>1271.5361962823906</v>
      </c>
      <c r="E136">
        <f t="shared" si="5"/>
        <v>1173.7602954390268</v>
      </c>
    </row>
    <row r="137" spans="1:5">
      <c r="A137">
        <v>4</v>
      </c>
      <c r="B137">
        <v>712.16912012665387</v>
      </c>
      <c r="C137">
        <f t="shared" ref="C137:C154" si="6">C136+(B136-B132)/4</f>
        <v>1120.4749187458469</v>
      </c>
      <c r="D137">
        <f t="shared" si="4"/>
        <v>1238.0447669664561</v>
      </c>
      <c r="E137">
        <f t="shared" si="5"/>
        <v>1159.1066448940624</v>
      </c>
    </row>
    <row r="138" spans="1:5">
      <c r="A138">
        <v>5</v>
      </c>
      <c r="B138">
        <v>780.44763642248961</v>
      </c>
      <c r="C138">
        <f t="shared" si="6"/>
        <v>889.67276483277681</v>
      </c>
      <c r="D138">
        <f t="shared" si="4"/>
        <v>1203.8966104210986</v>
      </c>
      <c r="E138">
        <f t="shared" si="5"/>
        <v>1142.8464735179452</v>
      </c>
    </row>
    <row r="139" spans="1:5">
      <c r="A139">
        <v>6</v>
      </c>
      <c r="B139">
        <v>909.93102220208277</v>
      </c>
      <c r="C139">
        <f t="shared" si="6"/>
        <v>764.76848705172074</v>
      </c>
      <c r="D139">
        <f t="shared" si="4"/>
        <v>1163.9084284313501</v>
      </c>
      <c r="E139">
        <f t="shared" si="5"/>
        <v>1128.2346114836193</v>
      </c>
    </row>
    <row r="140" spans="1:5">
      <c r="A140">
        <v>1</v>
      </c>
      <c r="B140">
        <v>1257.9188766889717</v>
      </c>
      <c r="C140">
        <f t="shared" si="6"/>
        <v>787.5080480845586</v>
      </c>
      <c r="D140">
        <f t="shared" ref="D140:D153" si="7">D139+(B139-B131)/8</f>
        <v>1070.1630376260857</v>
      </c>
      <c r="E140">
        <f t="shared" si="5"/>
        <v>1110.1934802164465</v>
      </c>
    </row>
    <row r="141" spans="1:5">
      <c r="A141">
        <v>2</v>
      </c>
      <c r="B141">
        <v>1898.0774487917854</v>
      </c>
      <c r="C141">
        <f t="shared" si="6"/>
        <v>915.11666386004936</v>
      </c>
      <c r="D141">
        <f t="shared" si="7"/>
        <v>1017.7957913029488</v>
      </c>
      <c r="E141">
        <f t="shared" si="5"/>
        <v>1130.402065930987</v>
      </c>
    </row>
    <row r="142" spans="1:5">
      <c r="A142">
        <v>3</v>
      </c>
      <c r="B142">
        <v>1517.6549294734168</v>
      </c>
      <c r="C142">
        <f t="shared" si="6"/>
        <v>1211.5937460263322</v>
      </c>
      <c r="D142">
        <f t="shared" si="7"/>
        <v>1050.6332554295552</v>
      </c>
      <c r="E142">
        <f t="shared" si="5"/>
        <v>1206.4623222895095</v>
      </c>
    </row>
    <row r="143" spans="1:5">
      <c r="A143">
        <v>4</v>
      </c>
      <c r="B143">
        <v>1304.5031005933211</v>
      </c>
      <c r="C143">
        <f t="shared" si="6"/>
        <v>1395.895569289064</v>
      </c>
      <c r="D143">
        <f t="shared" si="7"/>
        <v>1080.3320281703932</v>
      </c>
      <c r="E143">
        <f t="shared" si="5"/>
        <v>1241.2374753839213</v>
      </c>
    </row>
    <row r="144" spans="1:5">
      <c r="A144">
        <v>5</v>
      </c>
      <c r="B144">
        <v>1104.5057768891336</v>
      </c>
      <c r="C144">
        <f t="shared" si="6"/>
        <v>1494.5385888868736</v>
      </c>
      <c r="D144">
        <f t="shared" si="7"/>
        <v>1141.0233184857168</v>
      </c>
      <c r="E144">
        <f t="shared" ref="E144:E153" si="8">E143+(B143-B131)/12</f>
        <v>1211.6215547130148</v>
      </c>
    </row>
    <row r="145" spans="1:5">
      <c r="A145">
        <v>6</v>
      </c>
      <c r="B145">
        <v>715.32353916815055</v>
      </c>
      <c r="C145">
        <f t="shared" si="6"/>
        <v>1456.1853139369141</v>
      </c>
      <c r="D145">
        <f t="shared" si="7"/>
        <v>1185.6509888984824</v>
      </c>
      <c r="E145">
        <f t="shared" si="8"/>
        <v>1163.9256321809371</v>
      </c>
    </row>
    <row r="146" spans="1:5">
      <c r="A146">
        <v>1</v>
      </c>
      <c r="B146">
        <v>704.35041454831719</v>
      </c>
      <c r="C146">
        <f t="shared" si="6"/>
        <v>1160.4968365310053</v>
      </c>
      <c r="D146">
        <f t="shared" si="7"/>
        <v>1186.0452912786695</v>
      </c>
      <c r="E146">
        <f t="shared" si="8"/>
        <v>1087.2544491300384</v>
      </c>
    </row>
    <row r="147" spans="1:5">
      <c r="A147">
        <v>2</v>
      </c>
      <c r="B147">
        <v>705.75997193114836</v>
      </c>
      <c r="C147">
        <f t="shared" si="6"/>
        <v>957.17070779973039</v>
      </c>
      <c r="D147">
        <f t="shared" si="7"/>
        <v>1176.5331385443981</v>
      </c>
      <c r="E147">
        <f t="shared" si="8"/>
        <v>1039.2782547135055</v>
      </c>
    </row>
    <row r="148" spans="1:5">
      <c r="A148">
        <v>3</v>
      </c>
      <c r="B148">
        <v>673.54970237453267</v>
      </c>
      <c r="C148">
        <f t="shared" si="6"/>
        <v>807.48492563418722</v>
      </c>
      <c r="D148">
        <f t="shared" si="7"/>
        <v>1151.0117572605313</v>
      </c>
      <c r="E148">
        <f t="shared" si="8"/>
        <v>1029.8438542018735</v>
      </c>
    </row>
    <row r="149" spans="1:5">
      <c r="A149">
        <v>4</v>
      </c>
      <c r="B149">
        <v>658.72899919410509</v>
      </c>
      <c r="C149">
        <f t="shared" si="6"/>
        <v>699.74590700553699</v>
      </c>
      <c r="D149">
        <f t="shared" si="7"/>
        <v>1077.9656104712265</v>
      </c>
      <c r="E149">
        <f t="shared" si="8"/>
        <v>1023.6826282675005</v>
      </c>
    </row>
    <row r="150" spans="1:5">
      <c r="A150">
        <v>5</v>
      </c>
      <c r="B150">
        <v>709.49074365417664</v>
      </c>
      <c r="C150">
        <f t="shared" si="6"/>
        <v>685.59727201202566</v>
      </c>
      <c r="D150">
        <f t="shared" si="7"/>
        <v>923.04705427151634</v>
      </c>
      <c r="E150">
        <f t="shared" si="8"/>
        <v>1019.2292848564548</v>
      </c>
    </row>
    <row r="151" spans="1:5">
      <c r="A151">
        <v>6</v>
      </c>
      <c r="B151">
        <v>870.76699120842147</v>
      </c>
      <c r="C151">
        <f t="shared" si="6"/>
        <v>686.88235428849055</v>
      </c>
      <c r="D151">
        <f t="shared" si="7"/>
        <v>822.02653104411138</v>
      </c>
      <c r="E151">
        <f t="shared" si="8"/>
        <v>1013.3162104590954</v>
      </c>
    </row>
    <row r="152" spans="1:5">
      <c r="A152">
        <v>1</v>
      </c>
      <c r="B152">
        <v>1075.9802629708408</v>
      </c>
      <c r="C152">
        <f t="shared" si="6"/>
        <v>728.13410910780885</v>
      </c>
      <c r="D152">
        <f t="shared" si="7"/>
        <v>767.80951737099895</v>
      </c>
      <c r="E152">
        <f t="shared" si="8"/>
        <v>1010.0525412096235</v>
      </c>
    </row>
    <row r="153" spans="1:5">
      <c r="A153">
        <v>2</v>
      </c>
      <c r="B153">
        <v>785.39631698924541</v>
      </c>
      <c r="C153">
        <f t="shared" si="6"/>
        <v>828.7417492568859</v>
      </c>
      <c r="D153">
        <f>D152+(B152-B144)/8</f>
        <v>764.24382813121235</v>
      </c>
      <c r="E153">
        <f t="shared" si="8"/>
        <v>994.89099006644597</v>
      </c>
    </row>
    <row r="155" spans="1:5">
      <c r="A155">
        <v>3</v>
      </c>
      <c r="B155" s="6" t="s">
        <v>26</v>
      </c>
      <c r="C155">
        <f>C153+(B153-B149)/4</f>
        <v>860.40857870567095</v>
      </c>
      <c r="D155">
        <f>D153+(B153-B145)/8</f>
        <v>773.00292535884921</v>
      </c>
      <c r="E155">
        <f>E153+(B153-B141)/12</f>
        <v>902.16756241623432</v>
      </c>
    </row>
    <row r="156" spans="1:5">
      <c r="A156">
        <v>4</v>
      </c>
      <c r="B156" s="6" t="s">
        <v>26</v>
      </c>
      <c r="C156">
        <v>860.40857870567095</v>
      </c>
      <c r="D156">
        <v>773.00292535884921</v>
      </c>
      <c r="E156">
        <f>E153+(B153-B141)/12</f>
        <v>902.16756241623432</v>
      </c>
    </row>
    <row r="157" spans="1:5">
      <c r="A157">
        <v>5</v>
      </c>
      <c r="B157" s="6" t="s">
        <v>26</v>
      </c>
      <c r="C157">
        <v>860.40857870567095</v>
      </c>
      <c r="D157">
        <v>773.00292535884921</v>
      </c>
      <c r="E157">
        <f>E153+(B153-B141)/12</f>
        <v>902.16756241623432</v>
      </c>
    </row>
    <row r="158" spans="1:5">
      <c r="A158">
        <v>6</v>
      </c>
      <c r="B158" s="6" t="s">
        <v>26</v>
      </c>
      <c r="C158">
        <v>860.40857870567095</v>
      </c>
      <c r="D158">
        <v>773.00292535884921</v>
      </c>
      <c r="E158">
        <f>E153+(B153-B141)/12</f>
        <v>902.16756241623432</v>
      </c>
    </row>
    <row r="160" spans="1:5">
      <c r="A160">
        <v>1.037198884562099</v>
      </c>
      <c r="B160" s="8" t="s">
        <v>27</v>
      </c>
      <c r="C160">
        <f>C155*A160</f>
        <v>892.41481810118285</v>
      </c>
      <c r="D160">
        <f>D155*A160</f>
        <v>801.75777194543787</v>
      </c>
      <c r="E160">
        <f>E155*A160</f>
        <v>935.727189426226</v>
      </c>
    </row>
    <row r="161" spans="1:5">
      <c r="A161">
        <v>1.0706375472505725</v>
      </c>
      <c r="B161" s="8" t="s">
        <v>27</v>
      </c>
      <c r="C161">
        <f t="shared" ref="C161:C163" si="9">C156*A161</f>
        <v>921.18573033879068</v>
      </c>
      <c r="D161">
        <f t="shared" ref="D161:D163" si="10">D156*A161</f>
        <v>827.60595602371563</v>
      </c>
      <c r="E161">
        <f t="shared" ref="E161:E163" si="11">E156*A161</f>
        <v>965.89446623434492</v>
      </c>
    </row>
    <row r="162" spans="1:5">
      <c r="A162">
        <v>1.0232268799744282</v>
      </c>
      <c r="B162" s="8" t="s">
        <v>27</v>
      </c>
      <c r="C162">
        <f t="shared" si="9"/>
        <v>880.39318549223594</v>
      </c>
      <c r="D162">
        <f t="shared" si="10"/>
        <v>790.95737152604102</v>
      </c>
      <c r="E162">
        <f t="shared" si="11"/>
        <v>923.12210010529861</v>
      </c>
    </row>
    <row r="163" spans="1:5">
      <c r="A163">
        <v>0.94831913512710309</v>
      </c>
      <c r="B163" s="8" t="s">
        <v>27</v>
      </c>
      <c r="C163">
        <f>C158*A163</f>
        <v>815.94191921410186</v>
      </c>
      <c r="D163">
        <f t="shared" si="10"/>
        <v>733.05346562702448</v>
      </c>
      <c r="E163">
        <f t="shared" si="11"/>
        <v>855.54276253029013</v>
      </c>
    </row>
    <row r="166" spans="1:5" ht="15">
      <c r="B166" s="8" t="s">
        <v>30</v>
      </c>
      <c r="C166" s="4">
        <v>682.49499999999898</v>
      </c>
      <c r="D166" s="4">
        <v>682.49499999999898</v>
      </c>
      <c r="E166" s="4">
        <v>682.49499999999898</v>
      </c>
    </row>
    <row r="167" spans="1:5" ht="15">
      <c r="B167" s="8" t="s">
        <v>30</v>
      </c>
      <c r="C167" s="4">
        <v>773.09000000000106</v>
      </c>
      <c r="D167" s="4">
        <v>773.09000000000106</v>
      </c>
      <c r="E167" s="4">
        <v>773.09000000000106</v>
      </c>
    </row>
    <row r="168" spans="1:5" ht="15">
      <c r="B168" s="8" t="s">
        <v>30</v>
      </c>
      <c r="C168" s="4">
        <v>925.34500000000207</v>
      </c>
      <c r="D168" s="4">
        <v>925.34500000000207</v>
      </c>
      <c r="E168" s="4">
        <v>925.34500000000207</v>
      </c>
    </row>
    <row r="169" spans="1:5" ht="15">
      <c r="B169" s="8" t="s">
        <v>30</v>
      </c>
      <c r="C169" s="4">
        <v>844.43000000000097</v>
      </c>
      <c r="D169" s="4">
        <v>844.43000000000097</v>
      </c>
      <c r="E169" s="4">
        <v>844.43000000000097</v>
      </c>
    </row>
    <row r="171" spans="1:5">
      <c r="B171" s="8" t="s">
        <v>32</v>
      </c>
      <c r="C171">
        <f>ABS(C166-C160)</f>
        <v>209.91981810118386</v>
      </c>
      <c r="D171">
        <f>ABS(D166-D160)</f>
        <v>119.26277194543889</v>
      </c>
      <c r="E171">
        <f t="shared" ref="D171:E171" si="12">ABS(E166-E160)</f>
        <v>253.23218942622702</v>
      </c>
    </row>
    <row r="172" spans="1:5">
      <c r="B172" s="8" t="s">
        <v>32</v>
      </c>
      <c r="C172">
        <f t="shared" ref="C172:E175" si="13">ABS(C167-C161)</f>
        <v>148.09573033878962</v>
      </c>
      <c r="D172">
        <f>ABS(D167-D161)</f>
        <v>54.51595602371458</v>
      </c>
      <c r="E172">
        <f t="shared" si="13"/>
        <v>192.80446623434386</v>
      </c>
    </row>
    <row r="173" spans="1:5">
      <c r="B173" s="8" t="s">
        <v>32</v>
      </c>
      <c r="C173">
        <f t="shared" si="13"/>
        <v>44.95181450776613</v>
      </c>
      <c r="D173">
        <f t="shared" si="13"/>
        <v>134.38762847396106</v>
      </c>
      <c r="E173">
        <f t="shared" si="13"/>
        <v>2.2228998947034597</v>
      </c>
    </row>
    <row r="174" spans="1:5">
      <c r="B174" s="8" t="s">
        <v>32</v>
      </c>
      <c r="C174">
        <f t="shared" si="13"/>
        <v>28.488080785899115</v>
      </c>
      <c r="D174">
        <f t="shared" si="13"/>
        <v>111.37653437297649</v>
      </c>
      <c r="E174">
        <f t="shared" si="13"/>
        <v>11.11276253028916</v>
      </c>
    </row>
    <row r="175" spans="1:5">
      <c r="B175" s="9"/>
    </row>
    <row r="176" spans="1:5">
      <c r="B176" s="8" t="s">
        <v>31</v>
      </c>
      <c r="C176">
        <f>AVERAGE(C171:C174)</f>
        <v>107.86386093340968</v>
      </c>
      <c r="D176" s="10">
        <f t="shared" ref="D176:E176" si="14">AVERAGE(D171:D174)</f>
        <v>104.88572270402275</v>
      </c>
      <c r="E176">
        <f t="shared" si="14"/>
        <v>114.84307952139088</v>
      </c>
    </row>
    <row r="179" spans="1:4">
      <c r="A179" s="13"/>
      <c r="B179" s="14" t="s">
        <v>38</v>
      </c>
      <c r="C179" s="13"/>
      <c r="D179" s="13"/>
    </row>
    <row r="180" spans="1:4" ht="15">
      <c r="A180" s="4">
        <v>682.49499999999898</v>
      </c>
      <c r="B180" s="13">
        <f>A180/A160</f>
        <v>658.01748358816019</v>
      </c>
      <c r="C180" s="13"/>
      <c r="D180" s="13">
        <f>D153+(B153-B145)/8</f>
        <v>773.00292535884921</v>
      </c>
    </row>
    <row r="181" spans="1:4" ht="15">
      <c r="A181" s="4">
        <v>773.09000000000106</v>
      </c>
      <c r="B181" s="13">
        <f t="shared" ref="B181:B182" si="15">A181/A161</f>
        <v>722.08377334170473</v>
      </c>
      <c r="C181" s="13"/>
      <c r="D181" s="13">
        <f>D180+(B180-B146)/8</f>
        <v>767.21130898882961</v>
      </c>
    </row>
    <row r="182" spans="1:4" ht="15">
      <c r="A182" s="4">
        <v>925.34500000000207</v>
      </c>
      <c r="B182" s="13">
        <f t="shared" si="15"/>
        <v>904.3400032875677</v>
      </c>
      <c r="C182" s="13"/>
      <c r="D182" s="13">
        <f t="shared" ref="D182:D184" si="16">D181+(B181-B147)/8</f>
        <v>769.25178416514916</v>
      </c>
    </row>
    <row r="183" spans="1:4" ht="15">
      <c r="A183" s="4">
        <v>844.43000000000097</v>
      </c>
      <c r="B183" s="13">
        <f>A183/A163</f>
        <v>890.44918395200591</v>
      </c>
      <c r="C183" s="13"/>
      <c r="D183" s="13">
        <f t="shared" si="16"/>
        <v>798.10057177927854</v>
      </c>
    </row>
    <row r="184" spans="1:4">
      <c r="A184" s="13"/>
      <c r="B184" s="13"/>
      <c r="C184" s="13"/>
      <c r="D184" s="13">
        <f>D183+(B183-B149)/8</f>
        <v>827.06559487401614</v>
      </c>
    </row>
    <row r="185" spans="1:4">
      <c r="A185" s="13"/>
      <c r="B185" s="14" t="s">
        <v>39</v>
      </c>
      <c r="C185" s="13"/>
      <c r="D185" s="13"/>
    </row>
    <row r="186" spans="1:4">
      <c r="A186" s="13">
        <v>0.95774061612868633</v>
      </c>
      <c r="B186" s="15">
        <f>D186*A186</f>
        <v>792.11431241347873</v>
      </c>
      <c r="C186" s="13"/>
      <c r="D186" s="13">
        <v>827.06559487401614</v>
      </c>
    </row>
    <row r="187" spans="1:4">
      <c r="A187" s="13">
        <v>0.96287693695710996</v>
      </c>
      <c r="B187" s="15">
        <f t="shared" ref="B187:B189" si="17">D187*A187</f>
        <v>796.36238665490271</v>
      </c>
      <c r="C187" s="13"/>
      <c r="D187" s="13">
        <v>827.06559487401614</v>
      </c>
    </row>
    <row r="188" spans="1:4">
      <c r="A188" s="13">
        <v>1.037198884562099</v>
      </c>
      <c r="B188" s="15">
        <f t="shared" si="17"/>
        <v>857.83151246301838</v>
      </c>
      <c r="C188" s="13"/>
      <c r="D188" s="13">
        <v>827.06559487401614</v>
      </c>
    </row>
    <row r="189" spans="1:4">
      <c r="A189" s="13">
        <v>1.0706375472505725</v>
      </c>
      <c r="B189" s="15">
        <f t="shared" si="17"/>
        <v>885.48747991125231</v>
      </c>
      <c r="C189" s="13"/>
      <c r="D189" s="13">
        <v>827.06559487401614</v>
      </c>
    </row>
    <row r="191" spans="1:4">
      <c r="A191">
        <v>0.70568678744610358</v>
      </c>
      <c r="B191" s="16">
        <f>B186*A191</f>
        <v>558.98460441714701</v>
      </c>
    </row>
    <row r="192" spans="1:4">
      <c r="A192">
        <v>0.70568678744610358</v>
      </c>
      <c r="B192" s="16">
        <f t="shared" ref="B192:B194" si="18">B187*A192</f>
        <v>561.98241428141012</v>
      </c>
    </row>
    <row r="193" spans="1:2">
      <c r="A193">
        <v>0.70568678744610358</v>
      </c>
      <c r="B193" s="16">
        <f t="shared" si="18"/>
        <v>605.36036420005962</v>
      </c>
    </row>
    <row r="194" spans="1:2">
      <c r="A194">
        <v>0.70568678744610358</v>
      </c>
      <c r="B194" s="16">
        <f t="shared" si="18"/>
        <v>624.87681502231783</v>
      </c>
    </row>
  </sheetData>
  <phoneticPr fontId="6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0621-92D2-0B4C-AF95-2F0B6AE486AC}">
  <dimension ref="A1:F176"/>
  <sheetViews>
    <sheetView topLeftCell="A159" workbookViewId="0">
      <selection activeCell="C181" sqref="C181"/>
    </sheetView>
  </sheetViews>
  <sheetFormatPr baseColWidth="10" defaultRowHeight="14"/>
  <cols>
    <col min="2" max="2" width="23.5" customWidth="1"/>
    <col min="3" max="3" width="20.83203125" customWidth="1"/>
    <col min="4" max="5" width="19.6640625" customWidth="1"/>
    <col min="6" max="6" width="20" customWidth="1"/>
    <col min="7" max="7" width="17.6640625" customWidth="1"/>
  </cols>
  <sheetData>
    <row r="1" spans="1:6">
      <c r="B1" t="s">
        <v>24</v>
      </c>
      <c r="C1" s="6" t="s">
        <v>33</v>
      </c>
      <c r="D1" s="6" t="s">
        <v>34</v>
      </c>
      <c r="E1" s="11" t="s">
        <v>35</v>
      </c>
      <c r="F1" s="11" t="s">
        <v>36</v>
      </c>
    </row>
    <row r="2" spans="1:6">
      <c r="A2">
        <v>1</v>
      </c>
      <c r="B2">
        <v>851.76506693163867</v>
      </c>
    </row>
    <row r="3" spans="1:6">
      <c r="A3">
        <v>2</v>
      </c>
      <c r="B3">
        <v>745.90009629858935</v>
      </c>
    </row>
    <row r="4" spans="1:6">
      <c r="A4">
        <v>3</v>
      </c>
      <c r="B4">
        <v>647.63856768280357</v>
      </c>
    </row>
    <row r="5" spans="1:6">
      <c r="A5">
        <v>4</v>
      </c>
      <c r="B5">
        <v>649.70166774582981</v>
      </c>
    </row>
    <row r="6" spans="1:6">
      <c r="A6">
        <v>5</v>
      </c>
      <c r="B6">
        <v>659.83411227124031</v>
      </c>
    </row>
    <row r="7" spans="1:6">
      <c r="A7">
        <v>6</v>
      </c>
      <c r="B7">
        <v>724.09695698902681</v>
      </c>
    </row>
    <row r="8" spans="1:6">
      <c r="A8">
        <v>1</v>
      </c>
      <c r="B8">
        <v>708.49036636118421</v>
      </c>
    </row>
    <row r="9" spans="1:6">
      <c r="A9">
        <v>2</v>
      </c>
      <c r="B9">
        <v>675.05511353726934</v>
      </c>
    </row>
    <row r="10" spans="1:6">
      <c r="A10">
        <v>3</v>
      </c>
      <c r="B10">
        <v>673.1833309816833</v>
      </c>
      <c r="C10">
        <v>707.81024347719767</v>
      </c>
      <c r="D10">
        <v>707.81024347719767</v>
      </c>
      <c r="E10">
        <v>707.81024347719767</v>
      </c>
      <c r="F10">
        <v>707.81024347719767</v>
      </c>
    </row>
    <row r="11" spans="1:6">
      <c r="A11">
        <v>4</v>
      </c>
      <c r="B11">
        <v>693.99303425149458</v>
      </c>
      <c r="C11">
        <f>0.1*B10+0.9*C10</f>
        <v>704.34755222764625</v>
      </c>
      <c r="D11">
        <f>0.2*B10+0.8*D10</f>
        <v>700.88486097809482</v>
      </c>
      <c r="E11">
        <f>0.3*B10+0.7*E10</f>
        <v>697.42216972854328</v>
      </c>
      <c r="F11">
        <f>0.4*B10+0.6*F10</f>
        <v>693.95947847899197</v>
      </c>
    </row>
    <row r="12" spans="1:6">
      <c r="A12">
        <v>5</v>
      </c>
      <c r="B12">
        <v>711.9779730749492</v>
      </c>
      <c r="C12">
        <f t="shared" ref="C12:C75" si="0">0.1*B11+0.9*C11</f>
        <v>703.31210043003114</v>
      </c>
      <c r="D12">
        <f t="shared" ref="D12:D75" si="1">0.2*B11+0.8*D11</f>
        <v>699.50649563277477</v>
      </c>
      <c r="E12">
        <f t="shared" ref="E12:E75" si="2">0.3*B11+0.7*E11</f>
        <v>696.39342908542869</v>
      </c>
      <c r="F12">
        <f t="shared" ref="F12:F75" si="3">0.4*B11+0.6*F11</f>
        <v>693.97290078799301</v>
      </c>
    </row>
    <row r="13" spans="1:6">
      <c r="A13">
        <v>6</v>
      </c>
      <c r="B13">
        <v>721.03891471973077</v>
      </c>
      <c r="C13">
        <f t="shared" si="0"/>
        <v>704.17868769452298</v>
      </c>
      <c r="D13">
        <f t="shared" si="1"/>
        <v>702.00079112120966</v>
      </c>
      <c r="E13">
        <f t="shared" si="2"/>
        <v>701.06879228228479</v>
      </c>
      <c r="F13">
        <f t="shared" si="3"/>
        <v>701.17492970277544</v>
      </c>
    </row>
    <row r="14" spans="1:6">
      <c r="A14">
        <v>1</v>
      </c>
      <c r="B14">
        <v>692.67710779727668</v>
      </c>
      <c r="C14">
        <f t="shared" si="0"/>
        <v>705.86471039704372</v>
      </c>
      <c r="D14">
        <f t="shared" si="1"/>
        <v>705.80841584091399</v>
      </c>
      <c r="E14">
        <f t="shared" si="2"/>
        <v>707.05982901351854</v>
      </c>
      <c r="F14">
        <f t="shared" si="3"/>
        <v>709.12052370955757</v>
      </c>
    </row>
    <row r="15" spans="1:6">
      <c r="A15">
        <v>2</v>
      </c>
      <c r="B15">
        <v>645.04608653604612</v>
      </c>
      <c r="C15">
        <f t="shared" si="0"/>
        <v>704.54595013706694</v>
      </c>
      <c r="D15">
        <f t="shared" si="1"/>
        <v>703.18215423218658</v>
      </c>
      <c r="E15">
        <f t="shared" si="2"/>
        <v>702.74501264864591</v>
      </c>
      <c r="F15">
        <f t="shared" si="3"/>
        <v>702.54315734464512</v>
      </c>
    </row>
    <row r="16" spans="1:6">
      <c r="A16">
        <v>3</v>
      </c>
      <c r="B16">
        <v>586.32920749500465</v>
      </c>
      <c r="C16">
        <f>0.1*B15+0.9*C15</f>
        <v>698.59596377696482</v>
      </c>
      <c r="D16">
        <f t="shared" si="1"/>
        <v>691.55494069295855</v>
      </c>
      <c r="E16">
        <f t="shared" si="2"/>
        <v>685.43533481486588</v>
      </c>
      <c r="F16">
        <f t="shared" si="3"/>
        <v>679.54432902120561</v>
      </c>
    </row>
    <row r="17" spans="1:6">
      <c r="A17">
        <v>4</v>
      </c>
      <c r="B17">
        <v>586.39826485841081</v>
      </c>
      <c r="C17">
        <f t="shared" si="0"/>
        <v>687.36928814876887</v>
      </c>
      <c r="D17">
        <f t="shared" si="1"/>
        <v>670.50979405336784</v>
      </c>
      <c r="E17">
        <f t="shared" si="2"/>
        <v>655.70349661890748</v>
      </c>
      <c r="F17">
        <f t="shared" si="3"/>
        <v>642.25828041072532</v>
      </c>
    </row>
    <row r="18" spans="1:6">
      <c r="A18">
        <v>5</v>
      </c>
      <c r="B18">
        <v>585.92088590849073</v>
      </c>
      <c r="C18">
        <f t="shared" si="0"/>
        <v>677.27218581973318</v>
      </c>
      <c r="D18">
        <f t="shared" si="1"/>
        <v>653.68748821437646</v>
      </c>
      <c r="E18">
        <f t="shared" si="2"/>
        <v>634.91192709075847</v>
      </c>
      <c r="F18">
        <f t="shared" si="3"/>
        <v>619.91427418979947</v>
      </c>
    </row>
    <row r="19" spans="1:6">
      <c r="A19">
        <v>6</v>
      </c>
      <c r="B19">
        <v>679.93988111773854</v>
      </c>
      <c r="C19">
        <f t="shared" si="0"/>
        <v>668.13705582860894</v>
      </c>
      <c r="D19">
        <f t="shared" si="1"/>
        <v>640.13416775319934</v>
      </c>
      <c r="E19">
        <f t="shared" si="2"/>
        <v>620.21461473607815</v>
      </c>
      <c r="F19">
        <f t="shared" si="3"/>
        <v>606.31691887727595</v>
      </c>
    </row>
    <row r="20" spans="1:6">
      <c r="A20">
        <v>1</v>
      </c>
      <c r="B20">
        <v>830.57456956917417</v>
      </c>
      <c r="C20">
        <f t="shared" si="0"/>
        <v>669.31733835752198</v>
      </c>
      <c r="D20">
        <f t="shared" si="1"/>
        <v>648.09531042610729</v>
      </c>
      <c r="E20">
        <f t="shared" si="2"/>
        <v>638.13219465057625</v>
      </c>
      <c r="F20">
        <f t="shared" si="3"/>
        <v>635.76610377346105</v>
      </c>
    </row>
    <row r="21" spans="1:6">
      <c r="A21">
        <v>2</v>
      </c>
      <c r="B21">
        <v>1104.9387093663361</v>
      </c>
      <c r="C21">
        <f t="shared" si="0"/>
        <v>685.44306147868724</v>
      </c>
      <c r="D21">
        <f t="shared" si="1"/>
        <v>684.59116225472064</v>
      </c>
      <c r="E21">
        <f t="shared" si="2"/>
        <v>695.86490712615557</v>
      </c>
      <c r="F21">
        <f t="shared" si="3"/>
        <v>713.68949009174628</v>
      </c>
    </row>
    <row r="22" spans="1:6">
      <c r="A22">
        <v>3</v>
      </c>
      <c r="B22">
        <v>996.31807879960047</v>
      </c>
      <c r="C22">
        <f t="shared" si="0"/>
        <v>727.3926262674521</v>
      </c>
      <c r="D22">
        <f t="shared" si="1"/>
        <v>768.66067167704387</v>
      </c>
      <c r="E22">
        <f t="shared" si="2"/>
        <v>818.5870477982096</v>
      </c>
      <c r="F22">
        <f t="shared" si="3"/>
        <v>870.18917780158222</v>
      </c>
    </row>
    <row r="23" spans="1:6">
      <c r="A23">
        <v>4</v>
      </c>
      <c r="B23">
        <v>937.77301438600045</v>
      </c>
      <c r="C23">
        <f t="shared" si="0"/>
        <v>754.28517152066695</v>
      </c>
      <c r="D23">
        <f t="shared" si="1"/>
        <v>814.19215310155516</v>
      </c>
      <c r="E23">
        <f t="shared" si="2"/>
        <v>871.90635709862681</v>
      </c>
      <c r="F23">
        <f t="shared" si="3"/>
        <v>920.64073820078943</v>
      </c>
    </row>
    <row r="24" spans="1:6">
      <c r="A24">
        <v>5</v>
      </c>
      <c r="B24">
        <v>839.32509671898049</v>
      </c>
      <c r="C24">
        <f t="shared" si="0"/>
        <v>772.63395580720032</v>
      </c>
      <c r="D24">
        <f t="shared" si="1"/>
        <v>838.90832535844424</v>
      </c>
      <c r="E24">
        <f t="shared" si="2"/>
        <v>891.6663542848388</v>
      </c>
      <c r="F24">
        <f t="shared" si="3"/>
        <v>927.49364867487384</v>
      </c>
    </row>
    <row r="25" spans="1:6">
      <c r="A25">
        <v>6</v>
      </c>
      <c r="B25">
        <v>667.38609035361628</v>
      </c>
      <c r="C25">
        <f t="shared" si="0"/>
        <v>779.30306989837834</v>
      </c>
      <c r="D25">
        <f t="shared" si="1"/>
        <v>838.99167963055152</v>
      </c>
      <c r="E25">
        <f t="shared" si="2"/>
        <v>875.96397701508135</v>
      </c>
      <c r="F25">
        <f t="shared" si="3"/>
        <v>892.22622789251648</v>
      </c>
    </row>
    <row r="26" spans="1:6">
      <c r="A26">
        <v>1</v>
      </c>
      <c r="B26">
        <v>670.86013601167951</v>
      </c>
      <c r="C26">
        <f t="shared" si="0"/>
        <v>768.1113719439021</v>
      </c>
      <c r="D26">
        <f t="shared" si="1"/>
        <v>804.67056177516451</v>
      </c>
      <c r="E26">
        <f t="shared" si="2"/>
        <v>813.39061101664174</v>
      </c>
      <c r="F26">
        <f t="shared" si="3"/>
        <v>802.29017287695638</v>
      </c>
    </row>
    <row r="27" spans="1:6">
      <c r="A27">
        <v>2</v>
      </c>
      <c r="B27">
        <v>669.87792026503803</v>
      </c>
      <c r="C27">
        <f t="shared" si="0"/>
        <v>758.38624835067981</v>
      </c>
      <c r="D27">
        <f t="shared" si="1"/>
        <v>777.90847662246756</v>
      </c>
      <c r="E27">
        <f t="shared" si="2"/>
        <v>770.63146851515296</v>
      </c>
      <c r="F27">
        <f t="shared" si="3"/>
        <v>749.71815813084561</v>
      </c>
    </row>
    <row r="28" spans="1:6">
      <c r="A28">
        <v>3</v>
      </c>
      <c r="B28">
        <v>620.91755938582673</v>
      </c>
      <c r="C28">
        <f t="shared" si="0"/>
        <v>749.53541554211563</v>
      </c>
      <c r="D28">
        <f t="shared" si="1"/>
        <v>756.30236535098174</v>
      </c>
      <c r="E28">
        <f t="shared" si="2"/>
        <v>740.40540404011836</v>
      </c>
      <c r="F28">
        <f t="shared" si="3"/>
        <v>717.78206298452255</v>
      </c>
    </row>
    <row r="29" spans="1:6">
      <c r="A29">
        <v>4</v>
      </c>
      <c r="B29">
        <v>687.4315232919347</v>
      </c>
      <c r="C29">
        <f t="shared" si="0"/>
        <v>736.67362992648668</v>
      </c>
      <c r="D29">
        <f t="shared" si="1"/>
        <v>729.22540415795083</v>
      </c>
      <c r="E29">
        <f t="shared" si="2"/>
        <v>704.55905064383091</v>
      </c>
      <c r="F29">
        <f t="shared" si="3"/>
        <v>679.03626154504423</v>
      </c>
    </row>
    <row r="30" spans="1:6">
      <c r="A30">
        <v>5</v>
      </c>
      <c r="B30">
        <v>703.64648749062701</v>
      </c>
      <c r="C30">
        <f t="shared" si="0"/>
        <v>731.74941926303143</v>
      </c>
      <c r="D30">
        <f t="shared" si="1"/>
        <v>720.86662798474765</v>
      </c>
      <c r="E30">
        <f t="shared" si="2"/>
        <v>699.42079243826197</v>
      </c>
      <c r="F30">
        <f t="shared" si="3"/>
        <v>682.3943662438005</v>
      </c>
    </row>
    <row r="31" spans="1:6">
      <c r="A31">
        <v>6</v>
      </c>
      <c r="B31">
        <v>755.53679500938154</v>
      </c>
      <c r="C31">
        <f t="shared" si="0"/>
        <v>728.93912608579092</v>
      </c>
      <c r="D31">
        <f t="shared" si="1"/>
        <v>717.42259988592355</v>
      </c>
      <c r="E31">
        <f t="shared" si="2"/>
        <v>700.68850095397147</v>
      </c>
      <c r="F31">
        <f t="shared" si="3"/>
        <v>690.89521474253115</v>
      </c>
    </row>
    <row r="32" spans="1:6">
      <c r="A32">
        <v>1</v>
      </c>
      <c r="B32">
        <v>772.36465441975929</v>
      </c>
      <c r="C32">
        <f t="shared" si="0"/>
        <v>731.59889297815005</v>
      </c>
      <c r="D32">
        <f t="shared" si="1"/>
        <v>725.04543891061508</v>
      </c>
      <c r="E32">
        <f t="shared" si="2"/>
        <v>717.14298917059443</v>
      </c>
      <c r="F32">
        <f t="shared" si="3"/>
        <v>716.75184684927126</v>
      </c>
    </row>
    <row r="33" spans="1:6">
      <c r="A33">
        <v>2</v>
      </c>
      <c r="B33">
        <v>953.22669468080221</v>
      </c>
      <c r="C33">
        <f t="shared" si="0"/>
        <v>735.67546912231103</v>
      </c>
      <c r="D33">
        <f t="shared" si="1"/>
        <v>734.50928201244403</v>
      </c>
      <c r="E33">
        <f t="shared" si="2"/>
        <v>733.70948874534383</v>
      </c>
      <c r="F33">
        <f t="shared" si="3"/>
        <v>738.99696987746643</v>
      </c>
    </row>
    <row r="34" spans="1:6">
      <c r="A34">
        <v>3</v>
      </c>
      <c r="B34">
        <v>1201.7945820740695</v>
      </c>
      <c r="C34">
        <f t="shared" si="0"/>
        <v>757.43059167816011</v>
      </c>
      <c r="D34">
        <f t="shared" si="1"/>
        <v>778.25276454611571</v>
      </c>
      <c r="E34">
        <f t="shared" si="2"/>
        <v>799.56465052598128</v>
      </c>
      <c r="F34">
        <f t="shared" si="3"/>
        <v>824.68885979880065</v>
      </c>
    </row>
    <row r="35" spans="1:6">
      <c r="A35">
        <v>4</v>
      </c>
      <c r="B35">
        <v>1133.2826904080484</v>
      </c>
      <c r="C35">
        <f t="shared" si="0"/>
        <v>801.86699071775104</v>
      </c>
      <c r="D35">
        <f t="shared" si="1"/>
        <v>862.96112805170651</v>
      </c>
      <c r="E35">
        <f t="shared" si="2"/>
        <v>920.23362999040774</v>
      </c>
      <c r="F35">
        <f t="shared" si="3"/>
        <v>975.53114870890818</v>
      </c>
    </row>
    <row r="36" spans="1:6">
      <c r="A36">
        <v>5</v>
      </c>
      <c r="B36">
        <v>1197.3981762779888</v>
      </c>
      <c r="C36">
        <f t="shared" si="0"/>
        <v>835.00856068678081</v>
      </c>
      <c r="D36">
        <f t="shared" si="1"/>
        <v>917.02544052297492</v>
      </c>
      <c r="E36">
        <f t="shared" si="2"/>
        <v>984.14834811569983</v>
      </c>
      <c r="F36">
        <f t="shared" si="3"/>
        <v>1038.6317653885644</v>
      </c>
    </row>
    <row r="37" spans="1:6">
      <c r="A37">
        <v>6</v>
      </c>
      <c r="B37">
        <v>1050.5113343162434</v>
      </c>
      <c r="C37">
        <f t="shared" si="0"/>
        <v>871.24752224590156</v>
      </c>
      <c r="D37">
        <f t="shared" si="1"/>
        <v>973.09998767397769</v>
      </c>
      <c r="E37">
        <f t="shared" si="2"/>
        <v>1048.1232965643865</v>
      </c>
      <c r="F37">
        <f t="shared" si="3"/>
        <v>1102.1383297443342</v>
      </c>
    </row>
    <row r="38" spans="1:6">
      <c r="A38">
        <v>1</v>
      </c>
      <c r="B38">
        <v>713.0166440683181</v>
      </c>
      <c r="C38">
        <f t="shared" si="0"/>
        <v>889.17390345293575</v>
      </c>
      <c r="D38">
        <f t="shared" si="1"/>
        <v>988.58225700243088</v>
      </c>
      <c r="E38">
        <f t="shared" si="2"/>
        <v>1048.8397078899434</v>
      </c>
      <c r="F38">
        <f t="shared" si="3"/>
        <v>1081.4875315730978</v>
      </c>
    </row>
    <row r="39" spans="1:6">
      <c r="A39">
        <v>2</v>
      </c>
      <c r="B39">
        <v>712.96753889389106</v>
      </c>
      <c r="C39">
        <f t="shared" si="0"/>
        <v>871.55817751447398</v>
      </c>
      <c r="D39">
        <f t="shared" si="1"/>
        <v>933.46913441560844</v>
      </c>
      <c r="E39">
        <f t="shared" si="2"/>
        <v>948.09278874345569</v>
      </c>
      <c r="F39">
        <f t="shared" si="3"/>
        <v>934.09917657118604</v>
      </c>
    </row>
    <row r="40" spans="1:6">
      <c r="A40">
        <v>3</v>
      </c>
      <c r="B40">
        <v>828.98758646757767</v>
      </c>
      <c r="C40">
        <f t="shared" si="0"/>
        <v>855.6991136524158</v>
      </c>
      <c r="D40">
        <f t="shared" si="1"/>
        <v>889.36881531126494</v>
      </c>
      <c r="E40">
        <f t="shared" si="2"/>
        <v>877.55521378858623</v>
      </c>
      <c r="F40">
        <f t="shared" si="3"/>
        <v>845.64652150026814</v>
      </c>
    </row>
    <row r="41" spans="1:6">
      <c r="A41">
        <v>4</v>
      </c>
      <c r="B41">
        <v>1104.0991445103371</v>
      </c>
      <c r="C41">
        <f t="shared" si="0"/>
        <v>853.02796093393204</v>
      </c>
      <c r="D41">
        <f t="shared" si="1"/>
        <v>877.29256954252753</v>
      </c>
      <c r="E41">
        <f t="shared" si="2"/>
        <v>862.98492559228362</v>
      </c>
      <c r="F41">
        <f t="shared" si="3"/>
        <v>838.98294748719195</v>
      </c>
    </row>
    <row r="42" spans="1:6">
      <c r="A42">
        <v>5</v>
      </c>
      <c r="B42">
        <v>1104.8380590121419</v>
      </c>
      <c r="C42">
        <f t="shared" si="0"/>
        <v>878.13507929157254</v>
      </c>
      <c r="D42">
        <f t="shared" si="1"/>
        <v>922.65388453608955</v>
      </c>
      <c r="E42">
        <f t="shared" si="2"/>
        <v>935.31919126769958</v>
      </c>
      <c r="F42">
        <f t="shared" si="3"/>
        <v>945.02942629645008</v>
      </c>
    </row>
    <row r="43" spans="1:6">
      <c r="A43">
        <v>6</v>
      </c>
      <c r="B43">
        <v>1049.3777496819368</v>
      </c>
      <c r="C43">
        <f t="shared" si="0"/>
        <v>900.80537726362945</v>
      </c>
      <c r="D43">
        <f t="shared" si="1"/>
        <v>959.09071943130016</v>
      </c>
      <c r="E43">
        <f t="shared" si="2"/>
        <v>986.17485159103217</v>
      </c>
      <c r="F43">
        <f t="shared" si="3"/>
        <v>1008.9528793827268</v>
      </c>
    </row>
    <row r="44" spans="1:6">
      <c r="A44">
        <v>1</v>
      </c>
      <c r="B44">
        <v>733.51279894514585</v>
      </c>
      <c r="C44">
        <f t="shared" si="0"/>
        <v>915.66261450546028</v>
      </c>
      <c r="D44">
        <f t="shared" si="1"/>
        <v>977.14812548142754</v>
      </c>
      <c r="E44">
        <f t="shared" si="2"/>
        <v>1005.1357210183035</v>
      </c>
      <c r="F44">
        <f t="shared" si="3"/>
        <v>1025.1228275024109</v>
      </c>
    </row>
    <row r="45" spans="1:6">
      <c r="A45">
        <v>2</v>
      </c>
      <c r="B45">
        <v>708.29404446559897</v>
      </c>
      <c r="C45">
        <f t="shared" si="0"/>
        <v>897.44763294942891</v>
      </c>
      <c r="D45">
        <f t="shared" si="1"/>
        <v>928.42106017417132</v>
      </c>
      <c r="E45">
        <f t="shared" si="2"/>
        <v>923.64884439635614</v>
      </c>
      <c r="F45">
        <f t="shared" si="3"/>
        <v>908.4788160795049</v>
      </c>
    </row>
    <row r="46" spans="1:6">
      <c r="A46">
        <v>3</v>
      </c>
      <c r="B46">
        <v>758.77443729826814</v>
      </c>
      <c r="C46">
        <f t="shared" si="0"/>
        <v>878.53227410104591</v>
      </c>
      <c r="D46">
        <f t="shared" si="1"/>
        <v>884.39565703245694</v>
      </c>
      <c r="E46">
        <f t="shared" si="2"/>
        <v>859.04240441712886</v>
      </c>
      <c r="F46">
        <f t="shared" si="3"/>
        <v>828.40490743394253</v>
      </c>
    </row>
    <row r="47" spans="1:6">
      <c r="A47">
        <v>4</v>
      </c>
      <c r="B47">
        <v>759.43534960829209</v>
      </c>
      <c r="C47">
        <f t="shared" si="0"/>
        <v>866.55649042076823</v>
      </c>
      <c r="D47">
        <f t="shared" si="1"/>
        <v>859.27141308561932</v>
      </c>
      <c r="E47">
        <f t="shared" si="2"/>
        <v>828.9620142814706</v>
      </c>
      <c r="F47">
        <f t="shared" si="3"/>
        <v>800.55271937967279</v>
      </c>
    </row>
    <row r="48" spans="1:6">
      <c r="A48">
        <v>5</v>
      </c>
      <c r="B48">
        <v>1061.2113708614986</v>
      </c>
      <c r="C48">
        <f t="shared" si="0"/>
        <v>855.84437633952064</v>
      </c>
      <c r="D48">
        <f t="shared" si="1"/>
        <v>839.30420039015394</v>
      </c>
      <c r="E48">
        <f t="shared" si="2"/>
        <v>808.10401487951697</v>
      </c>
      <c r="F48">
        <f t="shared" si="3"/>
        <v>784.10577147112053</v>
      </c>
    </row>
    <row r="49" spans="1:6">
      <c r="A49">
        <v>6</v>
      </c>
      <c r="B49">
        <v>687.99624075133056</v>
      </c>
      <c r="C49">
        <f t="shared" si="0"/>
        <v>876.38107579171856</v>
      </c>
      <c r="D49">
        <f t="shared" si="1"/>
        <v>883.68563448442296</v>
      </c>
      <c r="E49">
        <f t="shared" si="2"/>
        <v>884.0362216741114</v>
      </c>
      <c r="F49">
        <f t="shared" si="3"/>
        <v>894.94801122727176</v>
      </c>
    </row>
    <row r="50" spans="1:6">
      <c r="A50">
        <v>1</v>
      </c>
      <c r="B50">
        <v>708.5425725631128</v>
      </c>
      <c r="C50">
        <f t="shared" si="0"/>
        <v>857.54259228767978</v>
      </c>
      <c r="D50">
        <f t="shared" si="1"/>
        <v>844.54775573780455</v>
      </c>
      <c r="E50">
        <f t="shared" si="2"/>
        <v>825.2242273972771</v>
      </c>
      <c r="F50">
        <f t="shared" si="3"/>
        <v>812.16730303689519</v>
      </c>
    </row>
    <row r="51" spans="1:6">
      <c r="A51">
        <v>2</v>
      </c>
      <c r="B51">
        <v>692.47166944003777</v>
      </c>
      <c r="C51">
        <f t="shared" si="0"/>
        <v>842.64259031522306</v>
      </c>
      <c r="D51">
        <f t="shared" si="1"/>
        <v>817.34671910286625</v>
      </c>
      <c r="E51">
        <f t="shared" si="2"/>
        <v>790.21973094702776</v>
      </c>
      <c r="F51">
        <f t="shared" si="3"/>
        <v>770.71741084738221</v>
      </c>
    </row>
    <row r="52" spans="1:6">
      <c r="A52">
        <v>3</v>
      </c>
      <c r="B52">
        <v>646.39001254137793</v>
      </c>
      <c r="C52">
        <f t="shared" si="0"/>
        <v>827.6254982277045</v>
      </c>
      <c r="D52">
        <f t="shared" si="1"/>
        <v>792.37170917030062</v>
      </c>
      <c r="E52">
        <f t="shared" si="2"/>
        <v>760.89531249493064</v>
      </c>
      <c r="F52">
        <f t="shared" si="3"/>
        <v>739.4191142844445</v>
      </c>
    </row>
    <row r="53" spans="1:6">
      <c r="A53">
        <v>4</v>
      </c>
      <c r="B53">
        <v>1005.1721077442597</v>
      </c>
      <c r="C53">
        <f t="shared" si="0"/>
        <v>809.5019496590719</v>
      </c>
      <c r="D53">
        <f t="shared" si="1"/>
        <v>763.17536984451613</v>
      </c>
      <c r="E53">
        <f t="shared" si="2"/>
        <v>726.54372250886479</v>
      </c>
      <c r="F53">
        <f t="shared" si="3"/>
        <v>702.20747358721792</v>
      </c>
    </row>
    <row r="54" spans="1:6">
      <c r="A54">
        <v>5</v>
      </c>
      <c r="B54">
        <v>985.27513274982812</v>
      </c>
      <c r="C54">
        <f t="shared" si="0"/>
        <v>829.06896546759071</v>
      </c>
      <c r="D54">
        <f t="shared" si="1"/>
        <v>811.57471742446489</v>
      </c>
      <c r="E54">
        <f t="shared" si="2"/>
        <v>810.13223807948316</v>
      </c>
      <c r="F54">
        <f t="shared" si="3"/>
        <v>823.39332725003464</v>
      </c>
    </row>
    <row r="55" spans="1:6">
      <c r="A55">
        <v>6</v>
      </c>
      <c r="B55">
        <v>985.06395726665937</v>
      </c>
      <c r="C55">
        <f t="shared" si="0"/>
        <v>844.68958219581441</v>
      </c>
      <c r="D55">
        <f t="shared" si="1"/>
        <v>846.31480048953756</v>
      </c>
      <c r="E55">
        <f t="shared" si="2"/>
        <v>862.67510648058658</v>
      </c>
      <c r="F55">
        <f t="shared" si="3"/>
        <v>888.14604944995199</v>
      </c>
    </row>
    <row r="56" spans="1:6">
      <c r="A56">
        <v>1</v>
      </c>
      <c r="B56">
        <v>899.14219518105074</v>
      </c>
      <c r="C56">
        <f t="shared" si="0"/>
        <v>858.72701970289893</v>
      </c>
      <c r="D56">
        <f t="shared" si="1"/>
        <v>874.06463184496192</v>
      </c>
      <c r="E56">
        <f t="shared" si="2"/>
        <v>899.39176171640838</v>
      </c>
      <c r="F56">
        <f t="shared" si="3"/>
        <v>926.91321257663492</v>
      </c>
    </row>
    <row r="57" spans="1:6">
      <c r="A57">
        <v>2</v>
      </c>
      <c r="B57">
        <v>759.9828928425095</v>
      </c>
      <c r="C57">
        <f t="shared" si="0"/>
        <v>862.76853725071419</v>
      </c>
      <c r="D57">
        <f t="shared" si="1"/>
        <v>879.0801445121798</v>
      </c>
      <c r="E57">
        <f t="shared" si="2"/>
        <v>899.31689175580107</v>
      </c>
      <c r="F57">
        <f t="shared" si="3"/>
        <v>915.80480561840125</v>
      </c>
    </row>
    <row r="58" spans="1:6">
      <c r="A58">
        <v>3</v>
      </c>
      <c r="B58">
        <v>581.47960721595985</v>
      </c>
      <c r="C58">
        <f t="shared" si="0"/>
        <v>852.48997280989374</v>
      </c>
      <c r="D58">
        <f t="shared" si="1"/>
        <v>855.26069417824579</v>
      </c>
      <c r="E58">
        <f t="shared" si="2"/>
        <v>857.51669208181352</v>
      </c>
      <c r="F58">
        <f t="shared" si="3"/>
        <v>853.47604050804466</v>
      </c>
    </row>
    <row r="59" spans="1:6">
      <c r="A59">
        <v>4</v>
      </c>
      <c r="B59">
        <v>541.2522673879082</v>
      </c>
      <c r="C59">
        <f t="shared" si="0"/>
        <v>825.38893625050036</v>
      </c>
      <c r="D59">
        <f t="shared" si="1"/>
        <v>800.50447678578871</v>
      </c>
      <c r="E59">
        <f t="shared" si="2"/>
        <v>774.7055666220574</v>
      </c>
      <c r="F59">
        <f t="shared" si="3"/>
        <v>744.67746719121067</v>
      </c>
    </row>
    <row r="60" spans="1:6">
      <c r="A60">
        <v>5</v>
      </c>
      <c r="B60">
        <v>583.49229450942585</v>
      </c>
      <c r="C60">
        <f t="shared" si="0"/>
        <v>796.97526936424117</v>
      </c>
      <c r="D60">
        <f t="shared" si="1"/>
        <v>748.6540349062127</v>
      </c>
      <c r="E60">
        <f t="shared" si="2"/>
        <v>704.66957685181251</v>
      </c>
      <c r="F60">
        <f t="shared" si="3"/>
        <v>663.30738726988966</v>
      </c>
    </row>
    <row r="61" spans="1:6">
      <c r="A61">
        <v>6</v>
      </c>
      <c r="B61">
        <v>635.9304348732478</v>
      </c>
      <c r="C61">
        <f t="shared" si="0"/>
        <v>775.62697187875972</v>
      </c>
      <c r="D61">
        <f t="shared" si="1"/>
        <v>715.62168682685535</v>
      </c>
      <c r="E61">
        <f t="shared" si="2"/>
        <v>668.31639214909649</v>
      </c>
      <c r="F61">
        <f t="shared" si="3"/>
        <v>631.38135016570413</v>
      </c>
    </row>
    <row r="62" spans="1:6">
      <c r="A62">
        <v>1</v>
      </c>
      <c r="B62">
        <v>617.72988430983025</v>
      </c>
      <c r="C62">
        <f t="shared" si="0"/>
        <v>761.65731817820847</v>
      </c>
      <c r="D62">
        <f t="shared" si="1"/>
        <v>699.68343643613389</v>
      </c>
      <c r="E62">
        <f t="shared" si="2"/>
        <v>658.60060496634185</v>
      </c>
      <c r="F62">
        <f t="shared" si="3"/>
        <v>633.20098404872158</v>
      </c>
    </row>
    <row r="63" spans="1:6">
      <c r="A63">
        <v>2</v>
      </c>
      <c r="B63">
        <v>345.8385876936141</v>
      </c>
      <c r="C63">
        <f t="shared" si="0"/>
        <v>747.26457479137059</v>
      </c>
      <c r="D63">
        <f t="shared" si="1"/>
        <v>683.29272601087325</v>
      </c>
      <c r="E63">
        <f t="shared" si="2"/>
        <v>646.33938876938828</v>
      </c>
      <c r="F63">
        <f t="shared" si="3"/>
        <v>627.01254415316509</v>
      </c>
    </row>
    <row r="64" spans="1:6">
      <c r="A64">
        <v>3</v>
      </c>
      <c r="B64">
        <v>576.22989081050991</v>
      </c>
      <c r="C64">
        <f t="shared" si="0"/>
        <v>707.12197608159499</v>
      </c>
      <c r="D64">
        <f t="shared" si="1"/>
        <v>615.80189834742146</v>
      </c>
      <c r="E64">
        <f t="shared" si="2"/>
        <v>556.18914844665596</v>
      </c>
      <c r="F64">
        <f t="shared" si="3"/>
        <v>514.5429615693447</v>
      </c>
    </row>
    <row r="65" spans="1:6">
      <c r="A65">
        <v>4</v>
      </c>
      <c r="B65">
        <v>569.88473976730666</v>
      </c>
      <c r="C65">
        <f t="shared" si="0"/>
        <v>694.03276755448644</v>
      </c>
      <c r="D65">
        <f t="shared" si="1"/>
        <v>607.88749684003915</v>
      </c>
      <c r="E65">
        <f t="shared" si="2"/>
        <v>562.20137115581213</v>
      </c>
      <c r="F65">
        <f t="shared" si="3"/>
        <v>539.21773326581081</v>
      </c>
    </row>
    <row r="66" spans="1:6">
      <c r="A66">
        <v>5</v>
      </c>
      <c r="B66">
        <v>664.0316173251631</v>
      </c>
      <c r="C66">
        <f t="shared" si="0"/>
        <v>681.61796477576854</v>
      </c>
      <c r="D66">
        <f t="shared" si="1"/>
        <v>600.28694542549272</v>
      </c>
      <c r="E66">
        <f t="shared" si="2"/>
        <v>564.50638173926041</v>
      </c>
      <c r="F66">
        <f t="shared" si="3"/>
        <v>551.48453586640915</v>
      </c>
    </row>
    <row r="67" spans="1:6">
      <c r="A67">
        <v>6</v>
      </c>
      <c r="B67">
        <v>858.93553111825224</v>
      </c>
      <c r="C67">
        <f t="shared" si="0"/>
        <v>679.85933003070807</v>
      </c>
      <c r="D67">
        <f t="shared" si="1"/>
        <v>613.03587980542682</v>
      </c>
      <c r="E67">
        <f t="shared" si="2"/>
        <v>594.36395241503124</v>
      </c>
      <c r="F67">
        <f t="shared" si="3"/>
        <v>596.50336844991079</v>
      </c>
    </row>
    <row r="68" spans="1:6">
      <c r="A68">
        <v>1</v>
      </c>
      <c r="B68">
        <v>1216.7229627478016</v>
      </c>
      <c r="C68">
        <f t="shared" si="0"/>
        <v>697.76695013946244</v>
      </c>
      <c r="D68">
        <f t="shared" si="1"/>
        <v>662.21581006799192</v>
      </c>
      <c r="E68">
        <f t="shared" si="2"/>
        <v>673.73542602599741</v>
      </c>
      <c r="F68">
        <f t="shared" si="3"/>
        <v>701.47623351724735</v>
      </c>
    </row>
    <row r="69" spans="1:6">
      <c r="A69">
        <v>2</v>
      </c>
      <c r="B69">
        <v>1160.4027026869901</v>
      </c>
      <c r="C69">
        <f t="shared" si="0"/>
        <v>749.66255140029637</v>
      </c>
      <c r="D69">
        <f t="shared" si="1"/>
        <v>773.11724060395386</v>
      </c>
      <c r="E69">
        <f t="shared" si="2"/>
        <v>836.6316870425386</v>
      </c>
      <c r="F69">
        <f t="shared" si="3"/>
        <v>907.57492520946903</v>
      </c>
    </row>
    <row r="70" spans="1:6">
      <c r="A70">
        <v>3</v>
      </c>
      <c r="B70">
        <v>1007.5165096626512</v>
      </c>
      <c r="C70">
        <f t="shared" si="0"/>
        <v>790.7365665289658</v>
      </c>
      <c r="D70">
        <f t="shared" si="1"/>
        <v>850.5743330205612</v>
      </c>
      <c r="E70">
        <f t="shared" si="2"/>
        <v>933.76299173587404</v>
      </c>
      <c r="F70">
        <f t="shared" si="3"/>
        <v>1008.7060362004775</v>
      </c>
    </row>
    <row r="71" spans="1:6">
      <c r="A71">
        <v>4</v>
      </c>
      <c r="B71">
        <v>867.79601778953213</v>
      </c>
      <c r="C71">
        <f t="shared" si="0"/>
        <v>812.41456084233437</v>
      </c>
      <c r="D71">
        <f t="shared" si="1"/>
        <v>881.96276834897924</v>
      </c>
      <c r="E71">
        <f t="shared" si="2"/>
        <v>955.88904711390705</v>
      </c>
      <c r="F71">
        <f t="shared" si="3"/>
        <v>1008.2302255853469</v>
      </c>
    </row>
    <row r="72" spans="1:6">
      <c r="A72">
        <v>5</v>
      </c>
      <c r="B72">
        <v>628.17935355262046</v>
      </c>
      <c r="C72">
        <f t="shared" si="0"/>
        <v>817.95270653705415</v>
      </c>
      <c r="D72">
        <f t="shared" si="1"/>
        <v>879.12941823708991</v>
      </c>
      <c r="E72">
        <f t="shared" si="2"/>
        <v>929.46113831659454</v>
      </c>
      <c r="F72">
        <f t="shared" si="3"/>
        <v>952.05654246702102</v>
      </c>
    </row>
    <row r="73" spans="1:6">
      <c r="A73">
        <v>6</v>
      </c>
      <c r="B73">
        <v>766.75137415902032</v>
      </c>
      <c r="C73">
        <f t="shared" si="0"/>
        <v>798.97537123861082</v>
      </c>
      <c r="D73">
        <f t="shared" si="1"/>
        <v>828.93940530019609</v>
      </c>
      <c r="E73">
        <f t="shared" si="2"/>
        <v>839.07660288740226</v>
      </c>
      <c r="F73">
        <f t="shared" si="3"/>
        <v>822.50566690126084</v>
      </c>
    </row>
    <row r="74" spans="1:6">
      <c r="A74">
        <v>1</v>
      </c>
      <c r="B74">
        <v>765.80233483744371</v>
      </c>
      <c r="C74">
        <f t="shared" si="0"/>
        <v>795.75297153065173</v>
      </c>
      <c r="D74">
        <f t="shared" si="1"/>
        <v>816.50179907196105</v>
      </c>
      <c r="E74">
        <f t="shared" si="2"/>
        <v>817.37903426888761</v>
      </c>
      <c r="F74">
        <f t="shared" si="3"/>
        <v>800.20394980436458</v>
      </c>
    </row>
    <row r="75" spans="1:6">
      <c r="A75">
        <v>2</v>
      </c>
      <c r="B75">
        <v>794.24999254506645</v>
      </c>
      <c r="C75">
        <f t="shared" si="0"/>
        <v>792.75790786133086</v>
      </c>
      <c r="D75">
        <f t="shared" si="1"/>
        <v>806.36190622505762</v>
      </c>
      <c r="E75">
        <f t="shared" si="2"/>
        <v>801.90602443945443</v>
      </c>
      <c r="F75">
        <f t="shared" si="3"/>
        <v>786.44330381759619</v>
      </c>
    </row>
    <row r="76" spans="1:6">
      <c r="A76">
        <v>3</v>
      </c>
      <c r="B76">
        <v>964.70408413758071</v>
      </c>
      <c r="C76">
        <f t="shared" ref="C76:C139" si="4">0.1*B75+0.9*C75</f>
        <v>792.90711632970442</v>
      </c>
      <c r="D76">
        <f t="shared" ref="D76:D139" si="5">0.2*B75+0.8*D75</f>
        <v>803.93952348905941</v>
      </c>
      <c r="E76">
        <f t="shared" ref="E76:E139" si="6">0.3*B75+0.7*E75</f>
        <v>799.60921487113797</v>
      </c>
      <c r="F76">
        <f t="shared" ref="F76:F139" si="7">0.4*B75+0.6*F75</f>
        <v>789.56597930858425</v>
      </c>
    </row>
    <row r="77" spans="1:6">
      <c r="A77">
        <v>4</v>
      </c>
      <c r="B77">
        <v>899.16050718768236</v>
      </c>
      <c r="C77">
        <f t="shared" si="4"/>
        <v>810.08681311049202</v>
      </c>
      <c r="D77">
        <f t="shared" si="5"/>
        <v>836.09243561876372</v>
      </c>
      <c r="E77">
        <f t="shared" si="6"/>
        <v>849.13767565107071</v>
      </c>
      <c r="F77">
        <f t="shared" si="7"/>
        <v>859.62122124018288</v>
      </c>
    </row>
    <row r="78" spans="1:6">
      <c r="A78">
        <v>5</v>
      </c>
      <c r="B78">
        <v>893.03752460337603</v>
      </c>
      <c r="C78">
        <f t="shared" si="4"/>
        <v>818.99418251821112</v>
      </c>
      <c r="D78">
        <f t="shared" si="5"/>
        <v>848.70604993254756</v>
      </c>
      <c r="E78">
        <f t="shared" si="6"/>
        <v>864.14452511205423</v>
      </c>
      <c r="F78">
        <f t="shared" si="7"/>
        <v>875.43693561918269</v>
      </c>
    </row>
    <row r="79" spans="1:6">
      <c r="A79">
        <v>6</v>
      </c>
      <c r="B79">
        <v>954.54153192709316</v>
      </c>
      <c r="C79">
        <f t="shared" si="4"/>
        <v>826.39851672672762</v>
      </c>
      <c r="D79">
        <f t="shared" si="5"/>
        <v>857.57234486671325</v>
      </c>
      <c r="E79">
        <f t="shared" si="6"/>
        <v>872.81242495945071</v>
      </c>
      <c r="F79">
        <f t="shared" si="7"/>
        <v>882.47717121285996</v>
      </c>
    </row>
    <row r="80" spans="1:6">
      <c r="A80">
        <v>1</v>
      </c>
      <c r="B80">
        <v>1005.6063027722666</v>
      </c>
      <c r="C80">
        <f t="shared" si="4"/>
        <v>839.21281824676419</v>
      </c>
      <c r="D80">
        <f t="shared" si="5"/>
        <v>876.96618227878935</v>
      </c>
      <c r="E80">
        <f t="shared" si="6"/>
        <v>897.3311570497433</v>
      </c>
      <c r="F80">
        <f t="shared" si="7"/>
        <v>911.30291549855326</v>
      </c>
    </row>
    <row r="81" spans="1:6">
      <c r="A81">
        <v>2</v>
      </c>
      <c r="B81">
        <v>1260.181808731026</v>
      </c>
      <c r="C81">
        <f t="shared" si="4"/>
        <v>855.85216669931447</v>
      </c>
      <c r="D81">
        <f t="shared" si="5"/>
        <v>902.69420637748487</v>
      </c>
      <c r="E81">
        <f t="shared" si="6"/>
        <v>929.81370076650023</v>
      </c>
      <c r="F81">
        <f t="shared" si="7"/>
        <v>949.02427040803855</v>
      </c>
    </row>
    <row r="82" spans="1:6">
      <c r="A82">
        <v>3</v>
      </c>
      <c r="B82">
        <v>1731.4712026114587</v>
      </c>
      <c r="C82">
        <f t="shared" si="4"/>
        <v>896.28513090248566</v>
      </c>
      <c r="D82">
        <f t="shared" si="5"/>
        <v>974.19172684819318</v>
      </c>
      <c r="E82">
        <f t="shared" si="6"/>
        <v>1028.9241331558578</v>
      </c>
      <c r="F82">
        <f t="shared" si="7"/>
        <v>1073.4872857372334</v>
      </c>
    </row>
    <row r="83" spans="1:6">
      <c r="A83">
        <v>4</v>
      </c>
      <c r="B83">
        <v>1624.3218860257202</v>
      </c>
      <c r="C83">
        <f t="shared" si="4"/>
        <v>979.80373807338299</v>
      </c>
      <c r="D83">
        <f t="shared" si="5"/>
        <v>1125.6476220008465</v>
      </c>
      <c r="E83">
        <f t="shared" si="6"/>
        <v>1239.6882539925382</v>
      </c>
      <c r="F83">
        <f t="shared" si="7"/>
        <v>1336.6808524869234</v>
      </c>
    </row>
    <row r="84" spans="1:6">
      <c r="A84">
        <v>5</v>
      </c>
      <c r="B84">
        <v>1702.3399542079396</v>
      </c>
      <c r="C84">
        <f t="shared" si="4"/>
        <v>1044.2555528686166</v>
      </c>
      <c r="D84">
        <f t="shared" si="5"/>
        <v>1225.3824748058214</v>
      </c>
      <c r="E84">
        <f t="shared" si="6"/>
        <v>1355.0783436024926</v>
      </c>
      <c r="F84">
        <f t="shared" si="7"/>
        <v>1451.7372659024422</v>
      </c>
    </row>
    <row r="85" spans="1:6">
      <c r="A85">
        <v>6</v>
      </c>
      <c r="B85">
        <v>1672.7702112510729</v>
      </c>
      <c r="C85">
        <f t="shared" si="4"/>
        <v>1110.0639930025491</v>
      </c>
      <c r="D85">
        <f t="shared" si="5"/>
        <v>1320.7739706862451</v>
      </c>
      <c r="E85">
        <f t="shared" si="6"/>
        <v>1459.2568267841266</v>
      </c>
      <c r="F85">
        <f t="shared" si="7"/>
        <v>1551.9783412246411</v>
      </c>
    </row>
    <row r="86" spans="1:6">
      <c r="A86">
        <v>1</v>
      </c>
      <c r="B86">
        <v>1104.6414678291628</v>
      </c>
      <c r="C86">
        <f t="shared" si="4"/>
        <v>1166.3346148274015</v>
      </c>
      <c r="D86">
        <f t="shared" si="5"/>
        <v>1391.1732187992106</v>
      </c>
      <c r="E86">
        <f t="shared" si="6"/>
        <v>1523.3108421242105</v>
      </c>
      <c r="F86">
        <f t="shared" si="7"/>
        <v>1600.2950892352137</v>
      </c>
    </row>
    <row r="87" spans="1:6">
      <c r="A87">
        <v>2</v>
      </c>
      <c r="B87">
        <v>1062.4981871858558</v>
      </c>
      <c r="C87">
        <f t="shared" si="4"/>
        <v>1160.1653001275777</v>
      </c>
      <c r="D87">
        <f t="shared" si="5"/>
        <v>1333.866868605201</v>
      </c>
      <c r="E87">
        <f t="shared" si="6"/>
        <v>1397.7100298356961</v>
      </c>
      <c r="F87">
        <f t="shared" si="7"/>
        <v>1402.0336406727934</v>
      </c>
    </row>
    <row r="88" spans="1:6">
      <c r="A88">
        <v>3</v>
      </c>
      <c r="B88">
        <v>809.81575713381062</v>
      </c>
      <c r="C88">
        <f t="shared" si="4"/>
        <v>1150.3985888334055</v>
      </c>
      <c r="D88">
        <f t="shared" si="5"/>
        <v>1279.5931323213322</v>
      </c>
      <c r="E88">
        <f t="shared" si="6"/>
        <v>1297.146477040744</v>
      </c>
      <c r="F88">
        <f t="shared" si="7"/>
        <v>1266.2194592780183</v>
      </c>
    </row>
    <row r="89" spans="1:6">
      <c r="A89">
        <v>4</v>
      </c>
      <c r="B89">
        <v>864.89120653199268</v>
      </c>
      <c r="C89">
        <f t="shared" si="4"/>
        <v>1116.3403056634461</v>
      </c>
      <c r="D89">
        <f t="shared" si="5"/>
        <v>1185.637657283828</v>
      </c>
      <c r="E89">
        <f t="shared" si="6"/>
        <v>1150.9472610686639</v>
      </c>
      <c r="F89">
        <f t="shared" si="7"/>
        <v>1083.6579784203352</v>
      </c>
    </row>
    <row r="90" spans="1:6">
      <c r="A90">
        <v>5</v>
      </c>
      <c r="B90">
        <v>796.11376122210368</v>
      </c>
      <c r="C90">
        <f t="shared" si="4"/>
        <v>1091.1953957503008</v>
      </c>
      <c r="D90">
        <f t="shared" si="5"/>
        <v>1121.488367133461</v>
      </c>
      <c r="E90">
        <f t="shared" si="6"/>
        <v>1065.1304447076625</v>
      </c>
      <c r="F90">
        <f t="shared" si="7"/>
        <v>996.15126966499827</v>
      </c>
    </row>
    <row r="91" spans="1:6">
      <c r="A91">
        <v>6</v>
      </c>
      <c r="B91">
        <v>906.39845613237878</v>
      </c>
      <c r="C91">
        <f t="shared" si="4"/>
        <v>1061.6872322974812</v>
      </c>
      <c r="D91">
        <f t="shared" si="5"/>
        <v>1056.4134459511895</v>
      </c>
      <c r="E91">
        <f t="shared" si="6"/>
        <v>984.42543966199469</v>
      </c>
      <c r="F91">
        <f t="shared" si="7"/>
        <v>916.13626628784039</v>
      </c>
    </row>
    <row r="92" spans="1:6">
      <c r="A92">
        <v>1</v>
      </c>
      <c r="B92">
        <v>1053.4689486996069</v>
      </c>
      <c r="C92">
        <f t="shared" si="4"/>
        <v>1046.1583546809709</v>
      </c>
      <c r="D92">
        <f t="shared" si="5"/>
        <v>1026.4104479874275</v>
      </c>
      <c r="E92">
        <f t="shared" si="6"/>
        <v>961.01734460310979</v>
      </c>
      <c r="F92">
        <f t="shared" si="7"/>
        <v>912.24114222565572</v>
      </c>
    </row>
    <row r="93" spans="1:6">
      <c r="A93">
        <v>2</v>
      </c>
      <c r="B93">
        <v>1049.2670051822045</v>
      </c>
      <c r="C93">
        <f t="shared" si="4"/>
        <v>1046.8894140828345</v>
      </c>
      <c r="D93">
        <f t="shared" si="5"/>
        <v>1031.8221481298633</v>
      </c>
      <c r="E93">
        <f t="shared" si="6"/>
        <v>988.75282583205887</v>
      </c>
      <c r="F93">
        <f t="shared" si="7"/>
        <v>968.73226481523614</v>
      </c>
    </row>
    <row r="94" spans="1:6">
      <c r="A94">
        <v>3</v>
      </c>
      <c r="B94">
        <v>1030.1495845236129</v>
      </c>
      <c r="C94">
        <f t="shared" si="4"/>
        <v>1047.1271731927716</v>
      </c>
      <c r="D94">
        <f t="shared" si="5"/>
        <v>1035.3111195403317</v>
      </c>
      <c r="E94">
        <f t="shared" si="6"/>
        <v>1006.9070796371025</v>
      </c>
      <c r="F94">
        <f t="shared" si="7"/>
        <v>1000.9461609620234</v>
      </c>
    </row>
    <row r="95" spans="1:6">
      <c r="A95">
        <v>4</v>
      </c>
      <c r="B95">
        <v>1082.2990497350879</v>
      </c>
      <c r="C95">
        <f t="shared" si="4"/>
        <v>1045.4294143258558</v>
      </c>
      <c r="D95">
        <f t="shared" si="5"/>
        <v>1034.278812536988</v>
      </c>
      <c r="E95">
        <f t="shared" si="6"/>
        <v>1013.8798311030555</v>
      </c>
      <c r="F95">
        <f t="shared" si="7"/>
        <v>1012.6275303866593</v>
      </c>
    </row>
    <row r="96" spans="1:6">
      <c r="A96">
        <v>5</v>
      </c>
      <c r="B96">
        <v>863.56703219337248</v>
      </c>
      <c r="C96">
        <f t="shared" si="4"/>
        <v>1049.116377866779</v>
      </c>
      <c r="D96">
        <f t="shared" si="5"/>
        <v>1043.882859976608</v>
      </c>
      <c r="E96">
        <f t="shared" si="6"/>
        <v>1034.4055966926651</v>
      </c>
      <c r="F96">
        <f t="shared" si="7"/>
        <v>1040.4961381260307</v>
      </c>
    </row>
    <row r="97" spans="1:6">
      <c r="A97">
        <v>6</v>
      </c>
      <c r="B97">
        <v>909.34577618157971</v>
      </c>
      <c r="C97">
        <f t="shared" si="4"/>
        <v>1030.5614432994385</v>
      </c>
      <c r="D97">
        <f t="shared" si="5"/>
        <v>1007.8196944199609</v>
      </c>
      <c r="E97">
        <f t="shared" si="6"/>
        <v>983.15402734287727</v>
      </c>
      <c r="F97">
        <f t="shared" si="7"/>
        <v>969.72449575296741</v>
      </c>
    </row>
    <row r="98" spans="1:6">
      <c r="A98">
        <v>1</v>
      </c>
      <c r="B98">
        <v>975.86442953404071</v>
      </c>
      <c r="C98">
        <f t="shared" si="4"/>
        <v>1018.4398765876526</v>
      </c>
      <c r="D98">
        <f t="shared" si="5"/>
        <v>988.12491077228469</v>
      </c>
      <c r="E98">
        <f t="shared" si="6"/>
        <v>961.01155199448795</v>
      </c>
      <c r="F98">
        <f t="shared" si="7"/>
        <v>945.57300792441242</v>
      </c>
    </row>
    <row r="99" spans="1:6">
      <c r="A99">
        <v>2</v>
      </c>
      <c r="B99">
        <v>1056.547270947164</v>
      </c>
      <c r="C99">
        <f t="shared" si="4"/>
        <v>1014.1823318822915</v>
      </c>
      <c r="D99">
        <f t="shared" si="5"/>
        <v>985.6728145246359</v>
      </c>
      <c r="E99">
        <f t="shared" si="6"/>
        <v>965.46741525635366</v>
      </c>
      <c r="F99">
        <f t="shared" si="7"/>
        <v>957.68957656826365</v>
      </c>
    </row>
    <row r="100" spans="1:6">
      <c r="A100">
        <v>3</v>
      </c>
      <c r="B100">
        <v>1304.5617577686355</v>
      </c>
      <c r="C100">
        <f t="shared" si="4"/>
        <v>1018.4188257887788</v>
      </c>
      <c r="D100">
        <f t="shared" si="5"/>
        <v>999.84770580914153</v>
      </c>
      <c r="E100">
        <f t="shared" si="6"/>
        <v>992.7913719635967</v>
      </c>
      <c r="F100">
        <f t="shared" si="7"/>
        <v>997.23265431982384</v>
      </c>
    </row>
    <row r="101" spans="1:6">
      <c r="A101">
        <v>4</v>
      </c>
      <c r="B101">
        <v>864.28876175349944</v>
      </c>
      <c r="C101">
        <f t="shared" si="4"/>
        <v>1047.0331189867645</v>
      </c>
      <c r="D101">
        <f t="shared" si="5"/>
        <v>1060.7905162010404</v>
      </c>
      <c r="E101">
        <f t="shared" si="6"/>
        <v>1086.3224877051084</v>
      </c>
      <c r="F101">
        <f t="shared" si="7"/>
        <v>1120.1642956993485</v>
      </c>
    </row>
    <row r="102" spans="1:6">
      <c r="A102">
        <v>5</v>
      </c>
      <c r="B102">
        <v>1020.8732984283072</v>
      </c>
      <c r="C102">
        <f t="shared" si="4"/>
        <v>1028.7586832634379</v>
      </c>
      <c r="D102">
        <f t="shared" si="5"/>
        <v>1021.4901653115323</v>
      </c>
      <c r="E102">
        <f t="shared" si="6"/>
        <v>1019.7123699196256</v>
      </c>
      <c r="F102">
        <f t="shared" si="7"/>
        <v>1017.8140821210089</v>
      </c>
    </row>
    <row r="103" spans="1:6">
      <c r="A103">
        <v>6</v>
      </c>
      <c r="B103">
        <v>1050.6220565363385</v>
      </c>
      <c r="C103">
        <f t="shared" si="4"/>
        <v>1027.9701447799248</v>
      </c>
      <c r="D103">
        <f t="shared" si="5"/>
        <v>1021.3667919348874</v>
      </c>
      <c r="E103">
        <f t="shared" si="6"/>
        <v>1020.06064847223</v>
      </c>
      <c r="F103">
        <f t="shared" si="7"/>
        <v>1019.0377686439283</v>
      </c>
    </row>
    <row r="104" spans="1:6">
      <c r="A104">
        <v>1</v>
      </c>
      <c r="B104">
        <v>1089.8514508230401</v>
      </c>
      <c r="C104">
        <f t="shared" si="4"/>
        <v>1030.2353359555661</v>
      </c>
      <c r="D104">
        <f t="shared" si="5"/>
        <v>1027.2178448551776</v>
      </c>
      <c r="E104">
        <f t="shared" si="6"/>
        <v>1029.2290708914625</v>
      </c>
      <c r="F104">
        <f t="shared" si="7"/>
        <v>1031.6714838008925</v>
      </c>
    </row>
    <row r="105" spans="1:6">
      <c r="A105">
        <v>2</v>
      </c>
      <c r="B105">
        <v>1117.6661925260514</v>
      </c>
      <c r="C105">
        <f t="shared" si="4"/>
        <v>1036.1969474423136</v>
      </c>
      <c r="D105">
        <f t="shared" si="5"/>
        <v>1039.7445660487501</v>
      </c>
      <c r="E105">
        <f t="shared" si="6"/>
        <v>1047.4157848709358</v>
      </c>
      <c r="F105">
        <f t="shared" si="7"/>
        <v>1054.9434706097516</v>
      </c>
    </row>
    <row r="106" spans="1:6">
      <c r="A106">
        <v>3</v>
      </c>
      <c r="B106">
        <v>1308.3074231929097</v>
      </c>
      <c r="C106">
        <f t="shared" si="4"/>
        <v>1044.3438719506873</v>
      </c>
      <c r="D106">
        <f t="shared" si="5"/>
        <v>1055.3288913442104</v>
      </c>
      <c r="E106">
        <f t="shared" si="6"/>
        <v>1068.4909071674704</v>
      </c>
      <c r="F106">
        <f t="shared" si="7"/>
        <v>1080.0325593762714</v>
      </c>
    </row>
    <row r="107" spans="1:6">
      <c r="A107">
        <v>4</v>
      </c>
      <c r="B107">
        <v>1272.1158561061036</v>
      </c>
      <c r="C107">
        <f t="shared" si="4"/>
        <v>1070.7402270749096</v>
      </c>
      <c r="D107">
        <f t="shared" si="5"/>
        <v>1105.9245977139503</v>
      </c>
      <c r="E107">
        <f t="shared" si="6"/>
        <v>1140.4358619751022</v>
      </c>
      <c r="F107">
        <f t="shared" si="7"/>
        <v>1171.3425049029267</v>
      </c>
    </row>
    <row r="108" spans="1:6">
      <c r="A108">
        <v>5</v>
      </c>
      <c r="B108">
        <v>1190.1221750844099</v>
      </c>
      <c r="C108">
        <f t="shared" si="4"/>
        <v>1090.8777899780291</v>
      </c>
      <c r="D108">
        <f t="shared" si="5"/>
        <v>1139.1628493923811</v>
      </c>
      <c r="E108">
        <f t="shared" si="6"/>
        <v>1179.9398602144024</v>
      </c>
      <c r="F108">
        <f t="shared" si="7"/>
        <v>1211.6518453841975</v>
      </c>
    </row>
    <row r="109" spans="1:6">
      <c r="A109">
        <v>6</v>
      </c>
      <c r="B109">
        <v>1218.6720242074448</v>
      </c>
      <c r="C109">
        <f t="shared" si="4"/>
        <v>1100.8022284886672</v>
      </c>
      <c r="D109">
        <f t="shared" si="5"/>
        <v>1149.3547145307869</v>
      </c>
      <c r="E109">
        <f t="shared" si="6"/>
        <v>1182.9945546754045</v>
      </c>
      <c r="F109">
        <f t="shared" si="7"/>
        <v>1203.0399772642825</v>
      </c>
    </row>
    <row r="110" spans="1:6">
      <c r="A110">
        <v>1</v>
      </c>
      <c r="B110">
        <v>1026.7132702116457</v>
      </c>
      <c r="C110">
        <f t="shared" si="4"/>
        <v>1112.5892080605449</v>
      </c>
      <c r="D110">
        <f t="shared" si="5"/>
        <v>1163.2181764661186</v>
      </c>
      <c r="E110">
        <f t="shared" si="6"/>
        <v>1193.6977955350167</v>
      </c>
      <c r="F110">
        <f t="shared" si="7"/>
        <v>1209.2927960415473</v>
      </c>
    </row>
    <row r="111" spans="1:6">
      <c r="A111">
        <v>2</v>
      </c>
      <c r="B111">
        <v>989.30607166721688</v>
      </c>
      <c r="C111">
        <f t="shared" si="4"/>
        <v>1104.0016142756551</v>
      </c>
      <c r="D111">
        <f t="shared" si="5"/>
        <v>1135.9171952152242</v>
      </c>
      <c r="E111">
        <f t="shared" si="6"/>
        <v>1143.6024379380053</v>
      </c>
      <c r="F111">
        <f t="shared" si="7"/>
        <v>1136.2609857095867</v>
      </c>
    </row>
    <row r="112" spans="1:6">
      <c r="A112">
        <v>3</v>
      </c>
      <c r="B112">
        <v>896.01908933055461</v>
      </c>
      <c r="C112">
        <f t="shared" si="4"/>
        <v>1092.5320600148113</v>
      </c>
      <c r="D112">
        <f t="shared" si="5"/>
        <v>1106.5949705056228</v>
      </c>
      <c r="E112">
        <f t="shared" si="6"/>
        <v>1097.3135280567687</v>
      </c>
      <c r="F112">
        <f t="shared" si="7"/>
        <v>1077.4790200926388</v>
      </c>
    </row>
    <row r="113" spans="1:6">
      <c r="A113">
        <v>4</v>
      </c>
      <c r="B113">
        <v>884.05268657972886</v>
      </c>
      <c r="C113">
        <f t="shared" si="4"/>
        <v>1072.8807629463856</v>
      </c>
      <c r="D113">
        <f t="shared" si="5"/>
        <v>1064.4797942706091</v>
      </c>
      <c r="E113">
        <f t="shared" si="6"/>
        <v>1036.9251964389045</v>
      </c>
      <c r="F113">
        <f t="shared" si="7"/>
        <v>1004.8950477878052</v>
      </c>
    </row>
    <row r="114" spans="1:6">
      <c r="A114">
        <v>5</v>
      </c>
      <c r="B114">
        <v>922.28812443197796</v>
      </c>
      <c r="C114">
        <f t="shared" si="4"/>
        <v>1053.9979553097201</v>
      </c>
      <c r="D114">
        <f t="shared" si="5"/>
        <v>1028.3943727324331</v>
      </c>
      <c r="E114">
        <f t="shared" si="6"/>
        <v>991.06344348115181</v>
      </c>
      <c r="F114">
        <f t="shared" si="7"/>
        <v>956.55810330457473</v>
      </c>
    </row>
    <row r="115" spans="1:6">
      <c r="A115">
        <v>6</v>
      </c>
      <c r="B115">
        <v>959.67693394483933</v>
      </c>
      <c r="C115">
        <f t="shared" si="4"/>
        <v>1040.8269722219459</v>
      </c>
      <c r="D115">
        <f t="shared" si="5"/>
        <v>1007.1731230723422</v>
      </c>
      <c r="E115">
        <f t="shared" si="6"/>
        <v>970.43084776639967</v>
      </c>
      <c r="F115">
        <f t="shared" si="7"/>
        <v>942.85011175553598</v>
      </c>
    </row>
    <row r="116" spans="1:6">
      <c r="A116">
        <v>1</v>
      </c>
      <c r="B116">
        <v>1270.8607941468536</v>
      </c>
      <c r="C116">
        <f t="shared" si="4"/>
        <v>1032.7119683942351</v>
      </c>
      <c r="D116">
        <f t="shared" si="5"/>
        <v>997.67388524684168</v>
      </c>
      <c r="E116">
        <f t="shared" si="6"/>
        <v>967.20467361993155</v>
      </c>
      <c r="F116">
        <f t="shared" si="7"/>
        <v>949.58084063125739</v>
      </c>
    </row>
    <row r="117" spans="1:6">
      <c r="A117">
        <v>2</v>
      </c>
      <c r="B117">
        <v>2007.0737244027296</v>
      </c>
      <c r="C117">
        <f t="shared" si="4"/>
        <v>1056.526850969497</v>
      </c>
      <c r="D117">
        <f t="shared" si="5"/>
        <v>1052.3112670268442</v>
      </c>
      <c r="E117">
        <f t="shared" si="6"/>
        <v>1058.301509778008</v>
      </c>
      <c r="F117">
        <f t="shared" si="7"/>
        <v>1078.0928220374958</v>
      </c>
    </row>
    <row r="118" spans="1:6">
      <c r="A118">
        <v>3</v>
      </c>
      <c r="B118">
        <v>1748.9509745914038</v>
      </c>
      <c r="C118">
        <f t="shared" si="4"/>
        <v>1151.5815383128204</v>
      </c>
      <c r="D118">
        <f t="shared" si="5"/>
        <v>1243.2637585020213</v>
      </c>
      <c r="E118">
        <f t="shared" si="6"/>
        <v>1342.9331741654244</v>
      </c>
      <c r="F118">
        <f t="shared" si="7"/>
        <v>1449.6851829835894</v>
      </c>
    </row>
    <row r="119" spans="1:6">
      <c r="A119">
        <v>4</v>
      </c>
      <c r="B119">
        <v>1610.3862641728185</v>
      </c>
      <c r="C119">
        <f t="shared" si="4"/>
        <v>1211.3184819406788</v>
      </c>
      <c r="D119">
        <f t="shared" si="5"/>
        <v>1344.4012017198979</v>
      </c>
      <c r="E119">
        <f t="shared" si="6"/>
        <v>1464.738514293218</v>
      </c>
      <c r="F119">
        <f t="shared" si="7"/>
        <v>1569.3914996267154</v>
      </c>
    </row>
    <row r="120" spans="1:6">
      <c r="A120">
        <v>5</v>
      </c>
      <c r="B120">
        <v>1429.2626871144646</v>
      </c>
      <c r="C120">
        <f t="shared" si="4"/>
        <v>1251.2252601638929</v>
      </c>
      <c r="D120">
        <f t="shared" si="5"/>
        <v>1397.5982142104822</v>
      </c>
      <c r="E120">
        <f t="shared" si="6"/>
        <v>1508.4328392570983</v>
      </c>
      <c r="F120">
        <f t="shared" si="7"/>
        <v>1585.7894054451567</v>
      </c>
    </row>
    <row r="121" spans="1:6">
      <c r="A121">
        <v>6</v>
      </c>
      <c r="B121">
        <v>1014.2682609384281</v>
      </c>
      <c r="C121">
        <f t="shared" si="4"/>
        <v>1269.0290028589502</v>
      </c>
      <c r="D121">
        <f t="shared" si="5"/>
        <v>1403.9311087912788</v>
      </c>
      <c r="E121">
        <f t="shared" si="6"/>
        <v>1484.6817936143082</v>
      </c>
      <c r="F121">
        <f t="shared" si="7"/>
        <v>1523.1787181128798</v>
      </c>
    </row>
    <row r="122" spans="1:6">
      <c r="A122">
        <v>1</v>
      </c>
      <c r="B122">
        <v>923.82528745247998</v>
      </c>
      <c r="C122">
        <f t="shared" si="4"/>
        <v>1243.552928666898</v>
      </c>
      <c r="D122">
        <f t="shared" si="5"/>
        <v>1325.9985392207086</v>
      </c>
      <c r="E122">
        <f t="shared" si="6"/>
        <v>1343.557733811544</v>
      </c>
      <c r="F122">
        <f t="shared" si="7"/>
        <v>1319.614535243099</v>
      </c>
    </row>
    <row r="123" spans="1:6">
      <c r="A123">
        <v>2</v>
      </c>
      <c r="B123">
        <v>943.26695877695192</v>
      </c>
      <c r="C123">
        <f t="shared" si="4"/>
        <v>1211.5801645454562</v>
      </c>
      <c r="D123">
        <f t="shared" si="5"/>
        <v>1245.563888867063</v>
      </c>
      <c r="E123">
        <f t="shared" si="6"/>
        <v>1217.6379999038247</v>
      </c>
      <c r="F123">
        <f t="shared" si="7"/>
        <v>1161.2988361268513</v>
      </c>
    </row>
    <row r="124" spans="1:6">
      <c r="A124">
        <v>3</v>
      </c>
      <c r="B124">
        <v>923.32822012658301</v>
      </c>
      <c r="C124">
        <f t="shared" si="4"/>
        <v>1184.7488439686058</v>
      </c>
      <c r="D124">
        <f t="shared" si="5"/>
        <v>1185.104502849041</v>
      </c>
      <c r="E124">
        <f t="shared" si="6"/>
        <v>1135.3266875657628</v>
      </c>
      <c r="F124">
        <f t="shared" si="7"/>
        <v>1074.0860851868915</v>
      </c>
    </row>
    <row r="125" spans="1:6">
      <c r="A125">
        <v>4</v>
      </c>
      <c r="B125">
        <v>907.29117664005923</v>
      </c>
      <c r="C125">
        <f t="shared" si="4"/>
        <v>1158.6067815844035</v>
      </c>
      <c r="D125">
        <f t="shared" si="5"/>
        <v>1132.7492463045494</v>
      </c>
      <c r="E125">
        <f t="shared" si="6"/>
        <v>1071.7271473340088</v>
      </c>
      <c r="F125">
        <f t="shared" si="7"/>
        <v>1013.7829391627681</v>
      </c>
    </row>
    <row r="126" spans="1:6">
      <c r="A126">
        <v>5</v>
      </c>
      <c r="B126">
        <v>955.78998083439944</v>
      </c>
      <c r="C126">
        <f t="shared" si="4"/>
        <v>1133.4752210899692</v>
      </c>
      <c r="D126">
        <f t="shared" si="5"/>
        <v>1087.6576323716515</v>
      </c>
      <c r="E126">
        <f t="shared" si="6"/>
        <v>1022.3963561258239</v>
      </c>
      <c r="F126">
        <f t="shared" si="7"/>
        <v>971.18623415368461</v>
      </c>
    </row>
    <row r="127" spans="1:6">
      <c r="A127">
        <v>6</v>
      </c>
      <c r="B127">
        <v>1126.4245974081584</v>
      </c>
      <c r="C127">
        <f t="shared" si="4"/>
        <v>1115.7066970644123</v>
      </c>
      <c r="D127">
        <f t="shared" si="5"/>
        <v>1061.2841020642013</v>
      </c>
      <c r="E127">
        <f t="shared" si="6"/>
        <v>1002.4144435383964</v>
      </c>
      <c r="F127">
        <f t="shared" si="7"/>
        <v>965.02773282597059</v>
      </c>
    </row>
    <row r="128" spans="1:6">
      <c r="A128">
        <v>1</v>
      </c>
      <c r="B128">
        <v>1015.4158481144846</v>
      </c>
      <c r="C128">
        <f t="shared" si="4"/>
        <v>1116.7784870987869</v>
      </c>
      <c r="D128">
        <f t="shared" si="5"/>
        <v>1074.3122011329929</v>
      </c>
      <c r="E128">
        <f t="shared" si="6"/>
        <v>1039.617489699325</v>
      </c>
      <c r="F128">
        <f t="shared" si="7"/>
        <v>1029.5864786588456</v>
      </c>
    </row>
    <row r="129" spans="1:6">
      <c r="A129">
        <v>2</v>
      </c>
      <c r="B129">
        <v>985.3543724895145</v>
      </c>
      <c r="C129">
        <f t="shared" si="4"/>
        <v>1106.6422232003567</v>
      </c>
      <c r="D129">
        <f t="shared" si="5"/>
        <v>1062.5329305292912</v>
      </c>
      <c r="E129">
        <f t="shared" si="6"/>
        <v>1032.3569972238729</v>
      </c>
      <c r="F129">
        <f t="shared" si="7"/>
        <v>1023.9182264411013</v>
      </c>
    </row>
    <row r="130" spans="1:6">
      <c r="A130">
        <v>3</v>
      </c>
      <c r="B130">
        <v>1100.3530923404769</v>
      </c>
      <c r="C130">
        <f t="shared" si="4"/>
        <v>1094.5134381292726</v>
      </c>
      <c r="D130">
        <f t="shared" si="5"/>
        <v>1047.097218921336</v>
      </c>
      <c r="E130">
        <f t="shared" si="6"/>
        <v>1018.2562098035653</v>
      </c>
      <c r="F130">
        <f t="shared" si="7"/>
        <v>1008.4926848604666</v>
      </c>
    </row>
    <row r="131" spans="1:6">
      <c r="A131">
        <v>4</v>
      </c>
      <c r="B131">
        <v>1659.8941486441977</v>
      </c>
      <c r="C131">
        <f t="shared" si="4"/>
        <v>1095.097403550393</v>
      </c>
      <c r="D131">
        <f t="shared" si="5"/>
        <v>1057.7483936051642</v>
      </c>
      <c r="E131">
        <f t="shared" si="6"/>
        <v>1042.8852745646386</v>
      </c>
      <c r="F131">
        <f t="shared" si="7"/>
        <v>1045.2368478524709</v>
      </c>
    </row>
    <row r="132" spans="1:6">
      <c r="A132">
        <v>5</v>
      </c>
      <c r="B132">
        <v>1676.8568472740671</v>
      </c>
      <c r="C132">
        <f t="shared" si="4"/>
        <v>1151.5770780597734</v>
      </c>
      <c r="D132">
        <f t="shared" si="5"/>
        <v>1178.1775446129709</v>
      </c>
      <c r="E132">
        <f t="shared" si="6"/>
        <v>1227.9879367885062</v>
      </c>
      <c r="F132">
        <f t="shared" si="7"/>
        <v>1291.0997681691615</v>
      </c>
    </row>
    <row r="133" spans="1:6">
      <c r="A133">
        <v>6</v>
      </c>
      <c r="B133">
        <v>1635.3777357789343</v>
      </c>
      <c r="C133">
        <f t="shared" si="4"/>
        <v>1204.105054981203</v>
      </c>
      <c r="D133">
        <f t="shared" si="5"/>
        <v>1277.9134051451902</v>
      </c>
      <c r="E133">
        <f t="shared" si="6"/>
        <v>1362.6486099341744</v>
      </c>
      <c r="F133">
        <f t="shared" si="7"/>
        <v>1445.4025998111238</v>
      </c>
    </row>
    <row r="134" spans="1:6">
      <c r="A134">
        <v>1</v>
      </c>
      <c r="B134">
        <v>1280.0647475467138</v>
      </c>
      <c r="C134">
        <f t="shared" si="4"/>
        <v>1247.2323230609761</v>
      </c>
      <c r="D134">
        <f t="shared" si="5"/>
        <v>1349.406271271939</v>
      </c>
      <c r="E134">
        <f t="shared" si="6"/>
        <v>1444.4673476876023</v>
      </c>
      <c r="F134">
        <f t="shared" si="7"/>
        <v>1521.392654198248</v>
      </c>
    </row>
    <row r="135" spans="1:6">
      <c r="A135">
        <v>2</v>
      </c>
      <c r="B135">
        <v>818.97277807073158</v>
      </c>
      <c r="C135">
        <f t="shared" si="4"/>
        <v>1250.51556550955</v>
      </c>
      <c r="D135">
        <f t="shared" si="5"/>
        <v>1335.5379665268938</v>
      </c>
      <c r="E135">
        <f t="shared" si="6"/>
        <v>1395.1465676453358</v>
      </c>
      <c r="F135">
        <f t="shared" si="7"/>
        <v>1424.8614915376343</v>
      </c>
    </row>
    <row r="136" spans="1:6">
      <c r="A136">
        <v>3</v>
      </c>
      <c r="B136">
        <v>747.48441358700859</v>
      </c>
      <c r="C136">
        <f t="shared" si="4"/>
        <v>1207.3612867656682</v>
      </c>
      <c r="D136">
        <f t="shared" si="5"/>
        <v>1232.2249288356613</v>
      </c>
      <c r="E136">
        <f t="shared" si="6"/>
        <v>1222.2944307729545</v>
      </c>
      <c r="F136">
        <f t="shared" si="7"/>
        <v>1182.5060061508732</v>
      </c>
    </row>
    <row r="137" spans="1:6">
      <c r="A137">
        <v>4</v>
      </c>
      <c r="B137">
        <v>712.16912012665387</v>
      </c>
      <c r="C137">
        <f t="shared" si="4"/>
        <v>1161.3735994478022</v>
      </c>
      <c r="D137">
        <f t="shared" si="5"/>
        <v>1135.2768257859307</v>
      </c>
      <c r="E137">
        <f t="shared" si="6"/>
        <v>1079.8514256171707</v>
      </c>
      <c r="F137">
        <f t="shared" si="7"/>
        <v>1008.4973691253273</v>
      </c>
    </row>
    <row r="138" spans="1:6">
      <c r="A138">
        <v>5</v>
      </c>
      <c r="B138">
        <v>780.44763642248961</v>
      </c>
      <c r="C138">
        <f t="shared" si="4"/>
        <v>1116.4531515156875</v>
      </c>
      <c r="D138">
        <f t="shared" si="5"/>
        <v>1050.6552846540753</v>
      </c>
      <c r="E138">
        <f t="shared" si="6"/>
        <v>969.54673397001557</v>
      </c>
      <c r="F138">
        <f t="shared" si="7"/>
        <v>889.96606952585785</v>
      </c>
    </row>
    <row r="139" spans="1:6">
      <c r="A139">
        <v>6</v>
      </c>
      <c r="B139">
        <v>909.93102220208277</v>
      </c>
      <c r="C139">
        <f t="shared" si="4"/>
        <v>1082.8526000063678</v>
      </c>
      <c r="D139">
        <f t="shared" si="5"/>
        <v>996.6137550077583</v>
      </c>
      <c r="E139">
        <f t="shared" si="6"/>
        <v>912.81700470575777</v>
      </c>
      <c r="F139">
        <f t="shared" si="7"/>
        <v>846.1586962845106</v>
      </c>
    </row>
    <row r="140" spans="1:6">
      <c r="A140">
        <v>1</v>
      </c>
      <c r="B140">
        <v>1257.9188766889717</v>
      </c>
      <c r="C140">
        <f t="shared" ref="C140:C155" si="8">0.1*B139+0.9*C139</f>
        <v>1065.5604422259394</v>
      </c>
      <c r="D140">
        <f t="shared" ref="D140:D155" si="9">0.2*B139+0.8*D139</f>
        <v>979.27720844662326</v>
      </c>
      <c r="E140">
        <f t="shared" ref="E140:E153" si="10">0.3*B139+0.7*E139</f>
        <v>911.95120995465527</v>
      </c>
      <c r="F140">
        <f t="shared" ref="F140:F155" si="11">0.4*B139+0.6*F139</f>
        <v>871.66762665153942</v>
      </c>
    </row>
    <row r="141" spans="1:6">
      <c r="A141">
        <v>2</v>
      </c>
      <c r="B141">
        <v>1898.0774487917854</v>
      </c>
      <c r="C141">
        <f t="shared" si="8"/>
        <v>1084.7962856722427</v>
      </c>
      <c r="D141">
        <f t="shared" si="9"/>
        <v>1035.005542095093</v>
      </c>
      <c r="E141">
        <f t="shared" si="10"/>
        <v>1015.7415099749502</v>
      </c>
      <c r="F141">
        <f t="shared" si="11"/>
        <v>1026.1681266665123</v>
      </c>
    </row>
    <row r="142" spans="1:6">
      <c r="A142">
        <v>3</v>
      </c>
      <c r="B142">
        <v>1517.6549294734168</v>
      </c>
      <c r="C142">
        <f t="shared" si="8"/>
        <v>1166.124401984197</v>
      </c>
      <c r="D142">
        <f t="shared" si="9"/>
        <v>1207.6199234344315</v>
      </c>
      <c r="E142">
        <f t="shared" si="10"/>
        <v>1280.4422916200008</v>
      </c>
      <c r="F142">
        <f t="shared" si="11"/>
        <v>1374.9318555166215</v>
      </c>
    </row>
    <row r="143" spans="1:6">
      <c r="A143">
        <v>4</v>
      </c>
      <c r="B143">
        <v>1304.5031005933211</v>
      </c>
      <c r="C143">
        <f t="shared" si="8"/>
        <v>1201.2774547331192</v>
      </c>
      <c r="D143">
        <f t="shared" si="9"/>
        <v>1269.6269246422287</v>
      </c>
      <c r="E143">
        <f t="shared" si="10"/>
        <v>1351.6060829760254</v>
      </c>
      <c r="F143">
        <f t="shared" si="11"/>
        <v>1432.0210850993396</v>
      </c>
    </row>
    <row r="144" spans="1:6">
      <c r="A144">
        <v>5</v>
      </c>
      <c r="B144">
        <v>1104.5057768891336</v>
      </c>
      <c r="C144">
        <f t="shared" si="8"/>
        <v>1211.6000193191394</v>
      </c>
      <c r="D144">
        <f t="shared" si="9"/>
        <v>1276.6021598324471</v>
      </c>
      <c r="E144">
        <f t="shared" si="10"/>
        <v>1337.475188261214</v>
      </c>
      <c r="F144">
        <f t="shared" si="11"/>
        <v>1381.0138912969323</v>
      </c>
    </row>
    <row r="145" spans="1:6">
      <c r="A145">
        <v>6</v>
      </c>
      <c r="B145">
        <v>715.32353916815055</v>
      </c>
      <c r="C145">
        <f t="shared" si="8"/>
        <v>1200.8905950761389</v>
      </c>
      <c r="D145">
        <f t="shared" si="9"/>
        <v>1242.1828832437845</v>
      </c>
      <c r="E145">
        <f t="shared" si="10"/>
        <v>1267.5843648495897</v>
      </c>
      <c r="F145">
        <f t="shared" si="11"/>
        <v>1270.4106455338128</v>
      </c>
    </row>
    <row r="146" spans="1:6">
      <c r="A146">
        <v>1</v>
      </c>
      <c r="B146">
        <v>704.35041454831719</v>
      </c>
      <c r="C146">
        <f t="shared" si="8"/>
        <v>1152.33388948534</v>
      </c>
      <c r="D146">
        <f t="shared" si="9"/>
        <v>1136.8110144286579</v>
      </c>
      <c r="E146">
        <f t="shared" si="10"/>
        <v>1101.9061171451581</v>
      </c>
      <c r="F146">
        <f t="shared" si="11"/>
        <v>1048.375802987548</v>
      </c>
    </row>
    <row r="147" spans="1:6">
      <c r="A147">
        <v>2</v>
      </c>
      <c r="B147">
        <v>705.75997193114836</v>
      </c>
      <c r="C147">
        <f t="shared" si="8"/>
        <v>1107.5355419916377</v>
      </c>
      <c r="D147">
        <f t="shared" si="9"/>
        <v>1050.3188944525898</v>
      </c>
      <c r="E147">
        <f t="shared" si="10"/>
        <v>982.63940636610573</v>
      </c>
      <c r="F147">
        <f t="shared" si="11"/>
        <v>910.76564761185568</v>
      </c>
    </row>
    <row r="148" spans="1:6">
      <c r="A148">
        <v>3</v>
      </c>
      <c r="B148">
        <v>673.54970237453267</v>
      </c>
      <c r="C148">
        <f t="shared" si="8"/>
        <v>1067.3579849855887</v>
      </c>
      <c r="D148">
        <f t="shared" si="9"/>
        <v>981.40710994830158</v>
      </c>
      <c r="E148">
        <f t="shared" si="10"/>
        <v>899.57557603561838</v>
      </c>
      <c r="F148">
        <f t="shared" si="11"/>
        <v>828.7633773395728</v>
      </c>
    </row>
    <row r="149" spans="1:6">
      <c r="A149">
        <v>4</v>
      </c>
      <c r="B149">
        <v>658.72899919410509</v>
      </c>
      <c r="C149">
        <f t="shared" si="8"/>
        <v>1027.9771567244832</v>
      </c>
      <c r="D149">
        <f t="shared" si="9"/>
        <v>919.83562843354775</v>
      </c>
      <c r="E149">
        <f t="shared" si="10"/>
        <v>831.76781393729266</v>
      </c>
      <c r="F149">
        <f t="shared" si="11"/>
        <v>766.67790735355675</v>
      </c>
    </row>
    <row r="150" spans="1:6">
      <c r="A150">
        <v>5</v>
      </c>
      <c r="B150">
        <v>709.49074365417664</v>
      </c>
      <c r="C150">
        <f t="shared" si="8"/>
        <v>991.05234097144546</v>
      </c>
      <c r="D150">
        <f t="shared" si="9"/>
        <v>867.61430258565929</v>
      </c>
      <c r="E150">
        <f t="shared" si="10"/>
        <v>779.85616951433633</v>
      </c>
      <c r="F150">
        <f t="shared" si="11"/>
        <v>723.49834408977608</v>
      </c>
    </row>
    <row r="151" spans="1:6">
      <c r="A151">
        <v>6</v>
      </c>
      <c r="B151">
        <v>870.76699120842147</v>
      </c>
      <c r="C151">
        <f t="shared" si="8"/>
        <v>962.89618123971866</v>
      </c>
      <c r="D151">
        <f t="shared" si="9"/>
        <v>835.98959079936287</v>
      </c>
      <c r="E151">
        <f t="shared" si="10"/>
        <v>758.74654175628837</v>
      </c>
      <c r="F151">
        <f t="shared" si="11"/>
        <v>717.89530391553626</v>
      </c>
    </row>
    <row r="152" spans="1:6">
      <c r="A152">
        <v>1</v>
      </c>
      <c r="B152">
        <v>1075.9802629708408</v>
      </c>
      <c r="C152">
        <f t="shared" si="8"/>
        <v>953.68326223658892</v>
      </c>
      <c r="D152">
        <f t="shared" si="9"/>
        <v>842.94507088117462</v>
      </c>
      <c r="E152">
        <f t="shared" si="10"/>
        <v>792.35267659192823</v>
      </c>
      <c r="F152">
        <f t="shared" si="11"/>
        <v>779.0439788326903</v>
      </c>
    </row>
    <row r="153" spans="1:6">
      <c r="A153">
        <v>2</v>
      </c>
      <c r="B153">
        <v>785.39631698924541</v>
      </c>
      <c r="C153">
        <f>0.1*B152+0.9*C152</f>
        <v>965.91296231001411</v>
      </c>
      <c r="D153">
        <f t="shared" si="9"/>
        <v>889.552109299108</v>
      </c>
      <c r="E153">
        <f>0.3*B152+0.7*E152</f>
        <v>877.4409525056019</v>
      </c>
      <c r="F153">
        <f t="shared" si="11"/>
        <v>897.81849248795049</v>
      </c>
    </row>
    <row r="155" spans="1:6">
      <c r="A155">
        <v>3</v>
      </c>
      <c r="B155" s="6" t="s">
        <v>26</v>
      </c>
      <c r="C155">
        <f>0.1*B153+0.9*C153</f>
        <v>947.86129777793735</v>
      </c>
      <c r="D155">
        <f>0.2*B153+0.8*D153</f>
        <v>868.72095083713555</v>
      </c>
      <c r="E155">
        <v>849.82756185069491</v>
      </c>
      <c r="F155">
        <v>852.84962228846848</v>
      </c>
    </row>
    <row r="156" spans="1:6">
      <c r="A156">
        <v>4</v>
      </c>
      <c r="B156" s="6" t="s">
        <v>26</v>
      </c>
      <c r="C156">
        <v>947.86129777793735</v>
      </c>
      <c r="D156">
        <v>868.72095083713555</v>
      </c>
      <c r="E156">
        <v>849.82756185069491</v>
      </c>
      <c r="F156">
        <v>852.84962228846848</v>
      </c>
    </row>
    <row r="157" spans="1:6">
      <c r="A157">
        <v>5</v>
      </c>
      <c r="B157" s="6" t="s">
        <v>26</v>
      </c>
      <c r="C157">
        <v>947.86129777793735</v>
      </c>
      <c r="D157">
        <v>868.72095083713555</v>
      </c>
      <c r="E157">
        <v>849.82756185069491</v>
      </c>
      <c r="F157">
        <v>852.84962228846848</v>
      </c>
    </row>
    <row r="158" spans="1:6">
      <c r="A158">
        <v>6</v>
      </c>
      <c r="B158" s="6" t="s">
        <v>26</v>
      </c>
      <c r="C158">
        <v>947.86129777793735</v>
      </c>
      <c r="D158">
        <v>868.72095083713555</v>
      </c>
      <c r="E158">
        <v>849.82756185069491</v>
      </c>
      <c r="F158">
        <v>852.84962228846848</v>
      </c>
    </row>
    <row r="160" spans="1:6">
      <c r="A160">
        <v>1.037198884562099</v>
      </c>
      <c r="B160" s="8" t="s">
        <v>27</v>
      </c>
      <c r="C160">
        <f>C155*A160</f>
        <v>983.12068077486015</v>
      </c>
      <c r="D160">
        <f>D155*A160</f>
        <v>901.03640120400303</v>
      </c>
      <c r="E160">
        <f>E155*A160</f>
        <v>881.44019922166888</v>
      </c>
      <c r="F160">
        <f>F155*A160</f>
        <v>884.5746769368069</v>
      </c>
    </row>
    <row r="161" spans="1:6">
      <c r="A161">
        <v>1.0706375472505725</v>
      </c>
      <c r="B161" s="8" t="s">
        <v>27</v>
      </c>
      <c r="C161">
        <f t="shared" ref="C161:C163" si="12">C156*A161</f>
        <v>1014.8158949867153</v>
      </c>
      <c r="D161">
        <f t="shared" ref="D161:D163" si="13">D156*A161</f>
        <v>930.08526804945598</v>
      </c>
      <c r="E161">
        <f t="shared" ref="E161:E163" si="14">E156*A161</f>
        <v>909.85729640576221</v>
      </c>
      <c r="F161">
        <f t="shared" ref="F161:F163" si="15">F156*A161</f>
        <v>913.09282778050306</v>
      </c>
    </row>
    <row r="162" spans="1:6">
      <c r="A162">
        <v>1.0232268799744282</v>
      </c>
      <c r="B162" s="8" t="s">
        <v>27</v>
      </c>
      <c r="C162">
        <f t="shared" si="12"/>
        <v>969.87715837383121</v>
      </c>
      <c r="D162">
        <f t="shared" si="13"/>
        <v>888.89862809350086</v>
      </c>
      <c r="E162">
        <f t="shared" si="14"/>
        <v>869.56640462876192</v>
      </c>
      <c r="F162">
        <f t="shared" si="15"/>
        <v>872.65865810159914</v>
      </c>
    </row>
    <row r="163" spans="1:6">
      <c r="A163">
        <v>0.94831913512710309</v>
      </c>
      <c r="B163" s="8" t="s">
        <v>27</v>
      </c>
      <c r="C163">
        <f t="shared" si="12"/>
        <v>898.87500612922702</v>
      </c>
      <c r="D163">
        <f t="shared" si="13"/>
        <v>823.824700764667</v>
      </c>
      <c r="E163">
        <f t="shared" si="14"/>
        <v>805.90773846142565</v>
      </c>
      <c r="F163">
        <f t="shared" si="15"/>
        <v>808.77361620207694</v>
      </c>
    </row>
    <row r="166" spans="1:6" ht="15">
      <c r="B166" s="8" t="s">
        <v>30</v>
      </c>
      <c r="C166" s="4">
        <v>682.49499999999898</v>
      </c>
      <c r="D166" s="4">
        <v>682.49499999999898</v>
      </c>
      <c r="E166" s="4">
        <v>682.49499999999898</v>
      </c>
      <c r="F166" s="4">
        <v>682.49499999999898</v>
      </c>
    </row>
    <row r="167" spans="1:6" ht="15">
      <c r="B167" s="8" t="s">
        <v>30</v>
      </c>
      <c r="C167" s="4">
        <v>773.09000000000106</v>
      </c>
      <c r="D167" s="4">
        <v>773.09000000000106</v>
      </c>
      <c r="E167" s="4">
        <v>773.09000000000106</v>
      </c>
      <c r="F167" s="4">
        <v>773.09000000000106</v>
      </c>
    </row>
    <row r="168" spans="1:6" ht="15">
      <c r="B168" s="8" t="s">
        <v>30</v>
      </c>
      <c r="C168" s="4">
        <v>925.34500000000207</v>
      </c>
      <c r="D168" s="4">
        <v>925.34500000000207</v>
      </c>
      <c r="E168" s="4">
        <v>925.34500000000207</v>
      </c>
      <c r="F168" s="4">
        <v>925.34500000000207</v>
      </c>
    </row>
    <row r="169" spans="1:6" ht="15">
      <c r="B169" s="8" t="s">
        <v>30</v>
      </c>
      <c r="C169" s="4">
        <v>844.43000000000097</v>
      </c>
      <c r="D169" s="4">
        <v>844.43000000000097</v>
      </c>
      <c r="E169" s="4">
        <v>844.43000000000097</v>
      </c>
      <c r="F169" s="4">
        <v>844.43000000000097</v>
      </c>
    </row>
    <row r="171" spans="1:6">
      <c r="B171" s="8" t="s">
        <v>32</v>
      </c>
      <c r="C171">
        <f>ABS(C166-C160)</f>
        <v>300.62568077486117</v>
      </c>
      <c r="D171">
        <f>ABS(D166-D160)</f>
        <v>218.54140120400405</v>
      </c>
      <c r="E171">
        <f t="shared" ref="E171" si="16">ABS(E166-E160)</f>
        <v>198.9451992216699</v>
      </c>
      <c r="F171">
        <f>ABS(F166-F160)</f>
        <v>202.07967693680791</v>
      </c>
    </row>
    <row r="172" spans="1:6">
      <c r="B172" s="8" t="s">
        <v>32</v>
      </c>
      <c r="C172">
        <f t="shared" ref="C172:E174" si="17">ABS(C167-C161)</f>
        <v>241.72589498671425</v>
      </c>
      <c r="D172">
        <f>ABS(D167-D161)</f>
        <v>156.99526804945492</v>
      </c>
      <c r="E172">
        <f t="shared" si="17"/>
        <v>136.76729640576116</v>
      </c>
      <c r="F172">
        <f t="shared" ref="F172" si="18">ABS(F167-F161)</f>
        <v>140.002827780502</v>
      </c>
    </row>
    <row r="173" spans="1:6">
      <c r="B173" s="8" t="s">
        <v>32</v>
      </c>
      <c r="C173">
        <f t="shared" si="17"/>
        <v>44.532158373829134</v>
      </c>
      <c r="D173">
        <f t="shared" si="17"/>
        <v>36.446371906501213</v>
      </c>
      <c r="E173">
        <f t="shared" si="17"/>
        <v>55.778595371240158</v>
      </c>
      <c r="F173">
        <f t="shared" ref="F173" si="19">ABS(F168-F162)</f>
        <v>52.686341898402929</v>
      </c>
    </row>
    <row r="174" spans="1:6">
      <c r="B174" s="8" t="s">
        <v>32</v>
      </c>
      <c r="C174">
        <f t="shared" si="17"/>
        <v>54.445006129226044</v>
      </c>
      <c r="D174">
        <f t="shared" si="17"/>
        <v>20.605299235333973</v>
      </c>
      <c r="E174">
        <f>ABS(E169-E163)</f>
        <v>38.522261538575322</v>
      </c>
      <c r="F174">
        <f t="shared" ref="F174" si="20">ABS(F169-F163)</f>
        <v>35.656383797924036</v>
      </c>
    </row>
    <row r="175" spans="1:6">
      <c r="B175" s="9"/>
    </row>
    <row r="176" spans="1:6">
      <c r="B176" s="8" t="s">
        <v>31</v>
      </c>
      <c r="C176">
        <f>AVERAGE(C171:C174)</f>
        <v>160.33218506615765</v>
      </c>
      <c r="D176">
        <f t="shared" ref="D176:F176" si="21">AVERAGE(D171:D174)</f>
        <v>108.14708509882354</v>
      </c>
      <c r="E176" s="10">
        <f>AVERAGE(E171:E174)</f>
        <v>107.50333813431163</v>
      </c>
      <c r="F176" s="12">
        <f>AVERAGE(F171:F174)</f>
        <v>107.60630760340922</v>
      </c>
    </row>
  </sheetData>
  <phoneticPr fontId="6" type="noConversion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89D4-0046-F44A-B485-62F9E40ABE1C}">
  <dimension ref="A1:K176"/>
  <sheetViews>
    <sheetView topLeftCell="A146" workbookViewId="0">
      <selection activeCell="C176" sqref="C176"/>
    </sheetView>
  </sheetViews>
  <sheetFormatPr baseColWidth="10" defaultRowHeight="14"/>
  <cols>
    <col min="2" max="2" width="23.5" customWidth="1"/>
  </cols>
  <sheetData>
    <row r="1" spans="1:11">
      <c r="B1" t="s">
        <v>24</v>
      </c>
      <c r="C1" s="6" t="s">
        <v>18</v>
      </c>
    </row>
    <row r="2" spans="1:11">
      <c r="A2">
        <v>1</v>
      </c>
      <c r="B2">
        <v>851.76506693163867</v>
      </c>
      <c r="C2">
        <f>B2/$J$2</f>
        <v>0.90113714861513239</v>
      </c>
      <c r="I2" s="6" t="s">
        <v>37</v>
      </c>
      <c r="J2">
        <f>AVERAGE(B2:B153)</f>
        <v>945.21135682912563</v>
      </c>
    </row>
    <row r="3" spans="1:11">
      <c r="A3">
        <v>2</v>
      </c>
      <c r="B3">
        <v>745.90009629858935</v>
      </c>
      <c r="C3">
        <f t="shared" ref="C3:C66" si="0">B3/$J$2</f>
        <v>0.7891357746703761</v>
      </c>
    </row>
    <row r="4" spans="1:11">
      <c r="A4">
        <v>3</v>
      </c>
      <c r="B4">
        <v>647.63856768280357</v>
      </c>
      <c r="C4">
        <f t="shared" si="0"/>
        <v>0.68517857197084342</v>
      </c>
      <c r="J4" s="6" t="s">
        <v>18</v>
      </c>
      <c r="K4" s="6" t="s">
        <v>20</v>
      </c>
    </row>
    <row r="5" spans="1:11">
      <c r="A5">
        <v>4</v>
      </c>
      <c r="B5">
        <v>649.70166774582981</v>
      </c>
      <c r="C5">
        <f t="shared" si="0"/>
        <v>0.68736125846537222</v>
      </c>
      <c r="I5">
        <v>1</v>
      </c>
      <c r="J5">
        <f>AVERAGEIF($A$2:$A$153,1,$C$2:$C$153)</f>
        <v>0.97518943664861801</v>
      </c>
      <c r="K5">
        <f>J5*(6/$J$12)</f>
        <v>0.97504723748713673</v>
      </c>
    </row>
    <row r="6" spans="1:11">
      <c r="A6">
        <v>5</v>
      </c>
      <c r="B6">
        <v>659.83411227124031</v>
      </c>
      <c r="C6">
        <f t="shared" si="0"/>
        <v>0.69808102442269371</v>
      </c>
      <c r="I6">
        <v>2</v>
      </c>
      <c r="J6">
        <f>AVERAGEIF($A$2:$A$153,2,$C$2:$C$153)</f>
        <v>1.0029348291284292</v>
      </c>
      <c r="K6">
        <f t="shared" ref="K6:K10" si="1">J6*(6/$J$12)</f>
        <v>1.0027885842180941</v>
      </c>
    </row>
    <row r="7" spans="1:11">
      <c r="A7">
        <v>6</v>
      </c>
      <c r="B7">
        <v>724.09695698902681</v>
      </c>
      <c r="C7">
        <f t="shared" si="0"/>
        <v>0.76606882868836323</v>
      </c>
      <c r="I7">
        <v>3</v>
      </c>
      <c r="J7">
        <f>AVERAGEIF($A$2:$A$153,3,$C$2:$C$153)</f>
        <v>1.0106484408618746</v>
      </c>
      <c r="K7">
        <f t="shared" si="1"/>
        <v>1.0105010711761069</v>
      </c>
    </row>
    <row r="8" spans="1:11">
      <c r="A8">
        <v>1</v>
      </c>
      <c r="B8">
        <v>708.49036636118421</v>
      </c>
      <c r="C8">
        <f t="shared" si="0"/>
        <v>0.74955761083736572</v>
      </c>
      <c r="I8">
        <v>4</v>
      </c>
      <c r="J8">
        <f>AVERAGEIF($A$2:$A$153,4,$C$2:$C$153)</f>
        <v>1.0105812805783878</v>
      </c>
      <c r="K8">
        <f t="shared" si="1"/>
        <v>1.0104339206857285</v>
      </c>
    </row>
    <row r="9" spans="1:11">
      <c r="A9">
        <v>2</v>
      </c>
      <c r="B9">
        <v>675.05511353726934</v>
      </c>
      <c r="C9">
        <f t="shared" si="0"/>
        <v>0.71418430244200415</v>
      </c>
      <c r="I9">
        <v>5</v>
      </c>
      <c r="J9">
        <f>AVERAGEIF($A$2:$A$153,5,$C$2:$C$153)</f>
        <v>1.0059052266089206</v>
      </c>
      <c r="K9">
        <f t="shared" si="1"/>
        <v>1.0057585485642475</v>
      </c>
    </row>
    <row r="10" spans="1:11">
      <c r="A10">
        <v>3</v>
      </c>
      <c r="B10">
        <v>673.1833309816833</v>
      </c>
      <c r="C10">
        <f t="shared" si="0"/>
        <v>0.71220402306632535</v>
      </c>
      <c r="I10">
        <v>6</v>
      </c>
      <c r="J10">
        <f>AVERAGEIF($A$2:$A$153,6,$C$2:$C$153)</f>
        <v>0.99561581554269185</v>
      </c>
      <c r="K10">
        <f t="shared" si="1"/>
        <v>0.99547063786868606</v>
      </c>
    </row>
    <row r="11" spans="1:11">
      <c r="A11">
        <v>4</v>
      </c>
      <c r="B11">
        <v>693.99303425149458</v>
      </c>
      <c r="C11">
        <f t="shared" si="0"/>
        <v>0.73421994904887067</v>
      </c>
    </row>
    <row r="12" spans="1:11">
      <c r="A12">
        <v>5</v>
      </c>
      <c r="B12">
        <v>711.9779730749492</v>
      </c>
      <c r="C12">
        <f t="shared" si="0"/>
        <v>0.75324737470717873</v>
      </c>
      <c r="I12" s="6" t="s">
        <v>22</v>
      </c>
      <c r="J12">
        <f>SUM(J5:J10)</f>
        <v>6.0008750293689221</v>
      </c>
      <c r="K12">
        <f>SUM(K5:K10)</f>
        <v>5.9999999999999991</v>
      </c>
    </row>
    <row r="13" spans="1:11">
      <c r="A13">
        <v>6</v>
      </c>
      <c r="B13">
        <v>721.03891471973077</v>
      </c>
      <c r="C13">
        <f t="shared" si="0"/>
        <v>0.76283352872375554</v>
      </c>
    </row>
    <row r="14" spans="1:11">
      <c r="A14">
        <v>1</v>
      </c>
      <c r="B14">
        <v>692.67710779727668</v>
      </c>
      <c r="C14">
        <f t="shared" si="0"/>
        <v>0.73282774565995634</v>
      </c>
    </row>
    <row r="15" spans="1:11">
      <c r="A15">
        <v>2</v>
      </c>
      <c r="B15">
        <v>645.04608653604612</v>
      </c>
      <c r="C15">
        <f t="shared" si="0"/>
        <v>0.68243581911665174</v>
      </c>
    </row>
    <row r="16" spans="1:11">
      <c r="A16">
        <v>3</v>
      </c>
      <c r="B16">
        <v>586.32920749500465</v>
      </c>
      <c r="C16">
        <f t="shared" si="0"/>
        <v>0.62031544930008775</v>
      </c>
    </row>
    <row r="17" spans="1:3">
      <c r="A17">
        <v>4</v>
      </c>
      <c r="B17">
        <v>586.39826485841081</v>
      </c>
      <c r="C17">
        <f t="shared" si="0"/>
        <v>0.62038850953461333</v>
      </c>
    </row>
    <row r="18" spans="1:3">
      <c r="A18">
        <v>5</v>
      </c>
      <c r="B18">
        <v>585.92088590849073</v>
      </c>
      <c r="C18">
        <f t="shared" si="0"/>
        <v>0.6198834595831173</v>
      </c>
    </row>
    <row r="19" spans="1:3">
      <c r="A19">
        <v>6</v>
      </c>
      <c r="B19">
        <v>679.93988111773854</v>
      </c>
      <c r="C19">
        <f t="shared" si="0"/>
        <v>0.71935221282011885</v>
      </c>
    </row>
    <row r="20" spans="1:3">
      <c r="A20">
        <v>1</v>
      </c>
      <c r="B20">
        <v>830.57456956917417</v>
      </c>
      <c r="C20">
        <f t="shared" si="0"/>
        <v>0.87871835602513249</v>
      </c>
    </row>
    <row r="21" spans="1:3">
      <c r="A21">
        <v>2</v>
      </c>
      <c r="B21">
        <v>1104.9387093663361</v>
      </c>
      <c r="C21">
        <f t="shared" si="0"/>
        <v>1.1689858584359833</v>
      </c>
    </row>
    <row r="22" spans="1:3">
      <c r="A22">
        <v>3</v>
      </c>
      <c r="B22">
        <v>996.31807879960047</v>
      </c>
      <c r="C22">
        <f t="shared" si="0"/>
        <v>1.0540690942837601</v>
      </c>
    </row>
    <row r="23" spans="1:3">
      <c r="A23">
        <v>4</v>
      </c>
      <c r="B23">
        <v>937.77301438600045</v>
      </c>
      <c r="C23">
        <f t="shared" si="0"/>
        <v>0.99213049823260868</v>
      </c>
    </row>
    <row r="24" spans="1:3">
      <c r="A24">
        <v>5</v>
      </c>
      <c r="B24">
        <v>839.32509671898049</v>
      </c>
      <c r="C24">
        <f t="shared" si="0"/>
        <v>0.88797610254561599</v>
      </c>
    </row>
    <row r="25" spans="1:3">
      <c r="A25">
        <v>6</v>
      </c>
      <c r="B25">
        <v>667.38609035361628</v>
      </c>
      <c r="C25">
        <f t="shared" si="0"/>
        <v>0.70607074865507113</v>
      </c>
    </row>
    <row r="26" spans="1:3">
      <c r="A26">
        <v>1</v>
      </c>
      <c r="B26">
        <v>670.86013601167951</v>
      </c>
      <c r="C26">
        <f t="shared" si="0"/>
        <v>0.70974616541023738</v>
      </c>
    </row>
    <row r="27" spans="1:3">
      <c r="A27">
        <v>2</v>
      </c>
      <c r="B27">
        <v>669.87792026503803</v>
      </c>
      <c r="C27">
        <f t="shared" si="0"/>
        <v>0.70870701608184117</v>
      </c>
    </row>
    <row r="28" spans="1:3">
      <c r="A28">
        <v>3</v>
      </c>
      <c r="B28">
        <v>620.91755938582673</v>
      </c>
      <c r="C28">
        <f t="shared" si="0"/>
        <v>0.65690869549938724</v>
      </c>
    </row>
    <row r="29" spans="1:3">
      <c r="A29">
        <v>4</v>
      </c>
      <c r="B29">
        <v>687.4315232919347</v>
      </c>
      <c r="C29">
        <f t="shared" si="0"/>
        <v>0.72727810380743008</v>
      </c>
    </row>
    <row r="30" spans="1:3">
      <c r="A30">
        <v>5</v>
      </c>
      <c r="B30">
        <v>703.64648749062701</v>
      </c>
      <c r="C30">
        <f t="shared" si="0"/>
        <v>0.7444329592601705</v>
      </c>
    </row>
    <row r="31" spans="1:3">
      <c r="A31">
        <v>6</v>
      </c>
      <c r="B31">
        <v>755.53679500938154</v>
      </c>
      <c r="C31">
        <f t="shared" si="0"/>
        <v>0.79933105918655056</v>
      </c>
    </row>
    <row r="32" spans="1:3">
      <c r="A32">
        <v>1</v>
      </c>
      <c r="B32">
        <v>772.36465441975929</v>
      </c>
      <c r="C32">
        <f t="shared" si="0"/>
        <v>0.81713433597623031</v>
      </c>
    </row>
    <row r="33" spans="1:3">
      <c r="A33">
        <v>2</v>
      </c>
      <c r="B33">
        <v>953.22669468080221</v>
      </c>
      <c r="C33">
        <f t="shared" si="0"/>
        <v>1.0084799423893567</v>
      </c>
    </row>
    <row r="34" spans="1:3">
      <c r="A34">
        <v>3</v>
      </c>
      <c r="B34">
        <v>1201.7945820740695</v>
      </c>
      <c r="C34">
        <f t="shared" si="0"/>
        <v>1.2714559271755859</v>
      </c>
    </row>
    <row r="35" spans="1:3">
      <c r="A35">
        <v>4</v>
      </c>
      <c r="B35">
        <v>1133.2826904080484</v>
      </c>
      <c r="C35">
        <f t="shared" si="0"/>
        <v>1.1989727823519181</v>
      </c>
    </row>
    <row r="36" spans="1:3">
      <c r="A36">
        <v>5</v>
      </c>
      <c r="B36">
        <v>1197.3981762779888</v>
      </c>
      <c r="C36">
        <f t="shared" si="0"/>
        <v>1.2668046861972408</v>
      </c>
    </row>
    <row r="37" spans="1:3">
      <c r="A37">
        <v>6</v>
      </c>
      <c r="B37">
        <v>1050.5113343162434</v>
      </c>
      <c r="C37">
        <f t="shared" si="0"/>
        <v>1.1114036312897939</v>
      </c>
    </row>
    <row r="38" spans="1:3">
      <c r="A38">
        <v>1</v>
      </c>
      <c r="B38">
        <v>713.0166440683181</v>
      </c>
      <c r="C38">
        <f t="shared" si="0"/>
        <v>0.75434625167883651</v>
      </c>
    </row>
    <row r="39" spans="1:3">
      <c r="A39">
        <v>2</v>
      </c>
      <c r="B39">
        <v>712.96753889389106</v>
      </c>
      <c r="C39">
        <f t="shared" si="0"/>
        <v>0.75429430015067056</v>
      </c>
    </row>
    <row r="40" spans="1:3">
      <c r="A40">
        <v>3</v>
      </c>
      <c r="B40">
        <v>828.98758646757767</v>
      </c>
      <c r="C40">
        <f t="shared" si="0"/>
        <v>0.87703938434315831</v>
      </c>
    </row>
    <row r="41" spans="1:3">
      <c r="A41">
        <v>4</v>
      </c>
      <c r="B41">
        <v>1104.0991445103371</v>
      </c>
      <c r="C41">
        <f t="shared" si="0"/>
        <v>1.1680976286766462</v>
      </c>
    </row>
    <row r="42" spans="1:3">
      <c r="A42">
        <v>5</v>
      </c>
      <c r="B42">
        <v>1104.8380590121419</v>
      </c>
      <c r="C42">
        <f t="shared" si="0"/>
        <v>1.1688793739407783</v>
      </c>
    </row>
    <row r="43" spans="1:3">
      <c r="A43">
        <v>6</v>
      </c>
      <c r="B43">
        <v>1049.3777496819368</v>
      </c>
      <c r="C43">
        <f t="shared" si="0"/>
        <v>1.1102043390615357</v>
      </c>
    </row>
    <row r="44" spans="1:3">
      <c r="A44">
        <v>1</v>
      </c>
      <c r="B44">
        <v>733.51279894514585</v>
      </c>
      <c r="C44">
        <f t="shared" si="0"/>
        <v>0.77603045461264974</v>
      </c>
    </row>
    <row r="45" spans="1:3">
      <c r="A45">
        <v>2</v>
      </c>
      <c r="B45">
        <v>708.29404446559897</v>
      </c>
      <c r="C45">
        <f t="shared" si="0"/>
        <v>0.74934990925383438</v>
      </c>
    </row>
    <row r="46" spans="1:3">
      <c r="A46">
        <v>3</v>
      </c>
      <c r="B46">
        <v>758.77443729826814</v>
      </c>
      <c r="C46">
        <f t="shared" si="0"/>
        <v>0.80275636958458452</v>
      </c>
    </row>
    <row r="47" spans="1:3">
      <c r="A47">
        <v>4</v>
      </c>
      <c r="B47">
        <v>759.43534960829209</v>
      </c>
      <c r="C47">
        <f t="shared" si="0"/>
        <v>0.80345559130388444</v>
      </c>
    </row>
    <row r="48" spans="1:3">
      <c r="A48">
        <v>5</v>
      </c>
      <c r="B48">
        <v>1061.2113708614986</v>
      </c>
      <c r="C48">
        <f t="shared" si="0"/>
        <v>1.1227238894182514</v>
      </c>
    </row>
    <row r="49" spans="1:3">
      <c r="A49">
        <v>6</v>
      </c>
      <c r="B49">
        <v>687.99624075133056</v>
      </c>
      <c r="C49">
        <f t="shared" si="0"/>
        <v>0.72787555479584221</v>
      </c>
    </row>
    <row r="50" spans="1:3">
      <c r="A50">
        <v>1</v>
      </c>
      <c r="B50">
        <v>708.5425725631128</v>
      </c>
      <c r="C50">
        <f t="shared" si="0"/>
        <v>0.74961284314234322</v>
      </c>
    </row>
    <row r="51" spans="1:3">
      <c r="A51">
        <v>2</v>
      </c>
      <c r="B51">
        <v>692.47166944003777</v>
      </c>
      <c r="C51">
        <f t="shared" si="0"/>
        <v>0.73261039918421345</v>
      </c>
    </row>
    <row r="52" spans="1:3">
      <c r="A52">
        <v>3</v>
      </c>
      <c r="B52">
        <v>646.39001254137793</v>
      </c>
      <c r="C52">
        <f t="shared" si="0"/>
        <v>0.68385764503486779</v>
      </c>
    </row>
    <row r="53" spans="1:3">
      <c r="A53">
        <v>4</v>
      </c>
      <c r="B53">
        <v>1005.1721077442597</v>
      </c>
      <c r="C53">
        <f t="shared" si="0"/>
        <v>1.063436342022257</v>
      </c>
    </row>
    <row r="54" spans="1:3">
      <c r="A54">
        <v>5</v>
      </c>
      <c r="B54">
        <v>985.27513274982812</v>
      </c>
      <c r="C54">
        <f t="shared" si="0"/>
        <v>1.0423860500947675</v>
      </c>
    </row>
    <row r="55" spans="1:3">
      <c r="A55">
        <v>6</v>
      </c>
      <c r="B55">
        <v>985.06395726665937</v>
      </c>
      <c r="C55">
        <f t="shared" si="0"/>
        <v>1.0421626339438261</v>
      </c>
    </row>
    <row r="56" spans="1:3">
      <c r="A56">
        <v>1</v>
      </c>
      <c r="B56">
        <v>899.14219518105074</v>
      </c>
      <c r="C56">
        <f t="shared" si="0"/>
        <v>0.95126046538139164</v>
      </c>
    </row>
    <row r="57" spans="1:3">
      <c r="A57">
        <v>2</v>
      </c>
      <c r="B57">
        <v>759.9828928425095</v>
      </c>
      <c r="C57">
        <f t="shared" si="0"/>
        <v>0.80403487257284245</v>
      </c>
    </row>
    <row r="58" spans="1:3">
      <c r="A58">
        <v>3</v>
      </c>
      <c r="B58">
        <v>581.47960721595985</v>
      </c>
      <c r="C58">
        <f t="shared" si="0"/>
        <v>0.615184744676189</v>
      </c>
    </row>
    <row r="59" spans="1:3">
      <c r="A59">
        <v>4</v>
      </c>
      <c r="B59">
        <v>541.2522673879082</v>
      </c>
      <c r="C59">
        <f t="shared" si="0"/>
        <v>0.57262564978443786</v>
      </c>
    </row>
    <row r="60" spans="1:3">
      <c r="A60">
        <v>5</v>
      </c>
      <c r="B60">
        <v>583.49229450942585</v>
      </c>
      <c r="C60">
        <f t="shared" si="0"/>
        <v>0.61731409625340439</v>
      </c>
    </row>
    <row r="61" spans="1:3">
      <c r="A61">
        <v>6</v>
      </c>
      <c r="B61">
        <v>635.9304348732478</v>
      </c>
      <c r="C61">
        <f t="shared" si="0"/>
        <v>0.67279178384672189</v>
      </c>
    </row>
    <row r="62" spans="1:3">
      <c r="A62">
        <v>1</v>
      </c>
      <c r="B62">
        <v>617.72988430983025</v>
      </c>
      <c r="C62">
        <f t="shared" si="0"/>
        <v>0.65353624863555548</v>
      </c>
    </row>
    <row r="63" spans="1:3">
      <c r="A63">
        <v>2</v>
      </c>
      <c r="B63">
        <v>345.8385876936141</v>
      </c>
      <c r="C63">
        <f t="shared" si="0"/>
        <v>0.36588492636587572</v>
      </c>
    </row>
    <row r="64" spans="1:3">
      <c r="A64">
        <v>3</v>
      </c>
      <c r="B64">
        <v>576.22989081050991</v>
      </c>
      <c r="C64">
        <f t="shared" si="0"/>
        <v>0.60963073142029567</v>
      </c>
    </row>
    <row r="65" spans="1:3">
      <c r="A65">
        <v>4</v>
      </c>
      <c r="B65">
        <v>569.88473976730666</v>
      </c>
      <c r="C65">
        <f t="shared" si="0"/>
        <v>0.60291778727572976</v>
      </c>
    </row>
    <row r="66" spans="1:3">
      <c r="A66">
        <v>5</v>
      </c>
      <c r="B66">
        <v>664.0316173251631</v>
      </c>
      <c r="C66">
        <f t="shared" si="0"/>
        <v>0.70252183548954761</v>
      </c>
    </row>
    <row r="67" spans="1:3">
      <c r="A67">
        <v>6</v>
      </c>
      <c r="B67">
        <v>858.93553111825224</v>
      </c>
      <c r="C67">
        <f t="shared" ref="C67:C130" si="2">B67/$J$2</f>
        <v>0.90872324471396482</v>
      </c>
    </row>
    <row r="68" spans="1:3">
      <c r="A68">
        <v>1</v>
      </c>
      <c r="B68">
        <v>1216.7229627478016</v>
      </c>
      <c r="C68">
        <f t="shared" si="2"/>
        <v>1.2872496230150137</v>
      </c>
    </row>
    <row r="69" spans="1:3">
      <c r="A69">
        <v>2</v>
      </c>
      <c r="B69">
        <v>1160.4027026869901</v>
      </c>
      <c r="C69">
        <f t="shared" si="2"/>
        <v>1.2276647908461034</v>
      </c>
    </row>
    <row r="70" spans="1:3">
      <c r="A70">
        <v>3</v>
      </c>
      <c r="B70">
        <v>1007.5165096626512</v>
      </c>
      <c r="C70">
        <f t="shared" si="2"/>
        <v>1.0659166358755348</v>
      </c>
    </row>
    <row r="71" spans="1:3">
      <c r="A71">
        <v>4</v>
      </c>
      <c r="B71">
        <v>867.79601778953213</v>
      </c>
      <c r="C71">
        <f t="shared" si="2"/>
        <v>0.91809732449756354</v>
      </c>
    </row>
    <row r="72" spans="1:3">
      <c r="A72">
        <v>5</v>
      </c>
      <c r="B72">
        <v>628.17935355262046</v>
      </c>
      <c r="C72">
        <f t="shared" si="2"/>
        <v>0.6645914154691881</v>
      </c>
    </row>
    <row r="73" spans="1:3">
      <c r="A73">
        <v>6</v>
      </c>
      <c r="B73">
        <v>766.75137415902032</v>
      </c>
      <c r="C73">
        <f t="shared" si="2"/>
        <v>0.81119568509123707</v>
      </c>
    </row>
    <row r="74" spans="1:3">
      <c r="A74">
        <v>1</v>
      </c>
      <c r="B74">
        <v>765.80233483744371</v>
      </c>
      <c r="C74">
        <f t="shared" si="2"/>
        <v>0.81019163524067206</v>
      </c>
    </row>
    <row r="75" spans="1:3">
      <c r="A75">
        <v>2</v>
      </c>
      <c r="B75">
        <v>794.24999254506645</v>
      </c>
      <c r="C75">
        <f t="shared" si="2"/>
        <v>0.84028824538197988</v>
      </c>
    </row>
    <row r="76" spans="1:3">
      <c r="A76">
        <v>3</v>
      </c>
      <c r="B76">
        <v>964.70408413758071</v>
      </c>
      <c r="C76">
        <f t="shared" si="2"/>
        <v>1.0206226122524034</v>
      </c>
    </row>
    <row r="77" spans="1:3">
      <c r="A77">
        <v>4</v>
      </c>
      <c r="B77">
        <v>899.16050718768236</v>
      </c>
      <c r="C77">
        <f t="shared" si="2"/>
        <v>0.95127983883315914</v>
      </c>
    </row>
    <row r="78" spans="1:3">
      <c r="A78">
        <v>5</v>
      </c>
      <c r="B78">
        <v>893.03752460337603</v>
      </c>
      <c r="C78">
        <f t="shared" si="2"/>
        <v>0.94480194101690052</v>
      </c>
    </row>
    <row r="79" spans="1:3">
      <c r="A79">
        <v>6</v>
      </c>
      <c r="B79">
        <v>954.54153192709316</v>
      </c>
      <c r="C79">
        <f t="shared" si="2"/>
        <v>1.009870993435021</v>
      </c>
    </row>
    <row r="80" spans="1:3">
      <c r="A80">
        <v>1</v>
      </c>
      <c r="B80">
        <v>1005.6063027722666</v>
      </c>
      <c r="C80">
        <f t="shared" si="2"/>
        <v>1.0638957049201634</v>
      </c>
    </row>
    <row r="81" spans="1:3">
      <c r="A81">
        <v>2</v>
      </c>
      <c r="B81">
        <v>1260.181808731026</v>
      </c>
      <c r="C81">
        <f t="shared" si="2"/>
        <v>1.3332275364935553</v>
      </c>
    </row>
    <row r="82" spans="1:3">
      <c r="A82">
        <v>3</v>
      </c>
      <c r="B82">
        <v>1731.4712026114587</v>
      </c>
      <c r="C82">
        <f t="shared" si="2"/>
        <v>1.8318349542688286</v>
      </c>
    </row>
    <row r="83" spans="1:3">
      <c r="A83">
        <v>4</v>
      </c>
      <c r="B83">
        <v>1624.3218860257202</v>
      </c>
      <c r="C83">
        <f t="shared" si="2"/>
        <v>1.7184747879826454</v>
      </c>
    </row>
    <row r="84" spans="1:3">
      <c r="A84">
        <v>5</v>
      </c>
      <c r="B84">
        <v>1702.3399542079396</v>
      </c>
      <c r="C84">
        <f t="shared" si="2"/>
        <v>1.8010151294825025</v>
      </c>
    </row>
    <row r="85" spans="1:3">
      <c r="A85">
        <v>6</v>
      </c>
      <c r="B85">
        <v>1672.7702112510729</v>
      </c>
      <c r="C85">
        <f t="shared" si="2"/>
        <v>1.7697313930533682</v>
      </c>
    </row>
    <row r="86" spans="1:3">
      <c r="A86">
        <v>1</v>
      </c>
      <c r="B86">
        <v>1104.6414678291628</v>
      </c>
      <c r="C86">
        <f t="shared" si="2"/>
        <v>1.168671387460761</v>
      </c>
    </row>
    <row r="87" spans="1:3">
      <c r="A87">
        <v>2</v>
      </c>
      <c r="B87">
        <v>1062.4981871858558</v>
      </c>
      <c r="C87">
        <f t="shared" si="2"/>
        <v>1.1240852953250469</v>
      </c>
    </row>
    <row r="88" spans="1:3">
      <c r="A88">
        <v>3</v>
      </c>
      <c r="B88">
        <v>809.81575713381062</v>
      </c>
      <c r="C88">
        <f t="shared" si="2"/>
        <v>0.85675627073554972</v>
      </c>
    </row>
    <row r="89" spans="1:3">
      <c r="A89">
        <v>4</v>
      </c>
      <c r="B89">
        <v>864.89120653199268</v>
      </c>
      <c r="C89">
        <f t="shared" si="2"/>
        <v>0.91502413749388212</v>
      </c>
    </row>
    <row r="90" spans="1:3">
      <c r="A90">
        <v>5</v>
      </c>
      <c r="B90">
        <v>796.11376122210368</v>
      </c>
      <c r="C90">
        <f t="shared" si="2"/>
        <v>0.84226004635915974</v>
      </c>
    </row>
    <row r="91" spans="1:3">
      <c r="A91">
        <v>6</v>
      </c>
      <c r="B91">
        <v>906.39845613237878</v>
      </c>
      <c r="C91">
        <f t="shared" si="2"/>
        <v>0.95893733140601334</v>
      </c>
    </row>
    <row r="92" spans="1:3">
      <c r="A92">
        <v>1</v>
      </c>
      <c r="B92">
        <v>1053.4689486996069</v>
      </c>
      <c r="C92">
        <f t="shared" si="2"/>
        <v>1.1145326821227053</v>
      </c>
    </row>
    <row r="93" spans="1:3">
      <c r="A93">
        <v>2</v>
      </c>
      <c r="B93">
        <v>1049.2670051822045</v>
      </c>
      <c r="C93">
        <f t="shared" si="2"/>
        <v>1.1100871753193395</v>
      </c>
    </row>
    <row r="94" spans="1:3">
      <c r="A94">
        <v>3</v>
      </c>
      <c r="B94">
        <v>1030.1495845236129</v>
      </c>
      <c r="C94">
        <f t="shared" si="2"/>
        <v>1.0898616241550749</v>
      </c>
    </row>
    <row r="95" spans="1:3">
      <c r="A95">
        <v>4</v>
      </c>
      <c r="B95">
        <v>1082.2990497350879</v>
      </c>
      <c r="C95">
        <f t="shared" si="2"/>
        <v>1.1450339037036612</v>
      </c>
    </row>
    <row r="96" spans="1:3">
      <c r="A96">
        <v>5</v>
      </c>
      <c r="B96">
        <v>863.56703219337248</v>
      </c>
      <c r="C96">
        <f t="shared" si="2"/>
        <v>0.91362320813659803</v>
      </c>
    </row>
    <row r="97" spans="1:3">
      <c r="A97">
        <v>6</v>
      </c>
      <c r="B97">
        <v>909.34577618157971</v>
      </c>
      <c r="C97">
        <f t="shared" si="2"/>
        <v>0.96205549119948874</v>
      </c>
    </row>
    <row r="98" spans="1:3">
      <c r="A98">
        <v>1</v>
      </c>
      <c r="B98">
        <v>975.86442953404071</v>
      </c>
      <c r="C98">
        <f t="shared" si="2"/>
        <v>1.0324298607749975</v>
      </c>
    </row>
    <row r="99" spans="1:3">
      <c r="A99">
        <v>2</v>
      </c>
      <c r="B99">
        <v>1056.547270947164</v>
      </c>
      <c r="C99">
        <f t="shared" si="2"/>
        <v>1.1177894375830755</v>
      </c>
    </row>
    <row r="100" spans="1:3">
      <c r="A100">
        <v>3</v>
      </c>
      <c r="B100">
        <v>1304.5617577686355</v>
      </c>
      <c r="C100">
        <f t="shared" si="2"/>
        <v>1.3801799442454994</v>
      </c>
    </row>
    <row r="101" spans="1:3">
      <c r="A101">
        <v>4</v>
      </c>
      <c r="B101">
        <v>864.28876175349944</v>
      </c>
      <c r="C101">
        <f t="shared" si="2"/>
        <v>0.91438677234360055</v>
      </c>
    </row>
    <row r="102" spans="1:3">
      <c r="A102">
        <v>5</v>
      </c>
      <c r="B102">
        <v>1020.8732984283072</v>
      </c>
      <c r="C102">
        <f t="shared" si="2"/>
        <v>1.0800476433683601</v>
      </c>
    </row>
    <row r="103" spans="1:3">
      <c r="A103">
        <v>6</v>
      </c>
      <c r="B103">
        <v>1050.6220565363385</v>
      </c>
      <c r="C103">
        <f t="shared" si="2"/>
        <v>1.1115207714609261</v>
      </c>
    </row>
    <row r="104" spans="1:3">
      <c r="A104">
        <v>1</v>
      </c>
      <c r="B104">
        <v>1089.8514508230401</v>
      </c>
      <c r="C104">
        <f t="shared" si="2"/>
        <v>1.1530240754608942</v>
      </c>
    </row>
    <row r="105" spans="1:3">
      <c r="A105">
        <v>2</v>
      </c>
      <c r="B105">
        <v>1117.6661925260514</v>
      </c>
      <c r="C105">
        <f t="shared" si="2"/>
        <v>1.1824510829783672</v>
      </c>
    </row>
    <row r="106" spans="1:3">
      <c r="A106">
        <v>3</v>
      </c>
      <c r="B106">
        <v>1308.3074231929097</v>
      </c>
      <c r="C106">
        <f t="shared" si="2"/>
        <v>1.3841427250534233</v>
      </c>
    </row>
    <row r="107" spans="1:3">
      <c r="A107">
        <v>4</v>
      </c>
      <c r="B107">
        <v>1272.1158561061036</v>
      </c>
      <c r="C107">
        <f t="shared" si="2"/>
        <v>1.3458533341935663</v>
      </c>
    </row>
    <row r="108" spans="1:3">
      <c r="A108">
        <v>5</v>
      </c>
      <c r="B108">
        <v>1190.1221750844099</v>
      </c>
      <c r="C108">
        <f t="shared" si="2"/>
        <v>1.2591069356983604</v>
      </c>
    </row>
    <row r="109" spans="1:3">
      <c r="A109">
        <v>6</v>
      </c>
      <c r="B109">
        <v>1218.6720242074448</v>
      </c>
      <c r="C109">
        <f t="shared" si="2"/>
        <v>1.2893116607228357</v>
      </c>
    </row>
    <row r="110" spans="1:3">
      <c r="A110">
        <v>1</v>
      </c>
      <c r="B110">
        <v>1026.7132702116457</v>
      </c>
      <c r="C110">
        <f t="shared" si="2"/>
        <v>1.0862261258221995</v>
      </c>
    </row>
    <row r="111" spans="1:3">
      <c r="A111">
        <v>2</v>
      </c>
      <c r="B111">
        <v>989.30607166721688</v>
      </c>
      <c r="C111">
        <f t="shared" si="2"/>
        <v>1.0466506401129316</v>
      </c>
    </row>
    <row r="112" spans="1:3">
      <c r="A112">
        <v>3</v>
      </c>
      <c r="B112">
        <v>896.01908933055461</v>
      </c>
      <c r="C112">
        <f t="shared" si="2"/>
        <v>0.9479563304617975</v>
      </c>
    </row>
    <row r="113" spans="1:3">
      <c r="A113">
        <v>4</v>
      </c>
      <c r="B113">
        <v>884.05268657972886</v>
      </c>
      <c r="C113">
        <f t="shared" si="2"/>
        <v>0.93529630192493241</v>
      </c>
    </row>
    <row r="114" spans="1:3">
      <c r="A114">
        <v>5</v>
      </c>
      <c r="B114">
        <v>922.28812443197796</v>
      </c>
      <c r="C114">
        <f t="shared" si="2"/>
        <v>0.97574803536634647</v>
      </c>
    </row>
    <row r="115" spans="1:3">
      <c r="A115">
        <v>6</v>
      </c>
      <c r="B115">
        <v>959.67693394483933</v>
      </c>
      <c r="C115">
        <f t="shared" si="2"/>
        <v>1.0153040661342041</v>
      </c>
    </row>
    <row r="116" spans="1:3">
      <c r="A116">
        <v>1</v>
      </c>
      <c r="B116">
        <v>1270.8607941468536</v>
      </c>
      <c r="C116">
        <f t="shared" si="2"/>
        <v>1.3445255232757414</v>
      </c>
    </row>
    <row r="117" spans="1:3">
      <c r="A117">
        <v>2</v>
      </c>
      <c r="B117">
        <v>2007.0737244027296</v>
      </c>
      <c r="C117">
        <f t="shared" si="2"/>
        <v>2.1234126207875921</v>
      </c>
    </row>
    <row r="118" spans="1:3">
      <c r="A118">
        <v>3</v>
      </c>
      <c r="B118">
        <v>1748.9509745914038</v>
      </c>
      <c r="C118">
        <f t="shared" si="2"/>
        <v>1.8503279313724723</v>
      </c>
    </row>
    <row r="119" spans="1:3">
      <c r="A119">
        <v>4</v>
      </c>
      <c r="B119">
        <v>1610.3862641728185</v>
      </c>
      <c r="C119">
        <f t="shared" si="2"/>
        <v>1.7037313956691513</v>
      </c>
    </row>
    <row r="120" spans="1:3">
      <c r="A120">
        <v>5</v>
      </c>
      <c r="B120">
        <v>1429.2626871144646</v>
      </c>
      <c r="C120">
        <f t="shared" si="2"/>
        <v>1.5121090926257728</v>
      </c>
    </row>
    <row r="121" spans="1:3">
      <c r="A121">
        <v>6</v>
      </c>
      <c r="B121">
        <v>1014.2682609384281</v>
      </c>
      <c r="C121">
        <f t="shared" si="2"/>
        <v>1.0730597486058204</v>
      </c>
    </row>
    <row r="122" spans="1:3">
      <c r="A122">
        <v>1</v>
      </c>
      <c r="B122">
        <v>923.82528745247998</v>
      </c>
      <c r="C122">
        <f t="shared" si="2"/>
        <v>0.9773742991743255</v>
      </c>
    </row>
    <row r="123" spans="1:3">
      <c r="A123">
        <v>2</v>
      </c>
      <c r="B123">
        <v>943.26695877695192</v>
      </c>
      <c r="C123">
        <f t="shared" si="2"/>
        <v>0.99794289601143116</v>
      </c>
    </row>
    <row r="124" spans="1:3">
      <c r="A124">
        <v>3</v>
      </c>
      <c r="B124">
        <v>923.32822012658301</v>
      </c>
      <c r="C124">
        <f t="shared" si="2"/>
        <v>0.97684841962124391</v>
      </c>
    </row>
    <row r="125" spans="1:3">
      <c r="A125">
        <v>4</v>
      </c>
      <c r="B125">
        <v>907.29117664005923</v>
      </c>
      <c r="C125">
        <f t="shared" si="2"/>
        <v>0.95988179795440021</v>
      </c>
    </row>
    <row r="126" spans="1:3">
      <c r="A126">
        <v>5</v>
      </c>
      <c r="B126">
        <v>955.78998083439944</v>
      </c>
      <c r="C126">
        <f t="shared" si="2"/>
        <v>1.0111918079790763</v>
      </c>
    </row>
    <row r="127" spans="1:3">
      <c r="A127">
        <v>6</v>
      </c>
      <c r="B127">
        <v>1126.4245974081584</v>
      </c>
      <c r="C127">
        <f t="shared" si="2"/>
        <v>1.1917171638594608</v>
      </c>
    </row>
    <row r="128" spans="1:3">
      <c r="A128">
        <v>1</v>
      </c>
      <c r="B128">
        <v>1015.4158481144846</v>
      </c>
      <c r="C128">
        <f t="shared" si="2"/>
        <v>1.0742738550252633</v>
      </c>
    </row>
    <row r="129" spans="1:3">
      <c r="A129">
        <v>2</v>
      </c>
      <c r="B129">
        <v>985.3543724895145</v>
      </c>
      <c r="C129">
        <f t="shared" si="2"/>
        <v>1.0424698829212713</v>
      </c>
    </row>
    <row r="130" spans="1:3">
      <c r="A130">
        <v>3</v>
      </c>
      <c r="B130">
        <v>1100.3530923404769</v>
      </c>
      <c r="C130">
        <f t="shared" si="2"/>
        <v>1.1641344387056467</v>
      </c>
    </row>
    <row r="131" spans="1:3">
      <c r="A131">
        <v>4</v>
      </c>
      <c r="B131">
        <v>1659.8941486441977</v>
      </c>
      <c r="C131">
        <f t="shared" ref="C131:C153" si="3">B131/$J$2</f>
        <v>1.7561089767399733</v>
      </c>
    </row>
    <row r="132" spans="1:3">
      <c r="A132">
        <v>5</v>
      </c>
      <c r="B132">
        <v>1676.8568472740671</v>
      </c>
      <c r="C132">
        <f t="shared" si="3"/>
        <v>1.7740549086284494</v>
      </c>
    </row>
    <row r="133" spans="1:3">
      <c r="A133">
        <v>6</v>
      </c>
      <c r="B133">
        <v>1635.3777357789343</v>
      </c>
      <c r="C133">
        <f t="shared" si="3"/>
        <v>1.7301714838309716</v>
      </c>
    </row>
    <row r="134" spans="1:3">
      <c r="A134">
        <v>1</v>
      </c>
      <c r="B134">
        <v>1280.0647475467138</v>
      </c>
      <c r="C134">
        <f t="shared" si="3"/>
        <v>1.3542629786431168</v>
      </c>
    </row>
    <row r="135" spans="1:3">
      <c r="A135">
        <v>2</v>
      </c>
      <c r="B135">
        <v>818.97277807073158</v>
      </c>
      <c r="C135">
        <f t="shared" si="3"/>
        <v>0.86644407322624317</v>
      </c>
    </row>
    <row r="136" spans="1:3">
      <c r="A136">
        <v>3</v>
      </c>
      <c r="B136">
        <v>747.48441358700859</v>
      </c>
      <c r="C136">
        <f t="shared" si="3"/>
        <v>0.79081192601681582</v>
      </c>
    </row>
    <row r="137" spans="1:3">
      <c r="A137">
        <v>4</v>
      </c>
      <c r="B137">
        <v>712.16912012665387</v>
      </c>
      <c r="C137">
        <f t="shared" si="3"/>
        <v>0.75344960148992268</v>
      </c>
    </row>
    <row r="138" spans="1:3">
      <c r="A138">
        <v>5</v>
      </c>
      <c r="B138">
        <v>780.44763642248961</v>
      </c>
      <c r="C138">
        <f t="shared" si="3"/>
        <v>0.82568584347170315</v>
      </c>
    </row>
    <row r="139" spans="1:3">
      <c r="A139">
        <v>6</v>
      </c>
      <c r="B139">
        <v>909.93102220208277</v>
      </c>
      <c r="C139">
        <f t="shared" si="3"/>
        <v>0.96267466067547391</v>
      </c>
    </row>
    <row r="140" spans="1:3">
      <c r="A140">
        <v>1</v>
      </c>
      <c r="B140">
        <v>1257.9188766889717</v>
      </c>
      <c r="C140">
        <f t="shared" si="3"/>
        <v>1.3308334348720454</v>
      </c>
    </row>
    <row r="141" spans="1:3">
      <c r="A141">
        <v>2</v>
      </c>
      <c r="B141">
        <v>1898.0774487917854</v>
      </c>
      <c r="C141">
        <f t="shared" si="3"/>
        <v>2.008098437538048</v>
      </c>
    </row>
    <row r="142" spans="1:3">
      <c r="A142">
        <v>3</v>
      </c>
      <c r="B142">
        <v>1517.6549294734168</v>
      </c>
      <c r="C142">
        <f t="shared" si="3"/>
        <v>1.6056249414571697</v>
      </c>
    </row>
    <row r="143" spans="1:3">
      <c r="A143">
        <v>4</v>
      </c>
      <c r="B143">
        <v>1304.5031005933211</v>
      </c>
      <c r="C143">
        <f t="shared" si="3"/>
        <v>1.3801178870401023</v>
      </c>
    </row>
    <row r="144" spans="1:3">
      <c r="A144">
        <v>5</v>
      </c>
      <c r="B144">
        <v>1104.5057768891336</v>
      </c>
      <c r="C144">
        <f t="shared" si="3"/>
        <v>1.1685278312719269</v>
      </c>
    </row>
    <row r="145" spans="1:3">
      <c r="A145">
        <v>6</v>
      </c>
      <c r="B145">
        <v>715.32353916815055</v>
      </c>
      <c r="C145">
        <f t="shared" si="3"/>
        <v>0.7567868646519722</v>
      </c>
    </row>
    <row r="146" spans="1:3">
      <c r="A146">
        <v>1</v>
      </c>
      <c r="B146">
        <v>704.35041454831719</v>
      </c>
      <c r="C146">
        <f t="shared" si="3"/>
        <v>0.74517768905272364</v>
      </c>
    </row>
    <row r="147" spans="1:3">
      <c r="A147">
        <v>2</v>
      </c>
      <c r="B147">
        <v>705.75997193114836</v>
      </c>
      <c r="C147">
        <f t="shared" si="3"/>
        <v>0.74666895063421768</v>
      </c>
    </row>
    <row r="148" spans="1:3">
      <c r="A148">
        <v>3</v>
      </c>
      <c r="B148">
        <v>673.54970237453267</v>
      </c>
      <c r="C148">
        <f t="shared" si="3"/>
        <v>0.71259163097031675</v>
      </c>
    </row>
    <row r="149" spans="1:3">
      <c r="A149">
        <v>4</v>
      </c>
      <c r="B149">
        <v>658.72899919410509</v>
      </c>
      <c r="C149">
        <f t="shared" si="3"/>
        <v>0.69691185408935952</v>
      </c>
    </row>
    <row r="150" spans="1:3">
      <c r="A150">
        <v>5</v>
      </c>
      <c r="B150">
        <v>709.49074365417664</v>
      </c>
      <c r="C150">
        <f t="shared" si="3"/>
        <v>0.75061597443590355</v>
      </c>
    </row>
    <row r="151" spans="1:3">
      <c r="A151">
        <v>6</v>
      </c>
      <c r="B151">
        <v>870.76699120842147</v>
      </c>
      <c r="C151">
        <f t="shared" si="3"/>
        <v>0.92124050871496022</v>
      </c>
    </row>
    <row r="152" spans="1:3">
      <c r="A152">
        <v>1</v>
      </c>
      <c r="B152">
        <v>1075.9802629708408</v>
      </c>
      <c r="C152">
        <f t="shared" si="3"/>
        <v>1.1383488520286109</v>
      </c>
    </row>
    <row r="153" spans="1:3">
      <c r="A153">
        <v>2</v>
      </c>
      <c r="B153">
        <v>785.39631698924541</v>
      </c>
      <c r="C153">
        <f t="shared" si="3"/>
        <v>0.83092137151630585</v>
      </c>
    </row>
    <row r="155" spans="1:3">
      <c r="A155">
        <v>3</v>
      </c>
      <c r="B155" s="6" t="s">
        <v>26</v>
      </c>
      <c r="C155">
        <v>945.21135682912563</v>
      </c>
    </row>
    <row r="156" spans="1:3">
      <c r="A156">
        <v>4</v>
      </c>
      <c r="B156" s="6" t="s">
        <v>26</v>
      </c>
      <c r="C156">
        <v>945.21135682912563</v>
      </c>
    </row>
    <row r="157" spans="1:3">
      <c r="A157">
        <v>5</v>
      </c>
      <c r="B157" s="6" t="s">
        <v>26</v>
      </c>
      <c r="C157">
        <v>945.21135682912563</v>
      </c>
    </row>
    <row r="158" spans="1:3">
      <c r="A158">
        <v>6</v>
      </c>
      <c r="B158" s="6" t="s">
        <v>26</v>
      </c>
      <c r="C158">
        <v>945.21135682912563</v>
      </c>
    </row>
    <row r="160" spans="1:3">
      <c r="A160">
        <v>1.0105010711761069</v>
      </c>
      <c r="B160" s="8" t="s">
        <v>27</v>
      </c>
      <c r="C160">
        <f>C155*A160</f>
        <v>955.13708856365281</v>
      </c>
    </row>
    <row r="161" spans="1:3">
      <c r="A161">
        <v>1.0104339206857285</v>
      </c>
      <c r="B161" s="8" t="s">
        <v>27</v>
      </c>
      <c r="C161">
        <f t="shared" ref="C161:C163" si="4">C156*A161</f>
        <v>955.07361715753052</v>
      </c>
    </row>
    <row r="162" spans="1:3">
      <c r="A162">
        <v>1.0057585485642475</v>
      </c>
      <c r="B162" s="8" t="s">
        <v>27</v>
      </c>
      <c r="C162">
        <f t="shared" si="4"/>
        <v>950.65440233090442</v>
      </c>
    </row>
    <row r="163" spans="1:3">
      <c r="A163">
        <v>0.99547063786868606</v>
      </c>
      <c r="B163" s="8" t="s">
        <v>27</v>
      </c>
      <c r="C163">
        <f t="shared" si="4"/>
        <v>940.93015230341598</v>
      </c>
    </row>
    <row r="166" spans="1:3" ht="15">
      <c r="B166" s="8" t="s">
        <v>30</v>
      </c>
      <c r="C166" s="4">
        <v>682.49499999999898</v>
      </c>
    </row>
    <row r="167" spans="1:3" ht="15">
      <c r="B167" s="8" t="s">
        <v>30</v>
      </c>
      <c r="C167" s="4">
        <v>773.09000000000106</v>
      </c>
    </row>
    <row r="168" spans="1:3" ht="15">
      <c r="B168" s="8" t="s">
        <v>30</v>
      </c>
      <c r="C168" s="4">
        <v>925.34500000000207</v>
      </c>
    </row>
    <row r="169" spans="1:3" ht="15">
      <c r="B169" s="8" t="s">
        <v>30</v>
      </c>
      <c r="C169" s="4">
        <v>844.43000000000097</v>
      </c>
    </row>
    <row r="171" spans="1:3">
      <c r="B171" s="8" t="s">
        <v>32</v>
      </c>
      <c r="C171">
        <f>ABS(C166-C160)</f>
        <v>272.64208856365383</v>
      </c>
    </row>
    <row r="172" spans="1:3">
      <c r="B172" s="8" t="s">
        <v>32</v>
      </c>
      <c r="C172">
        <f t="shared" ref="C172:C174" si="5">ABS(C167-C161)</f>
        <v>181.98361715752947</v>
      </c>
    </row>
    <row r="173" spans="1:3">
      <c r="B173" s="8" t="s">
        <v>32</v>
      </c>
      <c r="C173">
        <f t="shared" si="5"/>
        <v>25.309402330902344</v>
      </c>
    </row>
    <row r="174" spans="1:3">
      <c r="B174" s="8" t="s">
        <v>32</v>
      </c>
      <c r="C174">
        <f>ABS(C169-C163)</f>
        <v>96.500152303415007</v>
      </c>
    </row>
    <row r="175" spans="1:3">
      <c r="B175" s="9"/>
    </row>
    <row r="176" spans="1:3">
      <c r="B176" s="8" t="s">
        <v>31</v>
      </c>
      <c r="C176" s="10">
        <f>AVERAGE(C171:C174)</f>
        <v>144.10881508887516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baseColWidth="10" defaultColWidth="12.6640625" defaultRowHeight="15" customHeight="1"/>
  <cols>
    <col min="1" max="4" width="7.6640625" customWidth="1"/>
    <col min="5" max="5" width="21.33203125" customWidth="1"/>
    <col min="6" max="26" width="7.66406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204</v>
      </c>
      <c r="B2" s="3">
        <v>43106</v>
      </c>
      <c r="C2" s="4" t="s">
        <v>11</v>
      </c>
      <c r="D2" s="4" t="s">
        <v>12</v>
      </c>
      <c r="E2" s="4">
        <v>198</v>
      </c>
      <c r="F2" s="4">
        <v>69</v>
      </c>
      <c r="G2" s="4">
        <v>4071.6</v>
      </c>
      <c r="H2" s="4">
        <v>678.59999999999991</v>
      </c>
      <c r="I2" s="4">
        <v>610</v>
      </c>
      <c r="J2" s="4">
        <v>9.1335299714557596</v>
      </c>
      <c r="K2" s="4">
        <v>1</v>
      </c>
    </row>
    <row r="3" spans="1:11">
      <c r="A3" s="1">
        <v>205</v>
      </c>
      <c r="B3" s="3">
        <v>43113</v>
      </c>
      <c r="C3" s="4" t="s">
        <v>11</v>
      </c>
      <c r="D3" s="4" t="s">
        <v>12</v>
      </c>
      <c r="E3" s="4">
        <v>0</v>
      </c>
      <c r="F3" s="4">
        <v>69</v>
      </c>
      <c r="G3" s="4">
        <v>4000.59</v>
      </c>
      <c r="H3" s="4">
        <v>666.76499999999999</v>
      </c>
      <c r="I3" s="4">
        <v>630.83333333333303</v>
      </c>
      <c r="J3" s="4">
        <v>9.1148241659152394</v>
      </c>
      <c r="K3" s="4">
        <v>2</v>
      </c>
    </row>
    <row r="4" spans="1:11">
      <c r="A4" s="1">
        <v>206</v>
      </c>
      <c r="B4" s="3">
        <v>43120</v>
      </c>
      <c r="C4" s="4" t="s">
        <v>11</v>
      </c>
      <c r="D4" s="4" t="s">
        <v>12</v>
      </c>
      <c r="E4" s="4">
        <v>198</v>
      </c>
      <c r="F4" s="4">
        <v>69</v>
      </c>
      <c r="G4" s="4">
        <v>4022.61</v>
      </c>
      <c r="H4" s="4">
        <v>670.43499999999904</v>
      </c>
      <c r="I4" s="4">
        <v>666.66666666666697</v>
      </c>
      <c r="J4" s="4">
        <v>9.1394419441944201</v>
      </c>
      <c r="K4" s="4">
        <v>3</v>
      </c>
    </row>
    <row r="5" spans="1:11">
      <c r="A5" s="1">
        <v>207</v>
      </c>
      <c r="B5" s="3">
        <v>43127</v>
      </c>
      <c r="C5" s="4" t="s">
        <v>11</v>
      </c>
      <c r="D5" s="4" t="s">
        <v>12</v>
      </c>
      <c r="E5" s="4">
        <v>0</v>
      </c>
      <c r="F5" s="4">
        <v>69</v>
      </c>
      <c r="G5" s="4">
        <v>0</v>
      </c>
      <c r="H5" s="4">
        <v>1076.175</v>
      </c>
      <c r="I5" s="4">
        <v>1371.3333333333301</v>
      </c>
      <c r="J5" s="4">
        <v>8.5278980891719804</v>
      </c>
      <c r="K5" s="4">
        <v>4</v>
      </c>
    </row>
    <row r="6" spans="1:11">
      <c r="A6" s="1">
        <v>208</v>
      </c>
      <c r="B6" s="3">
        <v>43134</v>
      </c>
      <c r="C6" s="4" t="s">
        <v>11</v>
      </c>
      <c r="D6" s="4" t="s">
        <v>12</v>
      </c>
      <c r="E6" s="4">
        <v>594</v>
      </c>
      <c r="F6" s="4">
        <v>69</v>
      </c>
      <c r="G6" s="4">
        <v>6048.96</v>
      </c>
      <c r="H6" s="4">
        <v>1008.1599999999989</v>
      </c>
      <c r="I6" s="4">
        <v>1139.8333333333301</v>
      </c>
      <c r="J6" s="4">
        <v>7.9108517350157799</v>
      </c>
      <c r="K6" s="4">
        <v>5</v>
      </c>
    </row>
    <row r="7" spans="1:11">
      <c r="A7" s="1">
        <v>209</v>
      </c>
      <c r="B7" s="3">
        <v>43141</v>
      </c>
      <c r="C7" s="4" t="s">
        <v>11</v>
      </c>
      <c r="D7" s="4" t="s">
        <v>12</v>
      </c>
      <c r="E7" s="4">
        <v>792</v>
      </c>
      <c r="F7" s="4">
        <v>69</v>
      </c>
      <c r="G7" s="4">
        <v>5604.93</v>
      </c>
      <c r="H7" s="4">
        <v>934.15499999999997</v>
      </c>
      <c r="I7" s="4">
        <v>917.33333333333303</v>
      </c>
      <c r="J7" s="4">
        <v>7.9396250571559204</v>
      </c>
      <c r="K7" s="4">
        <v>6</v>
      </c>
    </row>
    <row r="8" spans="1:11">
      <c r="A8" s="1">
        <v>210</v>
      </c>
      <c r="B8" s="3">
        <v>43148</v>
      </c>
      <c r="C8" s="4" t="s">
        <v>11</v>
      </c>
      <c r="D8" s="4" t="s">
        <v>12</v>
      </c>
      <c r="E8" s="4">
        <v>792</v>
      </c>
      <c r="F8" s="4">
        <v>69</v>
      </c>
      <c r="G8" s="4">
        <v>5166.87</v>
      </c>
      <c r="H8" s="4">
        <v>861.14499999999907</v>
      </c>
      <c r="I8" s="4">
        <v>780.66666666666697</v>
      </c>
      <c r="J8" s="4">
        <v>7.9392170818505399</v>
      </c>
      <c r="K8" s="4">
        <v>7</v>
      </c>
    </row>
    <row r="9" spans="1:11">
      <c r="A9" s="1">
        <v>211</v>
      </c>
      <c r="B9" s="3">
        <v>43155</v>
      </c>
      <c r="C9" s="4" t="s">
        <v>11</v>
      </c>
      <c r="D9" s="4" t="s">
        <v>12</v>
      </c>
      <c r="E9" s="4">
        <v>792</v>
      </c>
      <c r="F9" s="4">
        <v>69</v>
      </c>
      <c r="G9" s="4">
        <v>4390.62</v>
      </c>
      <c r="H9" s="4">
        <v>731.76999999999907</v>
      </c>
      <c r="I9" s="4">
        <v>641</v>
      </c>
      <c r="J9" s="4">
        <v>8.0120419426048599</v>
      </c>
      <c r="K9" s="4">
        <v>8</v>
      </c>
    </row>
    <row r="10" spans="1:11">
      <c r="A10" s="1">
        <v>212</v>
      </c>
      <c r="B10" s="3">
        <v>43162</v>
      </c>
      <c r="C10" s="4" t="s">
        <v>11</v>
      </c>
      <c r="D10" s="4" t="s">
        <v>12</v>
      </c>
      <c r="E10" s="4">
        <v>198</v>
      </c>
      <c r="F10" s="4">
        <v>69</v>
      </c>
      <c r="G10" s="4">
        <v>3618.66</v>
      </c>
      <c r="H10" s="4">
        <v>603.11000000000104</v>
      </c>
      <c r="I10" s="4">
        <v>666</v>
      </c>
      <c r="J10" s="4">
        <v>9.03930047694754</v>
      </c>
      <c r="K10" s="4">
        <v>9</v>
      </c>
    </row>
    <row r="11" spans="1:11">
      <c r="A11" s="1">
        <v>213</v>
      </c>
      <c r="B11" s="3">
        <v>43169</v>
      </c>
      <c r="C11" s="4" t="s">
        <v>11</v>
      </c>
      <c r="D11" s="4" t="s">
        <v>12</v>
      </c>
      <c r="E11" s="4">
        <v>792</v>
      </c>
      <c r="F11" s="4">
        <v>69</v>
      </c>
      <c r="G11" s="4">
        <v>3476.91</v>
      </c>
      <c r="H11" s="4">
        <v>579.48500000000104</v>
      </c>
      <c r="I11" s="4">
        <v>753.66666666666697</v>
      </c>
      <c r="J11" s="4">
        <v>9.1212413793103408</v>
      </c>
      <c r="K11" s="4">
        <v>10</v>
      </c>
    </row>
    <row r="12" spans="1:11">
      <c r="A12" s="1">
        <v>214</v>
      </c>
      <c r="B12" s="3">
        <v>43176</v>
      </c>
      <c r="C12" s="4" t="s">
        <v>11</v>
      </c>
      <c r="D12" s="4" t="s">
        <v>12</v>
      </c>
      <c r="E12" s="4">
        <v>792</v>
      </c>
      <c r="F12" s="4">
        <v>69</v>
      </c>
      <c r="G12" s="4">
        <v>3582.27</v>
      </c>
      <c r="H12" s="4">
        <v>597.04499999999996</v>
      </c>
      <c r="I12" s="4">
        <v>739.16666666666697</v>
      </c>
      <c r="J12" s="4">
        <v>9.1127210884353804</v>
      </c>
      <c r="K12" s="4">
        <v>11</v>
      </c>
    </row>
    <row r="13" spans="1:11">
      <c r="A13" s="1">
        <v>215</v>
      </c>
      <c r="B13" s="3">
        <v>43183</v>
      </c>
      <c r="C13" s="4" t="s">
        <v>11</v>
      </c>
      <c r="D13" s="4" t="s">
        <v>12</v>
      </c>
      <c r="E13" s="4">
        <v>1188</v>
      </c>
      <c r="F13" s="4">
        <v>69</v>
      </c>
      <c r="G13" s="4">
        <v>3618.39</v>
      </c>
      <c r="H13" s="4">
        <v>603.06500000000096</v>
      </c>
      <c r="I13" s="4">
        <v>733.16666666666697</v>
      </c>
      <c r="J13" s="4">
        <v>9.1232542927228195</v>
      </c>
      <c r="K13" s="4">
        <v>12</v>
      </c>
    </row>
    <row r="14" spans="1:11">
      <c r="A14" s="1">
        <v>216</v>
      </c>
      <c r="B14" s="3">
        <v>43190</v>
      </c>
      <c r="C14" s="4" t="s">
        <v>11</v>
      </c>
      <c r="D14" s="4" t="s">
        <v>12</v>
      </c>
      <c r="E14" s="4">
        <v>990</v>
      </c>
      <c r="F14" s="4">
        <v>69</v>
      </c>
      <c r="G14" s="4">
        <v>3549.75</v>
      </c>
      <c r="H14" s="4">
        <v>591.62499999999898</v>
      </c>
      <c r="I14" s="4">
        <v>752.5</v>
      </c>
      <c r="J14" s="4">
        <v>9.1355141700404801</v>
      </c>
      <c r="K14" s="4">
        <v>13</v>
      </c>
    </row>
    <row r="15" spans="1:11">
      <c r="A15" s="1">
        <v>217</v>
      </c>
      <c r="B15" s="3">
        <v>43197</v>
      </c>
      <c r="C15" s="4" t="s">
        <v>11</v>
      </c>
      <c r="D15" s="4" t="s">
        <v>12</v>
      </c>
      <c r="E15" s="4">
        <v>0</v>
      </c>
      <c r="F15" s="4">
        <v>69</v>
      </c>
      <c r="G15" s="4">
        <v>1998</v>
      </c>
      <c r="H15" s="4">
        <v>333</v>
      </c>
      <c r="I15" s="4">
        <v>685.33333333333303</v>
      </c>
      <c r="J15" s="4">
        <v>9.1042712392829408</v>
      </c>
      <c r="K15" s="4">
        <v>14</v>
      </c>
    </row>
    <row r="16" spans="1:11">
      <c r="A16" s="1">
        <v>218</v>
      </c>
      <c r="B16" s="3">
        <v>43204</v>
      </c>
      <c r="C16" s="4" t="s">
        <v>11</v>
      </c>
      <c r="D16" s="4" t="s">
        <v>12</v>
      </c>
      <c r="E16" s="4">
        <v>1386</v>
      </c>
      <c r="F16" s="4">
        <v>69</v>
      </c>
      <c r="G16" s="4">
        <v>3585.99</v>
      </c>
      <c r="H16" s="4">
        <v>597.66500000000099</v>
      </c>
      <c r="I16" s="4">
        <v>895.33333333333303</v>
      </c>
      <c r="J16" s="4">
        <v>9.1260753138075401</v>
      </c>
      <c r="K16" s="4">
        <v>15</v>
      </c>
    </row>
    <row r="17" spans="1:11">
      <c r="A17" s="1">
        <v>219</v>
      </c>
      <c r="B17" s="3">
        <v>43211</v>
      </c>
      <c r="C17" s="4" t="s">
        <v>11</v>
      </c>
      <c r="D17" s="4" t="s">
        <v>12</v>
      </c>
      <c r="E17" s="4">
        <v>198</v>
      </c>
      <c r="F17" s="4">
        <v>69</v>
      </c>
      <c r="G17" s="4">
        <v>3660.84</v>
      </c>
      <c r="H17" s="4">
        <v>610.14</v>
      </c>
      <c r="I17" s="4">
        <v>1003.66666666667</v>
      </c>
      <c r="J17" s="4">
        <v>9.1360658082975608</v>
      </c>
      <c r="K17" s="4">
        <v>16</v>
      </c>
    </row>
    <row r="18" spans="1:11">
      <c r="A18" s="1">
        <v>220</v>
      </c>
      <c r="B18" s="3">
        <v>43218</v>
      </c>
      <c r="C18" s="4" t="s">
        <v>11</v>
      </c>
      <c r="D18" s="4" t="s">
        <v>12</v>
      </c>
      <c r="E18" s="4">
        <v>1386</v>
      </c>
      <c r="F18" s="4">
        <v>69</v>
      </c>
      <c r="G18" s="4">
        <v>4076.73</v>
      </c>
      <c r="H18" s="4">
        <v>679.45500000000004</v>
      </c>
      <c r="I18" s="4">
        <v>1124.1666666666699</v>
      </c>
      <c r="J18" s="4">
        <v>9.1268819729888406</v>
      </c>
      <c r="K18" s="4">
        <v>17</v>
      </c>
    </row>
    <row r="19" spans="1:11">
      <c r="A19" s="1">
        <v>221</v>
      </c>
      <c r="B19" s="3">
        <v>43225</v>
      </c>
      <c r="C19" s="4" t="s">
        <v>11</v>
      </c>
      <c r="D19" s="4" t="s">
        <v>12</v>
      </c>
      <c r="E19" s="4">
        <v>792</v>
      </c>
      <c r="F19" s="4">
        <v>69</v>
      </c>
      <c r="G19" s="4">
        <v>4887.2700000000004</v>
      </c>
      <c r="H19" s="4">
        <v>814.54499999999996</v>
      </c>
      <c r="I19" s="4">
        <v>1390.8333333333301</v>
      </c>
      <c r="J19" s="4">
        <v>8.5837026647966397</v>
      </c>
      <c r="K19" s="4">
        <v>18</v>
      </c>
    </row>
    <row r="20" spans="1:11">
      <c r="A20" s="1">
        <v>222</v>
      </c>
      <c r="B20" s="3">
        <v>43232</v>
      </c>
      <c r="C20" s="4" t="s">
        <v>11</v>
      </c>
      <c r="D20" s="4" t="s">
        <v>12</v>
      </c>
      <c r="E20" s="4">
        <v>792</v>
      </c>
      <c r="F20" s="4">
        <v>69</v>
      </c>
      <c r="G20" s="4">
        <v>6991.83</v>
      </c>
      <c r="H20" s="4">
        <v>1165.3050000000001</v>
      </c>
      <c r="I20" s="4">
        <v>1158.1666666666699</v>
      </c>
      <c r="J20" s="4">
        <v>7.94320051830256</v>
      </c>
      <c r="K20" s="4">
        <v>19</v>
      </c>
    </row>
    <row r="21" spans="1:11" ht="15.75" customHeight="1">
      <c r="A21" s="1">
        <v>223</v>
      </c>
      <c r="B21" s="3">
        <v>43239</v>
      </c>
      <c r="C21" s="4" t="s">
        <v>11</v>
      </c>
      <c r="D21" s="4" t="s">
        <v>12</v>
      </c>
      <c r="E21" s="4">
        <v>792</v>
      </c>
      <c r="F21" s="4">
        <v>69</v>
      </c>
      <c r="G21" s="4">
        <v>6703.9500000000007</v>
      </c>
      <c r="H21" s="4">
        <v>1117.325000000001</v>
      </c>
      <c r="I21" s="4">
        <v>1032.1666666666699</v>
      </c>
      <c r="J21" s="4">
        <v>7.9394101318528802</v>
      </c>
      <c r="K21" s="4">
        <v>20</v>
      </c>
    </row>
    <row r="22" spans="1:11" ht="15.75" customHeight="1">
      <c r="A22" s="1">
        <v>224</v>
      </c>
      <c r="B22" s="3">
        <v>43246</v>
      </c>
      <c r="C22" s="4" t="s">
        <v>11</v>
      </c>
      <c r="D22" s="4" t="s">
        <v>12</v>
      </c>
      <c r="E22" s="4">
        <v>1386</v>
      </c>
      <c r="F22" s="4">
        <v>69</v>
      </c>
      <c r="G22" s="4">
        <v>6269.9699999999993</v>
      </c>
      <c r="H22" s="4">
        <v>1044.995000000001</v>
      </c>
      <c r="I22" s="4">
        <v>980.66666666666697</v>
      </c>
      <c r="J22" s="4">
        <v>7.9370409404134596</v>
      </c>
      <c r="K22" s="4">
        <v>21</v>
      </c>
    </row>
    <row r="23" spans="1:11" ht="15.75" customHeight="1">
      <c r="A23" s="1">
        <v>225</v>
      </c>
      <c r="B23" s="3">
        <v>43253</v>
      </c>
      <c r="C23" s="4" t="s">
        <v>11</v>
      </c>
      <c r="D23" s="4" t="s">
        <v>12</v>
      </c>
      <c r="E23" s="4">
        <v>792</v>
      </c>
      <c r="F23" s="4">
        <v>69</v>
      </c>
      <c r="G23" s="4">
        <v>5574.57</v>
      </c>
      <c r="H23" s="4">
        <v>929.09499999999889</v>
      </c>
      <c r="I23" s="4">
        <v>993.5</v>
      </c>
      <c r="J23" s="4">
        <v>8.0339192598822606</v>
      </c>
      <c r="K23" s="4">
        <v>22</v>
      </c>
    </row>
    <row r="24" spans="1:11" ht="15.75" customHeight="1">
      <c r="A24" s="1">
        <v>226</v>
      </c>
      <c r="B24" s="3">
        <v>43260</v>
      </c>
      <c r="C24" s="4" t="s">
        <v>11</v>
      </c>
      <c r="D24" s="4" t="s">
        <v>12</v>
      </c>
      <c r="E24" s="4">
        <v>792</v>
      </c>
      <c r="F24" s="4">
        <v>69</v>
      </c>
      <c r="G24" s="4">
        <v>3856.62</v>
      </c>
      <c r="H24" s="4">
        <v>642.770000000001</v>
      </c>
      <c r="I24" s="4">
        <v>983</v>
      </c>
      <c r="J24" s="4">
        <v>9.0752260397830007</v>
      </c>
      <c r="K24" s="4">
        <v>23</v>
      </c>
    </row>
    <row r="25" spans="1:11" ht="15.75" customHeight="1">
      <c r="A25" s="1">
        <v>227</v>
      </c>
      <c r="B25" s="3">
        <v>43267</v>
      </c>
      <c r="C25" s="4" t="s">
        <v>11</v>
      </c>
      <c r="D25" s="4" t="s">
        <v>12</v>
      </c>
      <c r="E25" s="4">
        <v>1386</v>
      </c>
      <c r="F25" s="4">
        <v>69</v>
      </c>
      <c r="G25" s="4">
        <v>4362.75</v>
      </c>
      <c r="H25" s="4">
        <v>727.125</v>
      </c>
      <c r="I25" s="4">
        <v>992.83333333333303</v>
      </c>
      <c r="J25" s="4">
        <v>9.1050176678445194</v>
      </c>
      <c r="K25" s="4">
        <v>24</v>
      </c>
    </row>
    <row r="26" spans="1:11" ht="15.75" customHeight="1">
      <c r="A26" s="1">
        <v>228</v>
      </c>
      <c r="B26" s="3">
        <v>43274</v>
      </c>
      <c r="C26" s="4" t="s">
        <v>11</v>
      </c>
      <c r="D26" s="4" t="s">
        <v>12</v>
      </c>
      <c r="E26" s="4">
        <v>792</v>
      </c>
      <c r="F26" s="4">
        <v>69</v>
      </c>
      <c r="G26" s="4">
        <v>4400.6400000000003</v>
      </c>
      <c r="H26" s="4">
        <v>733.43999999999994</v>
      </c>
      <c r="I26" s="4">
        <v>983.16666666666697</v>
      </c>
      <c r="J26" s="4">
        <v>9.1188292682926804</v>
      </c>
      <c r="K26" s="4">
        <v>25</v>
      </c>
    </row>
    <row r="27" spans="1:11" ht="15.75" customHeight="1">
      <c r="A27" s="1">
        <v>229</v>
      </c>
      <c r="B27" s="3">
        <v>43281</v>
      </c>
      <c r="C27" s="4" t="s">
        <v>11</v>
      </c>
      <c r="D27" s="4" t="s">
        <v>12</v>
      </c>
      <c r="E27" s="4">
        <v>792</v>
      </c>
      <c r="F27" s="4">
        <v>69</v>
      </c>
      <c r="G27" s="4">
        <v>4588.59</v>
      </c>
      <c r="H27" s="4">
        <v>764.76500000000101</v>
      </c>
      <c r="I27" s="4">
        <v>1727.3333333333301</v>
      </c>
      <c r="J27" s="4">
        <v>9.1346048109965601</v>
      </c>
      <c r="K27" s="4">
        <v>26</v>
      </c>
    </row>
    <row r="28" spans="1:11" ht="15.75" customHeight="1">
      <c r="A28" s="1">
        <v>230</v>
      </c>
      <c r="B28" s="3">
        <v>43288</v>
      </c>
      <c r="C28" s="4" t="s">
        <v>11</v>
      </c>
      <c r="D28" s="4" t="s">
        <v>12</v>
      </c>
      <c r="E28" s="4">
        <v>594</v>
      </c>
      <c r="F28" s="4">
        <v>69</v>
      </c>
      <c r="G28" s="4">
        <v>6003.54</v>
      </c>
      <c r="H28" s="4">
        <v>1000.59</v>
      </c>
      <c r="I28" s="4">
        <v>1496.5</v>
      </c>
      <c r="J28" s="4">
        <v>9.1325432415118595</v>
      </c>
      <c r="K28" s="4">
        <v>27</v>
      </c>
    </row>
    <row r="29" spans="1:11" ht="15.75" customHeight="1">
      <c r="A29" s="1">
        <v>231</v>
      </c>
      <c r="B29" s="3">
        <v>43295</v>
      </c>
      <c r="C29" s="4" t="s">
        <v>11</v>
      </c>
      <c r="D29" s="4" t="s">
        <v>12</v>
      </c>
      <c r="E29" s="4">
        <v>198</v>
      </c>
      <c r="F29" s="4">
        <v>69</v>
      </c>
      <c r="G29" s="4">
        <v>5776.0499999999993</v>
      </c>
      <c r="H29" s="4">
        <v>962.67500000000098</v>
      </c>
      <c r="I29" s="4">
        <v>1314.8333333333301</v>
      </c>
      <c r="J29" s="4">
        <v>9.1273880082701595</v>
      </c>
      <c r="K29" s="4">
        <v>28</v>
      </c>
    </row>
    <row r="30" spans="1:11" ht="15.75" customHeight="1">
      <c r="A30" s="1">
        <v>232</v>
      </c>
      <c r="B30" s="3">
        <v>43302</v>
      </c>
      <c r="C30" s="4" t="s">
        <v>11</v>
      </c>
      <c r="D30" s="4" t="s">
        <v>12</v>
      </c>
      <c r="E30" s="4">
        <v>1386</v>
      </c>
      <c r="F30" s="4">
        <v>69</v>
      </c>
      <c r="G30" s="4">
        <v>5482.68</v>
      </c>
      <c r="H30" s="4">
        <v>913.77999999999906</v>
      </c>
      <c r="I30" s="4">
        <v>1179.3333333333301</v>
      </c>
      <c r="J30" s="4">
        <v>9.1344798301486207</v>
      </c>
      <c r="K30" s="4">
        <v>29</v>
      </c>
    </row>
    <row r="31" spans="1:11" ht="15.75" customHeight="1">
      <c r="A31" s="1">
        <v>233</v>
      </c>
      <c r="B31" s="3">
        <v>43309</v>
      </c>
      <c r="C31" s="4" t="s">
        <v>11</v>
      </c>
      <c r="D31" s="4" t="s">
        <v>12</v>
      </c>
      <c r="E31" s="4">
        <v>2772</v>
      </c>
      <c r="F31" s="4">
        <v>69</v>
      </c>
      <c r="G31" s="4">
        <v>5431.26</v>
      </c>
      <c r="H31" s="4">
        <v>905.21000000000106</v>
      </c>
      <c r="I31" s="4">
        <v>1114.6666666666699</v>
      </c>
      <c r="J31" s="4">
        <v>9.1315746971736207</v>
      </c>
      <c r="K31" s="4">
        <v>30</v>
      </c>
    </row>
    <row r="32" spans="1:11" ht="15.75" customHeight="1">
      <c r="A32" s="1">
        <v>234</v>
      </c>
      <c r="B32" s="3">
        <v>43316</v>
      </c>
      <c r="C32" s="4" t="s">
        <v>11</v>
      </c>
      <c r="D32" s="4" t="s">
        <v>12</v>
      </c>
      <c r="E32" s="4">
        <v>1584</v>
      </c>
      <c r="F32" s="4">
        <v>69</v>
      </c>
      <c r="G32" s="4">
        <v>5778.66</v>
      </c>
      <c r="H32" s="4">
        <v>963.11000000000092</v>
      </c>
      <c r="I32" s="4">
        <v>1171.6666666666699</v>
      </c>
      <c r="J32" s="4">
        <v>9.1353436532507803</v>
      </c>
      <c r="K32" s="4">
        <v>31</v>
      </c>
    </row>
    <row r="33" spans="1:11" ht="15.75" customHeight="1">
      <c r="A33" s="1">
        <v>235</v>
      </c>
      <c r="B33" s="3">
        <v>43323</v>
      </c>
      <c r="C33" s="4" t="s">
        <v>11</v>
      </c>
      <c r="D33" s="4" t="s">
        <v>12</v>
      </c>
      <c r="E33" s="4">
        <v>594</v>
      </c>
      <c r="F33" s="4">
        <v>69</v>
      </c>
      <c r="G33" s="4">
        <v>7280.4000000000005</v>
      </c>
      <c r="H33" s="4">
        <v>1213.400000000001</v>
      </c>
      <c r="I33" s="4">
        <v>2342.1666666666702</v>
      </c>
      <c r="J33" s="4">
        <v>8.5305181818181808</v>
      </c>
      <c r="K33" s="4">
        <v>32</v>
      </c>
    </row>
    <row r="34" spans="1:11" ht="15.75" customHeight="1">
      <c r="A34" s="1">
        <v>236</v>
      </c>
      <c r="B34" s="3">
        <v>43330</v>
      </c>
      <c r="C34" s="4" t="s">
        <v>11</v>
      </c>
      <c r="D34" s="4" t="s">
        <v>12</v>
      </c>
      <c r="E34" s="4">
        <v>594</v>
      </c>
      <c r="F34" s="4">
        <v>69</v>
      </c>
      <c r="G34" s="4">
        <v>10775.28</v>
      </c>
      <c r="H34" s="4">
        <v>1795.880000000001</v>
      </c>
      <c r="I34" s="4">
        <v>2126.1666666666702</v>
      </c>
      <c r="J34" s="4">
        <v>7.9721644901361399</v>
      </c>
      <c r="K34" s="4">
        <v>33</v>
      </c>
    </row>
    <row r="35" spans="1:11" ht="15.75" customHeight="1">
      <c r="A35" s="1">
        <v>237</v>
      </c>
      <c r="B35" s="3">
        <v>43337</v>
      </c>
      <c r="C35" s="4" t="s">
        <v>11</v>
      </c>
      <c r="D35" s="4" t="s">
        <v>12</v>
      </c>
      <c r="E35" s="4">
        <v>792</v>
      </c>
      <c r="F35" s="4">
        <v>69</v>
      </c>
      <c r="G35" s="4">
        <v>10434.36</v>
      </c>
      <c r="H35" s="4">
        <v>1739.0600000000011</v>
      </c>
      <c r="I35" s="4">
        <v>1606</v>
      </c>
      <c r="J35" s="4">
        <v>7.9461809903244198</v>
      </c>
      <c r="K35" s="4">
        <v>34</v>
      </c>
    </row>
    <row r="36" spans="1:11" ht="15.75" customHeight="1">
      <c r="A36" s="1">
        <v>238</v>
      </c>
      <c r="B36" s="3">
        <v>43344</v>
      </c>
      <c r="C36" s="4" t="s">
        <v>11</v>
      </c>
      <c r="D36" s="4" t="s">
        <v>12</v>
      </c>
      <c r="E36" s="4">
        <v>1386</v>
      </c>
      <c r="F36" s="4">
        <v>69</v>
      </c>
      <c r="G36" s="4">
        <v>10451.280000000001</v>
      </c>
      <c r="H36" s="4">
        <v>1741.880000000001</v>
      </c>
      <c r="I36" s="4">
        <v>1283.5</v>
      </c>
      <c r="J36" s="4">
        <v>7.9419434416365799</v>
      </c>
      <c r="K36" s="4">
        <v>35</v>
      </c>
    </row>
    <row r="37" spans="1:11" ht="15.75" customHeight="1">
      <c r="A37" s="1">
        <v>239</v>
      </c>
      <c r="B37" s="3">
        <v>43351</v>
      </c>
      <c r="C37" s="4" t="s">
        <v>11</v>
      </c>
      <c r="D37" s="4" t="s">
        <v>12</v>
      </c>
      <c r="E37" s="4">
        <v>198</v>
      </c>
      <c r="F37" s="4">
        <v>69</v>
      </c>
      <c r="G37" s="4">
        <v>9517.92</v>
      </c>
      <c r="H37" s="4">
        <v>1586.319999999999</v>
      </c>
      <c r="I37" s="4">
        <v>1190.3333333333301</v>
      </c>
      <c r="J37" s="4">
        <v>8.0105030324652198</v>
      </c>
      <c r="K37" s="4">
        <v>36</v>
      </c>
    </row>
    <row r="38" spans="1:11" ht="15.75" customHeight="1">
      <c r="A38" s="1">
        <v>240</v>
      </c>
      <c r="B38" s="3">
        <v>43358</v>
      </c>
      <c r="C38" s="4" t="s">
        <v>11</v>
      </c>
      <c r="D38" s="4" t="s">
        <v>12</v>
      </c>
      <c r="E38" s="4">
        <v>0</v>
      </c>
      <c r="F38" s="4">
        <v>69</v>
      </c>
      <c r="G38" s="4">
        <v>6347.76</v>
      </c>
      <c r="H38" s="4">
        <v>1057.9599999999989</v>
      </c>
      <c r="I38" s="4">
        <v>1182.3333333333301</v>
      </c>
      <c r="J38" s="4">
        <v>8.9515219721329</v>
      </c>
      <c r="K38" s="4">
        <v>37</v>
      </c>
    </row>
    <row r="39" spans="1:11" ht="15.75" customHeight="1">
      <c r="A39" s="1">
        <v>241</v>
      </c>
      <c r="B39" s="3">
        <v>43365</v>
      </c>
      <c r="C39" s="4" t="s">
        <v>11</v>
      </c>
      <c r="D39" s="4" t="s">
        <v>12</v>
      </c>
      <c r="E39" s="4">
        <v>1188</v>
      </c>
      <c r="F39" s="4">
        <v>69</v>
      </c>
      <c r="G39" s="4">
        <v>6138.33</v>
      </c>
      <c r="H39" s="4">
        <v>1023.054999999999</v>
      </c>
      <c r="I39" s="4">
        <v>1624.8333333333301</v>
      </c>
      <c r="J39" s="4">
        <v>9.0951283582089602</v>
      </c>
      <c r="K39" s="4">
        <v>38</v>
      </c>
    </row>
    <row r="40" spans="1:11" ht="15.75" customHeight="1">
      <c r="A40" s="1">
        <v>242</v>
      </c>
      <c r="B40" s="3">
        <v>43372</v>
      </c>
      <c r="C40" s="4" t="s">
        <v>11</v>
      </c>
      <c r="D40" s="4" t="s">
        <v>12</v>
      </c>
      <c r="E40" s="4">
        <v>594</v>
      </c>
      <c r="F40" s="4">
        <v>69</v>
      </c>
      <c r="G40" s="4">
        <v>5039.6400000000003</v>
      </c>
      <c r="H40" s="4">
        <v>839.94</v>
      </c>
      <c r="I40" s="4">
        <v>1363.8333333333301</v>
      </c>
      <c r="J40" s="4">
        <v>9.1016831683168409</v>
      </c>
      <c r="K40" s="4">
        <v>39</v>
      </c>
    </row>
    <row r="41" spans="1:11" ht="15.75" customHeight="1">
      <c r="A41" s="1">
        <v>243</v>
      </c>
      <c r="B41" s="3">
        <v>43379</v>
      </c>
      <c r="C41" s="4" t="s">
        <v>11</v>
      </c>
      <c r="D41" s="4" t="s">
        <v>12</v>
      </c>
      <c r="E41" s="4">
        <v>594</v>
      </c>
      <c r="F41" s="4">
        <v>69</v>
      </c>
      <c r="G41" s="4">
        <v>5555.91</v>
      </c>
      <c r="H41" s="4">
        <v>925.98500000000092</v>
      </c>
      <c r="I41" s="4">
        <v>1175.8333333333301</v>
      </c>
      <c r="J41" s="4">
        <v>9.1278044871794801</v>
      </c>
      <c r="K41" s="4">
        <v>40</v>
      </c>
    </row>
    <row r="42" spans="1:11" ht="15.75" customHeight="1">
      <c r="A42" s="1">
        <v>244</v>
      </c>
      <c r="B42" s="3">
        <v>43386</v>
      </c>
      <c r="C42" s="4" t="s">
        <v>11</v>
      </c>
      <c r="D42" s="4" t="s">
        <v>12</v>
      </c>
      <c r="E42" s="4">
        <v>594</v>
      </c>
      <c r="F42" s="4">
        <v>69</v>
      </c>
      <c r="G42" s="4">
        <v>4887.63</v>
      </c>
      <c r="H42" s="4">
        <v>814.60500000000002</v>
      </c>
      <c r="I42" s="4">
        <v>1063.1666666666699</v>
      </c>
      <c r="J42" s="4">
        <v>9.1239448751076608</v>
      </c>
      <c r="K42" s="4">
        <v>41</v>
      </c>
    </row>
    <row r="43" spans="1:11" ht="15.75" customHeight="1">
      <c r="A43" s="1">
        <v>245</v>
      </c>
      <c r="B43" s="3">
        <v>43393</v>
      </c>
      <c r="C43" s="4" t="s">
        <v>11</v>
      </c>
      <c r="D43" s="4" t="s">
        <v>12</v>
      </c>
      <c r="E43" s="4">
        <v>0</v>
      </c>
      <c r="F43" s="4">
        <v>69</v>
      </c>
      <c r="G43" s="4">
        <v>5157.33</v>
      </c>
      <c r="H43" s="4">
        <v>859.55499999999893</v>
      </c>
      <c r="I43" s="4">
        <v>1050.8333333333301</v>
      </c>
      <c r="J43" s="4">
        <v>9.10627419354838</v>
      </c>
      <c r="K43" s="4">
        <v>42</v>
      </c>
    </row>
    <row r="44" spans="1:11" ht="15.75" customHeight="1">
      <c r="A44" s="1">
        <v>246</v>
      </c>
      <c r="B44" s="3">
        <v>43400</v>
      </c>
      <c r="C44" s="4" t="s">
        <v>11</v>
      </c>
      <c r="D44" s="4" t="s">
        <v>12</v>
      </c>
      <c r="E44" s="4">
        <v>1782</v>
      </c>
      <c r="F44" s="4">
        <v>69</v>
      </c>
      <c r="G44" s="4">
        <v>6053.7000000000007</v>
      </c>
      <c r="H44" s="4">
        <v>1008.950000000001</v>
      </c>
      <c r="I44" s="4">
        <v>1035.6666666666699</v>
      </c>
      <c r="J44" s="4">
        <v>9.1220839363241595</v>
      </c>
      <c r="K44" s="4">
        <v>43</v>
      </c>
    </row>
    <row r="45" spans="1:11" ht="15.75" customHeight="1">
      <c r="A45" s="1">
        <v>247</v>
      </c>
      <c r="B45" s="3">
        <v>43407</v>
      </c>
      <c r="C45" s="4" t="s">
        <v>11</v>
      </c>
      <c r="D45" s="4" t="s">
        <v>12</v>
      </c>
      <c r="E45" s="4">
        <v>1188</v>
      </c>
      <c r="F45" s="4">
        <v>69</v>
      </c>
      <c r="G45" s="4">
        <v>6061.89</v>
      </c>
      <c r="H45" s="4">
        <v>1010.315000000001</v>
      </c>
      <c r="I45" s="4">
        <v>1050.5</v>
      </c>
      <c r="J45" s="4">
        <v>9.1248545067423592</v>
      </c>
      <c r="K45" s="4">
        <v>44</v>
      </c>
    </row>
    <row r="46" spans="1:11" ht="15.75" customHeight="1">
      <c r="A46" s="1">
        <v>248</v>
      </c>
      <c r="B46" s="3">
        <v>43414</v>
      </c>
      <c r="C46" s="4" t="s">
        <v>11</v>
      </c>
      <c r="D46" s="4" t="s">
        <v>12</v>
      </c>
      <c r="E46" s="4">
        <v>1782</v>
      </c>
      <c r="F46" s="4">
        <v>69</v>
      </c>
      <c r="G46" s="4">
        <v>6410.82</v>
      </c>
      <c r="H46" s="4">
        <v>1068.4700000000009</v>
      </c>
      <c r="I46" s="4">
        <v>1064.5</v>
      </c>
      <c r="J46" s="4">
        <v>9.1189218328840997</v>
      </c>
      <c r="K46" s="4">
        <v>45</v>
      </c>
    </row>
    <row r="47" spans="1:11" ht="15.75" customHeight="1">
      <c r="A47" s="1">
        <v>249</v>
      </c>
      <c r="B47" s="3">
        <v>43421</v>
      </c>
      <c r="C47" s="4" t="s">
        <v>11</v>
      </c>
      <c r="D47" s="4" t="s">
        <v>12</v>
      </c>
      <c r="E47" s="4">
        <v>0</v>
      </c>
      <c r="F47" s="4">
        <v>69</v>
      </c>
      <c r="G47" s="4">
        <v>6952.5</v>
      </c>
      <c r="H47" s="4">
        <v>1158.75</v>
      </c>
      <c r="I47" s="4">
        <v>1058.5</v>
      </c>
      <c r="J47" s="4">
        <v>9.1157645553423006</v>
      </c>
      <c r="K47" s="4">
        <v>46</v>
      </c>
    </row>
    <row r="48" spans="1:11" ht="15.75" customHeight="1">
      <c r="A48" s="1">
        <v>250</v>
      </c>
      <c r="B48" s="3">
        <v>43428</v>
      </c>
      <c r="C48" s="4" t="s">
        <v>11</v>
      </c>
      <c r="D48" s="4" t="s">
        <v>12</v>
      </c>
      <c r="E48" s="4">
        <v>594</v>
      </c>
      <c r="F48" s="4">
        <v>69</v>
      </c>
      <c r="G48" s="4">
        <v>5301.75</v>
      </c>
      <c r="H48" s="4">
        <v>883.62500000000114</v>
      </c>
      <c r="I48" s="4">
        <v>1046</v>
      </c>
      <c r="J48" s="4">
        <v>9.1205185185185194</v>
      </c>
      <c r="K48" s="4">
        <v>47</v>
      </c>
    </row>
    <row r="49" spans="1:11" ht="15.75" customHeight="1">
      <c r="A49" s="1">
        <v>251</v>
      </c>
      <c r="B49" s="3">
        <v>43435</v>
      </c>
      <c r="C49" s="4" t="s">
        <v>11</v>
      </c>
      <c r="D49" s="4" t="s">
        <v>12</v>
      </c>
      <c r="E49" s="4">
        <v>594</v>
      </c>
      <c r="F49" s="4">
        <v>69</v>
      </c>
      <c r="G49" s="4">
        <v>5174.1000000000004</v>
      </c>
      <c r="H49" s="4">
        <v>862.34999999999991</v>
      </c>
      <c r="I49" s="4">
        <v>1000</v>
      </c>
      <c r="J49" s="4">
        <v>9.1320924718435208</v>
      </c>
      <c r="K49" s="4">
        <v>48</v>
      </c>
    </row>
    <row r="50" spans="1:11" ht="15.75" customHeight="1">
      <c r="A50" s="1">
        <v>252</v>
      </c>
      <c r="B50" s="3">
        <v>43442</v>
      </c>
      <c r="C50" s="4" t="s">
        <v>11</v>
      </c>
      <c r="D50" s="4" t="s">
        <v>12</v>
      </c>
      <c r="E50" s="4">
        <v>1188</v>
      </c>
      <c r="F50" s="4">
        <v>69</v>
      </c>
      <c r="G50" s="4">
        <v>5607.75</v>
      </c>
      <c r="H50" s="4">
        <v>934.62500000000114</v>
      </c>
      <c r="I50" s="4">
        <v>990.16666666666697</v>
      </c>
      <c r="J50" s="4">
        <v>9.1138534278959806</v>
      </c>
      <c r="K50" s="4">
        <v>49</v>
      </c>
    </row>
    <row r="51" spans="1:11" ht="15.75" customHeight="1">
      <c r="A51" s="1">
        <v>253</v>
      </c>
      <c r="B51" s="3">
        <v>43449</v>
      </c>
      <c r="C51" s="4" t="s">
        <v>11</v>
      </c>
      <c r="D51" s="4" t="s">
        <v>12</v>
      </c>
      <c r="E51" s="4">
        <v>594</v>
      </c>
      <c r="F51" s="4">
        <v>69</v>
      </c>
      <c r="G51" s="4">
        <v>6103.9500000000007</v>
      </c>
      <c r="H51" s="4">
        <v>1017.324999999999</v>
      </c>
      <c r="I51" s="4">
        <v>866.83333333333303</v>
      </c>
      <c r="J51" s="4">
        <v>9.1247100353000405</v>
      </c>
      <c r="K51" s="4">
        <v>50</v>
      </c>
    </row>
    <row r="52" spans="1:11" ht="15.75" customHeight="1">
      <c r="A52" s="1">
        <v>254</v>
      </c>
      <c r="B52" s="3">
        <v>43456</v>
      </c>
      <c r="C52" s="4" t="s">
        <v>11</v>
      </c>
      <c r="D52" s="4" t="s">
        <v>12</v>
      </c>
      <c r="E52" s="4">
        <v>1782</v>
      </c>
      <c r="F52" s="4">
        <v>69</v>
      </c>
      <c r="G52" s="4">
        <v>8118.5399999999991</v>
      </c>
      <c r="H52" s="4">
        <v>1353.09</v>
      </c>
      <c r="I52" s="4">
        <v>835.83333333333303</v>
      </c>
      <c r="J52" s="4">
        <v>9.1351588628762599</v>
      </c>
      <c r="K52" s="4">
        <v>51</v>
      </c>
    </row>
    <row r="53" spans="1:11" ht="15.75" customHeight="1">
      <c r="A53" s="1">
        <v>255</v>
      </c>
      <c r="B53" s="3">
        <v>43463</v>
      </c>
      <c r="C53" s="4" t="s">
        <v>11</v>
      </c>
      <c r="D53" s="4" t="s">
        <v>12</v>
      </c>
      <c r="E53" s="4">
        <v>594</v>
      </c>
      <c r="F53" s="4">
        <v>69</v>
      </c>
      <c r="G53" s="4">
        <v>5552.04</v>
      </c>
      <c r="H53" s="4">
        <v>925.34000000000106</v>
      </c>
      <c r="I53" s="4">
        <v>2699.6666666666702</v>
      </c>
      <c r="J53" s="4">
        <v>3.04749682337992</v>
      </c>
      <c r="K53" s="4">
        <v>52</v>
      </c>
    </row>
    <row r="54" spans="1:11" ht="15.75" customHeight="1"/>
    <row r="55" spans="1:11" ht="15.75" customHeight="1"/>
    <row r="56" spans="1:11" ht="15.75" customHeight="1"/>
    <row r="57" spans="1:11" ht="15.75" customHeight="1"/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baseColWidth="10" defaultColWidth="12.6640625" defaultRowHeight="15" customHeight="1"/>
  <cols>
    <col min="1" max="26" width="7.66406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256</v>
      </c>
      <c r="B2" s="3">
        <v>43470</v>
      </c>
      <c r="C2" s="4" t="s">
        <v>11</v>
      </c>
      <c r="D2" s="4" t="s">
        <v>12</v>
      </c>
      <c r="E2" s="4">
        <v>0</v>
      </c>
      <c r="F2" s="4">
        <v>69</v>
      </c>
      <c r="G2" s="4">
        <v>6267.51</v>
      </c>
      <c r="H2" s="4">
        <v>1044.585</v>
      </c>
      <c r="I2" s="4">
        <v>875.83333333333303</v>
      </c>
      <c r="J2" s="4">
        <v>9.1293274853801201</v>
      </c>
      <c r="K2" s="4">
        <v>1</v>
      </c>
    </row>
    <row r="3" spans="1:11">
      <c r="A3" s="1">
        <v>257</v>
      </c>
      <c r="B3" s="3">
        <v>43477</v>
      </c>
      <c r="C3" s="4" t="s">
        <v>11</v>
      </c>
      <c r="D3" s="4" t="s">
        <v>12</v>
      </c>
      <c r="E3" s="4">
        <v>0</v>
      </c>
      <c r="F3" s="4">
        <v>69</v>
      </c>
      <c r="G3" s="4">
        <v>5977.9500000000007</v>
      </c>
      <c r="H3" s="4">
        <v>996.32499999999902</v>
      </c>
      <c r="I3" s="4">
        <v>882.33333333333303</v>
      </c>
      <c r="J3" s="4">
        <v>8.5866977225672798</v>
      </c>
      <c r="K3" s="4">
        <v>2</v>
      </c>
    </row>
    <row r="4" spans="1:11">
      <c r="A4" s="1">
        <v>258</v>
      </c>
      <c r="B4" s="3">
        <v>43484</v>
      </c>
      <c r="C4" s="4" t="s">
        <v>11</v>
      </c>
      <c r="D4" s="4" t="s">
        <v>12</v>
      </c>
      <c r="E4" s="4">
        <v>1782</v>
      </c>
      <c r="F4" s="4">
        <v>69</v>
      </c>
      <c r="G4" s="4">
        <v>6262.77</v>
      </c>
      <c r="H4" s="4">
        <v>1043.795000000001</v>
      </c>
      <c r="I4" s="4">
        <v>983.83333333333303</v>
      </c>
      <c r="J4" s="4">
        <v>7.94093808630394</v>
      </c>
      <c r="K4" s="4">
        <v>3</v>
      </c>
    </row>
    <row r="5" spans="1:11">
      <c r="A5" s="1">
        <v>259</v>
      </c>
      <c r="B5" s="3">
        <v>43491</v>
      </c>
      <c r="C5" s="4" t="s">
        <v>11</v>
      </c>
      <c r="D5" s="4" t="s">
        <v>12</v>
      </c>
      <c r="E5" s="4">
        <v>1188</v>
      </c>
      <c r="F5" s="4">
        <v>69</v>
      </c>
      <c r="G5" s="4">
        <v>6457.0499999999993</v>
      </c>
      <c r="H5" s="4">
        <v>1076.175</v>
      </c>
      <c r="I5" s="4">
        <v>935.83333333333303</v>
      </c>
      <c r="J5" s="4">
        <v>7.9391419991419996</v>
      </c>
      <c r="K5" s="4">
        <v>4</v>
      </c>
    </row>
    <row r="6" spans="1:11">
      <c r="A6" s="1">
        <v>260</v>
      </c>
      <c r="B6" s="3">
        <v>43498</v>
      </c>
      <c r="C6" s="4" t="s">
        <v>11</v>
      </c>
      <c r="D6" s="4" t="s">
        <v>12</v>
      </c>
      <c r="E6" s="4">
        <v>1782</v>
      </c>
      <c r="F6" s="4">
        <v>69</v>
      </c>
      <c r="G6" s="4">
        <v>8141.8499999999995</v>
      </c>
      <c r="H6" s="4">
        <v>1356.9749999999999</v>
      </c>
      <c r="I6" s="4">
        <v>863.16666666666697</v>
      </c>
      <c r="J6" s="4">
        <v>3.9861758429364</v>
      </c>
      <c r="K6" s="4">
        <v>5</v>
      </c>
    </row>
    <row r="7" spans="1:11">
      <c r="A7" s="1">
        <v>261</v>
      </c>
      <c r="B7" s="3">
        <v>43505</v>
      </c>
      <c r="C7" s="4" t="s">
        <v>11</v>
      </c>
      <c r="D7" s="4" t="s">
        <v>12</v>
      </c>
      <c r="E7" s="4">
        <v>1188</v>
      </c>
      <c r="F7" s="4">
        <v>69</v>
      </c>
      <c r="G7" s="4">
        <v>8171.8499999999995</v>
      </c>
      <c r="H7" s="4">
        <v>1361.975000000001</v>
      </c>
      <c r="I7" s="4">
        <v>942</v>
      </c>
      <c r="J7" s="4">
        <v>8.0656817185445</v>
      </c>
      <c r="K7" s="4">
        <v>6</v>
      </c>
    </row>
    <row r="8" spans="1:11">
      <c r="A8" s="1">
        <v>262</v>
      </c>
      <c r="B8" s="3">
        <v>43512</v>
      </c>
      <c r="C8" s="4" t="s">
        <v>11</v>
      </c>
      <c r="D8" s="4" t="s">
        <v>12</v>
      </c>
      <c r="E8" s="4">
        <v>1188</v>
      </c>
      <c r="F8" s="4">
        <v>69</v>
      </c>
      <c r="G8" s="4">
        <v>7306.59</v>
      </c>
      <c r="H8" s="4">
        <v>1217.765000000001</v>
      </c>
      <c r="I8" s="4">
        <v>984.16666666666697</v>
      </c>
      <c r="J8" s="4">
        <v>9.1018761496014804</v>
      </c>
      <c r="K8" s="4">
        <v>7</v>
      </c>
    </row>
    <row r="9" spans="1:11">
      <c r="A9" s="1">
        <v>263</v>
      </c>
      <c r="B9" s="3">
        <v>43519</v>
      </c>
      <c r="C9" s="4" t="s">
        <v>11</v>
      </c>
      <c r="D9" s="4" t="s">
        <v>12</v>
      </c>
      <c r="E9" s="4">
        <v>0</v>
      </c>
      <c r="F9" s="4">
        <v>69</v>
      </c>
      <c r="G9" s="4">
        <v>6934.14</v>
      </c>
      <c r="H9" s="4">
        <v>1155.69</v>
      </c>
      <c r="I9" s="4">
        <v>927.66666666666697</v>
      </c>
      <c r="J9" s="4">
        <v>9.1285406019307196</v>
      </c>
      <c r="K9" s="4">
        <v>8</v>
      </c>
    </row>
    <row r="10" spans="1:11">
      <c r="A10" s="1">
        <v>264</v>
      </c>
      <c r="B10" s="3">
        <v>43526</v>
      </c>
      <c r="C10" s="4" t="s">
        <v>11</v>
      </c>
      <c r="D10" s="4" t="s">
        <v>12</v>
      </c>
      <c r="E10" s="4">
        <v>594</v>
      </c>
      <c r="F10" s="4">
        <v>69</v>
      </c>
      <c r="G10" s="4">
        <v>5899.9500000000007</v>
      </c>
      <c r="H10" s="4">
        <v>983.32499999999993</v>
      </c>
      <c r="I10" s="4">
        <v>907.66666666666697</v>
      </c>
      <c r="J10" s="4">
        <v>9.1260527931246198</v>
      </c>
      <c r="K10" s="4">
        <v>9</v>
      </c>
    </row>
    <row r="11" spans="1:11">
      <c r="A11" s="1">
        <v>265</v>
      </c>
      <c r="B11" s="3">
        <v>43533</v>
      </c>
      <c r="C11" s="4" t="s">
        <v>11</v>
      </c>
      <c r="D11" s="4" t="s">
        <v>12</v>
      </c>
      <c r="E11" s="4">
        <v>1188</v>
      </c>
      <c r="F11" s="4">
        <v>69</v>
      </c>
      <c r="G11" s="4">
        <v>5715.48</v>
      </c>
      <c r="H11" s="4">
        <v>952.58000000000095</v>
      </c>
      <c r="I11" s="4">
        <v>897</v>
      </c>
      <c r="J11" s="4">
        <v>9.1255868544600993</v>
      </c>
      <c r="K11" s="4">
        <v>10</v>
      </c>
    </row>
    <row r="12" spans="1:11">
      <c r="A12" s="1">
        <v>266</v>
      </c>
      <c r="B12" s="3">
        <v>43540</v>
      </c>
      <c r="C12" s="4" t="s">
        <v>11</v>
      </c>
      <c r="D12" s="4" t="s">
        <v>12</v>
      </c>
      <c r="E12" s="4">
        <v>0</v>
      </c>
      <c r="F12" s="4">
        <v>69</v>
      </c>
      <c r="G12" s="4">
        <v>5576.1</v>
      </c>
      <c r="H12" s="4">
        <v>929.349999999999</v>
      </c>
      <c r="I12" s="4">
        <v>1069.8333333333301</v>
      </c>
      <c r="J12" s="4">
        <v>9.1251941097724192</v>
      </c>
      <c r="K12" s="4">
        <v>11</v>
      </c>
    </row>
    <row r="13" spans="1:11">
      <c r="A13" s="1">
        <v>267</v>
      </c>
      <c r="B13" s="3">
        <v>43547</v>
      </c>
      <c r="C13" s="4" t="s">
        <v>11</v>
      </c>
      <c r="D13" s="4" t="s">
        <v>12</v>
      </c>
      <c r="E13" s="4">
        <v>1188</v>
      </c>
      <c r="F13" s="4">
        <v>69</v>
      </c>
      <c r="G13" s="4">
        <v>5679</v>
      </c>
      <c r="H13" s="4">
        <v>946.5</v>
      </c>
      <c r="I13" s="4">
        <v>1252.1666666666699</v>
      </c>
      <c r="J13" s="4">
        <v>9.1361832061068604</v>
      </c>
      <c r="K13" s="4">
        <v>12</v>
      </c>
    </row>
    <row r="14" spans="1:11">
      <c r="A14" s="1">
        <v>268</v>
      </c>
      <c r="B14" s="3">
        <v>43554</v>
      </c>
      <c r="C14" s="4" t="s">
        <v>11</v>
      </c>
      <c r="D14" s="4" t="s">
        <v>12</v>
      </c>
      <c r="E14" s="4">
        <v>3564</v>
      </c>
      <c r="F14" s="4">
        <v>69</v>
      </c>
      <c r="G14" s="4">
        <v>5662.26</v>
      </c>
      <c r="H14" s="4">
        <v>943.71</v>
      </c>
      <c r="I14" s="4">
        <v>1091.6666666666699</v>
      </c>
      <c r="J14" s="4">
        <v>9.1318390804597591</v>
      </c>
      <c r="K14" s="4">
        <v>13</v>
      </c>
    </row>
    <row r="15" spans="1:11">
      <c r="A15" s="1">
        <v>269</v>
      </c>
      <c r="B15" s="3">
        <v>43561</v>
      </c>
      <c r="C15" s="4" t="s">
        <v>11</v>
      </c>
      <c r="D15" s="4" t="s">
        <v>12</v>
      </c>
      <c r="E15" s="4">
        <v>0</v>
      </c>
      <c r="F15" s="4">
        <v>69</v>
      </c>
      <c r="G15" s="4">
        <v>5460.48</v>
      </c>
      <c r="H15" s="4">
        <v>910.08</v>
      </c>
      <c r="I15" s="4">
        <v>1157.5</v>
      </c>
      <c r="J15" s="4">
        <v>9.1318705035971206</v>
      </c>
      <c r="K15" s="4">
        <v>14</v>
      </c>
    </row>
    <row r="16" spans="1:11">
      <c r="A16" s="1">
        <v>270</v>
      </c>
      <c r="B16" s="3">
        <v>43568</v>
      </c>
      <c r="C16" s="4" t="s">
        <v>11</v>
      </c>
      <c r="D16" s="4" t="s">
        <v>12</v>
      </c>
      <c r="E16" s="4">
        <v>0</v>
      </c>
      <c r="F16" s="4">
        <v>69</v>
      </c>
      <c r="G16" s="4">
        <v>7302.93</v>
      </c>
      <c r="H16" s="4">
        <v>1217.1549999999991</v>
      </c>
      <c r="I16" s="4">
        <v>2304.8333333333298</v>
      </c>
      <c r="J16" s="4">
        <v>8.5364532019704402</v>
      </c>
      <c r="K16" s="4">
        <v>15</v>
      </c>
    </row>
    <row r="17" spans="1:11">
      <c r="A17" s="1">
        <v>271</v>
      </c>
      <c r="B17" s="3">
        <v>43575</v>
      </c>
      <c r="C17" s="4" t="s">
        <v>11</v>
      </c>
      <c r="D17" s="4" t="s">
        <v>12</v>
      </c>
      <c r="E17" s="4">
        <v>0</v>
      </c>
      <c r="F17" s="4">
        <v>69</v>
      </c>
      <c r="G17" s="4">
        <v>11595.39</v>
      </c>
      <c r="H17" s="4">
        <v>1932.5649999999989</v>
      </c>
      <c r="I17" s="4">
        <v>2174</v>
      </c>
      <c r="J17" s="4">
        <v>7.9483534449202002</v>
      </c>
      <c r="K17" s="4">
        <v>16</v>
      </c>
    </row>
    <row r="18" spans="1:11">
      <c r="A18" s="1">
        <v>272</v>
      </c>
      <c r="B18" s="3">
        <v>43582</v>
      </c>
      <c r="C18" s="4" t="s">
        <v>11</v>
      </c>
      <c r="D18" s="4" t="s">
        <v>12</v>
      </c>
      <c r="E18" s="4">
        <v>1188</v>
      </c>
      <c r="F18" s="4">
        <v>69</v>
      </c>
      <c r="G18" s="4">
        <v>10884.06</v>
      </c>
      <c r="H18" s="4">
        <v>1814.01</v>
      </c>
      <c r="I18" s="4">
        <v>1818.1666666666699</v>
      </c>
      <c r="J18" s="4">
        <v>7.9336381553015398</v>
      </c>
      <c r="K18" s="4">
        <v>17</v>
      </c>
    </row>
    <row r="19" spans="1:11">
      <c r="A19" s="1">
        <v>273</v>
      </c>
      <c r="B19" s="3">
        <v>43589</v>
      </c>
      <c r="C19" s="4" t="s">
        <v>11</v>
      </c>
      <c r="D19" s="4" t="s">
        <v>12</v>
      </c>
      <c r="E19" s="4">
        <v>594</v>
      </c>
      <c r="F19" s="4">
        <v>69</v>
      </c>
      <c r="G19" s="4">
        <v>10344.84</v>
      </c>
      <c r="H19" s="4">
        <v>1724.139999999999</v>
      </c>
      <c r="I19" s="4">
        <v>1481.3333333333301</v>
      </c>
      <c r="J19" s="4">
        <v>7.9354287901990803</v>
      </c>
      <c r="K19" s="4">
        <v>18</v>
      </c>
    </row>
    <row r="20" spans="1:11">
      <c r="A20" s="1">
        <v>274</v>
      </c>
      <c r="B20" s="3">
        <v>43596</v>
      </c>
      <c r="C20" s="4" t="s">
        <v>11</v>
      </c>
      <c r="D20" s="4" t="s">
        <v>12</v>
      </c>
      <c r="E20" s="4">
        <v>0</v>
      </c>
      <c r="F20" s="4">
        <v>69</v>
      </c>
      <c r="G20" s="4">
        <v>8774.76</v>
      </c>
      <c r="H20" s="4">
        <v>1462.4600000000009</v>
      </c>
      <c r="I20" s="4">
        <v>1506.1666666666699</v>
      </c>
      <c r="J20" s="4">
        <v>0</v>
      </c>
      <c r="K20" s="4">
        <v>19</v>
      </c>
    </row>
    <row r="21" spans="1:11" ht="15.75" customHeight="1">
      <c r="A21" s="1">
        <v>275</v>
      </c>
      <c r="B21" s="3">
        <v>43603</v>
      </c>
      <c r="C21" s="4" t="s">
        <v>11</v>
      </c>
      <c r="D21" s="4" t="s">
        <v>12</v>
      </c>
      <c r="E21" s="4">
        <v>0</v>
      </c>
      <c r="F21" s="4">
        <v>69</v>
      </c>
      <c r="G21" s="4">
        <v>5771.1</v>
      </c>
      <c r="H21" s="4">
        <v>961.85000000000105</v>
      </c>
      <c r="I21" s="4">
        <v>1869.1666666666699</v>
      </c>
      <c r="J21" s="4">
        <v>0</v>
      </c>
      <c r="K21" s="4">
        <v>20</v>
      </c>
    </row>
    <row r="22" spans="1:11" ht="15.75" customHeight="1">
      <c r="A22" s="1">
        <v>276</v>
      </c>
      <c r="B22" s="3">
        <v>43610</v>
      </c>
      <c r="C22" s="4" t="s">
        <v>11</v>
      </c>
      <c r="D22" s="4" t="s">
        <v>12</v>
      </c>
      <c r="E22" s="4">
        <v>0</v>
      </c>
      <c r="F22" s="4">
        <v>69</v>
      </c>
      <c r="G22" s="4">
        <v>5308.71</v>
      </c>
      <c r="H22" s="4">
        <v>884.78499999999894</v>
      </c>
      <c r="I22" s="4">
        <v>1619.1666666666699</v>
      </c>
      <c r="J22" s="4">
        <v>0</v>
      </c>
      <c r="K22" s="4">
        <v>21</v>
      </c>
    </row>
    <row r="23" spans="1:11" ht="15.75" customHeight="1">
      <c r="A23" s="1">
        <v>277</v>
      </c>
      <c r="B23" s="3">
        <v>43617</v>
      </c>
      <c r="C23" s="4" t="s">
        <v>11</v>
      </c>
      <c r="D23" s="4" t="s">
        <v>12</v>
      </c>
      <c r="E23" s="4">
        <v>1188</v>
      </c>
      <c r="F23" s="4">
        <v>69</v>
      </c>
      <c r="G23" s="4">
        <v>5449.5</v>
      </c>
      <c r="H23" s="4">
        <v>908.25</v>
      </c>
      <c r="I23" s="4">
        <v>1359.8333333333301</v>
      </c>
      <c r="J23" s="4">
        <v>8.8935194093598007</v>
      </c>
      <c r="K23" s="4">
        <v>22</v>
      </c>
    </row>
    <row r="24" spans="1:11" ht="15.75" customHeight="1">
      <c r="A24" s="1">
        <v>278</v>
      </c>
      <c r="B24" s="3">
        <v>43624</v>
      </c>
      <c r="C24" s="4" t="s">
        <v>11</v>
      </c>
      <c r="D24" s="4" t="s">
        <v>12</v>
      </c>
      <c r="E24" s="4">
        <v>594</v>
      </c>
      <c r="F24" s="4">
        <v>69</v>
      </c>
      <c r="G24" s="4">
        <v>5746.0499999999993</v>
      </c>
      <c r="H24" s="4">
        <v>957.67500000000007</v>
      </c>
      <c r="I24" s="4">
        <v>1193.1666666666699</v>
      </c>
      <c r="J24" s="4">
        <v>8.8935194093598007</v>
      </c>
      <c r="K24" s="4">
        <v>23</v>
      </c>
    </row>
    <row r="25" spans="1:11" ht="15.75" customHeight="1">
      <c r="A25" s="1">
        <v>279</v>
      </c>
      <c r="B25" s="3">
        <v>43631</v>
      </c>
      <c r="C25" s="4" t="s">
        <v>11</v>
      </c>
      <c r="D25" s="4" t="s">
        <v>12</v>
      </c>
      <c r="E25" s="4">
        <v>594</v>
      </c>
      <c r="F25" s="4">
        <v>69</v>
      </c>
      <c r="G25" s="4">
        <v>5828.28</v>
      </c>
      <c r="H25" s="4">
        <v>971.37999999999897</v>
      </c>
      <c r="I25" s="4">
        <v>1070.5</v>
      </c>
      <c r="J25" s="4">
        <v>8.8935194093598007</v>
      </c>
      <c r="K25" s="4">
        <v>24</v>
      </c>
    </row>
    <row r="26" spans="1:11" ht="15.75" customHeight="1">
      <c r="A26" s="1">
        <v>280</v>
      </c>
      <c r="B26" s="3">
        <v>43638</v>
      </c>
      <c r="C26" s="4" t="s">
        <v>11</v>
      </c>
      <c r="D26" s="4" t="s">
        <v>12</v>
      </c>
      <c r="E26" s="4">
        <v>0</v>
      </c>
      <c r="F26" s="4">
        <v>69</v>
      </c>
      <c r="G26" s="4">
        <v>5867.9400000000014</v>
      </c>
      <c r="H26" s="4">
        <v>977.99000000000103</v>
      </c>
      <c r="I26" s="4">
        <v>950.66666666666697</v>
      </c>
      <c r="J26" s="4">
        <v>8.8935194093598007</v>
      </c>
      <c r="K26" s="4">
        <v>25</v>
      </c>
    </row>
    <row r="27" spans="1:11" ht="15.75" customHeight="1">
      <c r="A27" s="1">
        <v>281</v>
      </c>
      <c r="B27" s="3">
        <v>43645</v>
      </c>
      <c r="C27" s="4" t="s">
        <v>11</v>
      </c>
      <c r="D27" s="4" t="s">
        <v>12</v>
      </c>
      <c r="E27" s="4">
        <v>2970</v>
      </c>
      <c r="F27" s="4">
        <v>69</v>
      </c>
      <c r="G27" s="4">
        <v>6409.26</v>
      </c>
      <c r="H27" s="4">
        <v>1068.21</v>
      </c>
      <c r="I27" s="4">
        <v>877.5</v>
      </c>
      <c r="J27" s="4">
        <v>8.8935194093598007</v>
      </c>
      <c r="K27" s="4">
        <v>26</v>
      </c>
    </row>
    <row r="28" spans="1:11" ht="15.75" customHeight="1">
      <c r="A28" s="1">
        <v>282</v>
      </c>
      <c r="B28" s="3">
        <v>43652</v>
      </c>
      <c r="C28" s="4" t="s">
        <v>11</v>
      </c>
      <c r="D28" s="4" t="s">
        <v>12</v>
      </c>
      <c r="E28" s="4">
        <v>1188</v>
      </c>
      <c r="F28" s="4">
        <v>69</v>
      </c>
      <c r="G28" s="4">
        <v>5835.03</v>
      </c>
      <c r="H28" s="4">
        <v>972.50499999999897</v>
      </c>
      <c r="I28" s="4">
        <v>788.16666666666697</v>
      </c>
      <c r="J28" s="4">
        <v>9.1314964442760598</v>
      </c>
      <c r="K28" s="4">
        <v>27</v>
      </c>
    </row>
    <row r="29" spans="1:11" ht="15.75" customHeight="1">
      <c r="A29" s="1">
        <v>283</v>
      </c>
      <c r="B29" s="3">
        <v>43659</v>
      </c>
      <c r="C29" s="4" t="s">
        <v>11</v>
      </c>
      <c r="D29" s="4" t="s">
        <v>12</v>
      </c>
      <c r="E29" s="4">
        <v>1782</v>
      </c>
      <c r="F29" s="4">
        <v>69</v>
      </c>
      <c r="G29" s="4">
        <v>5692.65</v>
      </c>
      <c r="H29" s="4">
        <v>948.77499999999895</v>
      </c>
      <c r="I29" s="4">
        <v>876.33333333333303</v>
      </c>
      <c r="J29" s="4">
        <v>9.1314964442760598</v>
      </c>
      <c r="K29" s="4">
        <v>28</v>
      </c>
    </row>
    <row r="30" spans="1:11" ht="15.75" customHeight="1">
      <c r="A30" s="1">
        <v>284</v>
      </c>
      <c r="B30" s="3">
        <v>43666</v>
      </c>
      <c r="C30" s="4" t="s">
        <v>11</v>
      </c>
      <c r="D30" s="4" t="s">
        <v>12</v>
      </c>
      <c r="E30" s="4">
        <v>0</v>
      </c>
      <c r="F30" s="4">
        <v>69</v>
      </c>
      <c r="G30" s="4">
        <v>6847.7100000000009</v>
      </c>
      <c r="H30" s="4">
        <v>1141.2849999999989</v>
      </c>
      <c r="I30" s="4">
        <v>2043.1666666666699</v>
      </c>
      <c r="J30" s="4">
        <v>9.1314964442760598</v>
      </c>
      <c r="K30" s="4">
        <v>29</v>
      </c>
    </row>
    <row r="31" spans="1:11" ht="15.75" customHeight="1">
      <c r="A31" s="1">
        <v>285</v>
      </c>
      <c r="B31" s="3">
        <v>43673</v>
      </c>
      <c r="C31" s="4" t="s">
        <v>11</v>
      </c>
      <c r="D31" s="4" t="s">
        <v>12</v>
      </c>
      <c r="E31" s="4">
        <v>1188</v>
      </c>
      <c r="F31" s="4">
        <v>69</v>
      </c>
      <c r="G31" s="4">
        <v>10662.87</v>
      </c>
      <c r="H31" s="4">
        <v>1777.1450000000009</v>
      </c>
      <c r="I31" s="4">
        <v>1969</v>
      </c>
      <c r="J31" s="4">
        <v>9.1314964442760598</v>
      </c>
      <c r="K31" s="4">
        <v>30</v>
      </c>
    </row>
    <row r="32" spans="1:11" ht="15.75" customHeight="1">
      <c r="A32" s="1">
        <v>286</v>
      </c>
      <c r="B32" s="3">
        <v>43680</v>
      </c>
      <c r="C32" s="4" t="s">
        <v>11</v>
      </c>
      <c r="D32" s="4" t="s">
        <v>12</v>
      </c>
      <c r="E32" s="4">
        <v>0</v>
      </c>
      <c r="F32" s="4">
        <v>69</v>
      </c>
      <c r="G32" s="4">
        <v>10294.83</v>
      </c>
      <c r="H32" s="4">
        <v>1715.8050000000001</v>
      </c>
      <c r="I32" s="4">
        <v>1454.8333333333301</v>
      </c>
      <c r="J32" s="4">
        <v>8.3960518288823796</v>
      </c>
      <c r="K32" s="4">
        <v>31</v>
      </c>
    </row>
    <row r="33" spans="1:11" ht="15.75" customHeight="1">
      <c r="A33" s="1">
        <v>287</v>
      </c>
      <c r="B33" s="3">
        <v>43687</v>
      </c>
      <c r="C33" s="4" t="s">
        <v>11</v>
      </c>
      <c r="D33" s="4" t="s">
        <v>12</v>
      </c>
      <c r="E33" s="4">
        <v>0</v>
      </c>
      <c r="F33" s="4">
        <v>69</v>
      </c>
      <c r="G33" s="4">
        <v>9305.16</v>
      </c>
      <c r="H33" s="4">
        <v>1550.859999999999</v>
      </c>
      <c r="I33" s="4">
        <v>1120.6666666666699</v>
      </c>
      <c r="J33" s="4">
        <v>8.3960518288823796</v>
      </c>
      <c r="K33" s="4">
        <v>32</v>
      </c>
    </row>
    <row r="34" spans="1:11" ht="15.75" customHeight="1">
      <c r="A34" s="1">
        <v>288</v>
      </c>
      <c r="B34" s="3">
        <v>43694</v>
      </c>
      <c r="C34" s="4" t="s">
        <v>11</v>
      </c>
      <c r="D34" s="4" t="s">
        <v>12</v>
      </c>
      <c r="E34" s="4">
        <v>1188</v>
      </c>
      <c r="F34" s="4">
        <v>69</v>
      </c>
      <c r="G34" s="4">
        <v>7355.82</v>
      </c>
      <c r="H34" s="4">
        <v>1225.9700000000009</v>
      </c>
      <c r="I34" s="4">
        <v>950.83333333333303</v>
      </c>
      <c r="J34" s="4">
        <v>8.3960518288823796</v>
      </c>
      <c r="K34" s="4">
        <v>33</v>
      </c>
    </row>
    <row r="35" spans="1:11" ht="15.75" customHeight="1">
      <c r="A35" s="1">
        <v>289</v>
      </c>
      <c r="B35" s="3">
        <v>43701</v>
      </c>
      <c r="C35" s="4" t="s">
        <v>11</v>
      </c>
      <c r="D35" s="4" t="s">
        <v>12</v>
      </c>
      <c r="E35" s="4">
        <v>594</v>
      </c>
      <c r="F35" s="4">
        <v>69</v>
      </c>
      <c r="G35" s="4">
        <v>4731.42</v>
      </c>
      <c r="H35" s="4">
        <v>788.57000000000107</v>
      </c>
      <c r="I35" s="4">
        <v>842</v>
      </c>
      <c r="J35" s="4">
        <v>8.3960518288823796</v>
      </c>
      <c r="K35" s="4">
        <v>34</v>
      </c>
    </row>
    <row r="36" spans="1:11" ht="15.75" customHeight="1">
      <c r="A36" s="1">
        <v>290</v>
      </c>
      <c r="B36" s="3">
        <v>43708</v>
      </c>
      <c r="C36" s="4" t="s">
        <v>11</v>
      </c>
      <c r="D36" s="4" t="s">
        <v>12</v>
      </c>
      <c r="E36" s="4">
        <v>1188</v>
      </c>
      <c r="F36" s="4">
        <v>69</v>
      </c>
      <c r="G36" s="4">
        <v>4651.74</v>
      </c>
      <c r="H36" s="4">
        <v>775.29</v>
      </c>
      <c r="I36" s="4">
        <v>762.5</v>
      </c>
      <c r="J36" s="4">
        <v>8.3960518288823796</v>
      </c>
      <c r="K36" s="4">
        <v>35</v>
      </c>
    </row>
    <row r="37" spans="1:11" ht="15.75" customHeight="1">
      <c r="A37" s="1">
        <v>291</v>
      </c>
      <c r="B37" s="3">
        <v>43715</v>
      </c>
      <c r="C37" s="4" t="s">
        <v>11</v>
      </c>
      <c r="D37" s="4" t="s">
        <v>12</v>
      </c>
      <c r="E37" s="4">
        <v>594</v>
      </c>
      <c r="F37" s="4">
        <v>69</v>
      </c>
      <c r="G37" s="4">
        <v>4574.8500000000004</v>
      </c>
      <c r="H37" s="4">
        <v>762.474999999999</v>
      </c>
      <c r="I37" s="4">
        <v>707.16666666666697</v>
      </c>
      <c r="J37" s="4">
        <v>8.6201559945520998</v>
      </c>
      <c r="K37" s="4">
        <v>36</v>
      </c>
    </row>
    <row r="38" spans="1:11" ht="15.75" customHeight="1">
      <c r="A38" s="1">
        <v>292</v>
      </c>
      <c r="B38" s="3">
        <v>43722</v>
      </c>
      <c r="C38" s="4" t="s">
        <v>11</v>
      </c>
      <c r="D38" s="4" t="s">
        <v>12</v>
      </c>
      <c r="E38" s="4">
        <v>0</v>
      </c>
      <c r="F38" s="4">
        <v>69</v>
      </c>
      <c r="G38" s="4">
        <v>4791.4500000000007</v>
      </c>
      <c r="H38" s="4">
        <v>798.57500000000095</v>
      </c>
      <c r="I38" s="4">
        <v>724.33333333333303</v>
      </c>
      <c r="J38" s="4">
        <v>8.6201559945520998</v>
      </c>
      <c r="K38" s="4">
        <v>37</v>
      </c>
    </row>
    <row r="39" spans="1:11" ht="15.75" customHeight="1">
      <c r="A39" s="1">
        <v>293</v>
      </c>
      <c r="B39" s="3">
        <v>43729</v>
      </c>
      <c r="C39" s="4" t="s">
        <v>11</v>
      </c>
      <c r="D39" s="4" t="s">
        <v>12</v>
      </c>
      <c r="E39" s="4">
        <v>0</v>
      </c>
      <c r="F39" s="4">
        <v>69</v>
      </c>
      <c r="G39" s="4">
        <v>5177.43</v>
      </c>
      <c r="H39" s="4">
        <v>862.90499999999997</v>
      </c>
      <c r="I39" s="4">
        <v>911.5</v>
      </c>
      <c r="J39" s="4">
        <v>8.6201559945520998</v>
      </c>
      <c r="K39" s="4">
        <v>38</v>
      </c>
    </row>
    <row r="40" spans="1:11" ht="15.75" customHeight="1">
      <c r="A40" s="1">
        <v>294</v>
      </c>
      <c r="B40" s="3">
        <v>43736</v>
      </c>
      <c r="C40" s="4" t="s">
        <v>11</v>
      </c>
      <c r="D40" s="4" t="s">
        <v>12</v>
      </c>
      <c r="E40" s="4">
        <v>0</v>
      </c>
      <c r="F40" s="4">
        <v>69</v>
      </c>
      <c r="G40" s="4">
        <v>7228.5599999999986</v>
      </c>
      <c r="H40" s="4">
        <v>1204.7600000000009</v>
      </c>
      <c r="I40" s="4">
        <v>1896.1666666666699</v>
      </c>
      <c r="J40" s="4">
        <v>8.6201559945520998</v>
      </c>
      <c r="K40" s="4">
        <v>39</v>
      </c>
    </row>
    <row r="41" spans="1:11" ht="15.75" customHeight="1">
      <c r="A41" s="1">
        <v>295</v>
      </c>
      <c r="B41" s="3">
        <v>43743</v>
      </c>
      <c r="C41" s="4" t="s">
        <v>11</v>
      </c>
      <c r="D41" s="4" t="s">
        <v>12</v>
      </c>
      <c r="E41" s="4">
        <v>0</v>
      </c>
      <c r="F41" s="4">
        <v>69</v>
      </c>
      <c r="G41" s="4">
        <v>10965.69</v>
      </c>
      <c r="H41" s="4">
        <v>1827.615</v>
      </c>
      <c r="I41" s="4">
        <v>1724</v>
      </c>
      <c r="J41" s="4">
        <v>9.1200268730399205</v>
      </c>
      <c r="K41" s="4">
        <v>40</v>
      </c>
    </row>
    <row r="42" spans="1:11" ht="15.75" customHeight="1">
      <c r="A42" s="1">
        <v>296</v>
      </c>
      <c r="B42" s="3">
        <v>43750</v>
      </c>
      <c r="C42" s="4" t="s">
        <v>11</v>
      </c>
      <c r="D42" s="4" t="s">
        <v>12</v>
      </c>
      <c r="E42" s="4">
        <v>0</v>
      </c>
      <c r="F42" s="4">
        <v>69</v>
      </c>
      <c r="G42" s="4">
        <v>9444.66</v>
      </c>
      <c r="H42" s="4">
        <v>1574.109999999999</v>
      </c>
      <c r="I42" s="4">
        <v>1298.6666666666699</v>
      </c>
      <c r="J42" s="4">
        <v>9.1200268730399205</v>
      </c>
      <c r="K42" s="4">
        <v>41</v>
      </c>
    </row>
    <row r="43" spans="1:11" ht="15.75" customHeight="1">
      <c r="A43" s="1">
        <v>297</v>
      </c>
      <c r="B43" s="3">
        <v>43757</v>
      </c>
      <c r="C43" s="4" t="s">
        <v>11</v>
      </c>
      <c r="D43" s="4" t="s">
        <v>12</v>
      </c>
      <c r="E43" s="4">
        <v>0</v>
      </c>
      <c r="F43" s="4">
        <v>69</v>
      </c>
      <c r="G43" s="4">
        <v>8379.9000000000015</v>
      </c>
      <c r="H43" s="4">
        <v>1396.65</v>
      </c>
      <c r="I43" s="4">
        <v>1009.16666666667</v>
      </c>
      <c r="J43" s="4">
        <v>9.1200268730399205</v>
      </c>
      <c r="K43" s="4">
        <v>42</v>
      </c>
    </row>
    <row r="44" spans="1:11" ht="15.75" customHeight="1">
      <c r="A44" s="1">
        <v>298</v>
      </c>
      <c r="B44" s="3">
        <v>43764</v>
      </c>
      <c r="C44" s="4" t="s">
        <v>11</v>
      </c>
      <c r="D44" s="4" t="s">
        <v>12</v>
      </c>
      <c r="E44" s="4">
        <v>0</v>
      </c>
      <c r="F44" s="4">
        <v>69</v>
      </c>
      <c r="G44" s="4">
        <v>6780.9600000000009</v>
      </c>
      <c r="H44" s="4">
        <v>1130.1600000000001</v>
      </c>
      <c r="I44" s="4">
        <v>905.16666666666697</v>
      </c>
      <c r="J44" s="4">
        <v>9.1200268730399205</v>
      </c>
      <c r="K44" s="4">
        <v>43</v>
      </c>
    </row>
    <row r="45" spans="1:11" ht="15.75" customHeight="1">
      <c r="A45" s="1">
        <v>299</v>
      </c>
      <c r="B45" s="3">
        <v>43771</v>
      </c>
      <c r="C45" s="4" t="s">
        <v>11</v>
      </c>
      <c r="D45" s="4" t="s">
        <v>12</v>
      </c>
      <c r="E45" s="4">
        <v>0</v>
      </c>
      <c r="F45" s="4">
        <v>69</v>
      </c>
      <c r="G45" s="4">
        <v>4070.13</v>
      </c>
      <c r="H45" s="4">
        <v>678.354999999999</v>
      </c>
      <c r="I45" s="4">
        <v>855.5</v>
      </c>
      <c r="J45" s="4">
        <v>9.1200148533718206</v>
      </c>
      <c r="K45" s="4">
        <v>44</v>
      </c>
    </row>
    <row r="46" spans="1:11" ht="15.75" customHeight="1">
      <c r="A46" s="1">
        <v>300</v>
      </c>
      <c r="B46" s="3">
        <v>43778</v>
      </c>
      <c r="C46" s="4" t="s">
        <v>11</v>
      </c>
      <c r="D46" s="4" t="s">
        <v>12</v>
      </c>
      <c r="E46" s="4">
        <v>0</v>
      </c>
      <c r="F46" s="4">
        <v>69</v>
      </c>
      <c r="G46" s="4">
        <v>4047.51</v>
      </c>
      <c r="H46" s="4">
        <v>674.58500000000095</v>
      </c>
      <c r="I46" s="4">
        <v>830.66666666666697</v>
      </c>
      <c r="J46" s="4">
        <v>9.1200148533718206</v>
      </c>
      <c r="K46" s="4">
        <v>45</v>
      </c>
    </row>
    <row r="47" spans="1:11" ht="15.75" customHeight="1">
      <c r="A47" s="1">
        <v>301</v>
      </c>
      <c r="B47" s="3">
        <v>43785</v>
      </c>
      <c r="C47" s="4" t="s">
        <v>11</v>
      </c>
      <c r="D47" s="4" t="s">
        <v>12</v>
      </c>
      <c r="E47" s="4">
        <v>0</v>
      </c>
      <c r="F47" s="4">
        <v>69</v>
      </c>
      <c r="G47" s="4">
        <v>4077.36</v>
      </c>
      <c r="H47" s="4">
        <v>679.56000000000006</v>
      </c>
      <c r="I47" s="4">
        <v>799.5</v>
      </c>
      <c r="J47" s="4">
        <v>9.1200148533718206</v>
      </c>
      <c r="K47" s="4">
        <v>46</v>
      </c>
    </row>
    <row r="48" spans="1:11" ht="15.75" customHeight="1">
      <c r="A48" s="1">
        <v>302</v>
      </c>
      <c r="B48" s="3">
        <v>43792</v>
      </c>
      <c r="C48" s="4" t="s">
        <v>11</v>
      </c>
      <c r="D48" s="4" t="s">
        <v>12</v>
      </c>
      <c r="E48" s="4">
        <v>0</v>
      </c>
      <c r="F48" s="4">
        <v>69</v>
      </c>
      <c r="G48" s="4">
        <v>4191.63</v>
      </c>
      <c r="H48" s="4">
        <v>698.604999999999</v>
      </c>
      <c r="I48" s="4">
        <v>767</v>
      </c>
      <c r="J48" s="4">
        <v>9.1200148533718206</v>
      </c>
      <c r="K48" s="4">
        <v>47</v>
      </c>
    </row>
    <row r="49" spans="1:11" ht="15.75" customHeight="1">
      <c r="A49" s="1">
        <v>303</v>
      </c>
      <c r="B49" s="3">
        <v>43799</v>
      </c>
      <c r="C49" s="4" t="s">
        <v>11</v>
      </c>
      <c r="D49" s="4" t="s">
        <v>12</v>
      </c>
      <c r="E49" s="4">
        <v>0</v>
      </c>
      <c r="F49" s="4">
        <v>69</v>
      </c>
      <c r="G49" s="4">
        <v>4231.5599999999986</v>
      </c>
      <c r="H49" s="4">
        <v>705.26000000000101</v>
      </c>
      <c r="I49" s="4">
        <v>0</v>
      </c>
      <c r="J49" s="4">
        <v>9.1200148533718206</v>
      </c>
      <c r="K49" s="4">
        <v>48</v>
      </c>
    </row>
    <row r="50" spans="1:11" ht="15.75" customHeight="1">
      <c r="A50" s="1">
        <v>304</v>
      </c>
      <c r="B50" s="3">
        <v>43806</v>
      </c>
      <c r="C50" s="4" t="s">
        <v>11</v>
      </c>
      <c r="D50" s="4" t="s">
        <v>12</v>
      </c>
      <c r="E50" s="4">
        <v>0</v>
      </c>
      <c r="F50" s="4">
        <v>69</v>
      </c>
      <c r="G50" s="4">
        <v>4355.82</v>
      </c>
      <c r="H50" s="4">
        <v>725.97</v>
      </c>
      <c r="I50" s="4">
        <v>0</v>
      </c>
      <c r="J50" s="4">
        <v>7.9106623242591398</v>
      </c>
      <c r="K50" s="4">
        <v>49</v>
      </c>
    </row>
    <row r="51" spans="1:11" ht="15.75" customHeight="1">
      <c r="A51" s="1">
        <v>305</v>
      </c>
      <c r="B51" s="3">
        <v>43813</v>
      </c>
      <c r="C51" s="4" t="s">
        <v>11</v>
      </c>
      <c r="D51" s="4" t="s">
        <v>12</v>
      </c>
      <c r="E51" s="4">
        <v>0</v>
      </c>
      <c r="F51" s="4">
        <v>69</v>
      </c>
      <c r="G51" s="4">
        <v>4954.59</v>
      </c>
      <c r="H51" s="4">
        <v>825.76499999999999</v>
      </c>
      <c r="I51" s="4">
        <v>0</v>
      </c>
      <c r="J51" s="4">
        <v>7.9106623242591398</v>
      </c>
      <c r="K51" s="4">
        <v>50</v>
      </c>
    </row>
    <row r="52" spans="1:11" ht="15.75" customHeight="1">
      <c r="A52" s="1">
        <v>306</v>
      </c>
      <c r="B52" s="3">
        <v>43820</v>
      </c>
      <c r="C52" s="4" t="s">
        <v>11</v>
      </c>
      <c r="D52" s="4" t="s">
        <v>12</v>
      </c>
      <c r="E52" s="4">
        <v>0</v>
      </c>
      <c r="F52" s="4">
        <v>69</v>
      </c>
      <c r="G52" s="4">
        <v>6183.0599999999986</v>
      </c>
      <c r="H52" s="4">
        <v>1030.5099999999991</v>
      </c>
      <c r="I52" s="4">
        <v>0</v>
      </c>
      <c r="J52" s="4">
        <v>7.9106623242591398</v>
      </c>
      <c r="K52" s="4">
        <v>51</v>
      </c>
    </row>
    <row r="53" spans="1:11" ht="15.75" customHeight="1">
      <c r="A53" s="1">
        <v>307</v>
      </c>
      <c r="B53" s="3">
        <v>43827</v>
      </c>
      <c r="C53" s="4" t="s">
        <v>11</v>
      </c>
      <c r="D53" s="4" t="s">
        <v>12</v>
      </c>
      <c r="E53" s="4">
        <v>0</v>
      </c>
      <c r="F53" s="4">
        <v>69</v>
      </c>
      <c r="G53" s="4">
        <v>4537.4400000000014</v>
      </c>
      <c r="H53" s="4">
        <v>756.24</v>
      </c>
      <c r="I53" s="4">
        <v>0</v>
      </c>
      <c r="J53" s="4">
        <v>7.9106623242591398</v>
      </c>
      <c r="K53" s="4">
        <v>52</v>
      </c>
    </row>
    <row r="54" spans="1:11" ht="15.75" customHeight="1"/>
    <row r="55" spans="1:11" ht="15.75" customHeight="1"/>
    <row r="56" spans="1:11" ht="15.75" customHeight="1"/>
    <row r="57" spans="1:11" ht="15.75" customHeight="1"/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prod3_2017</vt:lpstr>
      <vt:lpstr>all</vt:lpstr>
      <vt:lpstr>calc</vt:lpstr>
      <vt:lpstr>deseasonalize</vt:lpstr>
      <vt:lpstr>MA</vt:lpstr>
      <vt:lpstr>ES</vt:lpstr>
      <vt:lpstr>Naïve seasonality</vt:lpstr>
      <vt:lpstr>prod3_2018</vt:lpstr>
      <vt:lpstr>prod3_2019</vt:lpstr>
      <vt:lpstr>prod3_2020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2020-04-17T23:24:09Z</dcterms:created>
  <dcterms:modified xsi:type="dcterms:W3CDTF">2020-04-19T03:10:28Z</dcterms:modified>
</cp:coreProperties>
</file>