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igna\Dropbox\000CLASES\000 Demografía Aplicada 2023\07Tabla de Vida\"/>
    </mc:Choice>
  </mc:AlternateContent>
  <xr:revisionPtr revIDLastSave="0" documentId="8_{C5483CEC-1217-431D-B2FB-5FAE02B2018F}" xr6:coauthVersionLast="47" xr6:coauthVersionMax="47" xr10:uidLastSave="{00000000-0000-0000-0000-000000000000}"/>
  <bookViews>
    <workbookView xWindow="885" yWindow="360" windowWidth="24525" windowHeight="15135" xr2:uid="{00000000-000D-0000-FFFF-FFFF00000000}"/>
  </bookViews>
  <sheets>
    <sheet name="factores de separación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C15" i="1"/>
  <c r="B15" i="1"/>
  <c r="G14" i="1"/>
  <c r="E14" i="1"/>
  <c r="H14" i="1" s="1"/>
  <c r="J14" i="1" s="1"/>
  <c r="G13" i="1"/>
  <c r="E13" i="1"/>
  <c r="H13" i="1" s="1"/>
  <c r="G12" i="1"/>
  <c r="E12" i="1"/>
  <c r="G11" i="1"/>
  <c r="E11" i="1"/>
  <c r="H11" i="1" s="1"/>
  <c r="J11" i="1" s="1"/>
  <c r="G10" i="1"/>
  <c r="E10" i="1"/>
  <c r="G9" i="1"/>
  <c r="E9" i="1"/>
  <c r="G8" i="1"/>
  <c r="E8" i="1"/>
  <c r="G7" i="1"/>
  <c r="E7" i="1"/>
  <c r="G6" i="1"/>
  <c r="E6" i="1"/>
  <c r="G5" i="1"/>
  <c r="E5" i="1"/>
  <c r="H5" i="1" s="1"/>
  <c r="G4" i="1"/>
  <c r="E4" i="1"/>
  <c r="G3" i="1"/>
  <c r="H3" i="1" s="1"/>
  <c r="J3" i="1" s="1"/>
  <c r="H7" i="1" l="1"/>
  <c r="J7" i="1" s="1"/>
  <c r="H9" i="1"/>
  <c r="H10" i="1"/>
  <c r="I10" i="1" s="1"/>
  <c r="H4" i="1"/>
  <c r="H6" i="1"/>
  <c r="I6" i="1" s="1"/>
  <c r="H12" i="1"/>
  <c r="I12" i="1" s="1"/>
  <c r="J10" i="1"/>
  <c r="I14" i="1"/>
  <c r="H8" i="1"/>
  <c r="J8" i="1" s="1"/>
  <c r="J4" i="1"/>
  <c r="I4" i="1"/>
  <c r="I13" i="1"/>
  <c r="J13" i="1"/>
  <c r="I9" i="1"/>
  <c r="J9" i="1"/>
  <c r="I5" i="1"/>
  <c r="J5" i="1"/>
  <c r="I3" i="1"/>
  <c r="I7" i="1"/>
  <c r="I11" i="1"/>
  <c r="I8" i="1" l="1"/>
  <c r="J6" i="1"/>
  <c r="J12" i="1"/>
  <c r="J15" i="1" s="1"/>
  <c r="F17" i="1" s="1"/>
  <c r="F20" i="1" s="1"/>
  <c r="I15" i="1"/>
  <c r="E17" i="1" s="1"/>
  <c r="E18" i="1" s="1"/>
  <c r="E20" i="1" s="1"/>
  <c r="G20" i="1" l="1"/>
  <c r="F18" i="1"/>
</calcChain>
</file>

<file path=xl/sharedStrings.xml><?xml version="1.0" encoding="utf-8"?>
<sst xmlns="http://schemas.openxmlformats.org/spreadsheetml/2006/main" count="50" uniqueCount="38">
  <si>
    <t>Meses</t>
  </si>
  <si>
    <t>Proporción (fi)</t>
  </si>
  <si>
    <t>Muertes 2011</t>
  </si>
  <si>
    <t>Muertes 2012</t>
  </si>
  <si>
    <t xml:space="preserve">   1/12</t>
  </si>
  <si>
    <t xml:space="preserve"> 1/12 </t>
  </si>
  <si>
    <t xml:space="preserve"> 2/12</t>
  </si>
  <si>
    <t xml:space="preserve"> 3/12</t>
  </si>
  <si>
    <t xml:space="preserve"> 4/12</t>
  </si>
  <si>
    <t xml:space="preserve"> 5/12</t>
  </si>
  <si>
    <t xml:space="preserve"> 6/12</t>
  </si>
  <si>
    <t xml:space="preserve"> 7/12</t>
  </si>
  <si>
    <t xml:space="preserve"> 8/12</t>
  </si>
  <si>
    <t xml:space="preserve"> 9/12</t>
  </si>
  <si>
    <t xml:space="preserve"> 10/12</t>
  </si>
  <si>
    <t xml:space="preserve"> 11/12</t>
  </si>
  <si>
    <t>Total</t>
  </si>
  <si>
    <t>Muertes que ocurren al año siguiente del año de nacimiento:</t>
  </si>
  <si>
    <t>f</t>
  </si>
  <si>
    <t>1-f</t>
  </si>
  <si>
    <t>1q0</t>
  </si>
  <si>
    <t>Estimación de las muertes de los nacidos el 2011 ocurridas el mismo añoy registradas el 2011</t>
  </si>
  <si>
    <t>Estimación de las muertes de los nacidos el 2011 ocurridas en el 2012 y  registradas el 2012</t>
  </si>
  <si>
    <t>Defunciones clasificadas según edad de muerte</t>
  </si>
  <si>
    <t>Estimación de las defunciones del 2011 correspondientes a nacimientos del año anterior</t>
  </si>
  <si>
    <t>Estimación de las defunciones del 2012 correspondientes a nacimientos del año anterior</t>
  </si>
  <si>
    <t>f=</t>
  </si>
  <si>
    <t>82,88/647</t>
  </si>
  <si>
    <t>73,83/634</t>
  </si>
  <si>
    <t>fi=Li+0.5(Ai)</t>
  </si>
  <si>
    <t>Limite inferior (Li)</t>
  </si>
  <si>
    <t>Amplitud (Ai)</t>
  </si>
  <si>
    <t>proporción de muertes ocurridas el año z de nacidos en el año z-1</t>
  </si>
  <si>
    <t>proporción de muertes ocurridas en el año z de nacidos el año z</t>
  </si>
  <si>
    <t>Nacimientos en el año 2011</t>
  </si>
  <si>
    <t>1-f* def 2011</t>
  </si>
  <si>
    <t>f*def 2012</t>
  </si>
  <si>
    <t>Proporción de muertes que corresponden a nacimientos del año anterior. La proporción aumenta a medida que aumenta la edad en meses de los fallecidos.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</si>
</sst>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/>
      <top/>
      <bottom style="thin">
        <color indexed="64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4" xfId="0" applyBorder="1"/>
    <xf numFmtId="0" fontId="0" fillId="0" borderId="0" xfId="0" applyAlignment="1">
      <alignment vertical="center" wrapText="1"/>
    </xf>
    <xf numFmtId="0" fontId="0" fillId="0" borderId="5" xfId="0" applyBorder="1" applyAlignment="1">
      <alignment horizontal="left" vertical="center" wrapText="1" indent="1"/>
    </xf>
    <xf numFmtId="0" fontId="0" fillId="0" borderId="6" xfId="0" applyBorder="1" applyAlignment="1">
      <alignment horizontal="right" wrapText="1" indent="1"/>
    </xf>
    <xf numFmtId="16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7" xfId="0" applyBorder="1" applyAlignment="1">
      <alignment horizontal="left" vertical="center" wrapText="1" inden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horizontal="left" vertical="center" wrapText="1" indent="1"/>
    </xf>
    <xf numFmtId="164" fontId="0" fillId="0" borderId="8" xfId="0" applyNumberFormat="1" applyBorder="1"/>
    <xf numFmtId="16" fontId="0" fillId="0" borderId="8" xfId="0" applyNumberFormat="1" applyBorder="1"/>
    <xf numFmtId="0" fontId="0" fillId="0" borderId="8" xfId="0" applyBorder="1"/>
    <xf numFmtId="2" fontId="0" fillId="0" borderId="8" xfId="0" applyNumberFormat="1" applyBorder="1"/>
    <xf numFmtId="0" fontId="0" fillId="0" borderId="1" xfId="0" applyBorder="1"/>
    <xf numFmtId="2" fontId="0" fillId="0" borderId="1" xfId="0" applyNumberFormat="1" applyBorder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5" fillId="0" borderId="0" xfId="0" applyFont="1"/>
    <xf numFmtId="0" fontId="6" fillId="0" borderId="0" xfId="0" applyFont="1"/>
    <xf numFmtId="0" fontId="5" fillId="0" borderId="10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H23" sqref="H23"/>
    </sheetView>
  </sheetViews>
  <sheetFormatPr defaultColWidth="11.42578125" defaultRowHeight="15" x14ac:dyDescent="0.25"/>
  <cols>
    <col min="2" max="3" width="5" bestFit="1" customWidth="1"/>
    <col min="5" max="5" width="13.28515625" customWidth="1"/>
    <col min="8" max="8" width="13.85546875" bestFit="1" customWidth="1"/>
    <col min="9" max="9" width="19.7109375" customWidth="1"/>
    <col min="10" max="10" width="20.140625" customWidth="1"/>
  </cols>
  <sheetData>
    <row r="1" spans="1:10" ht="61.5" customHeight="1" x14ac:dyDescent="0.25">
      <c r="A1" s="30" t="s">
        <v>23</v>
      </c>
      <c r="B1" s="30"/>
      <c r="C1" s="30"/>
      <c r="H1" s="25" t="s">
        <v>29</v>
      </c>
      <c r="I1" s="22" t="s">
        <v>24</v>
      </c>
      <c r="J1" s="22" t="s">
        <v>25</v>
      </c>
    </row>
    <row r="2" spans="1:10" x14ac:dyDescent="0.25">
      <c r="A2" s="1" t="s">
        <v>0</v>
      </c>
      <c r="B2" s="1">
        <v>2011</v>
      </c>
      <c r="C2" s="1">
        <v>2012</v>
      </c>
      <c r="D2" s="28" t="s">
        <v>30</v>
      </c>
      <c r="E2" s="29"/>
      <c r="F2" s="28" t="s">
        <v>31</v>
      </c>
      <c r="G2" s="29"/>
      <c r="H2" s="3" t="s">
        <v>1</v>
      </c>
      <c r="I2" s="3" t="s">
        <v>2</v>
      </c>
      <c r="J2" s="3" t="s">
        <v>3</v>
      </c>
    </row>
    <row r="3" spans="1:10" ht="15.75" thickBot="1" x14ac:dyDescent="0.3">
      <c r="A3" s="2">
        <v>0</v>
      </c>
      <c r="B3" s="4">
        <v>476</v>
      </c>
      <c r="C3" s="4">
        <v>475</v>
      </c>
      <c r="D3" s="5">
        <v>0</v>
      </c>
      <c r="E3" s="6">
        <v>0</v>
      </c>
      <c r="F3" s="7" t="s">
        <v>4</v>
      </c>
      <c r="G3">
        <f>1/12</f>
        <v>8.3333333333333329E-2</v>
      </c>
      <c r="H3" s="8">
        <f>+E3+0.5*G3</f>
        <v>4.1666666666666664E-2</v>
      </c>
      <c r="I3" s="9">
        <f t="shared" ref="I3:I14" si="0">+H3*B3</f>
        <v>19.833333333333332</v>
      </c>
      <c r="J3" s="9">
        <f t="shared" ref="J3:J14" si="1">+H3*C3</f>
        <v>19.791666666666664</v>
      </c>
    </row>
    <row r="4" spans="1:10" ht="15.75" thickBot="1" x14ac:dyDescent="0.3">
      <c r="A4" s="2">
        <v>1</v>
      </c>
      <c r="B4" s="4">
        <v>47</v>
      </c>
      <c r="C4" s="4">
        <v>46</v>
      </c>
      <c r="D4" s="10" t="s">
        <v>5</v>
      </c>
      <c r="E4" s="8">
        <f>A4/12</f>
        <v>8.3333333333333329E-2</v>
      </c>
      <c r="F4" s="7" t="s">
        <v>4</v>
      </c>
      <c r="G4">
        <f t="shared" ref="G4:G14" si="2">1/12</f>
        <v>8.3333333333333329E-2</v>
      </c>
      <c r="H4" s="8">
        <f t="shared" ref="H4:H14" si="3">+E4+(0.5*G4)</f>
        <v>0.125</v>
      </c>
      <c r="I4" s="9">
        <f t="shared" si="0"/>
        <v>5.875</v>
      </c>
      <c r="J4" s="9">
        <f t="shared" si="1"/>
        <v>5.75</v>
      </c>
    </row>
    <row r="5" spans="1:10" ht="15.75" thickBot="1" x14ac:dyDescent="0.3">
      <c r="A5" s="2">
        <v>2</v>
      </c>
      <c r="B5" s="4">
        <v>25</v>
      </c>
      <c r="C5" s="4">
        <v>28</v>
      </c>
      <c r="D5" s="10" t="s">
        <v>6</v>
      </c>
      <c r="E5" s="8">
        <f t="shared" ref="E5:E14" si="4">A5/12</f>
        <v>0.16666666666666666</v>
      </c>
      <c r="F5" s="7" t="s">
        <v>4</v>
      </c>
      <c r="G5">
        <f t="shared" si="2"/>
        <v>8.3333333333333329E-2</v>
      </c>
      <c r="H5" s="8">
        <f t="shared" si="3"/>
        <v>0.20833333333333331</v>
      </c>
      <c r="I5" s="9">
        <f t="shared" si="0"/>
        <v>5.208333333333333</v>
      </c>
      <c r="J5" s="9">
        <f t="shared" si="1"/>
        <v>5.833333333333333</v>
      </c>
    </row>
    <row r="6" spans="1:10" ht="15.75" thickBot="1" x14ac:dyDescent="0.3">
      <c r="A6" s="2">
        <v>3</v>
      </c>
      <c r="B6" s="4">
        <v>20</v>
      </c>
      <c r="C6" s="4">
        <v>20</v>
      </c>
      <c r="D6" s="10" t="s">
        <v>7</v>
      </c>
      <c r="E6" s="8">
        <f t="shared" si="4"/>
        <v>0.25</v>
      </c>
      <c r="F6" s="7" t="s">
        <v>4</v>
      </c>
      <c r="G6">
        <f t="shared" si="2"/>
        <v>8.3333333333333329E-2</v>
      </c>
      <c r="H6" s="8">
        <f t="shared" si="3"/>
        <v>0.29166666666666669</v>
      </c>
      <c r="I6" s="9">
        <f t="shared" si="0"/>
        <v>5.8333333333333339</v>
      </c>
      <c r="J6" s="9">
        <f t="shared" si="1"/>
        <v>5.8333333333333339</v>
      </c>
    </row>
    <row r="7" spans="1:10" ht="15.75" thickBot="1" x14ac:dyDescent="0.3">
      <c r="A7" s="2">
        <v>4</v>
      </c>
      <c r="B7" s="4">
        <v>18</v>
      </c>
      <c r="C7" s="4">
        <v>11</v>
      </c>
      <c r="D7" s="10" t="s">
        <v>8</v>
      </c>
      <c r="E7" s="8">
        <f t="shared" si="4"/>
        <v>0.33333333333333331</v>
      </c>
      <c r="F7" s="7" t="s">
        <v>4</v>
      </c>
      <c r="G7">
        <f t="shared" si="2"/>
        <v>8.3333333333333329E-2</v>
      </c>
      <c r="H7" s="8">
        <f t="shared" si="3"/>
        <v>0.375</v>
      </c>
      <c r="I7" s="9">
        <f t="shared" si="0"/>
        <v>6.75</v>
      </c>
      <c r="J7" s="9">
        <f t="shared" si="1"/>
        <v>4.125</v>
      </c>
    </row>
    <row r="8" spans="1:10" ht="15.75" thickBot="1" x14ac:dyDescent="0.3">
      <c r="A8" s="2">
        <v>5</v>
      </c>
      <c r="B8" s="4">
        <v>15</v>
      </c>
      <c r="C8" s="4">
        <v>19</v>
      </c>
      <c r="D8" s="10" t="s">
        <v>9</v>
      </c>
      <c r="E8" s="8">
        <f t="shared" si="4"/>
        <v>0.41666666666666669</v>
      </c>
      <c r="F8" s="7" t="s">
        <v>4</v>
      </c>
      <c r="G8">
        <f t="shared" si="2"/>
        <v>8.3333333333333329E-2</v>
      </c>
      <c r="H8" s="8">
        <f t="shared" si="3"/>
        <v>0.45833333333333337</v>
      </c>
      <c r="I8" s="9">
        <f t="shared" si="0"/>
        <v>6.8750000000000009</v>
      </c>
      <c r="J8" s="9">
        <f t="shared" si="1"/>
        <v>8.7083333333333339</v>
      </c>
    </row>
    <row r="9" spans="1:10" ht="15.75" thickBot="1" x14ac:dyDescent="0.3">
      <c r="A9" s="2">
        <v>6</v>
      </c>
      <c r="B9" s="4">
        <v>16</v>
      </c>
      <c r="C9" s="4">
        <v>11</v>
      </c>
      <c r="D9" s="10" t="s">
        <v>10</v>
      </c>
      <c r="E9" s="8">
        <f t="shared" si="4"/>
        <v>0.5</v>
      </c>
      <c r="F9" s="7" t="s">
        <v>4</v>
      </c>
      <c r="G9">
        <f t="shared" si="2"/>
        <v>8.3333333333333329E-2</v>
      </c>
      <c r="H9" s="8">
        <f t="shared" si="3"/>
        <v>0.54166666666666663</v>
      </c>
      <c r="I9" s="9">
        <f t="shared" si="0"/>
        <v>8.6666666666666661</v>
      </c>
      <c r="J9" s="9">
        <f t="shared" si="1"/>
        <v>5.958333333333333</v>
      </c>
    </row>
    <row r="10" spans="1:10" ht="15.75" thickBot="1" x14ac:dyDescent="0.3">
      <c r="A10" s="2">
        <v>7</v>
      </c>
      <c r="B10" s="4">
        <v>6</v>
      </c>
      <c r="C10" s="4">
        <v>8</v>
      </c>
      <c r="D10" s="10" t="s">
        <v>11</v>
      </c>
      <c r="E10" s="8">
        <f t="shared" si="4"/>
        <v>0.58333333333333337</v>
      </c>
      <c r="F10" s="7" t="s">
        <v>4</v>
      </c>
      <c r="G10">
        <f t="shared" si="2"/>
        <v>8.3333333333333329E-2</v>
      </c>
      <c r="H10" s="8">
        <f t="shared" si="3"/>
        <v>0.625</v>
      </c>
      <c r="I10" s="9">
        <f t="shared" si="0"/>
        <v>3.75</v>
      </c>
      <c r="J10" s="9">
        <f t="shared" si="1"/>
        <v>5</v>
      </c>
    </row>
    <row r="11" spans="1:10" ht="15.75" thickBot="1" x14ac:dyDescent="0.3">
      <c r="A11" s="2">
        <v>8</v>
      </c>
      <c r="B11" s="4">
        <v>5</v>
      </c>
      <c r="C11" s="4">
        <v>6</v>
      </c>
      <c r="D11" s="10" t="s">
        <v>12</v>
      </c>
      <c r="E11" s="8">
        <f t="shared" si="4"/>
        <v>0.66666666666666663</v>
      </c>
      <c r="F11" s="7" t="s">
        <v>4</v>
      </c>
      <c r="G11">
        <f t="shared" si="2"/>
        <v>8.3333333333333329E-2</v>
      </c>
      <c r="H11" s="8">
        <f t="shared" si="3"/>
        <v>0.70833333333333326</v>
      </c>
      <c r="I11" s="9">
        <f t="shared" si="0"/>
        <v>3.5416666666666661</v>
      </c>
      <c r="J11" s="9">
        <f t="shared" si="1"/>
        <v>4.25</v>
      </c>
    </row>
    <row r="12" spans="1:10" ht="15.75" thickBot="1" x14ac:dyDescent="0.3">
      <c r="A12" s="2">
        <v>9</v>
      </c>
      <c r="B12" s="4">
        <v>6</v>
      </c>
      <c r="C12" s="4">
        <v>4</v>
      </c>
      <c r="D12" s="10" t="s">
        <v>13</v>
      </c>
      <c r="E12" s="8">
        <f t="shared" si="4"/>
        <v>0.75</v>
      </c>
      <c r="F12" s="7" t="s">
        <v>4</v>
      </c>
      <c r="G12">
        <f t="shared" si="2"/>
        <v>8.3333333333333329E-2</v>
      </c>
      <c r="H12" s="8">
        <f t="shared" si="3"/>
        <v>0.79166666666666663</v>
      </c>
      <c r="I12" s="9">
        <f t="shared" si="0"/>
        <v>4.75</v>
      </c>
      <c r="J12" s="9">
        <f t="shared" si="1"/>
        <v>3.1666666666666665</v>
      </c>
    </row>
    <row r="13" spans="1:10" ht="15.75" thickBot="1" x14ac:dyDescent="0.3">
      <c r="A13" s="2">
        <v>10</v>
      </c>
      <c r="B13" s="4">
        <v>8</v>
      </c>
      <c r="C13" s="4">
        <v>4</v>
      </c>
      <c r="D13" s="10" t="s">
        <v>14</v>
      </c>
      <c r="E13" s="8">
        <f t="shared" si="4"/>
        <v>0.83333333333333337</v>
      </c>
      <c r="F13" s="7" t="s">
        <v>4</v>
      </c>
      <c r="G13">
        <f t="shared" si="2"/>
        <v>8.3333333333333329E-2</v>
      </c>
      <c r="H13" s="8">
        <f t="shared" si="3"/>
        <v>0.875</v>
      </c>
      <c r="I13" s="9">
        <f t="shared" si="0"/>
        <v>7</v>
      </c>
      <c r="J13" s="9">
        <f t="shared" si="1"/>
        <v>3.5</v>
      </c>
    </row>
    <row r="14" spans="1:10" x14ac:dyDescent="0.25">
      <c r="A14" s="11">
        <v>11</v>
      </c>
      <c r="B14" s="12">
        <v>5</v>
      </c>
      <c r="C14" s="12">
        <v>2</v>
      </c>
      <c r="D14" s="13" t="s">
        <v>15</v>
      </c>
      <c r="E14" s="14">
        <f t="shared" si="4"/>
        <v>0.91666666666666663</v>
      </c>
      <c r="F14" s="15" t="s">
        <v>4</v>
      </c>
      <c r="G14" s="16">
        <f t="shared" si="2"/>
        <v>8.3333333333333329E-2</v>
      </c>
      <c r="H14" s="14">
        <f t="shared" si="3"/>
        <v>0.95833333333333326</v>
      </c>
      <c r="I14" s="9">
        <f t="shared" si="0"/>
        <v>4.7916666666666661</v>
      </c>
      <c r="J14" s="17">
        <f t="shared" si="1"/>
        <v>1.9166666666666665</v>
      </c>
    </row>
    <row r="15" spans="1:10" x14ac:dyDescent="0.25">
      <c r="A15" s="18" t="s">
        <v>16</v>
      </c>
      <c r="B15" s="18">
        <f>SUM(B3:B14)</f>
        <v>647</v>
      </c>
      <c r="C15" s="18">
        <f>SUM(C3:C14)</f>
        <v>634</v>
      </c>
      <c r="D15" s="18" t="s">
        <v>17</v>
      </c>
      <c r="E15" s="18"/>
      <c r="F15" s="18"/>
      <c r="G15" s="18"/>
      <c r="H15" s="18"/>
      <c r="I15" s="19">
        <f>SUM(I3:I14)</f>
        <v>82.875</v>
      </c>
      <c r="J15" s="19">
        <f>SUM(J3:J14)</f>
        <v>73.833333333333343</v>
      </c>
    </row>
    <row r="16" spans="1:10" x14ac:dyDescent="0.25">
      <c r="E16" s="20">
        <v>2011</v>
      </c>
      <c r="F16" s="20">
        <v>2012</v>
      </c>
      <c r="H16" s="23" t="s">
        <v>26</v>
      </c>
      <c r="I16" s="24" t="s">
        <v>27</v>
      </c>
      <c r="J16" s="24" t="s">
        <v>28</v>
      </c>
    </row>
    <row r="17" spans="4:13" ht="18.75" x14ac:dyDescent="0.3">
      <c r="D17" s="21" t="s">
        <v>18</v>
      </c>
      <c r="E17" s="26">
        <f>+I15/B15</f>
        <v>0.12809119010819164</v>
      </c>
      <c r="F17" s="26">
        <f>+J15/C15</f>
        <v>0.11645636172450054</v>
      </c>
      <c r="G17" s="26"/>
      <c r="H17" s="26" t="s">
        <v>32</v>
      </c>
      <c r="I17" s="26"/>
      <c r="J17" s="26"/>
      <c r="K17" s="26"/>
    </row>
    <row r="18" spans="4:13" ht="18.75" x14ac:dyDescent="0.3">
      <c r="D18" s="21" t="s">
        <v>19</v>
      </c>
      <c r="E18" s="26">
        <f>1-E17</f>
        <v>0.87190880989180841</v>
      </c>
      <c r="F18" s="26">
        <f>1-F17</f>
        <v>0.88354363827549942</v>
      </c>
      <c r="G18" s="26"/>
      <c r="H18" s="26" t="s">
        <v>33</v>
      </c>
      <c r="I18" s="26"/>
      <c r="J18" s="26"/>
      <c r="K18" s="26"/>
    </row>
    <row r="19" spans="4:13" x14ac:dyDescent="0.25">
      <c r="E19" t="s">
        <v>35</v>
      </c>
      <c r="F19" t="s">
        <v>36</v>
      </c>
    </row>
    <row r="20" spans="4:13" ht="18.75" x14ac:dyDescent="0.3">
      <c r="D20" s="21" t="s">
        <v>20</v>
      </c>
      <c r="E20" s="31">
        <f>+E18*B15</f>
        <v>564.125</v>
      </c>
      <c r="F20" s="32">
        <f>+F17*C15</f>
        <v>73.833333333333343</v>
      </c>
      <c r="G20">
        <f>+E20+F20</f>
        <v>637.95833333333337</v>
      </c>
      <c r="H20" s="21">
        <f>+G20/H21</f>
        <v>8.707070293484739E-3</v>
      </c>
    </row>
    <row r="21" spans="4:13" ht="15" customHeight="1" x14ac:dyDescent="0.3">
      <c r="E21" s="33" t="s">
        <v>21</v>
      </c>
      <c r="F21" s="34" t="s">
        <v>22</v>
      </c>
      <c r="H21" s="26">
        <v>73269</v>
      </c>
      <c r="I21" s="26" t="s">
        <v>34</v>
      </c>
      <c r="J21" s="26"/>
    </row>
    <row r="22" spans="4:13" x14ac:dyDescent="0.25">
      <c r="E22" s="35"/>
      <c r="F22" s="36"/>
    </row>
    <row r="23" spans="4:13" ht="15.75" x14ac:dyDescent="0.25">
      <c r="E23" s="35"/>
      <c r="F23" s="36"/>
      <c r="H23" s="25" t="s">
        <v>29</v>
      </c>
      <c r="I23" s="27" t="s">
        <v>37</v>
      </c>
      <c r="J23" s="27"/>
      <c r="K23" s="27"/>
      <c r="L23" s="27"/>
      <c r="M23" s="27"/>
    </row>
    <row r="24" spans="4:13" x14ac:dyDescent="0.25">
      <c r="E24" s="35"/>
      <c r="F24" s="36"/>
      <c r="I24" s="27"/>
      <c r="J24" s="27"/>
      <c r="K24" s="27"/>
      <c r="L24" s="27"/>
      <c r="M24" s="27"/>
    </row>
    <row r="25" spans="4:13" x14ac:dyDescent="0.25">
      <c r="E25" s="35"/>
      <c r="F25" s="36"/>
    </row>
    <row r="26" spans="4:13" x14ac:dyDescent="0.25">
      <c r="E26" s="35"/>
      <c r="F26" s="36"/>
    </row>
    <row r="27" spans="4:13" x14ac:dyDescent="0.25">
      <c r="E27" s="35"/>
      <c r="F27" s="36"/>
    </row>
    <row r="28" spans="4:13" x14ac:dyDescent="0.25">
      <c r="E28" s="35"/>
      <c r="F28" s="36"/>
    </row>
    <row r="29" spans="4:13" x14ac:dyDescent="0.25">
      <c r="E29" s="37"/>
      <c r="F29" s="38"/>
    </row>
  </sheetData>
  <mergeCells count="6">
    <mergeCell ref="A1:C1"/>
    <mergeCell ref="I23:M24"/>
    <mergeCell ref="D2:E2"/>
    <mergeCell ref="F2:G2"/>
    <mergeCell ref="E21:E29"/>
    <mergeCell ref="F21:F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factores de separación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soporteCCP</dc:creator>
  <cp:lastModifiedBy>AR</cp:lastModifiedBy>
  <dcterms:created xsi:type="dcterms:W3CDTF">2019-05-31T14:57:36Z</dcterms:created>
  <dcterms:modified xsi:type="dcterms:W3CDTF">2023-06-14T23:40:34Z</dcterms:modified>
</cp:coreProperties>
</file>